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Gastos\"/>
    </mc:Choice>
  </mc:AlternateContent>
  <xr:revisionPtr revIDLastSave="0" documentId="13_ncr:1_{8103EA7E-D15A-4CE2-B152-834FAE0AF8FC}" xr6:coauthVersionLast="47" xr6:coauthVersionMax="47" xr10:uidLastSave="{00000000-0000-0000-0000-000000000000}"/>
  <bookViews>
    <workbookView xWindow="20370" yWindow="-1485" windowWidth="29040" windowHeight="15720" tabRatio="722" firstSheet="1" activeTab="6" xr2:uid="{00000000-000D-0000-FFFF-FFFF00000000}"/>
  </bookViews>
  <sheets>
    <sheet name="Ventas_odoo Interface" sheetId="1" r:id="rId1"/>
    <sheet name="Hoja1" sheetId="59" r:id="rId2"/>
    <sheet name="Validaciones_odooInterface" sheetId="3" r:id="rId3"/>
    <sheet name="facturas_con_items_json" sheetId="4" r:id="rId4"/>
    <sheet name="Detalle5" sheetId="38" state="hidden" r:id="rId5"/>
    <sheet name="Detalle1" sheetId="66" r:id="rId6"/>
    <sheet name="validaciones_json" sheetId="7" r:id="rId7"/>
    <sheet name="SQL" sheetId="64" r:id="rId8"/>
    <sheet name="Checklist" sheetId="2" r:id="rId9"/>
  </sheets>
  <definedNames>
    <definedName name="_xlnm._FilterDatabase" localSheetId="3" hidden="1">facturas_con_items_json!$A$1:$AW$862</definedName>
    <definedName name="_xlnm._FilterDatabase" localSheetId="6" hidden="1">validaciones_json!$AW$3:$BA$402</definedName>
    <definedName name="_xlnm._FilterDatabase" localSheetId="0" hidden="1">'Ventas_odoo Interface'!$A$1:$AO$723</definedName>
  </definedNames>
  <calcPr calcId="191029"/>
  <pivotCaches>
    <pivotCache cacheId="8" r:id="rId10"/>
    <pivotCache cacheId="10" r:id="rId11"/>
    <pivotCache cacheId="18" r:id="rId12"/>
    <pivotCache cacheId="32" r:id="rId13"/>
    <pivotCache cacheId="5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0" i="7" l="1"/>
  <c r="BF20" i="7"/>
  <c r="BE20" i="7"/>
  <c r="BB401" i="7"/>
  <c r="BB400" i="7"/>
  <c r="BB399" i="7"/>
  <c r="BB398" i="7"/>
  <c r="BB397" i="7"/>
  <c r="BB396" i="7"/>
  <c r="BB395" i="7"/>
  <c r="BB394" i="7"/>
  <c r="BB393" i="7"/>
  <c r="BB392" i="7"/>
  <c r="BB391" i="7"/>
  <c r="BB390" i="7"/>
  <c r="BB389" i="7"/>
  <c r="BB388" i="7"/>
  <c r="BB387" i="7"/>
  <c r="BB386" i="7"/>
  <c r="BB385" i="7"/>
  <c r="BB384" i="7"/>
  <c r="BB383" i="7"/>
  <c r="BB382" i="7"/>
  <c r="BB381" i="7"/>
  <c r="BB380" i="7"/>
  <c r="BB379" i="7"/>
  <c r="BB378" i="7"/>
  <c r="BB377" i="7"/>
  <c r="BB376" i="7"/>
  <c r="BB375" i="7"/>
  <c r="BB374" i="7"/>
  <c r="BB373" i="7"/>
  <c r="BB372" i="7"/>
  <c r="BB371" i="7"/>
  <c r="BB370" i="7"/>
  <c r="BB369" i="7"/>
  <c r="BB368" i="7"/>
  <c r="BB367" i="7"/>
  <c r="BB366" i="7"/>
  <c r="BB365" i="7"/>
  <c r="BB364" i="7"/>
  <c r="BB363" i="7"/>
  <c r="BB362" i="7"/>
  <c r="BB361" i="7"/>
  <c r="BB360" i="7"/>
  <c r="BB359" i="7"/>
  <c r="BB358" i="7"/>
  <c r="BB357" i="7"/>
  <c r="BB356" i="7"/>
  <c r="BB355" i="7"/>
  <c r="BB354" i="7"/>
  <c r="BB353" i="7"/>
  <c r="BB352" i="7"/>
  <c r="BB351" i="7"/>
  <c r="BB350" i="7"/>
  <c r="BB349" i="7"/>
  <c r="BB348" i="7"/>
  <c r="BB347" i="7"/>
  <c r="BB346" i="7"/>
  <c r="BB345" i="7"/>
  <c r="BB344" i="7"/>
  <c r="BB343" i="7"/>
  <c r="BB342" i="7"/>
  <c r="BB341" i="7"/>
  <c r="BB340" i="7"/>
  <c r="BB339" i="7"/>
  <c r="BB338" i="7"/>
  <c r="BB337" i="7"/>
  <c r="BB336" i="7"/>
  <c r="BB335" i="7"/>
  <c r="BB334" i="7"/>
  <c r="BB333" i="7"/>
  <c r="BB332" i="7"/>
  <c r="BB331" i="7"/>
  <c r="BB330" i="7"/>
  <c r="BB329" i="7"/>
  <c r="BB328" i="7"/>
  <c r="BB327" i="7"/>
  <c r="BB326" i="7"/>
  <c r="BB325" i="7"/>
  <c r="BB324" i="7"/>
  <c r="BB323" i="7"/>
  <c r="BB322" i="7"/>
  <c r="BB321" i="7"/>
  <c r="BB320" i="7"/>
  <c r="BB319" i="7"/>
  <c r="BB318" i="7"/>
  <c r="BB317" i="7"/>
  <c r="BB316" i="7"/>
  <c r="BB315" i="7"/>
  <c r="BB314" i="7"/>
  <c r="BB313" i="7"/>
  <c r="BB312" i="7"/>
  <c r="BB311" i="7"/>
  <c r="BB310" i="7"/>
  <c r="BB309" i="7"/>
  <c r="BB308" i="7"/>
  <c r="BB307" i="7"/>
  <c r="BB306" i="7"/>
  <c r="BB305" i="7"/>
  <c r="BB304" i="7"/>
  <c r="BB303" i="7"/>
  <c r="BB302" i="7"/>
  <c r="BB301" i="7"/>
  <c r="BB300" i="7"/>
  <c r="BB299" i="7"/>
  <c r="BB298" i="7"/>
  <c r="BB297" i="7"/>
  <c r="BB296" i="7"/>
  <c r="BB295" i="7"/>
  <c r="BB294" i="7"/>
  <c r="BB293" i="7"/>
  <c r="BB292" i="7"/>
  <c r="BB291" i="7"/>
  <c r="BB290" i="7"/>
  <c r="BB289" i="7"/>
  <c r="BB288" i="7"/>
  <c r="BB287" i="7"/>
  <c r="BB286" i="7"/>
  <c r="BB285" i="7"/>
  <c r="BB284" i="7"/>
  <c r="BB283" i="7"/>
  <c r="BB282" i="7"/>
  <c r="BB281" i="7"/>
  <c r="BB280" i="7"/>
  <c r="BB279" i="7"/>
  <c r="BB278" i="7"/>
  <c r="BB277" i="7"/>
  <c r="BB276" i="7"/>
  <c r="BB275" i="7"/>
  <c r="BB274" i="7"/>
  <c r="BB273" i="7"/>
  <c r="BB272" i="7"/>
  <c r="BB271" i="7"/>
  <c r="BB270" i="7"/>
  <c r="BB269" i="7"/>
  <c r="BB268" i="7"/>
  <c r="BB267" i="7"/>
  <c r="BB266" i="7"/>
  <c r="BB265" i="7"/>
  <c r="BB264" i="7"/>
  <c r="BB263" i="7"/>
  <c r="BB262" i="7"/>
  <c r="BB261" i="7"/>
  <c r="BB260" i="7"/>
  <c r="BB259" i="7"/>
  <c r="BB258" i="7"/>
  <c r="BB257" i="7"/>
  <c r="BB256" i="7"/>
  <c r="BB255" i="7"/>
  <c r="BB254" i="7"/>
  <c r="BB253" i="7"/>
  <c r="BB252" i="7"/>
  <c r="BB251" i="7"/>
  <c r="BB250" i="7"/>
  <c r="BB249" i="7"/>
  <c r="BB248" i="7"/>
  <c r="BB247" i="7"/>
  <c r="BB246" i="7"/>
  <c r="BB245" i="7"/>
  <c r="BB244" i="7"/>
  <c r="BB243" i="7"/>
  <c r="BB242" i="7"/>
  <c r="BB241" i="7"/>
  <c r="BB240" i="7"/>
  <c r="BB239" i="7"/>
  <c r="BB238" i="7"/>
  <c r="BB237" i="7"/>
  <c r="BB236" i="7"/>
  <c r="BB235" i="7"/>
  <c r="BB234" i="7"/>
  <c r="BB233" i="7"/>
  <c r="BB232" i="7"/>
  <c r="BB231" i="7"/>
  <c r="BB230" i="7"/>
  <c r="BB229" i="7"/>
  <c r="BB228" i="7"/>
  <c r="BB227" i="7"/>
  <c r="BB226" i="7"/>
  <c r="BB225" i="7"/>
  <c r="BB224" i="7"/>
  <c r="BB223" i="7"/>
  <c r="BB222" i="7"/>
  <c r="BB221" i="7"/>
  <c r="BB220" i="7"/>
  <c r="BB219" i="7"/>
  <c r="BB218" i="7"/>
  <c r="BB217" i="7"/>
  <c r="BB216" i="7"/>
  <c r="BB215" i="7"/>
  <c r="BB214" i="7"/>
  <c r="BB213" i="7"/>
  <c r="BB212" i="7"/>
  <c r="BB211" i="7"/>
  <c r="BB210" i="7"/>
  <c r="BB209" i="7"/>
  <c r="BB208" i="7"/>
  <c r="BB207" i="7"/>
  <c r="BB206" i="7"/>
  <c r="BB205" i="7"/>
  <c r="BB204" i="7"/>
  <c r="BB203" i="7"/>
  <c r="BB202" i="7"/>
  <c r="BB201" i="7"/>
  <c r="BB200" i="7"/>
  <c r="BB199" i="7"/>
  <c r="BB198" i="7"/>
  <c r="BB197" i="7"/>
  <c r="BB196" i="7"/>
  <c r="BB195" i="7"/>
  <c r="BB194" i="7"/>
  <c r="BB193" i="7"/>
  <c r="BB192" i="7"/>
  <c r="BB191" i="7"/>
  <c r="BB190" i="7"/>
  <c r="BB189" i="7"/>
  <c r="BB188" i="7"/>
  <c r="BB187" i="7"/>
  <c r="BB186" i="7"/>
  <c r="BB185" i="7"/>
  <c r="BB184" i="7"/>
  <c r="BB183" i="7"/>
  <c r="BB182" i="7"/>
  <c r="BB181" i="7"/>
  <c r="BB180" i="7"/>
  <c r="BB179" i="7"/>
  <c r="BB178" i="7"/>
  <c r="BB177" i="7"/>
  <c r="BB176" i="7"/>
  <c r="BB175" i="7"/>
  <c r="BB174" i="7"/>
  <c r="BB173" i="7"/>
  <c r="BB172" i="7"/>
  <c r="BB171" i="7"/>
  <c r="BB170" i="7"/>
  <c r="BB169" i="7"/>
  <c r="BB168" i="7"/>
  <c r="BB167" i="7"/>
  <c r="BB166" i="7"/>
  <c r="BB165" i="7"/>
  <c r="BB164" i="7"/>
  <c r="BB163" i="7"/>
  <c r="BB162" i="7"/>
  <c r="BB161" i="7"/>
  <c r="BB160" i="7"/>
  <c r="BB159" i="7"/>
  <c r="BB158" i="7"/>
  <c r="BB157" i="7"/>
  <c r="BB156" i="7"/>
  <c r="BB155" i="7"/>
  <c r="BB154" i="7"/>
  <c r="BB153" i="7"/>
  <c r="BB152" i="7"/>
  <c r="BB151" i="7"/>
  <c r="BB150" i="7"/>
  <c r="BB149" i="7"/>
  <c r="BB148" i="7"/>
  <c r="BB147" i="7"/>
  <c r="BB146" i="7"/>
  <c r="BB145" i="7"/>
  <c r="BB144" i="7"/>
  <c r="BB143" i="7"/>
  <c r="BB142" i="7"/>
  <c r="BB141" i="7"/>
  <c r="BB140" i="7"/>
  <c r="BB139" i="7"/>
  <c r="BB138" i="7"/>
  <c r="BB137" i="7"/>
  <c r="BB136" i="7"/>
  <c r="BB135" i="7"/>
  <c r="BB134" i="7"/>
  <c r="BB133" i="7"/>
  <c r="BB132" i="7"/>
  <c r="BB131" i="7"/>
  <c r="BB130" i="7"/>
  <c r="BB129" i="7"/>
  <c r="BB128" i="7"/>
  <c r="BB127" i="7"/>
  <c r="BB126" i="7"/>
  <c r="BB125" i="7"/>
  <c r="BB124" i="7"/>
  <c r="BB123" i="7"/>
  <c r="BB122" i="7"/>
  <c r="BB121" i="7"/>
  <c r="BB120" i="7"/>
  <c r="BB119" i="7"/>
  <c r="BB118" i="7"/>
  <c r="BB117" i="7"/>
  <c r="BB116" i="7"/>
  <c r="BB115" i="7"/>
  <c r="BB114" i="7"/>
  <c r="BB113" i="7"/>
  <c r="BB112" i="7"/>
  <c r="BB111" i="7"/>
  <c r="BB110" i="7"/>
  <c r="BB109" i="7"/>
  <c r="BB108" i="7"/>
  <c r="BB107" i="7"/>
  <c r="BB106" i="7"/>
  <c r="BB105" i="7"/>
  <c r="BB104" i="7"/>
  <c r="BB103" i="7"/>
  <c r="BB102" i="7"/>
  <c r="BB101" i="7"/>
  <c r="BB100" i="7"/>
  <c r="BB99" i="7"/>
  <c r="BB98" i="7"/>
  <c r="BB97" i="7"/>
  <c r="BB96" i="7"/>
  <c r="BB95" i="7"/>
  <c r="BB94" i="7"/>
  <c r="BB93" i="7"/>
  <c r="BB92" i="7"/>
  <c r="BB91" i="7"/>
  <c r="BB90" i="7"/>
  <c r="BB89" i="7"/>
  <c r="BB88" i="7"/>
  <c r="BB87" i="7"/>
  <c r="BB86" i="7"/>
  <c r="BB85" i="7"/>
  <c r="BB84" i="7"/>
  <c r="BB83" i="7"/>
  <c r="BB82" i="7"/>
  <c r="BB81" i="7"/>
  <c r="BB80" i="7"/>
  <c r="BB79" i="7"/>
  <c r="BB78" i="7"/>
  <c r="BB77" i="7"/>
  <c r="BB76" i="7"/>
  <c r="BB75" i="7"/>
  <c r="BB74" i="7"/>
  <c r="BB73" i="7"/>
  <c r="BB72" i="7"/>
  <c r="BB71" i="7"/>
  <c r="BB70" i="7"/>
  <c r="BB69" i="7"/>
  <c r="BB68" i="7"/>
  <c r="BB67" i="7"/>
  <c r="BB66" i="7"/>
  <c r="BB65" i="7"/>
  <c r="BB64" i="7"/>
  <c r="BB63" i="7"/>
  <c r="BB62" i="7"/>
  <c r="BB61" i="7"/>
  <c r="BB60" i="7"/>
  <c r="BB59" i="7"/>
  <c r="BB58" i="7"/>
  <c r="BB57" i="7"/>
  <c r="BB56" i="7"/>
  <c r="BB55" i="7"/>
  <c r="BB54" i="7"/>
  <c r="BB53" i="7"/>
  <c r="BB52" i="7"/>
  <c r="BB51" i="7"/>
  <c r="BB50" i="7"/>
  <c r="BB49" i="7"/>
  <c r="BB48" i="7"/>
  <c r="BB47" i="7"/>
  <c r="BB46" i="7"/>
  <c r="BB45" i="7"/>
  <c r="BB44" i="7"/>
  <c r="BB43" i="7"/>
  <c r="BB42" i="7"/>
  <c r="BB41" i="7"/>
  <c r="BB40" i="7"/>
  <c r="BB39" i="7"/>
  <c r="BB38" i="7"/>
  <c r="BB37" i="7"/>
  <c r="BB36" i="7"/>
  <c r="BB35" i="7"/>
  <c r="BB34" i="7"/>
  <c r="BB33" i="7"/>
  <c r="BB32" i="7"/>
  <c r="BB31" i="7"/>
  <c r="BB30" i="7"/>
  <c r="BB29" i="7"/>
  <c r="BB28" i="7"/>
  <c r="BB27" i="7"/>
  <c r="BB26" i="7"/>
  <c r="BB25" i="7"/>
  <c r="BB24" i="7"/>
  <c r="BB23" i="7"/>
  <c r="BB22" i="7"/>
  <c r="BB21" i="7"/>
  <c r="BB20" i="7"/>
  <c r="BB19" i="7"/>
  <c r="BB18" i="7"/>
  <c r="BB17" i="7"/>
  <c r="BB16" i="7"/>
  <c r="BB15" i="7"/>
  <c r="BB14" i="7"/>
  <c r="BB13" i="7"/>
  <c r="BB12" i="7"/>
  <c r="BB11" i="7"/>
  <c r="BB10" i="7"/>
  <c r="BB9" i="7"/>
  <c r="BB8" i="7"/>
  <c r="BB7" i="7"/>
  <c r="BB6" i="7"/>
  <c r="BB5" i="7"/>
  <c r="BB4" i="7"/>
  <c r="BA401" i="7"/>
  <c r="BA400" i="7"/>
  <c r="BA399" i="7"/>
  <c r="BA398" i="7"/>
  <c r="BA397" i="7"/>
  <c r="BA396" i="7"/>
  <c r="BA395" i="7"/>
  <c r="BA394" i="7"/>
  <c r="BA393" i="7"/>
  <c r="BA392" i="7"/>
  <c r="BA391" i="7"/>
  <c r="BA390" i="7"/>
  <c r="BA389" i="7"/>
  <c r="BA388" i="7"/>
  <c r="BA387" i="7"/>
  <c r="BA386" i="7"/>
  <c r="BA385" i="7"/>
  <c r="BA384" i="7"/>
  <c r="BA383" i="7"/>
  <c r="BA382" i="7"/>
  <c r="BA381" i="7"/>
  <c r="BA380" i="7"/>
  <c r="BA379" i="7"/>
  <c r="BA378" i="7"/>
  <c r="BA377" i="7"/>
  <c r="BA376" i="7"/>
  <c r="BA375" i="7"/>
  <c r="BA374" i="7"/>
  <c r="BA373" i="7"/>
  <c r="BA372" i="7"/>
  <c r="BA371" i="7"/>
  <c r="BA370" i="7"/>
  <c r="BA369" i="7"/>
  <c r="BA368" i="7"/>
  <c r="BA367" i="7"/>
  <c r="BA366" i="7"/>
  <c r="BA365" i="7"/>
  <c r="BA364" i="7"/>
  <c r="BA363" i="7"/>
  <c r="BA362" i="7"/>
  <c r="BA361" i="7"/>
  <c r="BA360" i="7"/>
  <c r="BA359" i="7"/>
  <c r="BA358" i="7"/>
  <c r="BA357" i="7"/>
  <c r="BA356" i="7"/>
  <c r="BA355" i="7"/>
  <c r="BA354" i="7"/>
  <c r="BA353" i="7"/>
  <c r="BA352" i="7"/>
  <c r="BA351" i="7"/>
  <c r="BA350" i="7"/>
  <c r="BA349" i="7"/>
  <c r="BA348" i="7"/>
  <c r="BA347" i="7"/>
  <c r="BA346" i="7"/>
  <c r="BA345" i="7"/>
  <c r="BA344" i="7"/>
  <c r="BA343" i="7"/>
  <c r="BA342" i="7"/>
  <c r="BA341" i="7"/>
  <c r="BA340" i="7"/>
  <c r="BA339" i="7"/>
  <c r="BA338" i="7"/>
  <c r="BA337" i="7"/>
  <c r="BA336" i="7"/>
  <c r="BA335" i="7"/>
  <c r="BA334" i="7"/>
  <c r="BA333" i="7"/>
  <c r="BA332" i="7"/>
  <c r="BA331" i="7"/>
  <c r="BA330" i="7"/>
  <c r="BA329" i="7"/>
  <c r="BA328" i="7"/>
  <c r="BA327" i="7"/>
  <c r="BA326" i="7"/>
  <c r="BA325" i="7"/>
  <c r="BA324" i="7"/>
  <c r="BA323" i="7"/>
  <c r="BA322" i="7"/>
  <c r="BA321" i="7"/>
  <c r="BA320" i="7"/>
  <c r="BA319" i="7"/>
  <c r="BA318" i="7"/>
  <c r="BA317" i="7"/>
  <c r="BA316" i="7"/>
  <c r="BA315" i="7"/>
  <c r="BA314" i="7"/>
  <c r="BA313" i="7"/>
  <c r="BA312" i="7"/>
  <c r="BA311" i="7"/>
  <c r="BA310" i="7"/>
  <c r="BA309" i="7"/>
  <c r="BA308" i="7"/>
  <c r="BA307" i="7"/>
  <c r="BA306" i="7"/>
  <c r="BA305" i="7"/>
  <c r="BA304" i="7"/>
  <c r="BA303" i="7"/>
  <c r="BA302" i="7"/>
  <c r="BA301" i="7"/>
  <c r="BA300" i="7"/>
  <c r="BA299" i="7"/>
  <c r="BA298" i="7"/>
  <c r="BA297" i="7"/>
  <c r="BA296" i="7"/>
  <c r="BA295" i="7"/>
  <c r="BA294" i="7"/>
  <c r="BA293" i="7"/>
  <c r="BA292" i="7"/>
  <c r="BA291" i="7"/>
  <c r="BA290" i="7"/>
  <c r="BA289" i="7"/>
  <c r="BA288" i="7"/>
  <c r="BA287" i="7"/>
  <c r="BA286" i="7"/>
  <c r="BA285" i="7"/>
  <c r="BA284" i="7"/>
  <c r="BA283" i="7"/>
  <c r="BA282" i="7"/>
  <c r="BA281" i="7"/>
  <c r="BA280" i="7"/>
  <c r="BA279" i="7"/>
  <c r="BA278" i="7"/>
  <c r="BA277" i="7"/>
  <c r="BA276" i="7"/>
  <c r="BA275" i="7"/>
  <c r="BA274" i="7"/>
  <c r="BA273" i="7"/>
  <c r="BA272" i="7"/>
  <c r="BA271" i="7"/>
  <c r="BA270" i="7"/>
  <c r="BA269" i="7"/>
  <c r="BA268" i="7"/>
  <c r="BA267" i="7"/>
  <c r="BA266" i="7"/>
  <c r="BA265" i="7"/>
  <c r="BA264" i="7"/>
  <c r="BA263" i="7"/>
  <c r="BA262" i="7"/>
  <c r="BA261" i="7"/>
  <c r="BA260" i="7"/>
  <c r="BA259" i="7"/>
  <c r="BA258" i="7"/>
  <c r="BA257" i="7"/>
  <c r="BA256" i="7"/>
  <c r="BA255" i="7"/>
  <c r="BA254" i="7"/>
  <c r="BA253" i="7"/>
  <c r="BA252" i="7"/>
  <c r="BA251" i="7"/>
  <c r="BA250" i="7"/>
  <c r="BA249" i="7"/>
  <c r="BA248" i="7"/>
  <c r="BA247" i="7"/>
  <c r="BA246" i="7"/>
  <c r="BA245" i="7"/>
  <c r="BA244" i="7"/>
  <c r="BA243" i="7"/>
  <c r="BA242" i="7"/>
  <c r="BA241" i="7"/>
  <c r="BA240" i="7"/>
  <c r="BA239" i="7"/>
  <c r="BA238" i="7"/>
  <c r="BA237" i="7"/>
  <c r="BA236" i="7"/>
  <c r="BA235" i="7"/>
  <c r="BA234" i="7"/>
  <c r="BA233" i="7"/>
  <c r="BA232" i="7"/>
  <c r="BA231" i="7"/>
  <c r="BA230" i="7"/>
  <c r="BA229" i="7"/>
  <c r="BA228" i="7"/>
  <c r="BA227" i="7"/>
  <c r="BA226" i="7"/>
  <c r="BA225" i="7"/>
  <c r="BA224" i="7"/>
  <c r="BA223" i="7"/>
  <c r="BA222" i="7"/>
  <c r="BA221" i="7"/>
  <c r="BA220" i="7"/>
  <c r="BA219" i="7"/>
  <c r="BA218" i="7"/>
  <c r="BA217" i="7"/>
  <c r="BA216" i="7"/>
  <c r="BA215" i="7"/>
  <c r="BA214" i="7"/>
  <c r="BA213" i="7"/>
  <c r="BA212" i="7"/>
  <c r="BA211" i="7"/>
  <c r="BA210" i="7"/>
  <c r="BA209" i="7"/>
  <c r="BA208" i="7"/>
  <c r="BA207" i="7"/>
  <c r="BA206" i="7"/>
  <c r="BA205" i="7"/>
  <c r="BA204" i="7"/>
  <c r="BA203" i="7"/>
  <c r="BA202" i="7"/>
  <c r="BA201" i="7"/>
  <c r="BA200" i="7"/>
  <c r="BA199" i="7"/>
  <c r="BA198" i="7"/>
  <c r="BA197" i="7"/>
  <c r="BA196" i="7"/>
  <c r="BA195" i="7"/>
  <c r="BA194" i="7"/>
  <c r="BA193" i="7"/>
  <c r="BA192" i="7"/>
  <c r="BA191" i="7"/>
  <c r="BA190" i="7"/>
  <c r="BA189" i="7"/>
  <c r="BA188" i="7"/>
  <c r="BA187" i="7"/>
  <c r="BA186" i="7"/>
  <c r="BA185" i="7"/>
  <c r="BA184" i="7"/>
  <c r="BA183" i="7"/>
  <c r="BA182" i="7"/>
  <c r="BA181" i="7"/>
  <c r="BA180" i="7"/>
  <c r="BA179" i="7"/>
  <c r="BA178" i="7"/>
  <c r="BA177" i="7"/>
  <c r="BA176" i="7"/>
  <c r="BA175" i="7"/>
  <c r="BA174" i="7"/>
  <c r="BA173" i="7"/>
  <c r="BA172" i="7"/>
  <c r="BA171" i="7"/>
  <c r="BA170" i="7"/>
  <c r="BA169" i="7"/>
  <c r="BA168" i="7"/>
  <c r="BA167" i="7"/>
  <c r="BA166" i="7"/>
  <c r="BA165" i="7"/>
  <c r="BA164" i="7"/>
  <c r="BA163" i="7"/>
  <c r="BA162" i="7"/>
  <c r="BA161" i="7"/>
  <c r="BA160" i="7"/>
  <c r="BA159" i="7"/>
  <c r="BA158" i="7"/>
  <c r="BA157" i="7"/>
  <c r="BA156" i="7"/>
  <c r="BA155" i="7"/>
  <c r="BA154" i="7"/>
  <c r="BA153" i="7"/>
  <c r="BA152" i="7"/>
  <c r="BA151" i="7"/>
  <c r="BA150" i="7"/>
  <c r="BA149" i="7"/>
  <c r="BA148" i="7"/>
  <c r="BA147" i="7"/>
  <c r="BA146" i="7"/>
  <c r="BA145" i="7"/>
  <c r="BA144" i="7"/>
  <c r="BA143" i="7"/>
  <c r="BA142" i="7"/>
  <c r="BA141" i="7"/>
  <c r="BA140" i="7"/>
  <c r="BA139" i="7"/>
  <c r="BA138" i="7"/>
  <c r="BA137" i="7"/>
  <c r="BA136" i="7"/>
  <c r="BA135" i="7"/>
  <c r="BA134" i="7"/>
  <c r="BA133" i="7"/>
  <c r="BA132" i="7"/>
  <c r="BA131" i="7"/>
  <c r="BA130" i="7"/>
  <c r="BA129" i="7"/>
  <c r="BA128" i="7"/>
  <c r="BA127" i="7"/>
  <c r="BA126" i="7"/>
  <c r="BA125" i="7"/>
  <c r="BA124" i="7"/>
  <c r="BA123" i="7"/>
  <c r="BA122" i="7"/>
  <c r="BA121" i="7"/>
  <c r="BA120" i="7"/>
  <c r="BA119" i="7"/>
  <c r="BA118" i="7"/>
  <c r="BA117" i="7"/>
  <c r="BA116" i="7"/>
  <c r="BA115" i="7"/>
  <c r="BA114" i="7"/>
  <c r="BA113" i="7"/>
  <c r="BA112" i="7"/>
  <c r="BA111" i="7"/>
  <c r="BA110" i="7"/>
  <c r="BA109" i="7"/>
  <c r="BA108" i="7"/>
  <c r="BA107" i="7"/>
  <c r="BA106" i="7"/>
  <c r="BA105" i="7"/>
  <c r="BA104" i="7"/>
  <c r="BA103" i="7"/>
  <c r="BA102" i="7"/>
  <c r="BA101" i="7"/>
  <c r="BA100" i="7"/>
  <c r="BA99" i="7"/>
  <c r="BA98" i="7"/>
  <c r="BA97" i="7"/>
  <c r="BA96" i="7"/>
  <c r="BA95" i="7"/>
  <c r="BA94" i="7"/>
  <c r="BA93" i="7"/>
  <c r="BA92" i="7"/>
  <c r="BA91" i="7"/>
  <c r="BA90" i="7"/>
  <c r="BA89" i="7"/>
  <c r="BA88" i="7"/>
  <c r="BA87" i="7"/>
  <c r="BA86" i="7"/>
  <c r="BA85" i="7"/>
  <c r="BA84" i="7"/>
  <c r="BA83" i="7"/>
  <c r="BA82" i="7"/>
  <c r="BA81" i="7"/>
  <c r="BA80" i="7"/>
  <c r="BA79" i="7"/>
  <c r="BA78" i="7"/>
  <c r="BA77" i="7"/>
  <c r="BA76" i="7"/>
  <c r="BA75" i="7"/>
  <c r="BA74" i="7"/>
  <c r="BA73" i="7"/>
  <c r="BA72" i="7"/>
  <c r="BA71" i="7"/>
  <c r="BA70" i="7"/>
  <c r="BA69" i="7"/>
  <c r="BA68" i="7"/>
  <c r="BA67" i="7"/>
  <c r="BA66" i="7"/>
  <c r="BA65" i="7"/>
  <c r="BA64" i="7"/>
  <c r="BA63" i="7"/>
  <c r="BA62" i="7"/>
  <c r="BA61" i="7"/>
  <c r="BA60" i="7"/>
  <c r="BA59" i="7"/>
  <c r="BA58" i="7"/>
  <c r="BA57" i="7"/>
  <c r="BA56" i="7"/>
  <c r="BA55" i="7"/>
  <c r="BA54" i="7"/>
  <c r="BA53" i="7"/>
  <c r="BA52" i="7"/>
  <c r="BA51" i="7"/>
  <c r="BA50" i="7"/>
  <c r="BA49" i="7"/>
  <c r="BA48" i="7"/>
  <c r="BA47" i="7"/>
  <c r="BA46" i="7"/>
  <c r="BA45" i="7"/>
  <c r="BA44" i="7"/>
  <c r="BA43" i="7"/>
  <c r="BA42" i="7"/>
  <c r="BA41" i="7"/>
  <c r="BA40" i="7"/>
  <c r="BA39" i="7"/>
  <c r="BA38" i="7"/>
  <c r="BA37" i="7"/>
  <c r="BA36" i="7"/>
  <c r="BA35" i="7"/>
  <c r="BA34" i="7"/>
  <c r="BA33" i="7"/>
  <c r="BA32" i="7"/>
  <c r="BA31" i="7"/>
  <c r="BA30" i="7"/>
  <c r="BA29" i="7"/>
  <c r="BA28" i="7"/>
  <c r="BA27" i="7"/>
  <c r="BA26" i="7"/>
  <c r="BA25" i="7"/>
  <c r="BA24" i="7"/>
  <c r="BA23" i="7"/>
  <c r="BA22" i="7"/>
  <c r="BA21" i="7"/>
  <c r="BA20" i="7"/>
  <c r="BA19" i="7"/>
  <c r="BA18" i="7"/>
  <c r="BA17" i="7"/>
  <c r="BA16" i="7"/>
  <c r="BA15" i="7"/>
  <c r="BA14" i="7"/>
  <c r="BA13" i="7"/>
  <c r="BA12" i="7"/>
  <c r="BA11" i="7"/>
  <c r="BA10" i="7"/>
  <c r="BA9" i="7"/>
  <c r="BA8" i="7"/>
  <c r="BA7" i="7"/>
  <c r="BA6" i="7"/>
  <c r="BA5" i="7"/>
  <c r="BA4" i="7"/>
  <c r="AW849" i="4"/>
  <c r="AW350" i="4"/>
  <c r="AW193" i="4"/>
  <c r="AW167" i="4"/>
  <c r="AW163" i="4"/>
  <c r="AW166" i="4"/>
  <c r="AW165" i="4"/>
  <c r="AW168" i="4"/>
  <c r="AW170" i="4"/>
  <c r="AW171" i="4"/>
  <c r="AW178" i="4"/>
  <c r="AW349" i="4"/>
  <c r="AW194" i="4"/>
  <c r="AW814" i="4"/>
  <c r="AW195" i="4"/>
  <c r="AW164" i="4"/>
  <c r="AW32" i="4"/>
  <c r="AW153" i="4"/>
  <c r="AW152" i="4"/>
  <c r="AW197" i="4"/>
  <c r="AW118" i="4"/>
  <c r="AW196" i="4"/>
  <c r="AW177" i="4"/>
  <c r="AW198" i="4"/>
  <c r="AW200" i="4"/>
  <c r="AW288" i="4"/>
  <c r="AW185" i="4"/>
  <c r="AW201" i="4"/>
  <c r="AW90" i="4"/>
  <c r="AW31" i="4"/>
  <c r="AW79" i="4"/>
  <c r="AW192" i="4"/>
  <c r="AW202" i="4"/>
  <c r="AW204" i="4"/>
  <c r="AW3" i="4"/>
  <c r="AW203" i="4"/>
  <c r="AW94" i="4"/>
  <c r="AW205" i="4"/>
  <c r="AW99" i="4"/>
  <c r="AW30" i="4"/>
  <c r="AW78" i="4"/>
  <c r="AW176" i="4"/>
  <c r="AW239" i="4"/>
  <c r="AW220" i="4"/>
  <c r="AW221" i="4"/>
  <c r="AW234" i="4"/>
  <c r="AW151" i="4"/>
  <c r="AW237" i="4"/>
  <c r="AW238" i="4"/>
  <c r="AW117" i="4"/>
  <c r="AW116" i="4"/>
  <c r="AW36" i="4"/>
  <c r="AW115" i="4"/>
  <c r="AW114" i="4"/>
  <c r="AW150" i="4"/>
  <c r="AW149" i="4"/>
  <c r="AW113" i="4"/>
  <c r="AW35" i="4"/>
  <c r="AW219" i="4"/>
  <c r="AW214" i="4"/>
  <c r="AW348" i="4"/>
  <c r="AW247" i="4"/>
  <c r="AW246" i="4"/>
  <c r="AW245" i="4"/>
  <c r="AW244" i="4"/>
  <c r="AW243" i="4"/>
  <c r="AW242" i="4"/>
  <c r="AW241" i="4"/>
  <c r="AW240" i="4"/>
  <c r="AW2" i="4"/>
  <c r="AW252" i="4"/>
  <c r="AW250" i="4"/>
  <c r="AW253" i="4"/>
  <c r="AW257" i="4"/>
  <c r="AW258" i="4"/>
  <c r="AW92" i="4"/>
  <c r="AW260" i="4"/>
  <c r="AW259" i="4"/>
  <c r="AW274" i="4"/>
  <c r="AW91" i="4"/>
  <c r="AW278" i="4"/>
  <c r="AW275" i="4"/>
  <c r="AW287" i="4"/>
  <c r="AW249" i="4"/>
  <c r="AW289" i="4"/>
  <c r="AW77" i="4"/>
  <c r="AW76" i="4"/>
  <c r="AW29" i="4"/>
  <c r="AW28" i="4"/>
  <c r="AW27" i="4"/>
  <c r="AW26" i="4"/>
  <c r="AW25" i="4"/>
  <c r="AW24" i="4"/>
  <c r="AW23" i="4"/>
  <c r="AW317" i="4"/>
  <c r="AW295" i="4"/>
  <c r="AW218" i="4"/>
  <c r="AW213" i="4"/>
  <c r="AW353" i="4"/>
  <c r="AW325" i="4"/>
  <c r="AW279" i="4"/>
  <c r="AW184" i="4"/>
  <c r="AW330" i="4"/>
  <c r="AW328" i="4"/>
  <c r="AW327" i="4"/>
  <c r="AW326" i="4"/>
  <c r="AW338" i="4"/>
  <c r="AW339" i="4"/>
  <c r="AW251" i="4"/>
  <c r="AW329" i="4"/>
  <c r="AW334" i="4"/>
  <c r="AW331" i="4"/>
  <c r="AW324" i="4"/>
  <c r="AW333" i="4"/>
  <c r="AW332" i="4"/>
  <c r="AW340" i="4"/>
  <c r="AW323" i="4"/>
  <c r="AW322" i="4"/>
  <c r="AW321" i="4"/>
  <c r="AW320" i="4"/>
  <c r="AW319" i="4"/>
  <c r="AW318" i="4"/>
  <c r="AW337" i="4"/>
  <c r="AW316" i="4"/>
  <c r="AW183" i="4"/>
  <c r="AW207" i="4"/>
  <c r="AW206" i="4"/>
  <c r="AW336" i="4"/>
  <c r="AW335" i="4"/>
  <c r="AW191" i="4"/>
  <c r="AW354" i="4"/>
  <c r="AW366" i="4"/>
  <c r="AW365" i="4"/>
  <c r="AW364" i="4"/>
  <c r="AW363" i="4"/>
  <c r="AW362" i="4"/>
  <c r="AW361" i="4"/>
  <c r="AW360" i="4"/>
  <c r="AW359" i="4"/>
  <c r="AW358" i="4"/>
  <c r="AW357" i="4"/>
  <c r="AW356" i="4"/>
  <c r="AW355" i="4"/>
  <c r="AW286" i="4"/>
  <c r="AW510" i="4"/>
  <c r="AW509" i="4"/>
  <c r="AW508" i="4"/>
  <c r="AW507" i="4"/>
  <c r="AW315" i="4"/>
  <c r="AW314" i="4"/>
  <c r="AW514" i="4"/>
  <c r="AW513" i="4"/>
  <c r="AW512" i="4"/>
  <c r="AW511" i="4"/>
  <c r="AW532" i="4"/>
  <c r="AW529" i="4"/>
  <c r="AW525" i="4"/>
  <c r="AW523" i="4"/>
  <c r="AW534" i="4"/>
  <c r="AW533" i="4"/>
  <c r="AW524" i="4"/>
  <c r="AW522" i="4"/>
  <c r="AW541" i="4"/>
  <c r="AW217" i="4"/>
  <c r="AW519" i="4"/>
  <c r="AW216" i="4"/>
  <c r="AW518" i="4"/>
  <c r="AW215" i="4"/>
  <c r="AW536" i="4"/>
  <c r="AW535" i="4"/>
  <c r="AW159" i="4"/>
  <c r="AW22" i="4"/>
  <c r="AW285" i="4"/>
  <c r="AW347" i="4"/>
  <c r="AW158" i="4"/>
  <c r="AW577" i="4"/>
  <c r="AW21" i="4"/>
  <c r="AW20" i="4"/>
  <c r="AW19" i="4"/>
  <c r="AW18" i="4"/>
  <c r="AW17" i="4"/>
  <c r="AW16" i="4"/>
  <c r="AW15" i="4"/>
  <c r="AW14" i="4"/>
  <c r="AW13" i="4"/>
  <c r="AW12" i="4"/>
  <c r="AW11" i="4"/>
  <c r="AW10" i="4"/>
  <c r="AW313" i="4"/>
  <c r="AW312" i="4"/>
  <c r="AW506" i="4"/>
  <c r="AW505" i="4"/>
  <c r="AW504" i="4"/>
  <c r="AW503" i="4"/>
  <c r="AW502" i="4"/>
  <c r="AW501" i="4"/>
  <c r="AW500" i="4"/>
  <c r="AW499" i="4"/>
  <c r="AW148" i="4"/>
  <c r="AW147" i="4"/>
  <c r="AW146" i="4"/>
  <c r="AW145" i="4"/>
  <c r="AW144" i="4"/>
  <c r="AW143" i="4"/>
  <c r="AW142" i="4"/>
  <c r="AW141" i="4"/>
  <c r="AW140" i="4"/>
  <c r="AW139" i="4"/>
  <c r="AW106" i="4"/>
  <c r="AW108" i="4"/>
  <c r="AW138" i="4"/>
  <c r="AW540" i="4"/>
  <c r="AW284" i="4"/>
  <c r="AW190" i="4"/>
  <c r="AW182" i="4"/>
  <c r="AW137" i="4"/>
  <c r="AW578" i="4"/>
  <c r="AW9" i="4"/>
  <c r="AW8" i="4"/>
  <c r="AW294" i="4"/>
  <c r="AW34" i="4"/>
  <c r="AW352" i="4"/>
  <c r="AW595" i="4"/>
  <c r="AW599" i="4"/>
  <c r="AW283" i="4"/>
  <c r="AW601" i="4"/>
  <c r="AW189" i="4"/>
  <c r="AW273" i="4"/>
  <c r="AW7" i="4"/>
  <c r="AW75" i="4"/>
  <c r="AW74" i="4"/>
  <c r="AW73" i="4"/>
  <c r="AW72" i="4"/>
  <c r="AW71" i="4"/>
  <c r="AW70" i="4"/>
  <c r="AW69" i="4"/>
  <c r="AW68" i="4"/>
  <c r="AW67" i="4"/>
  <c r="AW6" i="4"/>
  <c r="AW5" i="4"/>
  <c r="AW4" i="4"/>
  <c r="AW66" i="4"/>
  <c r="AW65" i="4"/>
  <c r="AW64" i="4"/>
  <c r="AW311" i="4"/>
  <c r="AW282" i="4"/>
  <c r="AW517" i="4"/>
  <c r="AW812" i="4"/>
  <c r="AW310" i="4"/>
  <c r="AW309" i="4"/>
  <c r="AW181" i="4"/>
  <c r="AW33" i="4"/>
  <c r="AW136" i="4"/>
  <c r="AW272" i="4"/>
  <c r="AW271" i="4"/>
  <c r="AW270" i="4"/>
  <c r="AW613" i="4"/>
  <c r="AW616" i="4"/>
  <c r="AW626" i="4"/>
  <c r="AW630" i="4"/>
  <c r="AW498" i="4"/>
  <c r="AW497" i="4"/>
  <c r="AW496" i="4"/>
  <c r="AW495" i="4"/>
  <c r="AW494" i="4"/>
  <c r="AW493" i="4"/>
  <c r="AW492" i="4"/>
  <c r="AW491" i="4"/>
  <c r="AW281" i="4"/>
  <c r="AW175" i="4"/>
  <c r="AW308" i="4"/>
  <c r="AW624" i="4"/>
  <c r="AW619" i="4"/>
  <c r="AW618" i="4"/>
  <c r="AW617" i="4"/>
  <c r="AW212" i="4"/>
  <c r="AW575" i="4"/>
  <c r="AW174" i="4"/>
  <c r="AW637" i="4"/>
  <c r="AW611" i="4"/>
  <c r="AW640" i="4"/>
  <c r="AW490" i="4"/>
  <c r="AW489" i="4"/>
  <c r="AW488" i="4"/>
  <c r="AW487" i="4"/>
  <c r="AW486" i="4"/>
  <c r="AW485" i="4"/>
  <c r="AW484" i="4"/>
  <c r="AW483" i="4"/>
  <c r="AW482" i="4"/>
  <c r="AW481" i="4"/>
  <c r="AW480" i="4"/>
  <c r="AW479" i="4"/>
  <c r="AW478" i="4"/>
  <c r="AW477" i="4"/>
  <c r="AW346" i="4"/>
  <c r="AW615" i="4"/>
  <c r="AW280" i="4"/>
  <c r="AW636" i="4"/>
  <c r="AW635" i="4"/>
  <c r="AW576" i="4"/>
  <c r="AW674" i="4"/>
  <c r="AW671" i="4"/>
  <c r="AW670" i="4"/>
  <c r="AW643" i="4"/>
  <c r="AW642" i="4"/>
  <c r="AW669" i="4"/>
  <c r="AW660" i="4"/>
  <c r="AW659" i="4"/>
  <c r="AW666" i="4"/>
  <c r="AW665" i="4"/>
  <c r="AW663" i="4"/>
  <c r="AW662" i="4"/>
  <c r="AW658" i="4"/>
  <c r="AW653" i="4"/>
  <c r="AW651" i="4"/>
  <c r="AW649" i="4"/>
  <c r="AW646" i="4"/>
  <c r="AW641" i="4"/>
  <c r="AW737" i="4"/>
  <c r="AW825" i="4"/>
  <c r="AW211" i="4"/>
  <c r="AW210" i="4"/>
  <c r="AW676" i="4"/>
  <c r="AW574" i="4"/>
  <c r="AW173" i="4"/>
  <c r="AW84" i="4"/>
  <c r="AW157" i="4"/>
  <c r="AW307" i="4"/>
  <c r="AW634" i="4"/>
  <c r="AW680" i="4"/>
  <c r="AW678" i="4"/>
  <c r="AW573" i="4"/>
  <c r="AW162" i="4"/>
  <c r="AW161" i="4"/>
  <c r="AW160" i="4"/>
  <c r="AW89" i="4"/>
  <c r="AW98" i="4"/>
  <c r="AW681" i="4"/>
  <c r="AW593" i="4"/>
  <c r="AW277" i="4"/>
  <c r="AW572" i="4"/>
  <c r="AW293" i="4"/>
  <c r="AW476" i="4"/>
  <c r="AW475" i="4"/>
  <c r="AW474" i="4"/>
  <c r="AW473" i="4"/>
  <c r="AW472" i="4"/>
  <c r="AW471" i="4"/>
  <c r="AW470" i="4"/>
  <c r="AW469" i="4"/>
  <c r="AW468" i="4"/>
  <c r="AW467" i="4"/>
  <c r="AW466" i="4"/>
  <c r="AW465" i="4"/>
  <c r="AW464" i="4"/>
  <c r="AW463" i="4"/>
  <c r="AW462" i="4"/>
  <c r="AW461" i="4"/>
  <c r="AW460" i="4"/>
  <c r="AW459" i="4"/>
  <c r="AW458" i="4"/>
  <c r="AW351" i="4"/>
  <c r="AW135" i="4"/>
  <c r="AW134" i="4"/>
  <c r="AW133" i="4"/>
  <c r="AW132" i="4"/>
  <c r="AW131" i="4"/>
  <c r="AW130" i="4"/>
  <c r="AW129" i="4"/>
  <c r="AW128" i="4"/>
  <c r="AW684" i="4"/>
  <c r="AW683" i="4"/>
  <c r="AW306" i="4"/>
  <c r="AW156" i="4"/>
  <c r="AW180" i="4"/>
  <c r="AW610" i="4"/>
  <c r="AW222" i="4"/>
  <c r="AW233" i="4"/>
  <c r="AW571" i="4"/>
  <c r="AW83" i="4"/>
  <c r="AW82" i="4"/>
  <c r="AW457" i="4"/>
  <c r="AW456" i="4"/>
  <c r="AW455" i="4"/>
  <c r="AW454" i="4"/>
  <c r="AW453" i="4"/>
  <c r="AW452" i="4"/>
  <c r="AW451" i="4"/>
  <c r="AW592" i="4"/>
  <c r="AW682" i="4"/>
  <c r="AW570" i="4"/>
  <c r="AW723" i="4"/>
  <c r="AW722" i="4"/>
  <c r="AW721" i="4"/>
  <c r="AW591" i="4"/>
  <c r="AW716" i="4"/>
  <c r="AW715" i="4"/>
  <c r="AW714" i="4"/>
  <c r="AW713" i="4"/>
  <c r="AW712" i="4"/>
  <c r="AW711" i="4"/>
  <c r="AW710" i="4"/>
  <c r="AW269" i="4"/>
  <c r="AW248" i="4"/>
  <c r="AW609" i="4"/>
  <c r="AW81" i="4"/>
  <c r="AW305" i="4"/>
  <c r="AW304" i="4"/>
  <c r="AW709" i="4"/>
  <c r="AW708" i="4"/>
  <c r="AW692" i="4"/>
  <c r="AW707" i="4"/>
  <c r="AW706" i="4"/>
  <c r="AW705" i="4"/>
  <c r="AW704" i="4"/>
  <c r="AW703" i="4"/>
  <c r="AW702" i="4"/>
  <c r="AW701" i="4"/>
  <c r="AW700" i="4"/>
  <c r="AW699" i="4"/>
  <c r="AW698" i="4"/>
  <c r="AW696" i="4"/>
  <c r="AW695" i="4"/>
  <c r="AW694" i="4"/>
  <c r="AW693" i="4"/>
  <c r="AW691" i="4"/>
  <c r="AW689" i="4"/>
  <c r="AW688" i="4"/>
  <c r="AW687" i="4"/>
  <c r="AW685" i="4"/>
  <c r="AW569" i="4"/>
  <c r="AW539" i="4"/>
  <c r="AW729" i="4"/>
  <c r="AW629" i="4"/>
  <c r="AW590" i="4"/>
  <c r="AW612" i="4"/>
  <c r="AW101" i="4"/>
  <c r="AW232" i="4"/>
  <c r="AW231" i="4"/>
  <c r="AW230" i="4"/>
  <c r="AW450" i="4"/>
  <c r="AW623" i="4"/>
  <c r="AW589" i="4"/>
  <c r="AW725" i="4"/>
  <c r="AW303" i="4"/>
  <c r="AW568" i="4"/>
  <c r="AW567" i="4"/>
  <c r="AW127" i="4"/>
  <c r="AW126" i="4"/>
  <c r="AW125" i="4"/>
  <c r="AW124" i="4"/>
  <c r="AW236" i="4"/>
  <c r="AW123" i="4"/>
  <c r="AW122" i="4"/>
  <c r="AW121" i="4"/>
  <c r="AW120" i="4"/>
  <c r="AW119" i="4"/>
  <c r="AW199" i="4"/>
  <c r="AW155" i="4"/>
  <c r="AW302" i="4"/>
  <c r="AW538" i="4"/>
  <c r="AW608" i="4"/>
  <c r="AW607" i="4"/>
  <c r="AW606" i="4"/>
  <c r="AW605" i="4"/>
  <c r="AW604" i="4"/>
  <c r="AW298" i="4"/>
  <c r="AW738" i="4"/>
  <c r="AW63" i="4"/>
  <c r="AW62" i="4"/>
  <c r="AW61" i="4"/>
  <c r="AW60" i="4"/>
  <c r="AW449" i="4"/>
  <c r="AW448" i="4"/>
  <c r="AW447" i="4"/>
  <c r="AW446" i="4"/>
  <c r="AW739" i="4"/>
  <c r="AW544" i="4"/>
  <c r="AW566" i="4"/>
  <c r="AW345" i="4"/>
  <c r="AW445" i="4"/>
  <c r="AW639" i="4"/>
  <c r="AW209" i="4"/>
  <c r="AW208" i="4"/>
  <c r="AW734" i="4"/>
  <c r="AW730" i="4"/>
  <c r="AW543" i="4"/>
  <c r="AW542" i="4"/>
  <c r="AW565" i="4"/>
  <c r="AW736" i="4"/>
  <c r="AW564" i="4"/>
  <c r="AW614" i="4"/>
  <c r="AW256" i="4"/>
  <c r="AW633" i="4"/>
  <c r="AW741" i="4"/>
  <c r="AW444" i="4"/>
  <c r="AW443" i="4"/>
  <c r="AW442" i="4"/>
  <c r="AW441" i="4"/>
  <c r="AW440" i="4"/>
  <c r="AW439" i="4"/>
  <c r="AW438" i="4"/>
  <c r="AW437" i="4"/>
  <c r="AW790" i="4"/>
  <c r="AW169" i="4"/>
  <c r="AW436" i="4"/>
  <c r="AW733" i="4"/>
  <c r="AW824" i="4"/>
  <c r="AW292" i="4"/>
  <c r="AW769" i="4"/>
  <c r="AW88" i="4"/>
  <c r="AW648" i="4"/>
  <c r="AW749" i="4"/>
  <c r="AW748" i="4"/>
  <c r="AW745" i="4"/>
  <c r="AW645" i="4"/>
  <c r="AW747" i="4"/>
  <c r="AW668" i="4"/>
  <c r="AW744" i="4"/>
  <c r="AW268" i="4"/>
  <c r="AW752" i="4"/>
  <c r="AW588" i="4"/>
  <c r="AW80" i="4"/>
  <c r="AW638" i="4"/>
  <c r="AW267" i="4"/>
  <c r="AW750" i="4"/>
  <c r="AW87" i="4"/>
  <c r="AW59" i="4"/>
  <c r="AW58" i="4"/>
  <c r="AW435" i="4"/>
  <c r="AW434" i="4"/>
  <c r="AW433" i="4"/>
  <c r="AW432" i="4"/>
  <c r="AW431" i="4"/>
  <c r="AW430" i="4"/>
  <c r="AW429" i="4"/>
  <c r="AW428" i="4"/>
  <c r="AW427" i="4"/>
  <c r="AW426" i="4"/>
  <c r="AW425" i="4"/>
  <c r="AW424" i="4"/>
  <c r="AW423" i="4"/>
  <c r="AW422" i="4"/>
  <c r="AW421" i="4"/>
  <c r="AW420" i="4"/>
  <c r="AW419" i="4"/>
  <c r="AW770" i="4"/>
  <c r="AW753" i="4"/>
  <c r="AW102" i="4"/>
  <c r="AW301" i="4"/>
  <c r="AW266" i="4"/>
  <c r="AW598" i="4"/>
  <c r="AW597" i="4"/>
  <c r="AW596" i="4"/>
  <c r="AW823" i="4"/>
  <c r="AW728" i="4"/>
  <c r="AW679" i="4"/>
  <c r="AW732" i="4"/>
  <c r="AW775" i="4"/>
  <c r="AW731" i="4"/>
  <c r="AW603" i="4"/>
  <c r="AW229" i="4"/>
  <c r="AW228" i="4"/>
  <c r="AW227" i="4"/>
  <c r="AW226" i="4"/>
  <c r="AW765" i="4"/>
  <c r="AW764" i="4"/>
  <c r="AW763" i="4"/>
  <c r="AW762" i="4"/>
  <c r="AW761" i="4"/>
  <c r="AW760" i="4"/>
  <c r="AW759" i="4"/>
  <c r="AW758" i="4"/>
  <c r="AW697" i="4"/>
  <c r="AW690" i="4"/>
  <c r="AW757" i="4"/>
  <c r="AW625" i="4"/>
  <c r="AW756" i="4"/>
  <c r="AW755" i="4"/>
  <c r="AW754" i="4"/>
  <c r="AW766" i="4"/>
  <c r="AW418" i="4"/>
  <c r="AW417" i="4"/>
  <c r="AW416" i="4"/>
  <c r="AW415" i="4"/>
  <c r="AW414" i="4"/>
  <c r="AW413" i="4"/>
  <c r="AW412" i="4"/>
  <c r="AW411" i="4"/>
  <c r="AW410" i="4"/>
  <c r="AW409" i="4"/>
  <c r="AW408" i="4"/>
  <c r="AW622" i="4"/>
  <c r="AW300" i="4"/>
  <c r="AW621" i="4"/>
  <c r="AW628" i="4"/>
  <c r="AW516" i="4"/>
  <c r="AW103" i="4"/>
  <c r="AW594" i="4"/>
  <c r="AW789" i="4"/>
  <c r="AW788" i="4"/>
  <c r="AW154" i="4"/>
  <c r="AW57" i="4"/>
  <c r="AW407" i="4"/>
  <c r="AW406" i="4"/>
  <c r="AW56" i="4"/>
  <c r="AW55" i="4"/>
  <c r="AW54" i="4"/>
  <c r="AW405" i="4"/>
  <c r="AW404" i="4"/>
  <c r="AW53" i="4"/>
  <c r="AW52" i="4"/>
  <c r="AW403" i="4"/>
  <c r="AW402" i="4"/>
  <c r="AW401" i="4"/>
  <c r="AW400" i="4"/>
  <c r="AW399" i="4"/>
  <c r="AW398" i="4"/>
  <c r="AW397" i="4"/>
  <c r="AW396" i="4"/>
  <c r="AW51" i="4"/>
  <c r="AW50" i="4"/>
  <c r="AW822" i="4"/>
  <c r="AW531" i="4"/>
  <c r="AW528" i="4"/>
  <c r="AW521" i="4"/>
  <c r="AW527" i="4"/>
  <c r="AW235" i="4"/>
  <c r="AW107" i="4"/>
  <c r="AW563" i="4"/>
  <c r="AW299" i="4"/>
  <c r="AW344" i="4"/>
  <c r="AW297" i="4"/>
  <c r="AW255" i="4"/>
  <c r="AW537" i="4"/>
  <c r="AW787" i="4"/>
  <c r="AW100" i="4"/>
  <c r="AW86" i="4"/>
  <c r="AW93" i="4"/>
  <c r="AW97" i="4"/>
  <c r="AW673" i="4"/>
  <c r="AW794" i="4"/>
  <c r="AW720" i="4"/>
  <c r="AW719" i="4"/>
  <c r="AW805" i="4"/>
  <c r="AW726" i="4"/>
  <c r="AW672" i="4"/>
  <c r="AW798" i="4"/>
  <c r="AW804" i="4"/>
  <c r="AW803" i="4"/>
  <c r="AW647" i="4"/>
  <c r="AW661" i="4"/>
  <c r="AW802" i="4"/>
  <c r="AW801" i="4"/>
  <c r="AW800" i="4"/>
  <c r="AW746" i="4"/>
  <c r="AW652" i="4"/>
  <c r="AW799" i="4"/>
  <c r="AW664" i="4"/>
  <c r="AW797" i="4"/>
  <c r="AW650" i="4"/>
  <c r="AW796" i="4"/>
  <c r="AW795" i="4"/>
  <c r="AW644" i="4"/>
  <c r="AW657" i="4"/>
  <c r="AW656" i="4"/>
  <c r="AW655" i="4"/>
  <c r="AW654" i="4"/>
  <c r="AW600" i="4"/>
  <c r="AW862" i="4"/>
  <c r="AW562" i="4"/>
  <c r="AW768" i="4"/>
  <c r="AW530" i="4"/>
  <c r="AW526" i="4"/>
  <c r="AW520" i="4"/>
  <c r="AW806" i="4"/>
  <c r="AW821" i="4"/>
  <c r="AW820" i="4"/>
  <c r="AW395" i="4"/>
  <c r="AW394" i="4"/>
  <c r="AW393" i="4"/>
  <c r="AW392" i="4"/>
  <c r="AW391" i="4"/>
  <c r="AW390" i="4"/>
  <c r="AW389" i="4"/>
  <c r="AW388" i="4"/>
  <c r="AW387" i="4"/>
  <c r="AW386" i="4"/>
  <c r="AW385" i="4"/>
  <c r="AW49" i="4"/>
  <c r="AW384" i="4"/>
  <c r="AW383" i="4"/>
  <c r="AW382" i="4"/>
  <c r="AW381" i="4"/>
  <c r="AW380" i="4"/>
  <c r="AW379" i="4"/>
  <c r="AW735" i="4"/>
  <c r="AW808" i="4"/>
  <c r="AW740" i="4"/>
  <c r="AW188" i="4"/>
  <c r="AW110" i="4"/>
  <c r="AW587" i="4"/>
  <c r="AW104" i="4"/>
  <c r="AW586" i="4"/>
  <c r="AW810" i="4"/>
  <c r="AW561" i="4"/>
  <c r="AW819" i="4"/>
  <c r="AW179" i="4"/>
  <c r="AW378" i="4"/>
  <c r="AW377" i="4"/>
  <c r="AW291" i="4"/>
  <c r="AW109" i="4"/>
  <c r="AW96" i="4"/>
  <c r="AW95" i="4"/>
  <c r="AW585" i="4"/>
  <c r="AW560" i="4"/>
  <c r="AW559" i="4"/>
  <c r="AW811" i="4"/>
  <c r="AW584" i="4"/>
  <c r="AW276" i="4"/>
  <c r="AW809" i="4"/>
  <c r="AW767" i="4"/>
  <c r="AW254" i="4"/>
  <c r="AW751" i="4"/>
  <c r="AW807" i="4"/>
  <c r="AW296" i="4"/>
  <c r="AW558" i="4"/>
  <c r="AW815" i="4"/>
  <c r="AW813" i="4"/>
  <c r="AW557" i="4"/>
  <c r="AW376" i="4"/>
  <c r="AW375" i="4"/>
  <c r="AW774" i="4"/>
  <c r="AW773" i="4"/>
  <c r="AW772" i="4"/>
  <c r="AW771" i="4"/>
  <c r="AW556" i="4"/>
  <c r="AW602" i="4"/>
  <c r="AW172" i="4"/>
  <c r="AW555" i="4"/>
  <c r="AW743" i="4"/>
  <c r="AW742" i="4"/>
  <c r="AW667" i="4"/>
  <c r="AW265" i="4"/>
  <c r="AW264" i="4"/>
  <c r="AW48" i="4"/>
  <c r="AW47" i="4"/>
  <c r="AW46" i="4"/>
  <c r="AW45" i="4"/>
  <c r="AW44" i="4"/>
  <c r="AW43" i="4"/>
  <c r="AW42" i="4"/>
  <c r="AW374" i="4"/>
  <c r="AW373" i="4"/>
  <c r="AW372" i="4"/>
  <c r="AW371" i="4"/>
  <c r="AW370" i="4"/>
  <c r="AW369" i="4"/>
  <c r="AW368" i="4"/>
  <c r="AW367" i="4"/>
  <c r="AW41" i="4"/>
  <c r="AW40" i="4"/>
  <c r="AW39" i="4"/>
  <c r="AW38" i="4"/>
  <c r="AW37" i="4"/>
  <c r="AW583" i="4"/>
  <c r="AW843" i="4"/>
  <c r="AW842" i="4"/>
  <c r="AW554" i="4"/>
  <c r="AW553" i="4"/>
  <c r="AW727" i="4"/>
  <c r="AW840" i="4"/>
  <c r="AW841" i="4"/>
  <c r="AW552" i="4"/>
  <c r="AW343" i="4"/>
  <c r="AW263" i="4"/>
  <c r="AW846" i="4"/>
  <c r="AW627" i="4"/>
  <c r="AW818" i="4"/>
  <c r="AW817" i="4"/>
  <c r="AW816" i="4"/>
  <c r="AW833" i="4"/>
  <c r="AW582" i="4"/>
  <c r="AW105" i="4"/>
  <c r="AW581" i="4"/>
  <c r="AW845" i="4"/>
  <c r="AW85" i="4"/>
  <c r="AW262" i="4"/>
  <c r="AW225" i="4"/>
  <c r="AW224" i="4"/>
  <c r="AW724" i="4"/>
  <c r="AW850" i="4"/>
  <c r="AW112" i="4"/>
  <c r="AW111" i="4"/>
  <c r="AW832" i="4"/>
  <c r="AW620" i="4"/>
  <c r="AW551" i="4"/>
  <c r="AW580" i="4"/>
  <c r="AW844" i="4"/>
  <c r="AW579" i="4"/>
  <c r="AW848" i="4"/>
  <c r="AW847" i="4"/>
  <c r="AW550" i="4"/>
  <c r="AW342" i="4"/>
  <c r="AW851" i="4"/>
  <c r="AW793" i="4"/>
  <c r="AW718" i="4"/>
  <c r="AW717" i="4"/>
  <c r="AW549" i="4"/>
  <c r="AW341" i="4"/>
  <c r="AW839" i="4"/>
  <c r="AW857" i="4"/>
  <c r="AW838" i="4"/>
  <c r="AW837" i="4"/>
  <c r="AW836" i="4"/>
  <c r="AW835" i="4"/>
  <c r="AW856" i="4"/>
  <c r="AW834" i="4"/>
  <c r="AW855" i="4"/>
  <c r="AW854" i="4"/>
  <c r="AW853" i="4"/>
  <c r="AW852" i="4"/>
  <c r="AW223" i="4"/>
  <c r="AW831" i="4"/>
  <c r="AW830" i="4"/>
  <c r="AW792" i="4"/>
  <c r="AW548" i="4"/>
  <c r="AW860" i="4"/>
  <c r="AW515" i="4"/>
  <c r="AW686" i="4"/>
  <c r="AW829" i="4"/>
  <c r="AW547" i="4"/>
  <c r="AW261" i="4"/>
  <c r="AW858" i="4"/>
  <c r="AW859" i="4"/>
  <c r="AW828" i="4"/>
  <c r="AW827" i="4"/>
  <c r="AW546" i="4"/>
  <c r="AW786" i="4"/>
  <c r="AW785" i="4"/>
  <c r="AW784" i="4"/>
  <c r="AW783" i="4"/>
  <c r="AW782" i="4"/>
  <c r="AW781" i="4"/>
  <c r="AW780" i="4"/>
  <c r="AW779" i="4"/>
  <c r="AW778" i="4"/>
  <c r="AW777" i="4"/>
  <c r="AW776" i="4"/>
  <c r="AW545" i="4"/>
  <c r="AW861" i="4"/>
  <c r="AW187" i="4"/>
  <c r="AW186" i="4"/>
  <c r="AW632" i="4"/>
  <c r="AW631" i="4"/>
  <c r="AW677" i="4"/>
  <c r="AW290" i="4"/>
  <c r="AW826" i="4"/>
  <c r="AW791" i="4"/>
  <c r="AW675" i="4"/>
  <c r="AV350" i="4"/>
  <c r="AV193" i="4"/>
  <c r="AV167" i="4"/>
  <c r="AV163" i="4"/>
  <c r="AV166" i="4"/>
  <c r="AV165" i="4"/>
  <c r="AV168" i="4"/>
  <c r="AV170" i="4"/>
  <c r="AV171" i="4"/>
  <c r="AV178" i="4"/>
  <c r="AV349" i="4"/>
  <c r="AV194" i="4"/>
  <c r="AV814" i="4"/>
  <c r="AV195" i="4"/>
  <c r="AV164" i="4"/>
  <c r="AV32" i="4"/>
  <c r="AV153" i="4"/>
  <c r="AV152" i="4"/>
  <c r="AV197" i="4"/>
  <c r="AV118" i="4"/>
  <c r="AV196" i="4"/>
  <c r="AV177" i="4"/>
  <c r="AV198" i="4"/>
  <c r="AV200" i="4"/>
  <c r="AV288" i="4"/>
  <c r="AV185" i="4"/>
  <c r="AV201" i="4"/>
  <c r="AV90" i="4"/>
  <c r="AV31" i="4"/>
  <c r="AV79" i="4"/>
  <c r="AV192" i="4"/>
  <c r="AV202" i="4"/>
  <c r="AV204" i="4"/>
  <c r="AV3" i="4"/>
  <c r="AV203" i="4"/>
  <c r="AV94" i="4"/>
  <c r="AV205" i="4"/>
  <c r="AV99" i="4"/>
  <c r="AV30" i="4"/>
  <c r="AV78" i="4"/>
  <c r="AV176" i="4"/>
  <c r="AV239" i="4"/>
  <c r="AV220" i="4"/>
  <c r="AV221" i="4"/>
  <c r="AV234" i="4"/>
  <c r="AV151" i="4"/>
  <c r="AV237" i="4"/>
  <c r="AV238" i="4"/>
  <c r="AV117" i="4"/>
  <c r="AV116" i="4"/>
  <c r="AV36" i="4"/>
  <c r="AV115" i="4"/>
  <c r="AV114" i="4"/>
  <c r="AV150" i="4"/>
  <c r="AV149" i="4"/>
  <c r="AV113" i="4"/>
  <c r="AV35" i="4"/>
  <c r="AV219" i="4"/>
  <c r="AV214" i="4"/>
  <c r="AV348" i="4"/>
  <c r="AV247" i="4"/>
  <c r="AV246" i="4"/>
  <c r="AV245" i="4"/>
  <c r="AV244" i="4"/>
  <c r="AV243" i="4"/>
  <c r="AV242" i="4"/>
  <c r="AV241" i="4"/>
  <c r="AV240" i="4"/>
  <c r="AV2" i="4"/>
  <c r="AV252" i="4"/>
  <c r="AV250" i="4"/>
  <c r="AV253" i="4"/>
  <c r="AV257" i="4"/>
  <c r="AV258" i="4"/>
  <c r="AV92" i="4"/>
  <c r="AV260" i="4"/>
  <c r="AV259" i="4"/>
  <c r="AV274" i="4"/>
  <c r="AV91" i="4"/>
  <c r="AV278" i="4"/>
  <c r="AV275" i="4"/>
  <c r="AV287" i="4"/>
  <c r="AV249" i="4"/>
  <c r="AV289" i="4"/>
  <c r="AV77" i="4"/>
  <c r="AV76" i="4"/>
  <c r="AV29" i="4"/>
  <c r="AV28" i="4"/>
  <c r="AV27" i="4"/>
  <c r="AV26" i="4"/>
  <c r="AV25" i="4"/>
  <c r="AV24" i="4"/>
  <c r="AV23" i="4"/>
  <c r="AV317" i="4"/>
  <c r="AV295" i="4"/>
  <c r="AV218" i="4"/>
  <c r="AV213" i="4"/>
  <c r="AV353" i="4"/>
  <c r="AV325" i="4"/>
  <c r="AV279" i="4"/>
  <c r="AV184" i="4"/>
  <c r="AV330" i="4"/>
  <c r="AV328" i="4"/>
  <c r="AV327" i="4"/>
  <c r="AV326" i="4"/>
  <c r="AV338" i="4"/>
  <c r="AV339" i="4"/>
  <c r="AV251" i="4"/>
  <c r="AV329" i="4"/>
  <c r="AV334" i="4"/>
  <c r="AV331" i="4"/>
  <c r="AV324" i="4"/>
  <c r="AV333" i="4"/>
  <c r="AV332" i="4"/>
  <c r="AV340" i="4"/>
  <c r="AV323" i="4"/>
  <c r="AV322" i="4"/>
  <c r="AV321" i="4"/>
  <c r="AV320" i="4"/>
  <c r="AV319" i="4"/>
  <c r="AV318" i="4"/>
  <c r="AV337" i="4"/>
  <c r="AV316" i="4"/>
  <c r="AV183" i="4"/>
  <c r="AV207" i="4"/>
  <c r="AV206" i="4"/>
  <c r="AV336" i="4"/>
  <c r="AV335" i="4"/>
  <c r="AV191" i="4"/>
  <c r="AV354" i="4"/>
  <c r="AV366" i="4"/>
  <c r="AV365" i="4"/>
  <c r="AV364" i="4"/>
  <c r="AV363" i="4"/>
  <c r="AV362" i="4"/>
  <c r="AV361" i="4"/>
  <c r="AV360" i="4"/>
  <c r="AV359" i="4"/>
  <c r="AV358" i="4"/>
  <c r="AV357" i="4"/>
  <c r="AV356" i="4"/>
  <c r="AV355" i="4"/>
  <c r="AV286" i="4"/>
  <c r="AV510" i="4"/>
  <c r="AV509" i="4"/>
  <c r="AV508" i="4"/>
  <c r="AV507" i="4"/>
  <c r="AV315" i="4"/>
  <c r="AV314" i="4"/>
  <c r="AV514" i="4"/>
  <c r="AV513" i="4"/>
  <c r="AV512" i="4"/>
  <c r="AV511" i="4"/>
  <c r="AV532" i="4"/>
  <c r="AV529" i="4"/>
  <c r="AV525" i="4"/>
  <c r="AV523" i="4"/>
  <c r="AV534" i="4"/>
  <c r="AV533" i="4"/>
  <c r="AV524" i="4"/>
  <c r="AV522" i="4"/>
  <c r="AV541" i="4"/>
  <c r="AV217" i="4"/>
  <c r="AV519" i="4"/>
  <c r="AV216" i="4"/>
  <c r="AV518" i="4"/>
  <c r="AV215" i="4"/>
  <c r="AV536" i="4"/>
  <c r="AV535" i="4"/>
  <c r="AV159" i="4"/>
  <c r="AV22" i="4"/>
  <c r="AV285" i="4"/>
  <c r="AV347" i="4"/>
  <c r="AV158" i="4"/>
  <c r="AV577" i="4"/>
  <c r="AV21" i="4"/>
  <c r="AV20" i="4"/>
  <c r="AV19" i="4"/>
  <c r="AV18" i="4"/>
  <c r="AV17" i="4"/>
  <c r="AV16" i="4"/>
  <c r="AV15" i="4"/>
  <c r="AV14" i="4"/>
  <c r="AV13" i="4"/>
  <c r="AV12" i="4"/>
  <c r="AV11" i="4"/>
  <c r="AV10" i="4"/>
  <c r="AV313" i="4"/>
  <c r="AV312" i="4"/>
  <c r="AV506" i="4"/>
  <c r="AV505" i="4"/>
  <c r="AV504" i="4"/>
  <c r="AV503" i="4"/>
  <c r="AV502" i="4"/>
  <c r="AV501" i="4"/>
  <c r="AV500" i="4"/>
  <c r="AV499" i="4"/>
  <c r="AV148" i="4"/>
  <c r="AV147" i="4"/>
  <c r="AV146" i="4"/>
  <c r="AV145" i="4"/>
  <c r="AV144" i="4"/>
  <c r="AV143" i="4"/>
  <c r="AV142" i="4"/>
  <c r="AV141" i="4"/>
  <c r="AV140" i="4"/>
  <c r="AV139" i="4"/>
  <c r="AV106" i="4"/>
  <c r="AV108" i="4"/>
  <c r="AV138" i="4"/>
  <c r="AV540" i="4"/>
  <c r="AV284" i="4"/>
  <c r="AV190" i="4"/>
  <c r="AV182" i="4"/>
  <c r="AV137" i="4"/>
  <c r="AV578" i="4"/>
  <c r="AV9" i="4"/>
  <c r="AV8" i="4"/>
  <c r="AV294" i="4"/>
  <c r="AV34" i="4"/>
  <c r="AV352" i="4"/>
  <c r="AV595" i="4"/>
  <c r="AV599" i="4"/>
  <c r="AV283" i="4"/>
  <c r="AV601" i="4"/>
  <c r="AV189" i="4"/>
  <c r="AV273" i="4"/>
  <c r="AV7" i="4"/>
  <c r="AV75" i="4"/>
  <c r="AV74" i="4"/>
  <c r="AV73" i="4"/>
  <c r="AV72" i="4"/>
  <c r="AV71" i="4"/>
  <c r="AV70" i="4"/>
  <c r="AV69" i="4"/>
  <c r="AV68" i="4"/>
  <c r="AV67" i="4"/>
  <c r="AV6" i="4"/>
  <c r="AV5" i="4"/>
  <c r="AV4" i="4"/>
  <c r="AV66" i="4"/>
  <c r="AV65" i="4"/>
  <c r="AV64" i="4"/>
  <c r="AV311" i="4"/>
  <c r="AV282" i="4"/>
  <c r="AV517" i="4"/>
  <c r="AV812" i="4"/>
  <c r="AV310" i="4"/>
  <c r="AV309" i="4"/>
  <c r="AV181" i="4"/>
  <c r="AV33" i="4"/>
  <c r="AV136" i="4"/>
  <c r="AV272" i="4"/>
  <c r="AV271" i="4"/>
  <c r="AV270" i="4"/>
  <c r="AV613" i="4"/>
  <c r="AV616" i="4"/>
  <c r="AV626" i="4"/>
  <c r="AV630" i="4"/>
  <c r="AV498" i="4"/>
  <c r="AV497" i="4"/>
  <c r="AV496" i="4"/>
  <c r="AV495" i="4"/>
  <c r="AV494" i="4"/>
  <c r="AV493" i="4"/>
  <c r="AV492" i="4"/>
  <c r="AV491" i="4"/>
  <c r="AV281" i="4"/>
  <c r="AV175" i="4"/>
  <c r="AV308" i="4"/>
  <c r="AV624" i="4"/>
  <c r="AV619" i="4"/>
  <c r="AV618" i="4"/>
  <c r="AV617" i="4"/>
  <c r="AV212" i="4"/>
  <c r="AV575" i="4"/>
  <c r="AV174" i="4"/>
  <c r="AV637" i="4"/>
  <c r="AV611" i="4"/>
  <c r="AV640" i="4"/>
  <c r="AV490" i="4"/>
  <c r="AV489" i="4"/>
  <c r="AV488" i="4"/>
  <c r="AV487" i="4"/>
  <c r="AV486" i="4"/>
  <c r="AV485" i="4"/>
  <c r="AV484" i="4"/>
  <c r="AV483" i="4"/>
  <c r="AV482" i="4"/>
  <c r="AV481" i="4"/>
  <c r="AV480" i="4"/>
  <c r="AV479" i="4"/>
  <c r="AV478" i="4"/>
  <c r="AV477" i="4"/>
  <c r="AV346" i="4"/>
  <c r="AV615" i="4"/>
  <c r="AV280" i="4"/>
  <c r="AV636" i="4"/>
  <c r="AV635" i="4"/>
  <c r="AV576" i="4"/>
  <c r="AV674" i="4"/>
  <c r="AV671" i="4"/>
  <c r="AV670" i="4"/>
  <c r="AV643" i="4"/>
  <c r="AV642" i="4"/>
  <c r="AV669" i="4"/>
  <c r="AV660" i="4"/>
  <c r="AV659" i="4"/>
  <c r="AV666" i="4"/>
  <c r="AV665" i="4"/>
  <c r="AV663" i="4"/>
  <c r="AV662" i="4"/>
  <c r="AV658" i="4"/>
  <c r="AV653" i="4"/>
  <c r="AV651" i="4"/>
  <c r="AV649" i="4"/>
  <c r="AV646" i="4"/>
  <c r="AV641" i="4"/>
  <c r="AV737" i="4"/>
  <c r="AV825" i="4"/>
  <c r="AV211" i="4"/>
  <c r="AV210" i="4"/>
  <c r="AV676" i="4"/>
  <c r="AV574" i="4"/>
  <c r="AV173" i="4"/>
  <c r="AV84" i="4"/>
  <c r="AV157" i="4"/>
  <c r="AV307" i="4"/>
  <c r="AV634" i="4"/>
  <c r="AV680" i="4"/>
  <c r="AV678" i="4"/>
  <c r="AV573" i="4"/>
  <c r="AV162" i="4"/>
  <c r="AV161" i="4"/>
  <c r="AV160" i="4"/>
  <c r="AV89" i="4"/>
  <c r="AV98" i="4"/>
  <c r="AV681" i="4"/>
  <c r="AV593" i="4"/>
  <c r="AV277" i="4"/>
  <c r="AV572" i="4"/>
  <c r="AV293" i="4"/>
  <c r="AV476" i="4"/>
  <c r="AV475" i="4"/>
  <c r="AV474" i="4"/>
  <c r="AV473" i="4"/>
  <c r="AV472" i="4"/>
  <c r="AV471" i="4"/>
  <c r="AV470" i="4"/>
  <c r="AV469" i="4"/>
  <c r="AV468" i="4"/>
  <c r="AV467" i="4"/>
  <c r="AV466" i="4"/>
  <c r="AV465" i="4"/>
  <c r="AV464" i="4"/>
  <c r="AV463" i="4"/>
  <c r="AV462" i="4"/>
  <c r="AV461" i="4"/>
  <c r="AV460" i="4"/>
  <c r="AV459" i="4"/>
  <c r="AV458" i="4"/>
  <c r="AV351" i="4"/>
  <c r="AV135" i="4"/>
  <c r="AV134" i="4"/>
  <c r="AV133" i="4"/>
  <c r="AV132" i="4"/>
  <c r="AV131" i="4"/>
  <c r="AV130" i="4"/>
  <c r="AV129" i="4"/>
  <c r="AV128" i="4"/>
  <c r="AV684" i="4"/>
  <c r="AV683" i="4"/>
  <c r="AV306" i="4"/>
  <c r="AV156" i="4"/>
  <c r="AV180" i="4"/>
  <c r="AV610" i="4"/>
  <c r="AV222" i="4"/>
  <c r="AV233" i="4"/>
  <c r="AV571" i="4"/>
  <c r="AV83" i="4"/>
  <c r="AV82" i="4"/>
  <c r="AV457" i="4"/>
  <c r="AV456" i="4"/>
  <c r="AV455" i="4"/>
  <c r="AV454" i="4"/>
  <c r="AV453" i="4"/>
  <c r="AV452" i="4"/>
  <c r="AV451" i="4"/>
  <c r="AV592" i="4"/>
  <c r="AV682" i="4"/>
  <c r="AV570" i="4"/>
  <c r="AV723" i="4"/>
  <c r="AV722" i="4"/>
  <c r="AV721" i="4"/>
  <c r="AV591" i="4"/>
  <c r="AV716" i="4"/>
  <c r="AV715" i="4"/>
  <c r="AV714" i="4"/>
  <c r="AV713" i="4"/>
  <c r="AV712" i="4"/>
  <c r="AV711" i="4"/>
  <c r="AV710" i="4"/>
  <c r="AV269" i="4"/>
  <c r="AV248" i="4"/>
  <c r="AV609" i="4"/>
  <c r="AV81" i="4"/>
  <c r="AV305" i="4"/>
  <c r="AV304" i="4"/>
  <c r="AV709" i="4"/>
  <c r="AV708" i="4"/>
  <c r="AV692" i="4"/>
  <c r="AV707" i="4"/>
  <c r="AV706" i="4"/>
  <c r="AV705" i="4"/>
  <c r="AV704" i="4"/>
  <c r="AV703" i="4"/>
  <c r="AV702" i="4"/>
  <c r="AV701" i="4"/>
  <c r="AV700" i="4"/>
  <c r="AV699" i="4"/>
  <c r="AV698" i="4"/>
  <c r="AV696" i="4"/>
  <c r="AV695" i="4"/>
  <c r="AV694" i="4"/>
  <c r="AV693" i="4"/>
  <c r="AV691" i="4"/>
  <c r="AV689" i="4"/>
  <c r="AV688" i="4"/>
  <c r="AV687" i="4"/>
  <c r="AV685" i="4"/>
  <c r="AV569" i="4"/>
  <c r="AV539" i="4"/>
  <c r="AV729" i="4"/>
  <c r="AV629" i="4"/>
  <c r="AV590" i="4"/>
  <c r="AV612" i="4"/>
  <c r="AV101" i="4"/>
  <c r="AV232" i="4"/>
  <c r="AV231" i="4"/>
  <c r="AV230" i="4"/>
  <c r="AV450" i="4"/>
  <c r="AV623" i="4"/>
  <c r="AV589" i="4"/>
  <c r="AV725" i="4"/>
  <c r="AV303" i="4"/>
  <c r="AV568" i="4"/>
  <c r="AV567" i="4"/>
  <c r="AV127" i="4"/>
  <c r="AV126" i="4"/>
  <c r="AV125" i="4"/>
  <c r="AV124" i="4"/>
  <c r="AV236" i="4"/>
  <c r="AV123" i="4"/>
  <c r="AV122" i="4"/>
  <c r="AV121" i="4"/>
  <c r="AV120" i="4"/>
  <c r="AV119" i="4"/>
  <c r="AV199" i="4"/>
  <c r="AV155" i="4"/>
  <c r="AV302" i="4"/>
  <c r="AV538" i="4"/>
  <c r="AV608" i="4"/>
  <c r="AV607" i="4"/>
  <c r="AV606" i="4"/>
  <c r="AV605" i="4"/>
  <c r="AV604" i="4"/>
  <c r="AV298" i="4"/>
  <c r="AV738" i="4"/>
  <c r="AV63" i="4"/>
  <c r="AV62" i="4"/>
  <c r="AV61" i="4"/>
  <c r="AV60" i="4"/>
  <c r="AV449" i="4"/>
  <c r="AV448" i="4"/>
  <c r="AV447" i="4"/>
  <c r="AV446" i="4"/>
  <c r="AV739" i="4"/>
  <c r="AV544" i="4"/>
  <c r="AV566" i="4"/>
  <c r="AV345" i="4"/>
  <c r="AV445" i="4"/>
  <c r="AV639" i="4"/>
  <c r="AV209" i="4"/>
  <c r="AV208" i="4"/>
  <c r="AV734" i="4"/>
  <c r="AV730" i="4"/>
  <c r="AV543" i="4"/>
  <c r="AV542" i="4"/>
  <c r="AV565" i="4"/>
  <c r="AV736" i="4"/>
  <c r="AV564" i="4"/>
  <c r="AV614" i="4"/>
  <c r="AV256" i="4"/>
  <c r="AV633" i="4"/>
  <c r="AV741" i="4"/>
  <c r="AV444" i="4"/>
  <c r="AV443" i="4"/>
  <c r="AV442" i="4"/>
  <c r="AV441" i="4"/>
  <c r="AV440" i="4"/>
  <c r="AV439" i="4"/>
  <c r="AV438" i="4"/>
  <c r="AV437" i="4"/>
  <c r="AV790" i="4"/>
  <c r="AV169" i="4"/>
  <c r="AV436" i="4"/>
  <c r="AV733" i="4"/>
  <c r="AV824" i="4"/>
  <c r="AV292" i="4"/>
  <c r="AV769" i="4"/>
  <c r="AV88" i="4"/>
  <c r="AV648" i="4"/>
  <c r="AV749" i="4"/>
  <c r="AV748" i="4"/>
  <c r="AV745" i="4"/>
  <c r="AV645" i="4"/>
  <c r="AV747" i="4"/>
  <c r="AV668" i="4"/>
  <c r="AV744" i="4"/>
  <c r="AV268" i="4"/>
  <c r="AV752" i="4"/>
  <c r="AV588" i="4"/>
  <c r="AV80" i="4"/>
  <c r="AV638" i="4"/>
  <c r="AV267" i="4"/>
  <c r="AV750" i="4"/>
  <c r="AV87" i="4"/>
  <c r="AV59" i="4"/>
  <c r="AV58" i="4"/>
  <c r="AV435" i="4"/>
  <c r="AV434" i="4"/>
  <c r="AV433" i="4"/>
  <c r="AV432" i="4"/>
  <c r="AV431" i="4"/>
  <c r="AV430" i="4"/>
  <c r="AV429" i="4"/>
  <c r="AV428" i="4"/>
  <c r="AV427" i="4"/>
  <c r="AV426" i="4"/>
  <c r="AV425" i="4"/>
  <c r="AV424" i="4"/>
  <c r="AV423" i="4"/>
  <c r="AV422" i="4"/>
  <c r="AV421" i="4"/>
  <c r="AV420" i="4"/>
  <c r="AV419" i="4"/>
  <c r="AV770" i="4"/>
  <c r="AV753" i="4"/>
  <c r="AV102" i="4"/>
  <c r="AV301" i="4"/>
  <c r="AV266" i="4"/>
  <c r="AV598" i="4"/>
  <c r="AV597" i="4"/>
  <c r="AV596" i="4"/>
  <c r="AV823" i="4"/>
  <c r="AV728" i="4"/>
  <c r="AV679" i="4"/>
  <c r="AV732" i="4"/>
  <c r="AV775" i="4"/>
  <c r="AV731" i="4"/>
  <c r="AV603" i="4"/>
  <c r="AV229" i="4"/>
  <c r="AV228" i="4"/>
  <c r="AV227" i="4"/>
  <c r="AV226" i="4"/>
  <c r="AV765" i="4"/>
  <c r="AV764" i="4"/>
  <c r="AV763" i="4"/>
  <c r="AV762" i="4"/>
  <c r="AV761" i="4"/>
  <c r="AV760" i="4"/>
  <c r="AV759" i="4"/>
  <c r="AV758" i="4"/>
  <c r="AV697" i="4"/>
  <c r="AV690" i="4"/>
  <c r="AV757" i="4"/>
  <c r="AV625" i="4"/>
  <c r="AV756" i="4"/>
  <c r="AV755" i="4"/>
  <c r="AV754" i="4"/>
  <c r="AV766" i="4"/>
  <c r="AV418" i="4"/>
  <c r="AV417" i="4"/>
  <c r="AV416" i="4"/>
  <c r="AV415" i="4"/>
  <c r="AV414" i="4"/>
  <c r="AV413" i="4"/>
  <c r="AV412" i="4"/>
  <c r="AV411" i="4"/>
  <c r="AV410" i="4"/>
  <c r="AV409" i="4"/>
  <c r="AV408" i="4"/>
  <c r="AV622" i="4"/>
  <c r="AV300" i="4"/>
  <c r="AV621" i="4"/>
  <c r="AV628" i="4"/>
  <c r="AV516" i="4"/>
  <c r="AV103" i="4"/>
  <c r="AV594" i="4"/>
  <c r="AV789" i="4"/>
  <c r="AV788" i="4"/>
  <c r="AV154" i="4"/>
  <c r="AV57" i="4"/>
  <c r="AV407" i="4"/>
  <c r="AV406" i="4"/>
  <c r="AV56" i="4"/>
  <c r="AV55" i="4"/>
  <c r="AV54" i="4"/>
  <c r="AV405" i="4"/>
  <c r="AV404" i="4"/>
  <c r="AV53" i="4"/>
  <c r="AV52" i="4"/>
  <c r="AV403" i="4"/>
  <c r="AV402" i="4"/>
  <c r="AV401" i="4"/>
  <c r="AV400" i="4"/>
  <c r="AV399" i="4"/>
  <c r="AV398" i="4"/>
  <c r="AV397" i="4"/>
  <c r="AV396" i="4"/>
  <c r="AV51" i="4"/>
  <c r="AV50" i="4"/>
  <c r="AV822" i="4"/>
  <c r="AV531" i="4"/>
  <c r="AV528" i="4"/>
  <c r="AV521" i="4"/>
  <c r="AV527" i="4"/>
  <c r="AV235" i="4"/>
  <c r="AV107" i="4"/>
  <c r="AV563" i="4"/>
  <c r="AV299" i="4"/>
  <c r="AV344" i="4"/>
  <c r="AV297" i="4"/>
  <c r="AV255" i="4"/>
  <c r="AV537" i="4"/>
  <c r="AV787" i="4"/>
  <c r="AV100" i="4"/>
  <c r="AV86" i="4"/>
  <c r="AV93" i="4"/>
  <c r="AV97" i="4"/>
  <c r="AV673" i="4"/>
  <c r="AV794" i="4"/>
  <c r="AV720" i="4"/>
  <c r="AV719" i="4"/>
  <c r="AV805" i="4"/>
  <c r="AV726" i="4"/>
  <c r="AV672" i="4"/>
  <c r="AV798" i="4"/>
  <c r="AV804" i="4"/>
  <c r="AV803" i="4"/>
  <c r="AV647" i="4"/>
  <c r="AV661" i="4"/>
  <c r="AV802" i="4"/>
  <c r="AV801" i="4"/>
  <c r="AV800" i="4"/>
  <c r="AV746" i="4"/>
  <c r="AV652" i="4"/>
  <c r="AV799" i="4"/>
  <c r="AV664" i="4"/>
  <c r="AV797" i="4"/>
  <c r="AV650" i="4"/>
  <c r="AV796" i="4"/>
  <c r="AV795" i="4"/>
  <c r="AV644" i="4"/>
  <c r="AV657" i="4"/>
  <c r="AV656" i="4"/>
  <c r="AV655" i="4"/>
  <c r="AV654" i="4"/>
  <c r="AV600" i="4"/>
  <c r="AV862" i="4"/>
  <c r="AV562" i="4"/>
  <c r="AV768" i="4"/>
  <c r="AV530" i="4"/>
  <c r="AV526" i="4"/>
  <c r="AV520" i="4"/>
  <c r="AV806" i="4"/>
  <c r="AV821" i="4"/>
  <c r="AV820" i="4"/>
  <c r="AV395" i="4"/>
  <c r="AV394" i="4"/>
  <c r="AV393" i="4"/>
  <c r="AV392" i="4"/>
  <c r="AV391" i="4"/>
  <c r="AV390" i="4"/>
  <c r="AV389" i="4"/>
  <c r="AV388" i="4"/>
  <c r="AV387" i="4"/>
  <c r="AV386" i="4"/>
  <c r="AV385" i="4"/>
  <c r="AV49" i="4"/>
  <c r="AV384" i="4"/>
  <c r="AV383" i="4"/>
  <c r="AV382" i="4"/>
  <c r="AV381" i="4"/>
  <c r="AV380" i="4"/>
  <c r="AV379" i="4"/>
  <c r="AV735" i="4"/>
  <c r="AV808" i="4"/>
  <c r="AV740" i="4"/>
  <c r="AV188" i="4"/>
  <c r="AV110" i="4"/>
  <c r="AV587" i="4"/>
  <c r="AV104" i="4"/>
  <c r="AV586" i="4"/>
  <c r="AV810" i="4"/>
  <c r="AV561" i="4"/>
  <c r="AV819" i="4"/>
  <c r="AV179" i="4"/>
  <c r="AV378" i="4"/>
  <c r="AV377" i="4"/>
  <c r="AV291" i="4"/>
  <c r="AV109" i="4"/>
  <c r="AV96" i="4"/>
  <c r="AV95" i="4"/>
  <c r="AV585" i="4"/>
  <c r="AV560" i="4"/>
  <c r="AV559" i="4"/>
  <c r="AV811" i="4"/>
  <c r="AV584" i="4"/>
  <c r="AV276" i="4"/>
  <c r="AV809" i="4"/>
  <c r="AV767" i="4"/>
  <c r="AV254" i="4"/>
  <c r="AV751" i="4"/>
  <c r="AV807" i="4"/>
  <c r="AV296" i="4"/>
  <c r="AV558" i="4"/>
  <c r="AV815" i="4"/>
  <c r="AV813" i="4"/>
  <c r="AV557" i="4"/>
  <c r="AV376" i="4"/>
  <c r="AV375" i="4"/>
  <c r="AV774" i="4"/>
  <c r="AV773" i="4"/>
  <c r="AV772" i="4"/>
  <c r="AV771" i="4"/>
  <c r="AV556" i="4"/>
  <c r="AV602" i="4"/>
  <c r="AV172" i="4"/>
  <c r="AV555" i="4"/>
  <c r="AV743" i="4"/>
  <c r="AV742" i="4"/>
  <c r="AV667" i="4"/>
  <c r="AV265" i="4"/>
  <c r="AV264" i="4"/>
  <c r="AV48" i="4"/>
  <c r="AV47" i="4"/>
  <c r="AV46" i="4"/>
  <c r="AV45" i="4"/>
  <c r="AV44" i="4"/>
  <c r="AV43" i="4"/>
  <c r="AV42" i="4"/>
  <c r="AV374" i="4"/>
  <c r="AV373" i="4"/>
  <c r="AV372" i="4"/>
  <c r="AV371" i="4"/>
  <c r="AV370" i="4"/>
  <c r="AV369" i="4"/>
  <c r="AV368" i="4"/>
  <c r="AV367" i="4"/>
  <c r="AV41" i="4"/>
  <c r="AV40" i="4"/>
  <c r="AV39" i="4"/>
  <c r="AV38" i="4"/>
  <c r="AV37" i="4"/>
  <c r="AV583" i="4"/>
  <c r="AV843" i="4"/>
  <c r="AV842" i="4"/>
  <c r="AV554" i="4"/>
  <c r="AV553" i="4"/>
  <c r="AV727" i="4"/>
  <c r="AV840" i="4"/>
  <c r="AV841" i="4"/>
  <c r="AV552" i="4"/>
  <c r="AV343" i="4"/>
  <c r="AV263" i="4"/>
  <c r="AV846" i="4"/>
  <c r="AV627" i="4"/>
  <c r="AV818" i="4"/>
  <c r="AV817" i="4"/>
  <c r="AV816" i="4"/>
  <c r="AV833" i="4"/>
  <c r="AV582" i="4"/>
  <c r="AV105" i="4"/>
  <c r="AV581" i="4"/>
  <c r="AV845" i="4"/>
  <c r="AV85" i="4"/>
  <c r="AV262" i="4"/>
  <c r="AV225" i="4"/>
  <c r="AV224" i="4"/>
  <c r="AV724" i="4"/>
  <c r="AV850" i="4"/>
  <c r="AV112" i="4"/>
  <c r="AV111" i="4"/>
  <c r="AV832" i="4"/>
  <c r="AV620" i="4"/>
  <c r="AV551" i="4"/>
  <c r="AV580" i="4"/>
  <c r="AV844" i="4"/>
  <c r="AV579" i="4"/>
  <c r="AV848" i="4"/>
  <c r="AV847" i="4"/>
  <c r="AV550" i="4"/>
  <c r="AV342" i="4"/>
  <c r="AV851" i="4"/>
  <c r="AV793" i="4"/>
  <c r="AV718" i="4"/>
  <c r="AV717" i="4"/>
  <c r="AV549" i="4"/>
  <c r="AV341" i="4"/>
  <c r="AV839" i="4"/>
  <c r="AV857" i="4"/>
  <c r="AV838" i="4"/>
  <c r="AV837" i="4"/>
  <c r="AV836" i="4"/>
  <c r="AV835" i="4"/>
  <c r="AV856" i="4"/>
  <c r="AV834" i="4"/>
  <c r="AV855" i="4"/>
  <c r="AV854" i="4"/>
  <c r="AV853" i="4"/>
  <c r="AV852" i="4"/>
  <c r="AV223" i="4"/>
  <c r="AV831" i="4"/>
  <c r="AV830" i="4"/>
  <c r="AV792" i="4"/>
  <c r="AV548" i="4"/>
  <c r="AV860" i="4"/>
  <c r="AV515" i="4"/>
  <c r="AV686" i="4"/>
  <c r="AV829" i="4"/>
  <c r="AV547" i="4"/>
  <c r="AV261" i="4"/>
  <c r="AV858" i="4"/>
  <c r="AV859" i="4"/>
  <c r="AV828" i="4"/>
  <c r="AV827" i="4"/>
  <c r="AV546" i="4"/>
  <c r="AV786" i="4"/>
  <c r="AV785" i="4"/>
  <c r="AV784" i="4"/>
  <c r="AV783" i="4"/>
  <c r="AV782" i="4"/>
  <c r="AV781" i="4"/>
  <c r="AV780" i="4"/>
  <c r="AV779" i="4"/>
  <c r="AV778" i="4"/>
  <c r="AV777" i="4"/>
  <c r="AV776" i="4"/>
  <c r="AV545" i="4"/>
  <c r="AV861" i="4"/>
  <c r="AV187" i="4"/>
  <c r="AV186" i="4"/>
  <c r="AV632" i="4"/>
  <c r="AV631" i="4"/>
  <c r="AV677" i="4"/>
  <c r="AV290" i="4"/>
  <c r="AV826" i="4"/>
  <c r="AV791" i="4"/>
  <c r="AV675" i="4"/>
  <c r="AV849" i="4"/>
  <c r="AU350" i="4"/>
  <c r="AU193" i="4"/>
  <c r="AU167" i="4"/>
  <c r="AU163" i="4"/>
  <c r="AU166" i="4"/>
  <c r="AU165" i="4"/>
  <c r="AU168" i="4"/>
  <c r="AU170" i="4"/>
  <c r="AU171" i="4"/>
  <c r="AU178" i="4"/>
  <c r="AU349" i="4"/>
  <c r="AU194" i="4"/>
  <c r="AU814" i="4"/>
  <c r="AU195" i="4"/>
  <c r="AU164" i="4"/>
  <c r="AU32" i="4"/>
  <c r="AU153" i="4"/>
  <c r="AU152" i="4"/>
  <c r="AU197" i="4"/>
  <c r="AU118" i="4"/>
  <c r="AU196" i="4"/>
  <c r="AU177" i="4"/>
  <c r="AU198" i="4"/>
  <c r="AU200" i="4"/>
  <c r="AU288" i="4"/>
  <c r="AU185" i="4"/>
  <c r="AU201" i="4"/>
  <c r="AU90" i="4"/>
  <c r="AU31" i="4"/>
  <c r="AU79" i="4"/>
  <c r="AU192" i="4"/>
  <c r="AU202" i="4"/>
  <c r="AU204" i="4"/>
  <c r="AU3" i="4"/>
  <c r="AU203" i="4"/>
  <c r="AU94" i="4"/>
  <c r="AU205" i="4"/>
  <c r="AU99" i="4"/>
  <c r="AU30" i="4"/>
  <c r="AU78" i="4"/>
  <c r="AU176" i="4"/>
  <c r="AU239" i="4"/>
  <c r="AU220" i="4"/>
  <c r="AU221" i="4"/>
  <c r="AU234" i="4"/>
  <c r="AU151" i="4"/>
  <c r="AU237" i="4"/>
  <c r="AU238" i="4"/>
  <c r="AU117" i="4"/>
  <c r="AU116" i="4"/>
  <c r="AU36" i="4"/>
  <c r="AU115" i="4"/>
  <c r="AU114" i="4"/>
  <c r="AU150" i="4"/>
  <c r="AU149" i="4"/>
  <c r="AU113" i="4"/>
  <c r="AU35" i="4"/>
  <c r="AU219" i="4"/>
  <c r="AU214" i="4"/>
  <c r="AU348" i="4"/>
  <c r="AU247" i="4"/>
  <c r="AU246" i="4"/>
  <c r="AU245" i="4"/>
  <c r="AU244" i="4"/>
  <c r="AU243" i="4"/>
  <c r="AU242" i="4"/>
  <c r="AU241" i="4"/>
  <c r="AU240" i="4"/>
  <c r="AU2" i="4"/>
  <c r="AU252" i="4"/>
  <c r="AU250" i="4"/>
  <c r="AU253" i="4"/>
  <c r="AU257" i="4"/>
  <c r="AU258" i="4"/>
  <c r="AU92" i="4"/>
  <c r="AU260" i="4"/>
  <c r="AU259" i="4"/>
  <c r="AU274" i="4"/>
  <c r="AU91" i="4"/>
  <c r="AU278" i="4"/>
  <c r="AU275" i="4"/>
  <c r="AU287" i="4"/>
  <c r="AU249" i="4"/>
  <c r="AU289" i="4"/>
  <c r="AU77" i="4"/>
  <c r="AU76" i="4"/>
  <c r="AU29" i="4"/>
  <c r="AU28" i="4"/>
  <c r="AU27" i="4"/>
  <c r="AU26" i="4"/>
  <c r="AU25" i="4"/>
  <c r="AU24" i="4"/>
  <c r="AU23" i="4"/>
  <c r="AU317" i="4"/>
  <c r="AU295" i="4"/>
  <c r="AU218" i="4"/>
  <c r="AU213" i="4"/>
  <c r="AU353" i="4"/>
  <c r="AU325" i="4"/>
  <c r="AU279" i="4"/>
  <c r="AU184" i="4"/>
  <c r="AU330" i="4"/>
  <c r="AU328" i="4"/>
  <c r="AU327" i="4"/>
  <c r="AU326" i="4"/>
  <c r="AU338" i="4"/>
  <c r="AU339" i="4"/>
  <c r="AU251" i="4"/>
  <c r="AU329" i="4"/>
  <c r="AU334" i="4"/>
  <c r="AU331" i="4"/>
  <c r="AU324" i="4"/>
  <c r="AU333" i="4"/>
  <c r="AU332" i="4"/>
  <c r="AU340" i="4"/>
  <c r="AU323" i="4"/>
  <c r="AU322" i="4"/>
  <c r="AU321" i="4"/>
  <c r="AU320" i="4"/>
  <c r="AU319" i="4"/>
  <c r="AU318" i="4"/>
  <c r="AU337" i="4"/>
  <c r="AU316" i="4"/>
  <c r="AU183" i="4"/>
  <c r="AU207" i="4"/>
  <c r="AU206" i="4"/>
  <c r="AU336" i="4"/>
  <c r="AU335" i="4"/>
  <c r="AU191" i="4"/>
  <c r="AU354" i="4"/>
  <c r="AU366" i="4"/>
  <c r="AU365" i="4"/>
  <c r="AU364" i="4"/>
  <c r="AU363" i="4"/>
  <c r="AU362" i="4"/>
  <c r="AU361" i="4"/>
  <c r="AU360" i="4"/>
  <c r="AU359" i="4"/>
  <c r="AU358" i="4"/>
  <c r="AU357" i="4"/>
  <c r="AU356" i="4"/>
  <c r="AU355" i="4"/>
  <c r="AU286" i="4"/>
  <c r="AU510" i="4"/>
  <c r="AU509" i="4"/>
  <c r="AU508" i="4"/>
  <c r="AU507" i="4"/>
  <c r="AU315" i="4"/>
  <c r="AU314" i="4"/>
  <c r="AU514" i="4"/>
  <c r="AU513" i="4"/>
  <c r="AU512" i="4"/>
  <c r="AU511" i="4"/>
  <c r="AU532" i="4"/>
  <c r="AU529" i="4"/>
  <c r="AU525" i="4"/>
  <c r="AU523" i="4"/>
  <c r="AU534" i="4"/>
  <c r="AU533" i="4"/>
  <c r="AU524" i="4"/>
  <c r="AU522" i="4"/>
  <c r="AU541" i="4"/>
  <c r="AU217" i="4"/>
  <c r="AU519" i="4"/>
  <c r="AU216" i="4"/>
  <c r="AU518" i="4"/>
  <c r="AU215" i="4"/>
  <c r="AU536" i="4"/>
  <c r="AU535" i="4"/>
  <c r="AU159" i="4"/>
  <c r="AU22" i="4"/>
  <c r="AU285" i="4"/>
  <c r="AU347" i="4"/>
  <c r="AU158" i="4"/>
  <c r="AU577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313" i="4"/>
  <c r="AU312" i="4"/>
  <c r="AU506" i="4"/>
  <c r="AU505" i="4"/>
  <c r="AU504" i="4"/>
  <c r="AU503" i="4"/>
  <c r="AU502" i="4"/>
  <c r="AU501" i="4"/>
  <c r="AU500" i="4"/>
  <c r="AU499" i="4"/>
  <c r="AU148" i="4"/>
  <c r="AU147" i="4"/>
  <c r="AU146" i="4"/>
  <c r="AU145" i="4"/>
  <c r="AU144" i="4"/>
  <c r="AU143" i="4"/>
  <c r="AU142" i="4"/>
  <c r="AU141" i="4"/>
  <c r="AU140" i="4"/>
  <c r="AU139" i="4"/>
  <c r="AU106" i="4"/>
  <c r="AU108" i="4"/>
  <c r="AU138" i="4"/>
  <c r="AU540" i="4"/>
  <c r="AU284" i="4"/>
  <c r="AU190" i="4"/>
  <c r="AU182" i="4"/>
  <c r="AU137" i="4"/>
  <c r="AU578" i="4"/>
  <c r="AU9" i="4"/>
  <c r="AU8" i="4"/>
  <c r="AU294" i="4"/>
  <c r="AU34" i="4"/>
  <c r="AU352" i="4"/>
  <c r="AU595" i="4"/>
  <c r="AU599" i="4"/>
  <c r="AU283" i="4"/>
  <c r="AU601" i="4"/>
  <c r="AU189" i="4"/>
  <c r="AU273" i="4"/>
  <c r="AU7" i="4"/>
  <c r="AU75" i="4"/>
  <c r="AU74" i="4"/>
  <c r="AU73" i="4"/>
  <c r="AU72" i="4"/>
  <c r="AU71" i="4"/>
  <c r="AU70" i="4"/>
  <c r="AU69" i="4"/>
  <c r="AU68" i="4"/>
  <c r="AU67" i="4"/>
  <c r="AU6" i="4"/>
  <c r="AU5" i="4"/>
  <c r="AU4" i="4"/>
  <c r="AU66" i="4"/>
  <c r="AU65" i="4"/>
  <c r="AU64" i="4"/>
  <c r="AU311" i="4"/>
  <c r="AU282" i="4"/>
  <c r="AU517" i="4"/>
  <c r="AU812" i="4"/>
  <c r="AU310" i="4"/>
  <c r="AU309" i="4"/>
  <c r="AU181" i="4"/>
  <c r="AU33" i="4"/>
  <c r="AU136" i="4"/>
  <c r="AU272" i="4"/>
  <c r="AU271" i="4"/>
  <c r="AU270" i="4"/>
  <c r="AU613" i="4"/>
  <c r="AU616" i="4"/>
  <c r="AU626" i="4"/>
  <c r="AU630" i="4"/>
  <c r="AU498" i="4"/>
  <c r="AU497" i="4"/>
  <c r="AU496" i="4"/>
  <c r="AU495" i="4"/>
  <c r="AU494" i="4"/>
  <c r="AU493" i="4"/>
  <c r="AU492" i="4"/>
  <c r="AU491" i="4"/>
  <c r="AU281" i="4"/>
  <c r="AU175" i="4"/>
  <c r="AU308" i="4"/>
  <c r="AU624" i="4"/>
  <c r="AU619" i="4"/>
  <c r="AU618" i="4"/>
  <c r="AU617" i="4"/>
  <c r="AU212" i="4"/>
  <c r="AU575" i="4"/>
  <c r="AU174" i="4"/>
  <c r="AU637" i="4"/>
  <c r="AU611" i="4"/>
  <c r="AU640" i="4"/>
  <c r="AU490" i="4"/>
  <c r="AU489" i="4"/>
  <c r="AU488" i="4"/>
  <c r="AU487" i="4"/>
  <c r="AU486" i="4"/>
  <c r="AU485" i="4"/>
  <c r="AU484" i="4"/>
  <c r="AU483" i="4"/>
  <c r="AU482" i="4"/>
  <c r="AU481" i="4"/>
  <c r="AU480" i="4"/>
  <c r="AU479" i="4"/>
  <c r="AU478" i="4"/>
  <c r="AU477" i="4"/>
  <c r="AU346" i="4"/>
  <c r="AU615" i="4"/>
  <c r="AU280" i="4"/>
  <c r="AU636" i="4"/>
  <c r="AU635" i="4"/>
  <c r="AU576" i="4"/>
  <c r="AU674" i="4"/>
  <c r="AU671" i="4"/>
  <c r="AU670" i="4"/>
  <c r="AU643" i="4"/>
  <c r="AU642" i="4"/>
  <c r="AU669" i="4"/>
  <c r="AU660" i="4"/>
  <c r="AU659" i="4"/>
  <c r="AU666" i="4"/>
  <c r="AU665" i="4"/>
  <c r="AU663" i="4"/>
  <c r="AU662" i="4"/>
  <c r="AU658" i="4"/>
  <c r="AU653" i="4"/>
  <c r="AU651" i="4"/>
  <c r="AU649" i="4"/>
  <c r="AU646" i="4"/>
  <c r="AU641" i="4"/>
  <c r="AU737" i="4"/>
  <c r="AU825" i="4"/>
  <c r="AU211" i="4"/>
  <c r="AU210" i="4"/>
  <c r="AU676" i="4"/>
  <c r="AU574" i="4"/>
  <c r="AU173" i="4"/>
  <c r="AU84" i="4"/>
  <c r="AU157" i="4"/>
  <c r="AU307" i="4"/>
  <c r="AU634" i="4"/>
  <c r="AU680" i="4"/>
  <c r="AU678" i="4"/>
  <c r="AU573" i="4"/>
  <c r="AU162" i="4"/>
  <c r="AU161" i="4"/>
  <c r="AU160" i="4"/>
  <c r="AU89" i="4"/>
  <c r="AU98" i="4"/>
  <c r="AU681" i="4"/>
  <c r="AU593" i="4"/>
  <c r="AU277" i="4"/>
  <c r="AU572" i="4"/>
  <c r="AU293" i="4"/>
  <c r="AU476" i="4"/>
  <c r="AU475" i="4"/>
  <c r="AU474" i="4"/>
  <c r="AU473" i="4"/>
  <c r="AU472" i="4"/>
  <c r="AU471" i="4"/>
  <c r="AU470" i="4"/>
  <c r="AU469" i="4"/>
  <c r="AU468" i="4"/>
  <c r="AU467" i="4"/>
  <c r="AU466" i="4"/>
  <c r="AU465" i="4"/>
  <c r="AU464" i="4"/>
  <c r="AU463" i="4"/>
  <c r="AU462" i="4"/>
  <c r="AU461" i="4"/>
  <c r="AU460" i="4"/>
  <c r="AU459" i="4"/>
  <c r="AU458" i="4"/>
  <c r="AU351" i="4"/>
  <c r="AU135" i="4"/>
  <c r="AU134" i="4"/>
  <c r="AU133" i="4"/>
  <c r="AU132" i="4"/>
  <c r="AU131" i="4"/>
  <c r="AU130" i="4"/>
  <c r="AU129" i="4"/>
  <c r="AU128" i="4"/>
  <c r="AU684" i="4"/>
  <c r="AU683" i="4"/>
  <c r="AU306" i="4"/>
  <c r="AU156" i="4"/>
  <c r="AU180" i="4"/>
  <c r="AU610" i="4"/>
  <c r="AU222" i="4"/>
  <c r="AU233" i="4"/>
  <c r="AU571" i="4"/>
  <c r="AU83" i="4"/>
  <c r="AU82" i="4"/>
  <c r="AU457" i="4"/>
  <c r="AU456" i="4"/>
  <c r="AU455" i="4"/>
  <c r="AU454" i="4"/>
  <c r="AU453" i="4"/>
  <c r="AU452" i="4"/>
  <c r="AU451" i="4"/>
  <c r="AU592" i="4"/>
  <c r="AU682" i="4"/>
  <c r="AU570" i="4"/>
  <c r="AU723" i="4"/>
  <c r="AU722" i="4"/>
  <c r="AU721" i="4"/>
  <c r="AU591" i="4"/>
  <c r="AU716" i="4"/>
  <c r="AU715" i="4"/>
  <c r="AU714" i="4"/>
  <c r="AU713" i="4"/>
  <c r="AU712" i="4"/>
  <c r="AU711" i="4"/>
  <c r="AU710" i="4"/>
  <c r="AU269" i="4"/>
  <c r="AU248" i="4"/>
  <c r="AU609" i="4"/>
  <c r="AU81" i="4"/>
  <c r="AU305" i="4"/>
  <c r="AU304" i="4"/>
  <c r="AU709" i="4"/>
  <c r="AU708" i="4"/>
  <c r="AU692" i="4"/>
  <c r="AU707" i="4"/>
  <c r="AU706" i="4"/>
  <c r="AU705" i="4"/>
  <c r="AU704" i="4"/>
  <c r="AU703" i="4"/>
  <c r="AU702" i="4"/>
  <c r="AU701" i="4"/>
  <c r="AU700" i="4"/>
  <c r="AU699" i="4"/>
  <c r="AU698" i="4"/>
  <c r="AU696" i="4"/>
  <c r="AU695" i="4"/>
  <c r="AU694" i="4"/>
  <c r="AU693" i="4"/>
  <c r="AU691" i="4"/>
  <c r="AU689" i="4"/>
  <c r="AU688" i="4"/>
  <c r="AU687" i="4"/>
  <c r="AU685" i="4"/>
  <c r="AU569" i="4"/>
  <c r="AU539" i="4"/>
  <c r="AU729" i="4"/>
  <c r="AU629" i="4"/>
  <c r="AU590" i="4"/>
  <c r="AU612" i="4"/>
  <c r="AU101" i="4"/>
  <c r="AU232" i="4"/>
  <c r="AU231" i="4"/>
  <c r="AU230" i="4"/>
  <c r="AU450" i="4"/>
  <c r="AU623" i="4"/>
  <c r="AU589" i="4"/>
  <c r="AU725" i="4"/>
  <c r="AU303" i="4"/>
  <c r="AU568" i="4"/>
  <c r="AU567" i="4"/>
  <c r="AU127" i="4"/>
  <c r="AU126" i="4"/>
  <c r="AU125" i="4"/>
  <c r="AU124" i="4"/>
  <c r="AU236" i="4"/>
  <c r="AU123" i="4"/>
  <c r="AU122" i="4"/>
  <c r="AU121" i="4"/>
  <c r="AU120" i="4"/>
  <c r="AU119" i="4"/>
  <c r="AU199" i="4"/>
  <c r="AU155" i="4"/>
  <c r="AU302" i="4"/>
  <c r="AU538" i="4"/>
  <c r="AU608" i="4"/>
  <c r="AU607" i="4"/>
  <c r="AU606" i="4"/>
  <c r="AU605" i="4"/>
  <c r="AU604" i="4"/>
  <c r="AU298" i="4"/>
  <c r="AU738" i="4"/>
  <c r="AU63" i="4"/>
  <c r="AU62" i="4"/>
  <c r="AU61" i="4"/>
  <c r="AU60" i="4"/>
  <c r="AU449" i="4"/>
  <c r="AU448" i="4"/>
  <c r="AU447" i="4"/>
  <c r="AU446" i="4"/>
  <c r="AU739" i="4"/>
  <c r="AU544" i="4"/>
  <c r="AU566" i="4"/>
  <c r="AU345" i="4"/>
  <c r="AU445" i="4"/>
  <c r="AU639" i="4"/>
  <c r="AU209" i="4"/>
  <c r="AU208" i="4"/>
  <c r="AU734" i="4"/>
  <c r="AU730" i="4"/>
  <c r="AU543" i="4"/>
  <c r="AU542" i="4"/>
  <c r="AU565" i="4"/>
  <c r="AU736" i="4"/>
  <c r="AU564" i="4"/>
  <c r="AU614" i="4"/>
  <c r="AU256" i="4"/>
  <c r="AU633" i="4"/>
  <c r="AU741" i="4"/>
  <c r="AU444" i="4"/>
  <c r="AU443" i="4"/>
  <c r="AU442" i="4"/>
  <c r="AU441" i="4"/>
  <c r="AU440" i="4"/>
  <c r="AU439" i="4"/>
  <c r="AU438" i="4"/>
  <c r="AU437" i="4"/>
  <c r="AU790" i="4"/>
  <c r="AU169" i="4"/>
  <c r="AU436" i="4"/>
  <c r="AU733" i="4"/>
  <c r="AU824" i="4"/>
  <c r="AU292" i="4"/>
  <c r="AU769" i="4"/>
  <c r="AU88" i="4"/>
  <c r="AU648" i="4"/>
  <c r="AU749" i="4"/>
  <c r="AU748" i="4"/>
  <c r="AU745" i="4"/>
  <c r="AU645" i="4"/>
  <c r="AU747" i="4"/>
  <c r="AU668" i="4"/>
  <c r="AU744" i="4"/>
  <c r="AU268" i="4"/>
  <c r="AU752" i="4"/>
  <c r="AU588" i="4"/>
  <c r="AU80" i="4"/>
  <c r="AU638" i="4"/>
  <c r="AU267" i="4"/>
  <c r="AU750" i="4"/>
  <c r="AU87" i="4"/>
  <c r="AU59" i="4"/>
  <c r="AU58" i="4"/>
  <c r="AU435" i="4"/>
  <c r="AU434" i="4"/>
  <c r="AU433" i="4"/>
  <c r="AU432" i="4"/>
  <c r="AU431" i="4"/>
  <c r="AU430" i="4"/>
  <c r="AU429" i="4"/>
  <c r="AU428" i="4"/>
  <c r="AU427" i="4"/>
  <c r="AU426" i="4"/>
  <c r="AU425" i="4"/>
  <c r="AU424" i="4"/>
  <c r="AU423" i="4"/>
  <c r="AU422" i="4"/>
  <c r="AU421" i="4"/>
  <c r="AU420" i="4"/>
  <c r="AU419" i="4"/>
  <c r="AU770" i="4"/>
  <c r="AU753" i="4"/>
  <c r="AU102" i="4"/>
  <c r="AU301" i="4"/>
  <c r="AU266" i="4"/>
  <c r="AU598" i="4"/>
  <c r="AU597" i="4"/>
  <c r="AU596" i="4"/>
  <c r="AU823" i="4"/>
  <c r="AU728" i="4"/>
  <c r="AU679" i="4"/>
  <c r="AU732" i="4"/>
  <c r="AU775" i="4"/>
  <c r="AU731" i="4"/>
  <c r="AU603" i="4"/>
  <c r="AU229" i="4"/>
  <c r="AU228" i="4"/>
  <c r="AU227" i="4"/>
  <c r="AU226" i="4"/>
  <c r="AU765" i="4"/>
  <c r="AU764" i="4"/>
  <c r="AU763" i="4"/>
  <c r="AU762" i="4"/>
  <c r="AU761" i="4"/>
  <c r="AU760" i="4"/>
  <c r="AU759" i="4"/>
  <c r="AU758" i="4"/>
  <c r="AU697" i="4"/>
  <c r="AU690" i="4"/>
  <c r="AU757" i="4"/>
  <c r="AU625" i="4"/>
  <c r="AU756" i="4"/>
  <c r="AU755" i="4"/>
  <c r="AU754" i="4"/>
  <c r="AU766" i="4"/>
  <c r="AU418" i="4"/>
  <c r="AU417" i="4"/>
  <c r="AU416" i="4"/>
  <c r="AU415" i="4"/>
  <c r="AU414" i="4"/>
  <c r="AU413" i="4"/>
  <c r="AU412" i="4"/>
  <c r="AU411" i="4"/>
  <c r="AU410" i="4"/>
  <c r="AU409" i="4"/>
  <c r="AU408" i="4"/>
  <c r="AU622" i="4"/>
  <c r="AU300" i="4"/>
  <c r="AU621" i="4"/>
  <c r="AU628" i="4"/>
  <c r="AU516" i="4"/>
  <c r="AU103" i="4"/>
  <c r="AU594" i="4"/>
  <c r="AU789" i="4"/>
  <c r="AU788" i="4"/>
  <c r="AU154" i="4"/>
  <c r="AU57" i="4"/>
  <c r="AU407" i="4"/>
  <c r="AU406" i="4"/>
  <c r="AU56" i="4"/>
  <c r="AU55" i="4"/>
  <c r="AU54" i="4"/>
  <c r="AU405" i="4"/>
  <c r="AU404" i="4"/>
  <c r="AU53" i="4"/>
  <c r="AU52" i="4"/>
  <c r="AU403" i="4"/>
  <c r="AU402" i="4"/>
  <c r="AU401" i="4"/>
  <c r="AU400" i="4"/>
  <c r="AU399" i="4"/>
  <c r="AU398" i="4"/>
  <c r="AU397" i="4"/>
  <c r="AU396" i="4"/>
  <c r="AU51" i="4"/>
  <c r="AU50" i="4"/>
  <c r="AU822" i="4"/>
  <c r="AU531" i="4"/>
  <c r="AU528" i="4"/>
  <c r="AU521" i="4"/>
  <c r="AU527" i="4"/>
  <c r="AU235" i="4"/>
  <c r="AU107" i="4"/>
  <c r="AU563" i="4"/>
  <c r="AU299" i="4"/>
  <c r="AU344" i="4"/>
  <c r="AU297" i="4"/>
  <c r="AU255" i="4"/>
  <c r="AU537" i="4"/>
  <c r="AU787" i="4"/>
  <c r="AU100" i="4"/>
  <c r="AU86" i="4"/>
  <c r="AU93" i="4"/>
  <c r="AU97" i="4"/>
  <c r="AU673" i="4"/>
  <c r="AU794" i="4"/>
  <c r="AU720" i="4"/>
  <c r="AU719" i="4"/>
  <c r="AU805" i="4"/>
  <c r="AU726" i="4"/>
  <c r="AU672" i="4"/>
  <c r="AU798" i="4"/>
  <c r="AU804" i="4"/>
  <c r="AU803" i="4"/>
  <c r="AU647" i="4"/>
  <c r="AU661" i="4"/>
  <c r="AU802" i="4"/>
  <c r="AU801" i="4"/>
  <c r="AU800" i="4"/>
  <c r="AU746" i="4"/>
  <c r="AU652" i="4"/>
  <c r="AU799" i="4"/>
  <c r="AU664" i="4"/>
  <c r="AU797" i="4"/>
  <c r="AU650" i="4"/>
  <c r="AU796" i="4"/>
  <c r="AU795" i="4"/>
  <c r="AU644" i="4"/>
  <c r="AU657" i="4"/>
  <c r="AU656" i="4"/>
  <c r="AU655" i="4"/>
  <c r="AU654" i="4"/>
  <c r="AU600" i="4"/>
  <c r="AU862" i="4"/>
  <c r="AU562" i="4"/>
  <c r="AU768" i="4"/>
  <c r="AU530" i="4"/>
  <c r="AU526" i="4"/>
  <c r="AU520" i="4"/>
  <c r="AU806" i="4"/>
  <c r="AU821" i="4"/>
  <c r="AU820" i="4"/>
  <c r="AU395" i="4"/>
  <c r="AU394" i="4"/>
  <c r="AU393" i="4"/>
  <c r="AU392" i="4"/>
  <c r="AU391" i="4"/>
  <c r="AU390" i="4"/>
  <c r="AU389" i="4"/>
  <c r="AU388" i="4"/>
  <c r="AU387" i="4"/>
  <c r="AU386" i="4"/>
  <c r="AU385" i="4"/>
  <c r="AU49" i="4"/>
  <c r="AU384" i="4"/>
  <c r="AU383" i="4"/>
  <c r="AU382" i="4"/>
  <c r="AU381" i="4"/>
  <c r="AU380" i="4"/>
  <c r="AU379" i="4"/>
  <c r="AU735" i="4"/>
  <c r="AU808" i="4"/>
  <c r="AU740" i="4"/>
  <c r="AU188" i="4"/>
  <c r="AU110" i="4"/>
  <c r="AU587" i="4"/>
  <c r="AU104" i="4"/>
  <c r="AU586" i="4"/>
  <c r="AU810" i="4"/>
  <c r="AU561" i="4"/>
  <c r="AU819" i="4"/>
  <c r="AU179" i="4"/>
  <c r="AU378" i="4"/>
  <c r="AU377" i="4"/>
  <c r="AU291" i="4"/>
  <c r="AU109" i="4"/>
  <c r="AU96" i="4"/>
  <c r="AU95" i="4"/>
  <c r="AU585" i="4"/>
  <c r="AU560" i="4"/>
  <c r="AU559" i="4"/>
  <c r="AU811" i="4"/>
  <c r="AU584" i="4"/>
  <c r="AU276" i="4"/>
  <c r="AU809" i="4"/>
  <c r="AU767" i="4"/>
  <c r="AU254" i="4"/>
  <c r="AU751" i="4"/>
  <c r="AU807" i="4"/>
  <c r="AU296" i="4"/>
  <c r="AU558" i="4"/>
  <c r="AU815" i="4"/>
  <c r="AU813" i="4"/>
  <c r="AU557" i="4"/>
  <c r="AU376" i="4"/>
  <c r="AU375" i="4"/>
  <c r="AU774" i="4"/>
  <c r="AU773" i="4"/>
  <c r="AU772" i="4"/>
  <c r="AU771" i="4"/>
  <c r="AU556" i="4"/>
  <c r="AU602" i="4"/>
  <c r="AU172" i="4"/>
  <c r="AU555" i="4"/>
  <c r="AU743" i="4"/>
  <c r="AU742" i="4"/>
  <c r="AU667" i="4"/>
  <c r="AU265" i="4"/>
  <c r="AU264" i="4"/>
  <c r="AU48" i="4"/>
  <c r="AU47" i="4"/>
  <c r="AU46" i="4"/>
  <c r="AU45" i="4"/>
  <c r="AU44" i="4"/>
  <c r="AU43" i="4"/>
  <c r="AU42" i="4"/>
  <c r="AU374" i="4"/>
  <c r="AU373" i="4"/>
  <c r="AU372" i="4"/>
  <c r="AU371" i="4"/>
  <c r="AU370" i="4"/>
  <c r="AU369" i="4"/>
  <c r="AU368" i="4"/>
  <c r="AU367" i="4"/>
  <c r="AU41" i="4"/>
  <c r="AU40" i="4"/>
  <c r="AU39" i="4"/>
  <c r="AU38" i="4"/>
  <c r="AU37" i="4"/>
  <c r="AU583" i="4"/>
  <c r="AU843" i="4"/>
  <c r="AU842" i="4"/>
  <c r="AU554" i="4"/>
  <c r="AU553" i="4"/>
  <c r="AU727" i="4"/>
  <c r="AU840" i="4"/>
  <c r="AU841" i="4"/>
  <c r="AU552" i="4"/>
  <c r="AU343" i="4"/>
  <c r="AU263" i="4"/>
  <c r="AU846" i="4"/>
  <c r="AU627" i="4"/>
  <c r="AU818" i="4"/>
  <c r="AU817" i="4"/>
  <c r="AU816" i="4"/>
  <c r="AU833" i="4"/>
  <c r="AU582" i="4"/>
  <c r="AU105" i="4"/>
  <c r="AU581" i="4"/>
  <c r="AU845" i="4"/>
  <c r="AU85" i="4"/>
  <c r="AU262" i="4"/>
  <c r="AU225" i="4"/>
  <c r="AU224" i="4"/>
  <c r="AU724" i="4"/>
  <c r="AU850" i="4"/>
  <c r="AU112" i="4"/>
  <c r="AU111" i="4"/>
  <c r="AU832" i="4"/>
  <c r="AU620" i="4"/>
  <c r="AU551" i="4"/>
  <c r="AU580" i="4"/>
  <c r="AU844" i="4"/>
  <c r="AU579" i="4"/>
  <c r="AU848" i="4"/>
  <c r="AU847" i="4"/>
  <c r="AU550" i="4"/>
  <c r="AU342" i="4"/>
  <c r="AU851" i="4"/>
  <c r="AU793" i="4"/>
  <c r="AU718" i="4"/>
  <c r="AU717" i="4"/>
  <c r="AU549" i="4"/>
  <c r="AU341" i="4"/>
  <c r="AU839" i="4"/>
  <c r="AU857" i="4"/>
  <c r="AU838" i="4"/>
  <c r="AU837" i="4"/>
  <c r="AU836" i="4"/>
  <c r="AU835" i="4"/>
  <c r="AU856" i="4"/>
  <c r="AU834" i="4"/>
  <c r="AU855" i="4"/>
  <c r="AU854" i="4"/>
  <c r="AU853" i="4"/>
  <c r="AU852" i="4"/>
  <c r="AU223" i="4"/>
  <c r="AU831" i="4"/>
  <c r="AU830" i="4"/>
  <c r="AU792" i="4"/>
  <c r="AU548" i="4"/>
  <c r="AU860" i="4"/>
  <c r="AU515" i="4"/>
  <c r="AU686" i="4"/>
  <c r="AU829" i="4"/>
  <c r="AU547" i="4"/>
  <c r="AU261" i="4"/>
  <c r="AU858" i="4"/>
  <c r="AU859" i="4"/>
  <c r="AU828" i="4"/>
  <c r="AU827" i="4"/>
  <c r="AU546" i="4"/>
  <c r="AU786" i="4"/>
  <c r="AU785" i="4"/>
  <c r="AU784" i="4"/>
  <c r="AU783" i="4"/>
  <c r="AU782" i="4"/>
  <c r="AU781" i="4"/>
  <c r="AU780" i="4"/>
  <c r="AU779" i="4"/>
  <c r="AU778" i="4"/>
  <c r="AU777" i="4"/>
  <c r="AU776" i="4"/>
  <c r="AU545" i="4"/>
  <c r="AU861" i="4"/>
  <c r="AU187" i="4"/>
  <c r="AU186" i="4"/>
  <c r="AU632" i="4"/>
  <c r="AU631" i="4"/>
  <c r="AU677" i="4"/>
  <c r="AU290" i="4"/>
  <c r="AU826" i="4"/>
  <c r="AU791" i="4"/>
  <c r="AU675" i="4"/>
  <c r="AU849" i="4"/>
  <c r="AU401" i="7"/>
  <c r="AU400" i="7"/>
  <c r="AU399" i="7"/>
  <c r="AU398" i="7"/>
  <c r="AU397" i="7"/>
  <c r="AU396" i="7"/>
  <c r="AU395" i="7"/>
  <c r="AU394" i="7"/>
  <c r="AU393" i="7"/>
  <c r="AU392" i="7"/>
  <c r="AU391" i="7"/>
  <c r="AU390" i="7"/>
  <c r="AU389" i="7"/>
  <c r="AU388" i="7"/>
  <c r="AU387" i="7"/>
  <c r="AU386" i="7"/>
  <c r="AU385" i="7"/>
  <c r="AU384" i="7"/>
  <c r="AU383" i="7"/>
  <c r="AU382" i="7"/>
  <c r="AU381" i="7"/>
  <c r="AU380" i="7"/>
  <c r="AU379" i="7"/>
  <c r="AU378" i="7"/>
  <c r="AU377" i="7"/>
  <c r="AU376" i="7"/>
  <c r="AU375" i="7"/>
  <c r="AU374" i="7"/>
  <c r="AU373" i="7"/>
  <c r="AU372" i="7"/>
  <c r="AU371" i="7"/>
  <c r="AU370" i="7"/>
  <c r="AU369" i="7"/>
  <c r="AU368" i="7"/>
  <c r="AU367" i="7"/>
  <c r="AU366" i="7"/>
  <c r="AU365" i="7"/>
  <c r="AU364" i="7"/>
  <c r="AU363" i="7"/>
  <c r="AU362" i="7"/>
  <c r="AU361" i="7"/>
  <c r="AU360" i="7"/>
  <c r="AU359" i="7"/>
  <c r="AU358" i="7"/>
  <c r="AU357" i="7"/>
  <c r="AU356" i="7"/>
  <c r="AU355" i="7"/>
  <c r="AU354" i="7"/>
  <c r="AU353" i="7"/>
  <c r="AU352" i="7"/>
  <c r="AU351" i="7"/>
  <c r="AU350" i="7"/>
  <c r="AU349" i="7"/>
  <c r="AU348" i="7"/>
  <c r="AU347" i="7"/>
  <c r="AU346" i="7"/>
  <c r="AU345" i="7"/>
  <c r="AU344" i="7"/>
  <c r="AU343" i="7"/>
  <c r="AU342" i="7"/>
  <c r="AU341" i="7"/>
  <c r="AU340" i="7"/>
  <c r="AU339" i="7"/>
  <c r="AU338" i="7"/>
  <c r="AU337" i="7"/>
  <c r="AU336" i="7"/>
  <c r="AU335" i="7"/>
  <c r="AU334" i="7"/>
  <c r="AU333" i="7"/>
  <c r="AU332" i="7"/>
  <c r="AU331" i="7"/>
  <c r="AU330" i="7"/>
  <c r="AU329" i="7"/>
  <c r="AU328" i="7"/>
  <c r="AU327" i="7"/>
  <c r="AU326" i="7"/>
  <c r="AU325" i="7"/>
  <c r="AU324" i="7"/>
  <c r="AU323" i="7"/>
  <c r="AU322" i="7"/>
  <c r="AU321" i="7"/>
  <c r="AU320" i="7"/>
  <c r="AU319" i="7"/>
  <c r="AU318" i="7"/>
  <c r="AU317" i="7"/>
  <c r="AU316" i="7"/>
  <c r="AU315" i="7"/>
  <c r="AU314" i="7"/>
  <c r="AU313" i="7"/>
  <c r="AU312" i="7"/>
  <c r="AU311" i="7"/>
  <c r="AU310" i="7"/>
  <c r="AU309" i="7"/>
  <c r="AU308" i="7"/>
  <c r="AU307" i="7"/>
  <c r="AU306" i="7"/>
  <c r="AU305" i="7"/>
  <c r="AU304" i="7"/>
  <c r="AU303" i="7"/>
  <c r="AU302" i="7"/>
  <c r="AU301" i="7"/>
  <c r="AU300" i="7"/>
  <c r="AU299" i="7"/>
  <c r="AU298" i="7"/>
  <c r="AU297" i="7"/>
  <c r="AU296" i="7"/>
  <c r="AU295" i="7"/>
  <c r="AU294" i="7"/>
  <c r="AU293" i="7"/>
  <c r="AU292" i="7"/>
  <c r="AU291" i="7"/>
  <c r="AU290" i="7"/>
  <c r="AU289" i="7"/>
  <c r="AU288" i="7"/>
  <c r="AU287" i="7"/>
  <c r="AU286" i="7"/>
  <c r="AU285" i="7"/>
  <c r="AU284" i="7"/>
  <c r="AU283" i="7"/>
  <c r="AU282" i="7"/>
  <c r="AU281" i="7"/>
  <c r="AU280" i="7"/>
  <c r="AU279" i="7"/>
  <c r="AU278" i="7"/>
  <c r="AU277" i="7"/>
  <c r="AU276" i="7"/>
  <c r="AU275" i="7"/>
  <c r="AU274" i="7"/>
  <c r="AU273" i="7"/>
  <c r="AU272" i="7"/>
  <c r="AU271" i="7"/>
  <c r="AU270" i="7"/>
  <c r="AU269" i="7"/>
  <c r="AU268" i="7"/>
  <c r="AU267" i="7"/>
  <c r="AU266" i="7"/>
  <c r="AU265" i="7"/>
  <c r="AU264" i="7"/>
  <c r="AU263" i="7"/>
  <c r="AU262" i="7"/>
  <c r="AU261" i="7"/>
  <c r="AU260" i="7"/>
  <c r="AU259" i="7"/>
  <c r="AU258" i="7"/>
  <c r="AU257" i="7"/>
  <c r="AU256" i="7"/>
  <c r="AU255" i="7"/>
  <c r="AU254" i="7"/>
  <c r="AU253" i="7"/>
  <c r="AU252" i="7"/>
  <c r="AU251" i="7"/>
  <c r="AU250" i="7"/>
  <c r="AU249" i="7"/>
  <c r="AU248" i="7"/>
  <c r="AU247" i="7"/>
  <c r="AU246" i="7"/>
  <c r="AU245" i="7"/>
  <c r="AU244" i="7"/>
  <c r="AU243" i="7"/>
  <c r="AU242" i="7"/>
  <c r="AU241" i="7"/>
  <c r="AU240" i="7"/>
  <c r="AU239" i="7"/>
  <c r="AU238" i="7"/>
  <c r="AU237" i="7"/>
  <c r="AU236" i="7"/>
  <c r="AU235" i="7"/>
  <c r="AU234" i="7"/>
  <c r="AU233" i="7"/>
  <c r="AU232" i="7"/>
  <c r="AU231" i="7"/>
  <c r="AU230" i="7"/>
  <c r="AU229" i="7"/>
  <c r="AU228" i="7"/>
  <c r="AU227" i="7"/>
  <c r="AU226" i="7"/>
  <c r="AU225" i="7"/>
  <c r="AU224" i="7"/>
  <c r="AU223" i="7"/>
  <c r="AU222" i="7"/>
  <c r="AU221" i="7"/>
  <c r="AU220" i="7"/>
  <c r="AU219" i="7"/>
  <c r="AU218" i="7"/>
  <c r="AU217" i="7"/>
  <c r="AU216" i="7"/>
  <c r="AU215" i="7"/>
  <c r="AU214" i="7"/>
  <c r="AU213" i="7"/>
  <c r="AU212" i="7"/>
  <c r="AU211" i="7"/>
  <c r="AU210" i="7"/>
  <c r="AU209" i="7"/>
  <c r="AU208" i="7"/>
  <c r="AU207" i="7"/>
  <c r="AU206" i="7"/>
  <c r="AU205" i="7"/>
  <c r="AU204" i="7"/>
  <c r="AU203" i="7"/>
  <c r="AU202" i="7"/>
  <c r="AU201" i="7"/>
  <c r="AU200" i="7"/>
  <c r="AU199" i="7"/>
  <c r="AU198" i="7"/>
  <c r="AU197" i="7"/>
  <c r="AU196" i="7"/>
  <c r="AU195" i="7"/>
  <c r="AU194" i="7"/>
  <c r="AU193" i="7"/>
  <c r="AU192" i="7"/>
  <c r="AU191" i="7"/>
  <c r="AU190" i="7"/>
  <c r="AU189" i="7"/>
  <c r="AU188" i="7"/>
  <c r="AU187" i="7"/>
  <c r="AU186" i="7"/>
  <c r="AU185" i="7"/>
  <c r="AU184" i="7"/>
  <c r="AU183" i="7"/>
  <c r="AU182" i="7"/>
  <c r="AU181" i="7"/>
  <c r="AU180" i="7"/>
  <c r="AU179" i="7"/>
  <c r="AU178" i="7"/>
  <c r="AU177" i="7"/>
  <c r="AU176" i="7"/>
  <c r="AU175" i="7"/>
  <c r="AU174" i="7"/>
  <c r="AU173" i="7"/>
  <c r="AU172" i="7"/>
  <c r="AU171" i="7"/>
  <c r="AU170" i="7"/>
  <c r="AU169" i="7"/>
  <c r="AU168" i="7"/>
  <c r="AU167" i="7"/>
  <c r="AU166" i="7"/>
  <c r="AU165" i="7"/>
  <c r="AU164" i="7"/>
  <c r="AU163" i="7"/>
  <c r="AU162" i="7"/>
  <c r="AU161" i="7"/>
  <c r="AU160" i="7"/>
  <c r="AU159" i="7"/>
  <c r="AU158" i="7"/>
  <c r="AU157" i="7"/>
  <c r="AU156" i="7"/>
  <c r="AU155" i="7"/>
  <c r="AU154" i="7"/>
  <c r="AU153" i="7"/>
  <c r="AU152" i="7"/>
  <c r="AU151" i="7"/>
  <c r="AU150" i="7"/>
  <c r="AU149" i="7"/>
  <c r="AU148" i="7"/>
  <c r="AU147" i="7"/>
  <c r="AU146" i="7"/>
  <c r="AU145" i="7"/>
  <c r="AU144" i="7"/>
  <c r="AU143" i="7"/>
  <c r="AU142" i="7"/>
  <c r="AU141" i="7"/>
  <c r="AU140" i="7"/>
  <c r="AU139" i="7"/>
  <c r="AU138" i="7"/>
  <c r="AU137" i="7"/>
  <c r="AU136" i="7"/>
  <c r="AU135" i="7"/>
  <c r="AU134" i="7"/>
  <c r="AU133" i="7"/>
  <c r="AU132" i="7"/>
  <c r="AU131" i="7"/>
  <c r="AU130" i="7"/>
  <c r="AU129" i="7"/>
  <c r="AU128" i="7"/>
  <c r="AU127" i="7"/>
  <c r="AU126" i="7"/>
  <c r="AU125" i="7"/>
  <c r="AU124" i="7"/>
  <c r="AU123" i="7"/>
  <c r="AU122" i="7"/>
  <c r="AU121" i="7"/>
  <c r="AU120" i="7"/>
  <c r="AU119" i="7"/>
  <c r="AU118" i="7"/>
  <c r="AU117" i="7"/>
  <c r="AU116" i="7"/>
  <c r="AU115" i="7"/>
  <c r="AU114" i="7"/>
  <c r="AU113" i="7"/>
  <c r="AU112" i="7"/>
  <c r="AU111" i="7"/>
  <c r="AU110" i="7"/>
  <c r="AU109" i="7"/>
  <c r="AU108" i="7"/>
  <c r="AU107" i="7"/>
  <c r="AU106" i="7"/>
  <c r="AU105" i="7"/>
  <c r="AU104" i="7"/>
  <c r="AU103" i="7"/>
  <c r="AU102" i="7"/>
  <c r="AU101" i="7"/>
  <c r="AU100" i="7"/>
  <c r="AU99" i="7"/>
  <c r="AU98" i="7"/>
  <c r="AU97" i="7"/>
  <c r="AU96" i="7"/>
  <c r="AU95" i="7"/>
  <c r="AU94" i="7"/>
  <c r="AU93" i="7"/>
  <c r="AU92" i="7"/>
  <c r="AU91" i="7"/>
  <c r="AU90" i="7"/>
  <c r="AU89" i="7"/>
  <c r="AU88" i="7"/>
  <c r="AU87" i="7"/>
  <c r="AU86" i="7"/>
  <c r="AU85" i="7"/>
  <c r="AU84" i="7"/>
  <c r="AU83" i="7"/>
  <c r="AU82" i="7"/>
  <c r="AU81" i="7"/>
  <c r="AU80" i="7"/>
  <c r="AU79" i="7"/>
  <c r="AU78" i="7"/>
  <c r="AU77" i="7"/>
  <c r="AU76" i="7"/>
  <c r="AU75" i="7"/>
  <c r="AU74" i="7"/>
  <c r="AU73" i="7"/>
  <c r="AU72" i="7"/>
  <c r="AU71" i="7"/>
  <c r="AU70" i="7"/>
  <c r="AU69" i="7"/>
  <c r="AU68" i="7"/>
  <c r="AU67" i="7"/>
  <c r="AU66" i="7"/>
  <c r="AU65" i="7"/>
  <c r="AU64" i="7"/>
  <c r="AU63" i="7"/>
  <c r="AU62" i="7"/>
  <c r="AU61" i="7"/>
  <c r="AU60" i="7"/>
  <c r="AU59" i="7"/>
  <c r="AU58" i="7"/>
  <c r="AU57" i="7"/>
  <c r="AU56" i="7"/>
  <c r="AU55" i="7"/>
  <c r="AU54" i="7"/>
  <c r="AU53" i="7"/>
  <c r="AU52" i="7"/>
  <c r="AU51" i="7"/>
  <c r="AU50" i="7"/>
  <c r="AU49" i="7"/>
  <c r="AU48" i="7"/>
  <c r="AU47" i="7"/>
  <c r="AU46" i="7"/>
  <c r="AU45" i="7"/>
  <c r="AU44" i="7"/>
  <c r="AU43" i="7"/>
  <c r="AU42" i="7"/>
  <c r="AU41" i="7"/>
  <c r="AU40" i="7"/>
  <c r="AU39" i="7"/>
  <c r="AU38" i="7"/>
  <c r="AU37" i="7"/>
  <c r="AU36" i="7"/>
  <c r="AU35" i="7"/>
  <c r="AU34" i="7"/>
  <c r="AU33" i="7"/>
  <c r="AU32" i="7"/>
  <c r="AU31" i="7"/>
  <c r="AU30" i="7"/>
  <c r="AU29" i="7"/>
  <c r="AU28" i="7"/>
  <c r="AU27" i="7"/>
  <c r="AU26" i="7"/>
  <c r="AU25" i="7"/>
  <c r="AU24" i="7"/>
  <c r="AU23" i="7"/>
  <c r="AU22" i="7"/>
  <c r="AU21" i="7"/>
  <c r="AU20" i="7"/>
  <c r="AU19" i="7"/>
  <c r="AU18" i="7"/>
  <c r="AU17" i="7"/>
  <c r="AU16" i="7"/>
  <c r="AU15" i="7"/>
  <c r="AU14" i="7"/>
  <c r="AU13" i="7"/>
  <c r="AU12" i="7"/>
  <c r="AU11" i="7"/>
  <c r="AU10" i="7"/>
  <c r="AU9" i="7"/>
  <c r="AU8" i="7"/>
  <c r="AU7" i="7"/>
  <c r="AU6" i="7"/>
  <c r="AU5" i="7"/>
  <c r="AU4" i="7"/>
  <c r="AT401" i="7"/>
  <c r="AT400" i="7"/>
  <c r="AT399" i="7"/>
  <c r="AT398" i="7"/>
  <c r="AT397" i="7"/>
  <c r="AT396" i="7"/>
  <c r="AT395" i="7"/>
  <c r="AT394" i="7"/>
  <c r="AT393" i="7"/>
  <c r="AT392" i="7"/>
  <c r="AT391" i="7"/>
  <c r="AT390" i="7"/>
  <c r="AT389" i="7"/>
  <c r="AT388" i="7"/>
  <c r="AT387" i="7"/>
  <c r="AT386" i="7"/>
  <c r="AT385" i="7"/>
  <c r="AT384" i="7"/>
  <c r="AT383" i="7"/>
  <c r="AT382" i="7"/>
  <c r="AT381" i="7"/>
  <c r="AT380" i="7"/>
  <c r="AT379" i="7"/>
  <c r="AT378" i="7"/>
  <c r="AT377" i="7"/>
  <c r="AT376" i="7"/>
  <c r="AT375" i="7"/>
  <c r="AT374" i="7"/>
  <c r="AT373" i="7"/>
  <c r="AT372" i="7"/>
  <c r="AT371" i="7"/>
  <c r="AT370" i="7"/>
  <c r="AT369" i="7"/>
  <c r="AT368" i="7"/>
  <c r="AT367" i="7"/>
  <c r="AT366" i="7"/>
  <c r="AT365" i="7"/>
  <c r="AT364" i="7"/>
  <c r="AT363" i="7"/>
  <c r="AT362" i="7"/>
  <c r="AT361" i="7"/>
  <c r="AT360" i="7"/>
  <c r="AT359" i="7"/>
  <c r="AT358" i="7"/>
  <c r="AT357" i="7"/>
  <c r="AT356" i="7"/>
  <c r="AT355" i="7"/>
  <c r="AT354" i="7"/>
  <c r="AT353" i="7"/>
  <c r="AT352" i="7"/>
  <c r="AT351" i="7"/>
  <c r="AT350" i="7"/>
  <c r="AT349" i="7"/>
  <c r="AT348" i="7"/>
  <c r="AT347" i="7"/>
  <c r="AT346" i="7"/>
  <c r="AT345" i="7"/>
  <c r="AT344" i="7"/>
  <c r="AT343" i="7"/>
  <c r="AT342" i="7"/>
  <c r="AT341" i="7"/>
  <c r="AT340" i="7"/>
  <c r="AT339" i="7"/>
  <c r="AT338" i="7"/>
  <c r="AT337" i="7"/>
  <c r="AT336" i="7"/>
  <c r="AT335" i="7"/>
  <c r="AT334" i="7"/>
  <c r="AT333" i="7"/>
  <c r="AT332" i="7"/>
  <c r="AT331" i="7"/>
  <c r="AT330" i="7"/>
  <c r="AT329" i="7"/>
  <c r="AT328" i="7"/>
  <c r="AT327" i="7"/>
  <c r="AT326" i="7"/>
  <c r="AT325" i="7"/>
  <c r="AT324" i="7"/>
  <c r="AT323" i="7"/>
  <c r="AT322" i="7"/>
  <c r="AT321" i="7"/>
  <c r="AT320" i="7"/>
  <c r="AT319" i="7"/>
  <c r="AT318" i="7"/>
  <c r="AT317" i="7"/>
  <c r="AT316" i="7"/>
  <c r="AT315" i="7"/>
  <c r="AT314" i="7"/>
  <c r="AT313" i="7"/>
  <c r="AT312" i="7"/>
  <c r="AT311" i="7"/>
  <c r="AT310" i="7"/>
  <c r="AT309" i="7"/>
  <c r="AT308" i="7"/>
  <c r="AT307" i="7"/>
  <c r="AT306" i="7"/>
  <c r="AT305" i="7"/>
  <c r="AT304" i="7"/>
  <c r="AT303" i="7"/>
  <c r="AT302" i="7"/>
  <c r="AT301" i="7"/>
  <c r="AT300" i="7"/>
  <c r="AT299" i="7"/>
  <c r="AT298" i="7"/>
  <c r="AT297" i="7"/>
  <c r="AT296" i="7"/>
  <c r="AT295" i="7"/>
  <c r="AT294" i="7"/>
  <c r="AT293" i="7"/>
  <c r="AT292" i="7"/>
  <c r="AT291" i="7"/>
  <c r="AT290" i="7"/>
  <c r="AT289" i="7"/>
  <c r="AT288" i="7"/>
  <c r="AT287" i="7"/>
  <c r="AT286" i="7"/>
  <c r="AT285" i="7"/>
  <c r="AT284" i="7"/>
  <c r="AT283" i="7"/>
  <c r="AT282" i="7"/>
  <c r="AT281" i="7"/>
  <c r="AT280" i="7"/>
  <c r="AT279" i="7"/>
  <c r="AT278" i="7"/>
  <c r="AT277" i="7"/>
  <c r="AT276" i="7"/>
  <c r="AT275" i="7"/>
  <c r="AT274" i="7"/>
  <c r="AT273" i="7"/>
  <c r="AT272" i="7"/>
  <c r="AT271" i="7"/>
  <c r="AT270" i="7"/>
  <c r="AT269" i="7"/>
  <c r="AT268" i="7"/>
  <c r="AT267" i="7"/>
  <c r="AT266" i="7"/>
  <c r="AT265" i="7"/>
  <c r="AT264" i="7"/>
  <c r="AT263" i="7"/>
  <c r="AT262" i="7"/>
  <c r="AT261" i="7"/>
  <c r="AT260" i="7"/>
  <c r="AT259" i="7"/>
  <c r="AT258" i="7"/>
  <c r="AT257" i="7"/>
  <c r="AT256" i="7"/>
  <c r="AT255" i="7"/>
  <c r="AT254" i="7"/>
  <c r="AT253" i="7"/>
  <c r="AT252" i="7"/>
  <c r="AT251" i="7"/>
  <c r="AT250" i="7"/>
  <c r="AT249" i="7"/>
  <c r="AT248" i="7"/>
  <c r="AT247" i="7"/>
  <c r="AT246" i="7"/>
  <c r="AT245" i="7"/>
  <c r="AT244" i="7"/>
  <c r="AT243" i="7"/>
  <c r="AT242" i="7"/>
  <c r="AT241" i="7"/>
  <c r="AT240" i="7"/>
  <c r="AT239" i="7"/>
  <c r="AT238" i="7"/>
  <c r="AT237" i="7"/>
  <c r="AT236" i="7"/>
  <c r="AT235" i="7"/>
  <c r="AT234" i="7"/>
  <c r="AT233" i="7"/>
  <c r="AT232" i="7"/>
  <c r="AT231" i="7"/>
  <c r="AT230" i="7"/>
  <c r="AT229" i="7"/>
  <c r="AT228" i="7"/>
  <c r="AT227" i="7"/>
  <c r="AT226" i="7"/>
  <c r="AT225" i="7"/>
  <c r="AT224" i="7"/>
  <c r="AT223" i="7"/>
  <c r="AT222" i="7"/>
  <c r="AT221" i="7"/>
  <c r="AT220" i="7"/>
  <c r="AT219" i="7"/>
  <c r="AT218" i="7"/>
  <c r="AT217" i="7"/>
  <c r="AT216" i="7"/>
  <c r="AT215" i="7"/>
  <c r="AT214" i="7"/>
  <c r="AT213" i="7"/>
  <c r="AT212" i="7"/>
  <c r="AT211" i="7"/>
  <c r="AT210" i="7"/>
  <c r="AT209" i="7"/>
  <c r="AT208" i="7"/>
  <c r="AT207" i="7"/>
  <c r="AT206" i="7"/>
  <c r="AT205" i="7"/>
  <c r="AT204" i="7"/>
  <c r="AT203" i="7"/>
  <c r="AT202" i="7"/>
  <c r="AT201" i="7"/>
  <c r="AT200" i="7"/>
  <c r="AT199" i="7"/>
  <c r="AT198" i="7"/>
  <c r="AT197" i="7"/>
  <c r="AT196" i="7"/>
  <c r="AT195" i="7"/>
  <c r="AT194" i="7"/>
  <c r="AT193" i="7"/>
  <c r="AT192" i="7"/>
  <c r="AT191" i="7"/>
  <c r="AT190" i="7"/>
  <c r="AT189" i="7"/>
  <c r="AT188" i="7"/>
  <c r="AT187" i="7"/>
  <c r="AT186" i="7"/>
  <c r="AT185" i="7"/>
  <c r="AT184" i="7"/>
  <c r="AT183" i="7"/>
  <c r="AT182" i="7"/>
  <c r="AT181" i="7"/>
  <c r="AT180" i="7"/>
  <c r="AT179" i="7"/>
  <c r="AT178" i="7"/>
  <c r="AT177" i="7"/>
  <c r="AT176" i="7"/>
  <c r="AT175" i="7"/>
  <c r="AT174" i="7"/>
  <c r="AT173" i="7"/>
  <c r="AT172" i="7"/>
  <c r="AT171" i="7"/>
  <c r="AT170" i="7"/>
  <c r="AT169" i="7"/>
  <c r="AT168" i="7"/>
  <c r="AT167" i="7"/>
  <c r="AT166" i="7"/>
  <c r="AT165" i="7"/>
  <c r="AT164" i="7"/>
  <c r="AT163" i="7"/>
  <c r="AT162" i="7"/>
  <c r="AT161" i="7"/>
  <c r="AT160" i="7"/>
  <c r="AT159" i="7"/>
  <c r="AT158" i="7"/>
  <c r="AT157" i="7"/>
  <c r="AT156" i="7"/>
  <c r="AT155" i="7"/>
  <c r="AT154" i="7"/>
  <c r="AT153" i="7"/>
  <c r="AT152" i="7"/>
  <c r="AT151" i="7"/>
  <c r="AT150" i="7"/>
  <c r="AT149" i="7"/>
  <c r="AT148" i="7"/>
  <c r="AT147" i="7"/>
  <c r="AT146" i="7"/>
  <c r="AT145" i="7"/>
  <c r="AT144" i="7"/>
  <c r="AT143" i="7"/>
  <c r="AT142" i="7"/>
  <c r="AT141" i="7"/>
  <c r="AT140" i="7"/>
  <c r="AT139" i="7"/>
  <c r="AT138" i="7"/>
  <c r="AT137" i="7"/>
  <c r="AT136" i="7"/>
  <c r="AT135" i="7"/>
  <c r="AT134" i="7"/>
  <c r="AT133" i="7"/>
  <c r="AT132" i="7"/>
  <c r="AT131" i="7"/>
  <c r="AT130" i="7"/>
  <c r="AT129" i="7"/>
  <c r="AT128" i="7"/>
  <c r="AT127" i="7"/>
  <c r="AT126" i="7"/>
  <c r="AT125" i="7"/>
  <c r="AT124" i="7"/>
  <c r="AT123" i="7"/>
  <c r="AT122" i="7"/>
  <c r="AT121" i="7"/>
  <c r="AT120" i="7"/>
  <c r="AT119" i="7"/>
  <c r="AT118" i="7"/>
  <c r="AT117" i="7"/>
  <c r="AT116" i="7"/>
  <c r="AT115" i="7"/>
  <c r="AT114" i="7"/>
  <c r="AT113" i="7"/>
  <c r="AT112" i="7"/>
  <c r="AT111" i="7"/>
  <c r="AT110" i="7"/>
  <c r="AT109" i="7"/>
  <c r="AT108" i="7"/>
  <c r="AT107" i="7"/>
  <c r="AT106" i="7"/>
  <c r="AT105" i="7"/>
  <c r="AT104" i="7"/>
  <c r="AT103" i="7"/>
  <c r="AT102" i="7"/>
  <c r="AT101" i="7"/>
  <c r="AT100" i="7"/>
  <c r="AT99" i="7"/>
  <c r="AT98" i="7"/>
  <c r="AT97" i="7"/>
  <c r="AT96" i="7"/>
  <c r="AT95" i="7"/>
  <c r="AT94" i="7"/>
  <c r="AT93" i="7"/>
  <c r="AT92" i="7"/>
  <c r="AT91" i="7"/>
  <c r="AT90" i="7"/>
  <c r="AT89" i="7"/>
  <c r="AT88" i="7"/>
  <c r="AT87" i="7"/>
  <c r="AT86" i="7"/>
  <c r="AT85" i="7"/>
  <c r="AT84" i="7"/>
  <c r="AT83" i="7"/>
  <c r="AT82" i="7"/>
  <c r="AT81" i="7"/>
  <c r="AT80" i="7"/>
  <c r="AT79" i="7"/>
  <c r="AT78" i="7"/>
  <c r="AT77" i="7"/>
  <c r="AT76" i="7"/>
  <c r="AT75" i="7"/>
  <c r="AT74" i="7"/>
  <c r="AT73" i="7"/>
  <c r="AT72" i="7"/>
  <c r="AT71" i="7"/>
  <c r="AT70" i="7"/>
  <c r="AT69" i="7"/>
  <c r="AT68" i="7"/>
  <c r="AT67" i="7"/>
  <c r="AT66" i="7"/>
  <c r="AT65" i="7"/>
  <c r="AT64" i="7"/>
  <c r="AT63" i="7"/>
  <c r="AT62" i="7"/>
  <c r="AT61" i="7"/>
  <c r="AT60" i="7"/>
  <c r="AT59" i="7"/>
  <c r="AT58" i="7"/>
  <c r="AT57" i="7"/>
  <c r="AT56" i="7"/>
  <c r="AT55" i="7"/>
  <c r="AT54" i="7"/>
  <c r="AT53" i="7"/>
  <c r="AT52" i="7"/>
  <c r="AT51" i="7"/>
  <c r="AT50" i="7"/>
  <c r="AT49" i="7"/>
  <c r="AT48" i="7"/>
  <c r="AT47" i="7"/>
  <c r="AT46" i="7"/>
  <c r="AT45" i="7"/>
  <c r="AT44" i="7"/>
  <c r="AT43" i="7"/>
  <c r="AT42" i="7"/>
  <c r="AT41" i="7"/>
  <c r="AT40" i="7"/>
  <c r="AT39" i="7"/>
  <c r="AT38" i="7"/>
  <c r="AT37" i="7"/>
  <c r="AT36" i="7"/>
  <c r="AT35" i="7"/>
  <c r="AT34" i="7"/>
  <c r="AT33" i="7"/>
  <c r="AT32" i="7"/>
  <c r="AT31" i="7"/>
  <c r="AT30" i="7"/>
  <c r="AT29" i="7"/>
  <c r="AT28" i="7"/>
  <c r="AT27" i="7"/>
  <c r="AT26" i="7"/>
  <c r="AT25" i="7"/>
  <c r="AT24" i="7"/>
  <c r="AT23" i="7"/>
  <c r="AT22" i="7"/>
  <c r="AT21" i="7"/>
  <c r="AT20" i="7"/>
  <c r="AT19" i="7"/>
  <c r="AT18" i="7"/>
  <c r="AT17" i="7"/>
  <c r="AT16" i="7"/>
  <c r="AT15" i="7"/>
  <c r="AT14" i="7"/>
  <c r="AT13" i="7"/>
  <c r="AT12" i="7"/>
  <c r="AT11" i="7"/>
  <c r="AT10" i="7"/>
  <c r="AT9" i="7"/>
  <c r="AT8" i="7"/>
  <c r="AT7" i="7"/>
  <c r="AT6" i="7"/>
  <c r="AT5" i="7"/>
  <c r="AT4" i="7"/>
  <c r="AS4" i="7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AT350" i="4"/>
  <c r="AT193" i="4"/>
  <c r="AT167" i="4"/>
  <c r="AT163" i="4"/>
  <c r="AT166" i="4"/>
  <c r="AT165" i="4"/>
  <c r="AT168" i="4"/>
  <c r="AT170" i="4"/>
  <c r="AT171" i="4"/>
  <c r="AT178" i="4"/>
  <c r="AT349" i="4"/>
  <c r="AT194" i="4"/>
  <c r="AT814" i="4"/>
  <c r="AT195" i="4"/>
  <c r="AT164" i="4"/>
  <c r="AT32" i="4"/>
  <c r="AT153" i="4"/>
  <c r="AT152" i="4"/>
  <c r="AT197" i="4"/>
  <c r="AT118" i="4"/>
  <c r="AT196" i="4"/>
  <c r="AT177" i="4"/>
  <c r="AT198" i="4"/>
  <c r="AT200" i="4"/>
  <c r="AT288" i="4"/>
  <c r="AT185" i="4"/>
  <c r="AT201" i="4"/>
  <c r="AT90" i="4"/>
  <c r="AT31" i="4"/>
  <c r="AT79" i="4"/>
  <c r="AT192" i="4"/>
  <c r="AS402" i="7"/>
  <c r="AS401" i="7"/>
  <c r="AS400" i="7"/>
  <c r="AS399" i="7"/>
  <c r="AS398" i="7"/>
  <c r="AS397" i="7"/>
  <c r="AS396" i="7"/>
  <c r="AS395" i="7"/>
  <c r="AS394" i="7"/>
  <c r="AS393" i="7"/>
  <c r="AS392" i="7"/>
  <c r="AS391" i="7"/>
  <c r="AS390" i="7"/>
  <c r="AS389" i="7"/>
  <c r="AS388" i="7"/>
  <c r="AS387" i="7"/>
  <c r="AS386" i="7"/>
  <c r="AS385" i="7"/>
  <c r="AS384" i="7"/>
  <c r="AS383" i="7"/>
  <c r="AS382" i="7"/>
  <c r="AS381" i="7"/>
  <c r="AS380" i="7"/>
  <c r="AS379" i="7"/>
  <c r="AS378" i="7"/>
  <c r="AS377" i="7"/>
  <c r="AS376" i="7"/>
  <c r="AS375" i="7"/>
  <c r="AS374" i="7"/>
  <c r="AS373" i="7"/>
  <c r="AS372" i="7"/>
  <c r="AS371" i="7"/>
  <c r="AS370" i="7"/>
  <c r="AS369" i="7"/>
  <c r="AS368" i="7"/>
  <c r="AS367" i="7"/>
  <c r="AS366" i="7"/>
  <c r="AS365" i="7"/>
  <c r="AS364" i="7"/>
  <c r="AS363" i="7"/>
  <c r="AS362" i="7"/>
  <c r="AS361" i="7"/>
  <c r="AS360" i="7"/>
  <c r="AS359" i="7"/>
  <c r="AS358" i="7"/>
  <c r="AS357" i="7"/>
  <c r="AS356" i="7"/>
  <c r="AS355" i="7"/>
  <c r="AS354" i="7"/>
  <c r="AS353" i="7"/>
  <c r="AS352" i="7"/>
  <c r="AS351" i="7"/>
  <c r="AS350" i="7"/>
  <c r="AS349" i="7"/>
  <c r="AS348" i="7"/>
  <c r="AS347" i="7"/>
  <c r="AS346" i="7"/>
  <c r="AS345" i="7"/>
  <c r="AS344" i="7"/>
  <c r="AS343" i="7"/>
  <c r="AS342" i="7"/>
  <c r="AS341" i="7"/>
  <c r="AS340" i="7"/>
  <c r="AS339" i="7"/>
  <c r="AS338" i="7"/>
  <c r="AS337" i="7"/>
  <c r="AS336" i="7"/>
  <c r="AS335" i="7"/>
  <c r="AS334" i="7"/>
  <c r="AS333" i="7"/>
  <c r="AS332" i="7"/>
  <c r="AS331" i="7"/>
  <c r="AS330" i="7"/>
  <c r="AS329" i="7"/>
  <c r="AS328" i="7"/>
  <c r="AS327" i="7"/>
  <c r="AS326" i="7"/>
  <c r="AS325" i="7"/>
  <c r="AS324" i="7"/>
  <c r="AS323" i="7"/>
  <c r="AS322" i="7"/>
  <c r="AS321" i="7"/>
  <c r="AS320" i="7"/>
  <c r="AS319" i="7"/>
  <c r="AS318" i="7"/>
  <c r="AS317" i="7"/>
  <c r="AS316" i="7"/>
  <c r="AS315" i="7"/>
  <c r="AS314" i="7"/>
  <c r="AS313" i="7"/>
  <c r="AS312" i="7"/>
  <c r="AS311" i="7"/>
  <c r="AS310" i="7"/>
  <c r="AS309" i="7"/>
  <c r="AS308" i="7"/>
  <c r="AS307" i="7"/>
  <c r="AS306" i="7"/>
  <c r="AS305" i="7"/>
  <c r="AS304" i="7"/>
  <c r="AS303" i="7"/>
  <c r="AS302" i="7"/>
  <c r="AS301" i="7"/>
  <c r="AS300" i="7"/>
  <c r="AS299" i="7"/>
  <c r="AS298" i="7"/>
  <c r="AS297" i="7"/>
  <c r="AS296" i="7"/>
  <c r="AS295" i="7"/>
  <c r="AS294" i="7"/>
  <c r="AS293" i="7"/>
  <c r="AS292" i="7"/>
  <c r="AS291" i="7"/>
  <c r="AS290" i="7"/>
  <c r="AS289" i="7"/>
  <c r="AS288" i="7"/>
  <c r="AS287" i="7"/>
  <c r="AS286" i="7"/>
  <c r="AS285" i="7"/>
  <c r="AS284" i="7"/>
  <c r="AS283" i="7"/>
  <c r="AS282" i="7"/>
  <c r="AS281" i="7"/>
  <c r="AS280" i="7"/>
  <c r="AS279" i="7"/>
  <c r="AS278" i="7"/>
  <c r="AS277" i="7"/>
  <c r="AS276" i="7"/>
  <c r="AS275" i="7"/>
  <c r="AS274" i="7"/>
  <c r="AS273" i="7"/>
  <c r="AS272" i="7"/>
  <c r="AS271" i="7"/>
  <c r="AS270" i="7"/>
  <c r="AS269" i="7"/>
  <c r="AS268" i="7"/>
  <c r="AS267" i="7"/>
  <c r="AS266" i="7"/>
  <c r="AS265" i="7"/>
  <c r="AS264" i="7"/>
  <c r="AS263" i="7"/>
  <c r="AS262" i="7"/>
  <c r="AS261" i="7"/>
  <c r="AS260" i="7"/>
  <c r="AS259" i="7"/>
  <c r="AS258" i="7"/>
  <c r="AS257" i="7"/>
  <c r="AS256" i="7"/>
  <c r="AS255" i="7"/>
  <c r="AS254" i="7"/>
  <c r="AS253" i="7"/>
  <c r="AS252" i="7"/>
  <c r="AS251" i="7"/>
  <c r="AS250" i="7"/>
  <c r="AS249" i="7"/>
  <c r="AS248" i="7"/>
  <c r="AS247" i="7"/>
  <c r="AS246" i="7"/>
  <c r="AS245" i="7"/>
  <c r="AS244" i="7"/>
  <c r="AS243" i="7"/>
  <c r="AS242" i="7"/>
  <c r="AS241" i="7"/>
  <c r="AS240" i="7"/>
  <c r="AS239" i="7"/>
  <c r="AS238" i="7"/>
  <c r="AS237" i="7"/>
  <c r="AS236" i="7"/>
  <c r="AS235" i="7"/>
  <c r="AS234" i="7"/>
  <c r="AS233" i="7"/>
  <c r="AS232" i="7"/>
  <c r="AS231" i="7"/>
  <c r="AS230" i="7"/>
  <c r="AS229" i="7"/>
  <c r="AS228" i="7"/>
  <c r="AS227" i="7"/>
  <c r="AS226" i="7"/>
  <c r="AS225" i="7"/>
  <c r="AS224" i="7"/>
  <c r="AS223" i="7"/>
  <c r="AS222" i="7"/>
  <c r="AS221" i="7"/>
  <c r="AS220" i="7"/>
  <c r="AS219" i="7"/>
  <c r="AS218" i="7"/>
  <c r="AS217" i="7"/>
  <c r="AS216" i="7"/>
  <c r="AS215" i="7"/>
  <c r="AS214" i="7"/>
  <c r="AS213" i="7"/>
  <c r="AS212" i="7"/>
  <c r="AS211" i="7"/>
  <c r="AS210" i="7"/>
  <c r="AS209" i="7"/>
  <c r="AS208" i="7"/>
  <c r="AS207" i="7"/>
  <c r="AS206" i="7"/>
  <c r="AS205" i="7"/>
  <c r="AS204" i="7"/>
  <c r="AS203" i="7"/>
  <c r="AS202" i="7"/>
  <c r="AS201" i="7"/>
  <c r="AS200" i="7"/>
  <c r="AS199" i="7"/>
  <c r="AS198" i="7"/>
  <c r="AS197" i="7"/>
  <c r="AS196" i="7"/>
  <c r="AS195" i="7"/>
  <c r="AS194" i="7"/>
  <c r="AS193" i="7"/>
  <c r="AS192" i="7"/>
  <c r="AS191" i="7"/>
  <c r="AS190" i="7"/>
  <c r="AS189" i="7"/>
  <c r="AS188" i="7"/>
  <c r="AS187" i="7"/>
  <c r="AS186" i="7"/>
  <c r="AS185" i="7"/>
  <c r="AS184" i="7"/>
  <c r="AS183" i="7"/>
  <c r="AS182" i="7"/>
  <c r="AS181" i="7"/>
  <c r="AS180" i="7"/>
  <c r="AS179" i="7"/>
  <c r="AS178" i="7"/>
  <c r="AS177" i="7"/>
  <c r="AS176" i="7"/>
  <c r="AS175" i="7"/>
  <c r="AS174" i="7"/>
  <c r="AS173" i="7"/>
  <c r="AS172" i="7"/>
  <c r="AS171" i="7"/>
  <c r="AS170" i="7"/>
  <c r="AS169" i="7"/>
  <c r="AS168" i="7"/>
  <c r="AS167" i="7"/>
  <c r="AS166" i="7"/>
  <c r="AS165" i="7"/>
  <c r="AS164" i="7"/>
  <c r="AS163" i="7"/>
  <c r="AS162" i="7"/>
  <c r="AS161" i="7"/>
  <c r="AS160" i="7"/>
  <c r="AS159" i="7"/>
  <c r="AS158" i="7"/>
  <c r="AS157" i="7"/>
  <c r="AS156" i="7"/>
  <c r="AS155" i="7"/>
  <c r="AS154" i="7"/>
  <c r="AS153" i="7"/>
  <c r="AS152" i="7"/>
  <c r="AS151" i="7"/>
  <c r="AS150" i="7"/>
  <c r="AS149" i="7"/>
  <c r="AS148" i="7"/>
  <c r="AS147" i="7"/>
  <c r="AS146" i="7"/>
  <c r="AS145" i="7"/>
  <c r="AS144" i="7"/>
  <c r="AS143" i="7"/>
  <c r="AS142" i="7"/>
  <c r="AS141" i="7"/>
  <c r="AS140" i="7"/>
  <c r="AS139" i="7"/>
  <c r="AS138" i="7"/>
  <c r="AS137" i="7"/>
  <c r="AS136" i="7"/>
  <c r="AS135" i="7"/>
  <c r="AS134" i="7"/>
  <c r="AS133" i="7"/>
  <c r="AS132" i="7"/>
  <c r="AS131" i="7"/>
  <c r="AS130" i="7"/>
  <c r="AS129" i="7"/>
  <c r="AS128" i="7"/>
  <c r="AS127" i="7"/>
  <c r="AS126" i="7"/>
  <c r="AS125" i="7"/>
  <c r="AS124" i="7"/>
  <c r="AS123" i="7"/>
  <c r="AS122" i="7"/>
  <c r="AS121" i="7"/>
  <c r="AS120" i="7"/>
  <c r="AS119" i="7"/>
  <c r="AS118" i="7"/>
  <c r="AS117" i="7"/>
  <c r="AS116" i="7"/>
  <c r="AS115" i="7"/>
  <c r="AS114" i="7"/>
  <c r="AS113" i="7"/>
  <c r="AS112" i="7"/>
  <c r="AS111" i="7"/>
  <c r="AS110" i="7"/>
  <c r="AS109" i="7"/>
  <c r="AS108" i="7"/>
  <c r="AS107" i="7"/>
  <c r="AS106" i="7"/>
  <c r="AS105" i="7"/>
  <c r="AS104" i="7"/>
  <c r="AS103" i="7"/>
  <c r="AS102" i="7"/>
  <c r="AS101" i="7"/>
  <c r="AS100" i="7"/>
  <c r="AS99" i="7"/>
  <c r="AS98" i="7"/>
  <c r="AS97" i="7"/>
  <c r="AS96" i="7"/>
  <c r="AS95" i="7"/>
  <c r="AS94" i="7"/>
  <c r="AS93" i="7"/>
  <c r="AS92" i="7"/>
  <c r="AS91" i="7"/>
  <c r="AS90" i="7"/>
  <c r="AS89" i="7"/>
  <c r="AS88" i="7"/>
  <c r="AS87" i="7"/>
  <c r="AS86" i="7"/>
  <c r="AS85" i="7"/>
  <c r="AS84" i="7"/>
  <c r="AS83" i="7"/>
  <c r="AS82" i="7"/>
  <c r="AS81" i="7"/>
  <c r="AS80" i="7"/>
  <c r="AS79" i="7"/>
  <c r="AS78" i="7"/>
  <c r="AS77" i="7"/>
  <c r="AS76" i="7"/>
  <c r="AS75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S50" i="7"/>
  <c r="AS49" i="7"/>
  <c r="AS48" i="7"/>
  <c r="AS47" i="7"/>
  <c r="AS46" i="7"/>
  <c r="AS45" i="7"/>
  <c r="AS44" i="7"/>
  <c r="AS43" i="7"/>
  <c r="AS42" i="7"/>
  <c r="AS41" i="7"/>
  <c r="AS40" i="7"/>
  <c r="AS39" i="7"/>
  <c r="AS38" i="7"/>
  <c r="AS37" i="7"/>
  <c r="AS36" i="7"/>
  <c r="AS35" i="7"/>
  <c r="AS34" i="7"/>
  <c r="AS33" i="7"/>
  <c r="AS32" i="7"/>
  <c r="AS31" i="7"/>
  <c r="AS30" i="7"/>
  <c r="AS29" i="7"/>
  <c r="AS28" i="7"/>
  <c r="AS27" i="7"/>
  <c r="AS26" i="7"/>
  <c r="AS25" i="7"/>
  <c r="AS24" i="7"/>
  <c r="AS23" i="7"/>
  <c r="AS22" i="7"/>
  <c r="AS21" i="7"/>
  <c r="AS20" i="7"/>
  <c r="AS19" i="7"/>
  <c r="AS18" i="7"/>
  <c r="AS17" i="7"/>
  <c r="AS16" i="7"/>
  <c r="AS15" i="7"/>
  <c r="AS14" i="7"/>
  <c r="AS13" i="7"/>
  <c r="AS12" i="7"/>
  <c r="AS11" i="7"/>
  <c r="AS10" i="7"/>
  <c r="AS9" i="7"/>
  <c r="AS8" i="7"/>
  <c r="AS7" i="7"/>
  <c r="AS6" i="7"/>
  <c r="AS5" i="7"/>
  <c r="AT202" i="4"/>
  <c r="AT204" i="4"/>
  <c r="AT3" i="4"/>
  <c r="AT203" i="4"/>
  <c r="AT94" i="4"/>
  <c r="AT205" i="4"/>
  <c r="AT99" i="4"/>
  <c r="AT30" i="4"/>
  <c r="AT78" i="4"/>
  <c r="AT176" i="4"/>
  <c r="AT239" i="4"/>
  <c r="AT220" i="4"/>
  <c r="AT221" i="4"/>
  <c r="AT234" i="4"/>
  <c r="AT151" i="4"/>
  <c r="AT237" i="4"/>
  <c r="AT238" i="4"/>
  <c r="AT117" i="4"/>
  <c r="AT116" i="4"/>
  <c r="AT36" i="4"/>
  <c r="AT115" i="4"/>
  <c r="AT114" i="4"/>
  <c r="AT150" i="4"/>
  <c r="AT149" i="4"/>
  <c r="AT113" i="4"/>
  <c r="AT35" i="4"/>
  <c r="AT219" i="4"/>
  <c r="AT214" i="4"/>
  <c r="AT348" i="4"/>
  <c r="AT247" i="4"/>
  <c r="AT246" i="4"/>
  <c r="AT245" i="4"/>
  <c r="AT244" i="4"/>
  <c r="AT243" i="4"/>
  <c r="AT242" i="4"/>
  <c r="AT241" i="4"/>
  <c r="AT240" i="4"/>
  <c r="AT2" i="4"/>
  <c r="AT252" i="4"/>
  <c r="AT250" i="4"/>
  <c r="AT253" i="4"/>
  <c r="AT257" i="4"/>
  <c r="AT258" i="4"/>
  <c r="AT92" i="4"/>
  <c r="AT260" i="4"/>
  <c r="AT259" i="4"/>
  <c r="AT274" i="4"/>
  <c r="AT91" i="4"/>
  <c r="AT278" i="4"/>
  <c r="AT275" i="4"/>
  <c r="AT287" i="4"/>
  <c r="AT249" i="4"/>
  <c r="AT289" i="4"/>
  <c r="AT77" i="4"/>
  <c r="AT76" i="4"/>
  <c r="AT29" i="4"/>
  <c r="AT28" i="4"/>
  <c r="AT27" i="4"/>
  <c r="AT26" i="4"/>
  <c r="AT25" i="4"/>
  <c r="AT24" i="4"/>
  <c r="AT23" i="4"/>
  <c r="AT317" i="4"/>
  <c r="AT295" i="4"/>
  <c r="AT218" i="4"/>
  <c r="AT213" i="4"/>
  <c r="AT353" i="4"/>
  <c r="AT325" i="4"/>
  <c r="AT279" i="4"/>
  <c r="AT184" i="4"/>
  <c r="AT330" i="4"/>
  <c r="AT328" i="4"/>
  <c r="AT327" i="4"/>
  <c r="AT326" i="4"/>
  <c r="AT338" i="4"/>
  <c r="AT339" i="4"/>
  <c r="AT251" i="4"/>
  <c r="AT329" i="4"/>
  <c r="AT334" i="4"/>
  <c r="AT331" i="4"/>
  <c r="AT324" i="4"/>
  <c r="AT333" i="4"/>
  <c r="AT332" i="4"/>
  <c r="AT340" i="4"/>
  <c r="AT323" i="4"/>
  <c r="AT322" i="4"/>
  <c r="AT321" i="4"/>
  <c r="AT320" i="4"/>
  <c r="AT319" i="4"/>
  <c r="AT318" i="4"/>
  <c r="AT337" i="4"/>
  <c r="AT316" i="4"/>
  <c r="AT183" i="4"/>
  <c r="AT207" i="4"/>
  <c r="AT206" i="4"/>
  <c r="AT336" i="4"/>
  <c r="AT335" i="4"/>
  <c r="AT191" i="4"/>
  <c r="AT354" i="4"/>
  <c r="AT366" i="4"/>
  <c r="AT365" i="4"/>
  <c r="AT364" i="4"/>
  <c r="AT363" i="4"/>
  <c r="AT362" i="4"/>
  <c r="AT361" i="4"/>
  <c r="AT360" i="4"/>
  <c r="AT359" i="4"/>
  <c r="AT358" i="4"/>
  <c r="AT357" i="4"/>
  <c r="AT356" i="4"/>
  <c r="AT355" i="4"/>
  <c r="AT286" i="4"/>
  <c r="AT510" i="4"/>
  <c r="AT509" i="4"/>
  <c r="AT508" i="4"/>
  <c r="AT507" i="4"/>
  <c r="AT315" i="4"/>
  <c r="AT314" i="4"/>
  <c r="AT514" i="4"/>
  <c r="AT513" i="4"/>
  <c r="AT512" i="4"/>
  <c r="AT511" i="4"/>
  <c r="AT532" i="4"/>
  <c r="AT529" i="4"/>
  <c r="AT525" i="4"/>
  <c r="AT523" i="4"/>
  <c r="AT534" i="4"/>
  <c r="AT533" i="4"/>
  <c r="AT524" i="4"/>
  <c r="AT522" i="4"/>
  <c r="AT541" i="4"/>
  <c r="AT217" i="4"/>
  <c r="AT519" i="4"/>
  <c r="AT216" i="4"/>
  <c r="AT518" i="4"/>
  <c r="AT215" i="4"/>
  <c r="AT536" i="4"/>
  <c r="AT535" i="4"/>
  <c r="AT159" i="4"/>
  <c r="AT22" i="4"/>
  <c r="AT285" i="4"/>
  <c r="AT347" i="4"/>
  <c r="AT158" i="4"/>
  <c r="AT577" i="4"/>
  <c r="AT21" i="4"/>
  <c r="AT20" i="4"/>
  <c r="AT19" i="4"/>
  <c r="AT18" i="4"/>
  <c r="AT17" i="4"/>
  <c r="AT16" i="4"/>
  <c r="AT15" i="4"/>
  <c r="AT14" i="4"/>
  <c r="AT13" i="4"/>
  <c r="AT12" i="4"/>
  <c r="AT11" i="4"/>
  <c r="AT10" i="4"/>
  <c r="AT313" i="4"/>
  <c r="AT312" i="4"/>
  <c r="AT506" i="4"/>
  <c r="AT505" i="4"/>
  <c r="AT504" i="4"/>
  <c r="AT503" i="4"/>
  <c r="AT502" i="4"/>
  <c r="AT501" i="4"/>
  <c r="AT500" i="4"/>
  <c r="AT499" i="4"/>
  <c r="AT148" i="4"/>
  <c r="AT147" i="4"/>
  <c r="AT146" i="4"/>
  <c r="AT145" i="4"/>
  <c r="AT144" i="4"/>
  <c r="AT143" i="4"/>
  <c r="AT142" i="4"/>
  <c r="AT141" i="4"/>
  <c r="AT140" i="4"/>
  <c r="AT139" i="4"/>
  <c r="AT106" i="4"/>
  <c r="AT108" i="4"/>
  <c r="AT138" i="4"/>
  <c r="AT540" i="4"/>
  <c r="AT284" i="4"/>
  <c r="AT190" i="4"/>
  <c r="AT182" i="4"/>
  <c r="AT137" i="4"/>
  <c r="AT578" i="4"/>
  <c r="AT9" i="4"/>
  <c r="AT8" i="4"/>
  <c r="AT294" i="4"/>
  <c r="AT34" i="4"/>
  <c r="AT352" i="4"/>
  <c r="AT595" i="4"/>
  <c r="AT599" i="4"/>
  <c r="AT283" i="4"/>
  <c r="AT601" i="4"/>
  <c r="AT189" i="4"/>
  <c r="AT273" i="4"/>
  <c r="AT7" i="4"/>
  <c r="AT75" i="4"/>
  <c r="AT74" i="4"/>
  <c r="AT73" i="4"/>
  <c r="AT72" i="4"/>
  <c r="AT71" i="4"/>
  <c r="AT70" i="4"/>
  <c r="AT69" i="4"/>
  <c r="AT68" i="4"/>
  <c r="AT67" i="4"/>
  <c r="AT6" i="4"/>
  <c r="AT5" i="4"/>
  <c r="AT4" i="4"/>
  <c r="AT66" i="4"/>
  <c r="AT65" i="4"/>
  <c r="AT64" i="4"/>
  <c r="AT311" i="4"/>
  <c r="AT282" i="4"/>
  <c r="AT517" i="4"/>
  <c r="AT812" i="4"/>
  <c r="AT310" i="4"/>
  <c r="AT309" i="4"/>
  <c r="AT181" i="4"/>
  <c r="AT33" i="4"/>
  <c r="AT136" i="4"/>
  <c r="AT272" i="4"/>
  <c r="AT271" i="4"/>
  <c r="AT270" i="4"/>
  <c r="AT613" i="4"/>
  <c r="AT616" i="4"/>
  <c r="AT626" i="4"/>
  <c r="AT630" i="4"/>
  <c r="AT498" i="4"/>
  <c r="AT497" i="4"/>
  <c r="AT496" i="4"/>
  <c r="AT495" i="4"/>
  <c r="AT494" i="4"/>
  <c r="AT493" i="4"/>
  <c r="AT492" i="4"/>
  <c r="AT491" i="4"/>
  <c r="AT281" i="4"/>
  <c r="AT175" i="4"/>
  <c r="AT308" i="4"/>
  <c r="AT624" i="4"/>
  <c r="AT619" i="4"/>
  <c r="AT618" i="4"/>
  <c r="AT617" i="4"/>
  <c r="AT212" i="4"/>
  <c r="AT575" i="4"/>
  <c r="AT174" i="4"/>
  <c r="AT637" i="4"/>
  <c r="AT611" i="4"/>
  <c r="AT640" i="4"/>
  <c r="AT490" i="4"/>
  <c r="AT489" i="4"/>
  <c r="AT488" i="4"/>
  <c r="AT487" i="4"/>
  <c r="AT486" i="4"/>
  <c r="AT485" i="4"/>
  <c r="AT484" i="4"/>
  <c r="AT483" i="4"/>
  <c r="AT482" i="4"/>
  <c r="AT481" i="4"/>
  <c r="AT480" i="4"/>
  <c r="AT479" i="4"/>
  <c r="AT478" i="4"/>
  <c r="AT477" i="4"/>
  <c r="AT346" i="4"/>
  <c r="AT615" i="4"/>
  <c r="AT280" i="4"/>
  <c r="AT636" i="4"/>
  <c r="AT635" i="4"/>
  <c r="AT576" i="4"/>
  <c r="AT674" i="4"/>
  <c r="AT671" i="4"/>
  <c r="AT670" i="4"/>
  <c r="AT643" i="4"/>
  <c r="AT642" i="4"/>
  <c r="AT669" i="4"/>
  <c r="AT660" i="4"/>
  <c r="AT659" i="4"/>
  <c r="AT666" i="4"/>
  <c r="AT665" i="4"/>
  <c r="AT663" i="4"/>
  <c r="AT662" i="4"/>
  <c r="AT658" i="4"/>
  <c r="AT653" i="4"/>
  <c r="AT651" i="4"/>
  <c r="AT649" i="4"/>
  <c r="AT646" i="4"/>
  <c r="AT641" i="4"/>
  <c r="AT737" i="4"/>
  <c r="AT825" i="4"/>
  <c r="AT211" i="4"/>
  <c r="AT210" i="4"/>
  <c r="AT676" i="4"/>
  <c r="AT574" i="4"/>
  <c r="AT173" i="4"/>
  <c r="AT84" i="4"/>
  <c r="AT157" i="4"/>
  <c r="AT307" i="4"/>
  <c r="AT634" i="4"/>
  <c r="AT680" i="4"/>
  <c r="AT678" i="4"/>
  <c r="AT573" i="4"/>
  <c r="AT162" i="4"/>
  <c r="AT161" i="4"/>
  <c r="AT160" i="4"/>
  <c r="AT89" i="4"/>
  <c r="AT98" i="4"/>
  <c r="AT681" i="4"/>
  <c r="AT593" i="4"/>
  <c r="AT277" i="4"/>
  <c r="AT572" i="4"/>
  <c r="AT293" i="4"/>
  <c r="AT476" i="4"/>
  <c r="AT475" i="4"/>
  <c r="AT474" i="4"/>
  <c r="AT473" i="4"/>
  <c r="AT472" i="4"/>
  <c r="AT471" i="4"/>
  <c r="AT470" i="4"/>
  <c r="AT469" i="4"/>
  <c r="AT468" i="4"/>
  <c r="AT467" i="4"/>
  <c r="AT466" i="4"/>
  <c r="AT465" i="4"/>
  <c r="AT464" i="4"/>
  <c r="AT463" i="4"/>
  <c r="AT462" i="4"/>
  <c r="AT461" i="4"/>
  <c r="AT460" i="4"/>
  <c r="AT459" i="4"/>
  <c r="AT458" i="4"/>
  <c r="AT351" i="4"/>
  <c r="AT135" i="4"/>
  <c r="AT134" i="4"/>
  <c r="AT133" i="4"/>
  <c r="AT132" i="4"/>
  <c r="AT131" i="4"/>
  <c r="AT130" i="4"/>
  <c r="AT129" i="4"/>
  <c r="AT128" i="4"/>
  <c r="AT684" i="4"/>
  <c r="AT683" i="4"/>
  <c r="AT306" i="4"/>
  <c r="AT156" i="4"/>
  <c r="AT180" i="4"/>
  <c r="AT610" i="4"/>
  <c r="AT222" i="4"/>
  <c r="AT233" i="4"/>
  <c r="AT571" i="4"/>
  <c r="AT83" i="4"/>
  <c r="AT82" i="4"/>
  <c r="AT457" i="4"/>
  <c r="AT456" i="4"/>
  <c r="AT455" i="4"/>
  <c r="AT454" i="4"/>
  <c r="AT453" i="4"/>
  <c r="AT452" i="4"/>
  <c r="AT451" i="4"/>
  <c r="AT592" i="4"/>
  <c r="AT682" i="4"/>
  <c r="AT570" i="4"/>
  <c r="AT723" i="4"/>
  <c r="AT722" i="4"/>
  <c r="AT721" i="4"/>
  <c r="AT591" i="4"/>
  <c r="AT716" i="4"/>
  <c r="AT715" i="4"/>
  <c r="AT714" i="4"/>
  <c r="AT713" i="4"/>
  <c r="AT712" i="4"/>
  <c r="AT711" i="4"/>
  <c r="AT710" i="4"/>
  <c r="AT269" i="4"/>
  <c r="AT248" i="4"/>
  <c r="AT609" i="4"/>
  <c r="AT81" i="4"/>
  <c r="AT305" i="4"/>
  <c r="AT304" i="4"/>
  <c r="AT709" i="4"/>
  <c r="AT708" i="4"/>
  <c r="AT692" i="4"/>
  <c r="AT707" i="4"/>
  <c r="AT706" i="4"/>
  <c r="AT705" i="4"/>
  <c r="AT704" i="4"/>
  <c r="AT703" i="4"/>
  <c r="AT702" i="4"/>
  <c r="AT701" i="4"/>
  <c r="AT700" i="4"/>
  <c r="AT699" i="4"/>
  <c r="AT698" i="4"/>
  <c r="AT696" i="4"/>
  <c r="AT695" i="4"/>
  <c r="AT694" i="4"/>
  <c r="AT693" i="4"/>
  <c r="AT691" i="4"/>
  <c r="AT689" i="4"/>
  <c r="AT688" i="4"/>
  <c r="AT687" i="4"/>
  <c r="AT685" i="4"/>
  <c r="AT569" i="4"/>
  <c r="AT539" i="4"/>
  <c r="AT729" i="4"/>
  <c r="AT629" i="4"/>
  <c r="AT590" i="4"/>
  <c r="AT612" i="4"/>
  <c r="AT101" i="4"/>
  <c r="AT232" i="4"/>
  <c r="AT231" i="4"/>
  <c r="AT230" i="4"/>
  <c r="AT450" i="4"/>
  <c r="AT623" i="4"/>
  <c r="AT589" i="4"/>
  <c r="AT725" i="4"/>
  <c r="AT303" i="4"/>
  <c r="AT568" i="4"/>
  <c r="AT567" i="4"/>
  <c r="AT127" i="4"/>
  <c r="AT126" i="4"/>
  <c r="AT125" i="4"/>
  <c r="AT124" i="4"/>
  <c r="AT236" i="4"/>
  <c r="AT123" i="4"/>
  <c r="AT122" i="4"/>
  <c r="AT121" i="4"/>
  <c r="AT120" i="4"/>
  <c r="AT119" i="4"/>
  <c r="AT199" i="4"/>
  <c r="AT155" i="4"/>
  <c r="AT302" i="4"/>
  <c r="AT538" i="4"/>
  <c r="AT608" i="4"/>
  <c r="AT607" i="4"/>
  <c r="AT606" i="4"/>
  <c r="AT605" i="4"/>
  <c r="AT604" i="4"/>
  <c r="AT298" i="4"/>
  <c r="AT738" i="4"/>
  <c r="AT63" i="4"/>
  <c r="AT62" i="4"/>
  <c r="AT61" i="4"/>
  <c r="AT60" i="4"/>
  <c r="AT449" i="4"/>
  <c r="AT448" i="4"/>
  <c r="AT447" i="4"/>
  <c r="AT446" i="4"/>
  <c r="AT739" i="4"/>
  <c r="AT544" i="4"/>
  <c r="AT566" i="4"/>
  <c r="AT345" i="4"/>
  <c r="AT445" i="4"/>
  <c r="AT639" i="4"/>
  <c r="AT209" i="4"/>
  <c r="AT208" i="4"/>
  <c r="AT734" i="4"/>
  <c r="AT730" i="4"/>
  <c r="AT543" i="4"/>
  <c r="AT542" i="4"/>
  <c r="AT565" i="4"/>
  <c r="AT736" i="4"/>
  <c r="AT564" i="4"/>
  <c r="AT614" i="4"/>
  <c r="AT256" i="4"/>
  <c r="AT633" i="4"/>
  <c r="AT741" i="4"/>
  <c r="AT444" i="4"/>
  <c r="AT443" i="4"/>
  <c r="AT442" i="4"/>
  <c r="AT441" i="4"/>
  <c r="AT440" i="4"/>
  <c r="AT439" i="4"/>
  <c r="AT438" i="4"/>
  <c r="AT437" i="4"/>
  <c r="AT790" i="4"/>
  <c r="AT169" i="4"/>
  <c r="AT436" i="4"/>
  <c r="AT733" i="4"/>
  <c r="AT824" i="4"/>
  <c r="AT292" i="4"/>
  <c r="AT769" i="4"/>
  <c r="AT88" i="4"/>
  <c r="AT648" i="4"/>
  <c r="AT749" i="4"/>
  <c r="AT748" i="4"/>
  <c r="AT745" i="4"/>
  <c r="AT645" i="4"/>
  <c r="AT747" i="4"/>
  <c r="AT668" i="4"/>
  <c r="AT744" i="4"/>
  <c r="AT268" i="4"/>
  <c r="AT752" i="4"/>
  <c r="AT588" i="4"/>
  <c r="AT80" i="4"/>
  <c r="AT638" i="4"/>
  <c r="AT267" i="4"/>
  <c r="AT750" i="4"/>
  <c r="AT87" i="4"/>
  <c r="AT59" i="4"/>
  <c r="AT58" i="4"/>
  <c r="AT435" i="4"/>
  <c r="AT434" i="4"/>
  <c r="AT433" i="4"/>
  <c r="AT432" i="4"/>
  <c r="AT431" i="4"/>
  <c r="AT430" i="4"/>
  <c r="AT429" i="4"/>
  <c r="AT428" i="4"/>
  <c r="AT427" i="4"/>
  <c r="AT426" i="4"/>
  <c r="AT425" i="4"/>
  <c r="AT424" i="4"/>
  <c r="AT423" i="4"/>
  <c r="AT422" i="4"/>
  <c r="AT421" i="4"/>
  <c r="AT420" i="4"/>
  <c r="AT419" i="4"/>
  <c r="AT770" i="4"/>
  <c r="AT753" i="4"/>
  <c r="AT102" i="4"/>
  <c r="AT301" i="4"/>
  <c r="AT266" i="4"/>
  <c r="AT598" i="4"/>
  <c r="AT597" i="4"/>
  <c r="AT596" i="4"/>
  <c r="AT823" i="4"/>
  <c r="AT728" i="4"/>
  <c r="AT679" i="4"/>
  <c r="AT732" i="4"/>
  <c r="AT775" i="4"/>
  <c r="AT731" i="4"/>
  <c r="AT603" i="4"/>
  <c r="AT229" i="4"/>
  <c r="AT228" i="4"/>
  <c r="AT227" i="4"/>
  <c r="AT226" i="4"/>
  <c r="AT765" i="4"/>
  <c r="AT764" i="4"/>
  <c r="AT763" i="4"/>
  <c r="AT762" i="4"/>
  <c r="AT761" i="4"/>
  <c r="AT760" i="4"/>
  <c r="AT759" i="4"/>
  <c r="AT758" i="4"/>
  <c r="AT697" i="4"/>
  <c r="AT690" i="4"/>
  <c r="AT757" i="4"/>
  <c r="AT625" i="4"/>
  <c r="AT756" i="4"/>
  <c r="AT755" i="4"/>
  <c r="AT754" i="4"/>
  <c r="AT766" i="4"/>
  <c r="AT418" i="4"/>
  <c r="AT417" i="4"/>
  <c r="AT416" i="4"/>
  <c r="AT415" i="4"/>
  <c r="AT414" i="4"/>
  <c r="AT413" i="4"/>
  <c r="AT412" i="4"/>
  <c r="AT411" i="4"/>
  <c r="AT410" i="4"/>
  <c r="AT409" i="4"/>
  <c r="AT408" i="4"/>
  <c r="AT622" i="4"/>
  <c r="AT300" i="4"/>
  <c r="AT621" i="4"/>
  <c r="AT628" i="4"/>
  <c r="AT516" i="4"/>
  <c r="AT103" i="4"/>
  <c r="AT594" i="4"/>
  <c r="AT789" i="4"/>
  <c r="AT788" i="4"/>
  <c r="AT154" i="4"/>
  <c r="AT57" i="4"/>
  <c r="AT407" i="4"/>
  <c r="AT406" i="4"/>
  <c r="AT56" i="4"/>
  <c r="AT55" i="4"/>
  <c r="AT54" i="4"/>
  <c r="AT405" i="4"/>
  <c r="AT404" i="4"/>
  <c r="AT53" i="4"/>
  <c r="AT52" i="4"/>
  <c r="AT403" i="4"/>
  <c r="AT402" i="4"/>
  <c r="AT401" i="4"/>
  <c r="AT400" i="4"/>
  <c r="AT399" i="4"/>
  <c r="AT398" i="4"/>
  <c r="AT397" i="4"/>
  <c r="AT396" i="4"/>
  <c r="AT51" i="4"/>
  <c r="AT50" i="4"/>
  <c r="AT822" i="4"/>
  <c r="AT531" i="4"/>
  <c r="AT528" i="4"/>
  <c r="AT521" i="4"/>
  <c r="AT527" i="4"/>
  <c r="AT235" i="4"/>
  <c r="AT107" i="4"/>
  <c r="AT563" i="4"/>
  <c r="AT299" i="4"/>
  <c r="AT344" i="4"/>
  <c r="AT297" i="4"/>
  <c r="AT255" i="4"/>
  <c r="AT537" i="4"/>
  <c r="AT787" i="4"/>
  <c r="AT100" i="4"/>
  <c r="AT86" i="4"/>
  <c r="AT93" i="4"/>
  <c r="AT97" i="4"/>
  <c r="AT673" i="4"/>
  <c r="AT794" i="4"/>
  <c r="AT720" i="4"/>
  <c r="AT719" i="4"/>
  <c r="AT805" i="4"/>
  <c r="AT726" i="4"/>
  <c r="AT672" i="4"/>
  <c r="AT798" i="4"/>
  <c r="AT804" i="4"/>
  <c r="AT803" i="4"/>
  <c r="AT647" i="4"/>
  <c r="AT661" i="4"/>
  <c r="AT802" i="4"/>
  <c r="AT801" i="4"/>
  <c r="AT800" i="4"/>
  <c r="AT746" i="4"/>
  <c r="AT652" i="4"/>
  <c r="AT799" i="4"/>
  <c r="AT664" i="4"/>
  <c r="AT797" i="4"/>
  <c r="AT650" i="4"/>
  <c r="AT796" i="4"/>
  <c r="AT795" i="4"/>
  <c r="AT644" i="4"/>
  <c r="AT657" i="4"/>
  <c r="AT656" i="4"/>
  <c r="AT655" i="4"/>
  <c r="AT654" i="4"/>
  <c r="AT600" i="4"/>
  <c r="AT862" i="4"/>
  <c r="AT562" i="4"/>
  <c r="AT768" i="4"/>
  <c r="AT530" i="4"/>
  <c r="AT526" i="4"/>
  <c r="AT520" i="4"/>
  <c r="AT806" i="4"/>
  <c r="AT821" i="4"/>
  <c r="AT820" i="4"/>
  <c r="AT395" i="4"/>
  <c r="AT394" i="4"/>
  <c r="AT393" i="4"/>
  <c r="AT392" i="4"/>
  <c r="AT391" i="4"/>
  <c r="AT390" i="4"/>
  <c r="AT389" i="4"/>
  <c r="AT388" i="4"/>
  <c r="AT387" i="4"/>
  <c r="AT386" i="4"/>
  <c r="AT385" i="4"/>
  <c r="AT49" i="4"/>
  <c r="AT384" i="4"/>
  <c r="AT383" i="4"/>
  <c r="AT382" i="4"/>
  <c r="AT381" i="4"/>
  <c r="AT380" i="4"/>
  <c r="AT379" i="4"/>
  <c r="AT735" i="4"/>
  <c r="AT808" i="4"/>
  <c r="AT740" i="4"/>
  <c r="AT188" i="4"/>
  <c r="AT110" i="4"/>
  <c r="AT587" i="4"/>
  <c r="AT104" i="4"/>
  <c r="AT586" i="4"/>
  <c r="AT810" i="4"/>
  <c r="AT561" i="4"/>
  <c r="AT819" i="4"/>
  <c r="AT179" i="4"/>
  <c r="AT378" i="4"/>
  <c r="AT377" i="4"/>
  <c r="AT291" i="4"/>
  <c r="AT109" i="4"/>
  <c r="AT96" i="4"/>
  <c r="AT95" i="4"/>
  <c r="AT585" i="4"/>
  <c r="AT560" i="4"/>
  <c r="AT559" i="4"/>
  <c r="AT811" i="4"/>
  <c r="AT584" i="4"/>
  <c r="AT276" i="4"/>
  <c r="AT809" i="4"/>
  <c r="AT767" i="4"/>
  <c r="AT254" i="4"/>
  <c r="AT751" i="4"/>
  <c r="AT807" i="4"/>
  <c r="AT296" i="4"/>
  <c r="AT558" i="4"/>
  <c r="AT815" i="4"/>
  <c r="AT813" i="4"/>
  <c r="AT557" i="4"/>
  <c r="AT376" i="4"/>
  <c r="AT375" i="4"/>
  <c r="AT774" i="4"/>
  <c r="AT773" i="4"/>
  <c r="AT772" i="4"/>
  <c r="AT771" i="4"/>
  <c r="AT556" i="4"/>
  <c r="AT602" i="4"/>
  <c r="AT172" i="4"/>
  <c r="AT555" i="4"/>
  <c r="AT743" i="4"/>
  <c r="AT742" i="4"/>
  <c r="AT667" i="4"/>
  <c r="AT265" i="4"/>
  <c r="AT264" i="4"/>
  <c r="AT48" i="4"/>
  <c r="AT47" i="4"/>
  <c r="AT46" i="4"/>
  <c r="AT45" i="4"/>
  <c r="AT44" i="4"/>
  <c r="AT43" i="4"/>
  <c r="AT42" i="4"/>
  <c r="AT374" i="4"/>
  <c r="AT373" i="4"/>
  <c r="AT372" i="4"/>
  <c r="AT371" i="4"/>
  <c r="AT370" i="4"/>
  <c r="AT369" i="4"/>
  <c r="AT368" i="4"/>
  <c r="AT367" i="4"/>
  <c r="AT41" i="4"/>
  <c r="AT40" i="4"/>
  <c r="AT39" i="4"/>
  <c r="AT38" i="4"/>
  <c r="AT37" i="4"/>
  <c r="AT583" i="4"/>
  <c r="AT843" i="4"/>
  <c r="AT842" i="4"/>
  <c r="AT554" i="4"/>
  <c r="AT553" i="4"/>
  <c r="AT727" i="4"/>
  <c r="AT840" i="4"/>
  <c r="AT841" i="4"/>
  <c r="AT552" i="4"/>
  <c r="AT343" i="4"/>
  <c r="AT263" i="4"/>
  <c r="AT846" i="4"/>
  <c r="AT627" i="4"/>
  <c r="AT818" i="4"/>
  <c r="AT817" i="4"/>
  <c r="AT816" i="4"/>
  <c r="AT833" i="4"/>
  <c r="AT582" i="4"/>
  <c r="AT105" i="4"/>
  <c r="AT581" i="4"/>
  <c r="AT845" i="4"/>
  <c r="AT85" i="4"/>
  <c r="AT262" i="4"/>
  <c r="AT225" i="4"/>
  <c r="AT224" i="4"/>
  <c r="AT724" i="4"/>
  <c r="AT850" i="4"/>
  <c r="AT112" i="4"/>
  <c r="AT111" i="4"/>
  <c r="AT832" i="4"/>
  <c r="AT620" i="4"/>
  <c r="AT551" i="4"/>
  <c r="AT580" i="4"/>
  <c r="AT844" i="4"/>
  <c r="AT579" i="4"/>
  <c r="AT848" i="4"/>
  <c r="AT847" i="4"/>
  <c r="AT550" i="4"/>
  <c r="AT342" i="4"/>
  <c r="AT851" i="4"/>
  <c r="AT793" i="4"/>
  <c r="AT718" i="4"/>
  <c r="AT717" i="4"/>
  <c r="AT549" i="4"/>
  <c r="AT341" i="4"/>
  <c r="AT839" i="4"/>
  <c r="AT857" i="4"/>
  <c r="AT838" i="4"/>
  <c r="AT837" i="4"/>
  <c r="AT836" i="4"/>
  <c r="AT835" i="4"/>
  <c r="AT856" i="4"/>
  <c r="AT834" i="4"/>
  <c r="AT855" i="4"/>
  <c r="AT854" i="4"/>
  <c r="AT853" i="4"/>
  <c r="AT852" i="4"/>
  <c r="AT223" i="4"/>
  <c r="AT831" i="4"/>
  <c r="AT830" i="4"/>
  <c r="AT792" i="4"/>
  <c r="AT548" i="4"/>
  <c r="AT860" i="4"/>
  <c r="AT515" i="4"/>
  <c r="AT686" i="4"/>
  <c r="AT829" i="4"/>
  <c r="AT547" i="4"/>
  <c r="AT261" i="4"/>
  <c r="AT858" i="4"/>
  <c r="AT859" i="4"/>
  <c r="AT828" i="4"/>
  <c r="AT827" i="4"/>
  <c r="AT546" i="4"/>
  <c r="AT786" i="4"/>
  <c r="AT785" i="4"/>
  <c r="AT784" i="4"/>
  <c r="AT783" i="4"/>
  <c r="AT782" i="4"/>
  <c r="AT781" i="4"/>
  <c r="AT780" i="4"/>
  <c r="AT779" i="4"/>
  <c r="AT778" i="4"/>
  <c r="AT777" i="4"/>
  <c r="AT776" i="4"/>
  <c r="AT545" i="4"/>
  <c r="AT861" i="4"/>
  <c r="AT187" i="4"/>
  <c r="AT186" i="4"/>
  <c r="AT632" i="4"/>
  <c r="AT631" i="4"/>
  <c r="AT677" i="4"/>
  <c r="AT290" i="4"/>
  <c r="AT826" i="4"/>
  <c r="AT791" i="4"/>
  <c r="AT675" i="4"/>
  <c r="AT849" i="4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299" i="1"/>
  <c r="AN423" i="1"/>
  <c r="AN422" i="1"/>
  <c r="AN421" i="1"/>
  <c r="AN285" i="1"/>
  <c r="AN419" i="1"/>
  <c r="AN418" i="1"/>
  <c r="AN417" i="1"/>
  <c r="AN289" i="1"/>
  <c r="AN415" i="1"/>
  <c r="AN414" i="1"/>
  <c r="AN413" i="1"/>
  <c r="AN336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08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24" i="1"/>
  <c r="AN339" i="1"/>
  <c r="AN377" i="1"/>
  <c r="AN416" i="1"/>
  <c r="AN375" i="1"/>
  <c r="AN374" i="1"/>
  <c r="AN373" i="1"/>
  <c r="AN372" i="1"/>
  <c r="AN371" i="1"/>
  <c r="AN300" i="1"/>
  <c r="AN369" i="1"/>
  <c r="AN368" i="1"/>
  <c r="AN367" i="1"/>
  <c r="AN366" i="1"/>
  <c r="AN365" i="1"/>
  <c r="AN364" i="1"/>
  <c r="AN363" i="1"/>
  <c r="AN362" i="1"/>
  <c r="AN275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215" i="1"/>
  <c r="AN347" i="1"/>
  <c r="AN346" i="1"/>
  <c r="AN345" i="1"/>
  <c r="AN344" i="1"/>
  <c r="AN343" i="1"/>
  <c r="AN342" i="1"/>
  <c r="AN341" i="1"/>
  <c r="AN340" i="1"/>
  <c r="AN207" i="1"/>
  <c r="AN338" i="1"/>
  <c r="AN337" i="1"/>
  <c r="AN295" i="1"/>
  <c r="AN335" i="1"/>
  <c r="AN334" i="1"/>
  <c r="AN333" i="1"/>
  <c r="AN332" i="1"/>
  <c r="AN331" i="1"/>
  <c r="AN330" i="1"/>
  <c r="AN329" i="1"/>
  <c r="AN328" i="1"/>
  <c r="AN327" i="1"/>
  <c r="AN326" i="1"/>
  <c r="AN325" i="1"/>
  <c r="AN396" i="1"/>
  <c r="AN297" i="1"/>
  <c r="AN322" i="1"/>
  <c r="AN321" i="1"/>
  <c r="AN320" i="1"/>
  <c r="AN319" i="1"/>
  <c r="AN318" i="1"/>
  <c r="AN317" i="1"/>
  <c r="AN316" i="1"/>
  <c r="AN315" i="1"/>
  <c r="AN314" i="1"/>
  <c r="AN313" i="1"/>
  <c r="AN298" i="1"/>
  <c r="AN424" i="1"/>
  <c r="AN310" i="1"/>
  <c r="AN309" i="1"/>
  <c r="AN246" i="1"/>
  <c r="AN307" i="1"/>
  <c r="AN306" i="1"/>
  <c r="AN305" i="1"/>
  <c r="AN304" i="1"/>
  <c r="AN303" i="1"/>
  <c r="AN302" i="1"/>
  <c r="AN301" i="1"/>
  <c r="AN181" i="1"/>
  <c r="AN185" i="1"/>
  <c r="AN192" i="1"/>
  <c r="AN312" i="1"/>
  <c r="AN296" i="1"/>
  <c r="AN378" i="1"/>
  <c r="AN294" i="1"/>
  <c r="AN293" i="1"/>
  <c r="AN292" i="1"/>
  <c r="AN291" i="1"/>
  <c r="AN290" i="1"/>
  <c r="AN191" i="1"/>
  <c r="AN288" i="1"/>
  <c r="AN287" i="1"/>
  <c r="AN286" i="1"/>
  <c r="AN247" i="1"/>
  <c r="AN284" i="1"/>
  <c r="AN283" i="1"/>
  <c r="AN282" i="1"/>
  <c r="AN281" i="1"/>
  <c r="AN280" i="1"/>
  <c r="AN279" i="1"/>
  <c r="AN278" i="1"/>
  <c r="AN277" i="1"/>
  <c r="AN276" i="1"/>
  <c r="AN370" i="1"/>
  <c r="AN274" i="1"/>
  <c r="AN273" i="1"/>
  <c r="AN272" i="1"/>
  <c r="AN271" i="1"/>
  <c r="AN270" i="1"/>
  <c r="AN269" i="1"/>
  <c r="AN268" i="1"/>
  <c r="AN267" i="1"/>
  <c r="AN266" i="1"/>
  <c r="AN265" i="1"/>
  <c r="AN8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2" i="1"/>
  <c r="AN311" i="1"/>
  <c r="AN245" i="1"/>
  <c r="AN244" i="1"/>
  <c r="AN243" i="1"/>
  <c r="AN9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376" i="1"/>
  <c r="AN214" i="1"/>
  <c r="AN213" i="1"/>
  <c r="AN212" i="1"/>
  <c r="AN211" i="1"/>
  <c r="AN210" i="1"/>
  <c r="AN209" i="1"/>
  <c r="AN208" i="1"/>
  <c r="AN412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62" i="1"/>
  <c r="AN379" i="1"/>
  <c r="AN190" i="1"/>
  <c r="AN189" i="1"/>
  <c r="AN188" i="1"/>
  <c r="AN187" i="1"/>
  <c r="AN186" i="1"/>
  <c r="AN2" i="1"/>
  <c r="AN184" i="1"/>
  <c r="AN183" i="1"/>
  <c r="AN182" i="1"/>
  <c r="AN69" i="1"/>
  <c r="AN180" i="1"/>
  <c r="AN179" i="1"/>
  <c r="AN178" i="1"/>
  <c r="AN177" i="1"/>
  <c r="AN323" i="1"/>
  <c r="AN175" i="1"/>
  <c r="AN174" i="1"/>
  <c r="AN173" i="1"/>
  <c r="AN172" i="1"/>
  <c r="AN264" i="1"/>
  <c r="AN4" i="1"/>
  <c r="AN169" i="1"/>
  <c r="AN168" i="1"/>
  <c r="AN167" i="1"/>
  <c r="AN166" i="1"/>
  <c r="AN165" i="1"/>
  <c r="AN164" i="1"/>
  <c r="AN163" i="1"/>
  <c r="AN162" i="1"/>
  <c r="AN161" i="1"/>
  <c r="AN361" i="1"/>
  <c r="AN159" i="1"/>
  <c r="AN10" i="1"/>
  <c r="AN157" i="1"/>
  <c r="AN156" i="1"/>
  <c r="AN155" i="1"/>
  <c r="AN154" i="1"/>
  <c r="AN36" i="1"/>
  <c r="AN152" i="1"/>
  <c r="AN151" i="1"/>
  <c r="AN150" i="1"/>
  <c r="AN149" i="1"/>
  <c r="AN148" i="1"/>
  <c r="AN147" i="1"/>
  <c r="AN3" i="1"/>
  <c r="AN5" i="1"/>
  <c r="AN144" i="1"/>
  <c r="AN143" i="1"/>
  <c r="AN142" i="1"/>
  <c r="AN141" i="1"/>
  <c r="AN140" i="1"/>
  <c r="AN139" i="1"/>
  <c r="AN420" i="1"/>
  <c r="AN6" i="1"/>
  <c r="AN136" i="1"/>
  <c r="AN135" i="1"/>
  <c r="AN134" i="1"/>
  <c r="AN133" i="1"/>
  <c r="AN43" i="1"/>
  <c r="AN131" i="1"/>
  <c r="AN130" i="1"/>
  <c r="AN129" i="1"/>
  <c r="AN70" i="1"/>
  <c r="AN127" i="1"/>
  <c r="AN126" i="1"/>
  <c r="AN125" i="1"/>
  <c r="AN124" i="1"/>
  <c r="AN123" i="1"/>
  <c r="AN122" i="1"/>
  <c r="AN50" i="1"/>
  <c r="AN120" i="1"/>
  <c r="AN119" i="1"/>
  <c r="AN118" i="1"/>
  <c r="AN117" i="1"/>
  <c r="AN116" i="1"/>
  <c r="AN28" i="1"/>
  <c r="AN114" i="1"/>
  <c r="AN113" i="1"/>
  <c r="AN112" i="1"/>
  <c r="AN11" i="1"/>
  <c r="AN110" i="1"/>
  <c r="AN26" i="1"/>
  <c r="AN27" i="1"/>
  <c r="AN107" i="1"/>
  <c r="AN106" i="1"/>
  <c r="AN105" i="1"/>
  <c r="AN104" i="1"/>
  <c r="AN103" i="1"/>
  <c r="AN32" i="1"/>
  <c r="AN51" i="1"/>
  <c r="AN52" i="1"/>
  <c r="AN99" i="1"/>
  <c r="AN7" i="1"/>
  <c r="AN97" i="1"/>
  <c r="AN53" i="1"/>
  <c r="AN348" i="1"/>
  <c r="AN94" i="1"/>
  <c r="AN54" i="1"/>
  <c r="AN55" i="1"/>
  <c r="AN91" i="1"/>
  <c r="AN56" i="1"/>
  <c r="AN89" i="1"/>
  <c r="AN57" i="1"/>
  <c r="AN59" i="1"/>
  <c r="AN60" i="1"/>
  <c r="AN61" i="1"/>
  <c r="AN84" i="1"/>
  <c r="AN17" i="1"/>
  <c r="AN15" i="1"/>
  <c r="AN58" i="1"/>
  <c r="AN80" i="1"/>
  <c r="AN12" i="1"/>
  <c r="AN16" i="1"/>
  <c r="AN13" i="1"/>
  <c r="AN14" i="1"/>
  <c r="AN30" i="1"/>
  <c r="AN31" i="1"/>
  <c r="AN18" i="1"/>
  <c r="AN19" i="1"/>
  <c r="AN20" i="1"/>
  <c r="AN21" i="1"/>
  <c r="AN24" i="1"/>
  <c r="AN25" i="1"/>
  <c r="AN42" i="1"/>
  <c r="AN22" i="1"/>
  <c r="AN23" i="1"/>
  <c r="AN29" i="1"/>
  <c r="AN33" i="1"/>
  <c r="AN34" i="1"/>
  <c r="AN35" i="1"/>
  <c r="AN37" i="1"/>
  <c r="AN38" i="1"/>
  <c r="AN39" i="1"/>
  <c r="AN40" i="1"/>
  <c r="AN41" i="1"/>
  <c r="AN49" i="1"/>
  <c r="AN71" i="1"/>
  <c r="AN44" i="1"/>
  <c r="AN45" i="1"/>
  <c r="AN46" i="1"/>
  <c r="AN47" i="1"/>
  <c r="AN48" i="1"/>
  <c r="AN63" i="1"/>
  <c r="AN64" i="1"/>
  <c r="AN65" i="1"/>
  <c r="AN67" i="1"/>
  <c r="AN68" i="1"/>
  <c r="AN72" i="1"/>
  <c r="AN73" i="1"/>
  <c r="AN77" i="1"/>
  <c r="AN78" i="1"/>
  <c r="AN79" i="1"/>
  <c r="AN81" i="1"/>
  <c r="AN85" i="1"/>
  <c r="AN66" i="1"/>
  <c r="AN74" i="1"/>
  <c r="AN75" i="1"/>
  <c r="AN115" i="1"/>
  <c r="AN76" i="1"/>
  <c r="AN170" i="1"/>
  <c r="AN82" i="1"/>
  <c r="AN83" i="1"/>
  <c r="AN88" i="1"/>
  <c r="AN90" i="1"/>
  <c r="AN101" i="1"/>
  <c r="AN92" i="1"/>
  <c r="AN100" i="1"/>
  <c r="AN160" i="1"/>
  <c r="AN86" i="1"/>
  <c r="AN87" i="1"/>
  <c r="AN93" i="1"/>
  <c r="AN95" i="1"/>
  <c r="AN96" i="1"/>
  <c r="AN98" i="1"/>
  <c r="AN132" i="1"/>
  <c r="AN102" i="1"/>
  <c r="AN108" i="1"/>
  <c r="AN109" i="1"/>
  <c r="AN111" i="1"/>
  <c r="AN121" i="1"/>
  <c r="AN128" i="1"/>
  <c r="AN137" i="1"/>
  <c r="AN145" i="1"/>
  <c r="AN153" i="1"/>
  <c r="AN146" i="1"/>
  <c r="AN138" i="1"/>
  <c r="AN158" i="1"/>
  <c r="AN171" i="1"/>
  <c r="AN176" i="1"/>
  <c r="BD399" i="7"/>
  <c r="BF399" i="7" l="1"/>
  <c r="BE399" i="7"/>
  <c r="AU403" i="7"/>
  <c r="AU406" i="7" s="1"/>
  <c r="AO703" i="1"/>
  <c r="AO696" i="1"/>
  <c r="AO199" i="1"/>
  <c r="AO323" i="1"/>
  <c r="AO36" i="1"/>
  <c r="AO282" i="1"/>
  <c r="AO618" i="1"/>
  <c r="AO17" i="1"/>
  <c r="AO37" i="1"/>
  <c r="AO59" i="1"/>
  <c r="AO78" i="1"/>
  <c r="AO98" i="1"/>
  <c r="AO120" i="1"/>
  <c r="AO139" i="1"/>
  <c r="AO161" i="1"/>
  <c r="AO181" i="1"/>
  <c r="AO203" i="1"/>
  <c r="AO222" i="1"/>
  <c r="AO242" i="1"/>
  <c r="AO264" i="1"/>
  <c r="AO283" i="1"/>
  <c r="AO305" i="1"/>
  <c r="AO325" i="1"/>
  <c r="AO347" i="1"/>
  <c r="AO366" i="1"/>
  <c r="AO386" i="1"/>
  <c r="AO408" i="1"/>
  <c r="AO427" i="1"/>
  <c r="AO451" i="1"/>
  <c r="AO475" i="1"/>
  <c r="AO499" i="1"/>
  <c r="AO523" i="1"/>
  <c r="AO547" i="1"/>
  <c r="AO571" i="1"/>
  <c r="AO595" i="1"/>
  <c r="AO619" i="1"/>
  <c r="AO643" i="1"/>
  <c r="AO667" i="1"/>
  <c r="AO691" i="1"/>
  <c r="AO157" i="1"/>
  <c r="AO593" i="1"/>
  <c r="AO138" i="1"/>
  <c r="AO18" i="1"/>
  <c r="AO38" i="1"/>
  <c r="AO60" i="1"/>
  <c r="AO79" i="1"/>
  <c r="AO101" i="1"/>
  <c r="AO121" i="1"/>
  <c r="AO143" i="1"/>
  <c r="AO162" i="1"/>
  <c r="AO182" i="1"/>
  <c r="AO204" i="1"/>
  <c r="AO223" i="1"/>
  <c r="AO245" i="1"/>
  <c r="AO265" i="1"/>
  <c r="AO287" i="1"/>
  <c r="AO306" i="1"/>
  <c r="AO326" i="1"/>
  <c r="AO348" i="1"/>
  <c r="AO367" i="1"/>
  <c r="AO389" i="1"/>
  <c r="AO409" i="1"/>
  <c r="AO431" i="1"/>
  <c r="AO455" i="1"/>
  <c r="AO479" i="1"/>
  <c r="AO503" i="1"/>
  <c r="AO527" i="1"/>
  <c r="AO551" i="1"/>
  <c r="AO575" i="1"/>
  <c r="AO599" i="1"/>
  <c r="AO623" i="1"/>
  <c r="AO647" i="1"/>
  <c r="AO671" i="1"/>
  <c r="AO695" i="1"/>
  <c r="AO74" i="1"/>
  <c r="AO179" i="1"/>
  <c r="AO240" i="1"/>
  <c r="AO301" i="1"/>
  <c r="AO384" i="1"/>
  <c r="AO449" i="1"/>
  <c r="AO521" i="1"/>
  <c r="AO569" i="1"/>
  <c r="AO689" i="1"/>
  <c r="AO14" i="1"/>
  <c r="AO77" i="1"/>
  <c r="AO158" i="1"/>
  <c r="AO241" i="1"/>
  <c r="AO324" i="1"/>
  <c r="AO407" i="1"/>
  <c r="AO474" i="1"/>
  <c r="AO570" i="1"/>
  <c r="AO690" i="1"/>
  <c r="AO19" i="1"/>
  <c r="AO41" i="1"/>
  <c r="AO61" i="1"/>
  <c r="AO83" i="1"/>
  <c r="AO102" i="1"/>
  <c r="AO122" i="1"/>
  <c r="AO144" i="1"/>
  <c r="AO163" i="1"/>
  <c r="AO185" i="1"/>
  <c r="AO205" i="1"/>
  <c r="AO227" i="1"/>
  <c r="AO246" i="1"/>
  <c r="AO266" i="1"/>
  <c r="AO288" i="1"/>
  <c r="AO307" i="1"/>
  <c r="AO329" i="1"/>
  <c r="AO349" i="1"/>
  <c r="AO371" i="1"/>
  <c r="AO390" i="1"/>
  <c r="AO410" i="1"/>
  <c r="AO432" i="1"/>
  <c r="AO456" i="1"/>
  <c r="AO480" i="1"/>
  <c r="AO504" i="1"/>
  <c r="AO528" i="1"/>
  <c r="AO552" i="1"/>
  <c r="AO576" i="1"/>
  <c r="AO600" i="1"/>
  <c r="AO624" i="1"/>
  <c r="AO648" i="1"/>
  <c r="AO672" i="1"/>
  <c r="AO54" i="1"/>
  <c r="AO115" i="1"/>
  <c r="AO218" i="1"/>
  <c r="AO281" i="1"/>
  <c r="AO362" i="1"/>
  <c r="AO425" i="1"/>
  <c r="AO497" i="1"/>
  <c r="AO641" i="1"/>
  <c r="AO119" i="1"/>
  <c r="AO221" i="1"/>
  <c r="AO302" i="1"/>
  <c r="AO365" i="1"/>
  <c r="AO426" i="1"/>
  <c r="AO498" i="1"/>
  <c r="AO594" i="1"/>
  <c r="AO666" i="1"/>
  <c r="AO723" i="1"/>
  <c r="AO711" i="1"/>
  <c r="AO699" i="1"/>
  <c r="AO687" i="1"/>
  <c r="AO675" i="1"/>
  <c r="AO663" i="1"/>
  <c r="AO651" i="1"/>
  <c r="AO639" i="1"/>
  <c r="AO627" i="1"/>
  <c r="AO615" i="1"/>
  <c r="AO603" i="1"/>
  <c r="AO591" i="1"/>
  <c r="AO579" i="1"/>
  <c r="AO567" i="1"/>
  <c r="AO555" i="1"/>
  <c r="AO543" i="1"/>
  <c r="AO531" i="1"/>
  <c r="AO519" i="1"/>
  <c r="AO507" i="1"/>
  <c r="AO495" i="1"/>
  <c r="AO483" i="1"/>
  <c r="AO471" i="1"/>
  <c r="AO459" i="1"/>
  <c r="AO447" i="1"/>
  <c r="AO435" i="1"/>
  <c r="AO423" i="1"/>
  <c r="AO411" i="1"/>
  <c r="AO399" i="1"/>
  <c r="AO387" i="1"/>
  <c r="AO375" i="1"/>
  <c r="AO363" i="1"/>
  <c r="AO351" i="1"/>
  <c r="AO339" i="1"/>
  <c r="AO327" i="1"/>
  <c r="AO315" i="1"/>
  <c r="AO303" i="1"/>
  <c r="AO291" i="1"/>
  <c r="AO279" i="1"/>
  <c r="AO267" i="1"/>
  <c r="AO255" i="1"/>
  <c r="AO243" i="1"/>
  <c r="AO231" i="1"/>
  <c r="AO219" i="1"/>
  <c r="AO207" i="1"/>
  <c r="AO195" i="1"/>
  <c r="AO183" i="1"/>
  <c r="AO171" i="1"/>
  <c r="AO159" i="1"/>
  <c r="AO147" i="1"/>
  <c r="AO135" i="1"/>
  <c r="AO123" i="1"/>
  <c r="AO111" i="1"/>
  <c r="AO99" i="1"/>
  <c r="AO87" i="1"/>
  <c r="AO75" i="1"/>
  <c r="AO63" i="1"/>
  <c r="AO51" i="1"/>
  <c r="AO39" i="1"/>
  <c r="AO27" i="1"/>
  <c r="AO15" i="1"/>
  <c r="AO3" i="1"/>
  <c r="AO710" i="1"/>
  <c r="AO698" i="1"/>
  <c r="AO686" i="1"/>
  <c r="AO674" i="1"/>
  <c r="AO662" i="1"/>
  <c r="AO650" i="1"/>
  <c r="AO638" i="1"/>
  <c r="AO626" i="1"/>
  <c r="AO614" i="1"/>
  <c r="AO602" i="1"/>
  <c r="AO590" i="1"/>
  <c r="AO578" i="1"/>
  <c r="AO566" i="1"/>
  <c r="AO554" i="1"/>
  <c r="AO542" i="1"/>
  <c r="AO530" i="1"/>
  <c r="AO518" i="1"/>
  <c r="AO506" i="1"/>
  <c r="AO494" i="1"/>
  <c r="AO482" i="1"/>
  <c r="AO470" i="1"/>
  <c r="AO458" i="1"/>
  <c r="AO446" i="1"/>
  <c r="AO434" i="1"/>
  <c r="AO722" i="1"/>
  <c r="AO721" i="1"/>
  <c r="AO720" i="1"/>
  <c r="AO719" i="1"/>
  <c r="AO718" i="1"/>
  <c r="AO706" i="1"/>
  <c r="AO694" i="1"/>
  <c r="AO682" i="1"/>
  <c r="AO670" i="1"/>
  <c r="AO658" i="1"/>
  <c r="AO646" i="1"/>
  <c r="AO634" i="1"/>
  <c r="AO622" i="1"/>
  <c r="AO610" i="1"/>
  <c r="AO598" i="1"/>
  <c r="AO586" i="1"/>
  <c r="AO574" i="1"/>
  <c r="AO562" i="1"/>
  <c r="AO550" i="1"/>
  <c r="AO538" i="1"/>
  <c r="AO526" i="1"/>
  <c r="AO514" i="1"/>
  <c r="AO502" i="1"/>
  <c r="AO490" i="1"/>
  <c r="AO478" i="1"/>
  <c r="AO466" i="1"/>
  <c r="AO454" i="1"/>
  <c r="AO442" i="1"/>
  <c r="AO430" i="1"/>
  <c r="AO418" i="1"/>
  <c r="AO406" i="1"/>
  <c r="AO394" i="1"/>
  <c r="AO382" i="1"/>
  <c r="AO370" i="1"/>
  <c r="AO358" i="1"/>
  <c r="AO346" i="1"/>
  <c r="AO334" i="1"/>
  <c r="AO322" i="1"/>
  <c r="AO310" i="1"/>
  <c r="AO298" i="1"/>
  <c r="AO286" i="1"/>
  <c r="AO274" i="1"/>
  <c r="AO262" i="1"/>
  <c r="AO250" i="1"/>
  <c r="AO238" i="1"/>
  <c r="AO226" i="1"/>
  <c r="AO214" i="1"/>
  <c r="AO202" i="1"/>
  <c r="AO190" i="1"/>
  <c r="AO178" i="1"/>
  <c r="AO166" i="1"/>
  <c r="AO154" i="1"/>
  <c r="AO142" i="1"/>
  <c r="AO130" i="1"/>
  <c r="AO118" i="1"/>
  <c r="AO106" i="1"/>
  <c r="AO94" i="1"/>
  <c r="AO82" i="1"/>
  <c r="AO70" i="1"/>
  <c r="AO58" i="1"/>
  <c r="AO46" i="1"/>
  <c r="AO34" i="1"/>
  <c r="AO22" i="1"/>
  <c r="AO10" i="1"/>
  <c r="AO717" i="1"/>
  <c r="AO705" i="1"/>
  <c r="AO693" i="1"/>
  <c r="AO681" i="1"/>
  <c r="AO669" i="1"/>
  <c r="AO657" i="1"/>
  <c r="AO645" i="1"/>
  <c r="AO633" i="1"/>
  <c r="AO621" i="1"/>
  <c r="AO609" i="1"/>
  <c r="AO597" i="1"/>
  <c r="AO585" i="1"/>
  <c r="AO573" i="1"/>
  <c r="AO561" i="1"/>
  <c r="AO549" i="1"/>
  <c r="AO537" i="1"/>
  <c r="AO525" i="1"/>
  <c r="AO513" i="1"/>
  <c r="AO501" i="1"/>
  <c r="AO489" i="1"/>
  <c r="AO477" i="1"/>
  <c r="AO465" i="1"/>
  <c r="AO453" i="1"/>
  <c r="AO441" i="1"/>
  <c r="AO429" i="1"/>
  <c r="AO417" i="1"/>
  <c r="AO405" i="1"/>
  <c r="AO393" i="1"/>
  <c r="AO381" i="1"/>
  <c r="AO369" i="1"/>
  <c r="AO357" i="1"/>
  <c r="AO345" i="1"/>
  <c r="AO333" i="1"/>
  <c r="AO321" i="1"/>
  <c r="AO309" i="1"/>
  <c r="AO297" i="1"/>
  <c r="AO285" i="1"/>
  <c r="AO273" i="1"/>
  <c r="AO261" i="1"/>
  <c r="AO249" i="1"/>
  <c r="AO237" i="1"/>
  <c r="AO225" i="1"/>
  <c r="AO213" i="1"/>
  <c r="AO201" i="1"/>
  <c r="AO189" i="1"/>
  <c r="AO177" i="1"/>
  <c r="AO165" i="1"/>
  <c r="AO153" i="1"/>
  <c r="AO141" i="1"/>
  <c r="AO129" i="1"/>
  <c r="AO117" i="1"/>
  <c r="AO105" i="1"/>
  <c r="AO93" i="1"/>
  <c r="AO81" i="1"/>
  <c r="AO69" i="1"/>
  <c r="AO57" i="1"/>
  <c r="AO45" i="1"/>
  <c r="AO33" i="1"/>
  <c r="AO21" i="1"/>
  <c r="AO9" i="1"/>
  <c r="AO716" i="1"/>
  <c r="AO704" i="1"/>
  <c r="AO692" i="1"/>
  <c r="AO680" i="1"/>
  <c r="AO668" i="1"/>
  <c r="AO656" i="1"/>
  <c r="AO644" i="1"/>
  <c r="AO632" i="1"/>
  <c r="AO620" i="1"/>
  <c r="AO608" i="1"/>
  <c r="AO596" i="1"/>
  <c r="AO584" i="1"/>
  <c r="AO572" i="1"/>
  <c r="AO560" i="1"/>
  <c r="AO548" i="1"/>
  <c r="AO536" i="1"/>
  <c r="AO524" i="1"/>
  <c r="AO512" i="1"/>
  <c r="AO500" i="1"/>
  <c r="AO488" i="1"/>
  <c r="AO476" i="1"/>
  <c r="AO464" i="1"/>
  <c r="AO452" i="1"/>
  <c r="AO440" i="1"/>
  <c r="AO428" i="1"/>
  <c r="AO416" i="1"/>
  <c r="AO404" i="1"/>
  <c r="AO392" i="1"/>
  <c r="AO380" i="1"/>
  <c r="AO368" i="1"/>
  <c r="AO356" i="1"/>
  <c r="AO344" i="1"/>
  <c r="AO332" i="1"/>
  <c r="AO320" i="1"/>
  <c r="AO308" i="1"/>
  <c r="AO296" i="1"/>
  <c r="AO284" i="1"/>
  <c r="AO272" i="1"/>
  <c r="AO260" i="1"/>
  <c r="AO248" i="1"/>
  <c r="AO236" i="1"/>
  <c r="AO224" i="1"/>
  <c r="AO212" i="1"/>
  <c r="AO200" i="1"/>
  <c r="AO188" i="1"/>
  <c r="AO176" i="1"/>
  <c r="AO164" i="1"/>
  <c r="AO152" i="1"/>
  <c r="AO140" i="1"/>
  <c r="AO128" i="1"/>
  <c r="AO116" i="1"/>
  <c r="AO104" i="1"/>
  <c r="AO92" i="1"/>
  <c r="AO80" i="1"/>
  <c r="AO68" i="1"/>
  <c r="AO56" i="1"/>
  <c r="AO44" i="1"/>
  <c r="AO32" i="1"/>
  <c r="AO20" i="1"/>
  <c r="AO8" i="1"/>
  <c r="AO715" i="1"/>
  <c r="AO714" i="1"/>
  <c r="AO713" i="1"/>
  <c r="AO712" i="1"/>
  <c r="AO700" i="1"/>
  <c r="AO688" i="1"/>
  <c r="AO676" i="1"/>
  <c r="AO664" i="1"/>
  <c r="AO652" i="1"/>
  <c r="AO640" i="1"/>
  <c r="AO628" i="1"/>
  <c r="AO616" i="1"/>
  <c r="AO604" i="1"/>
  <c r="AO592" i="1"/>
  <c r="AO580" i="1"/>
  <c r="AO568" i="1"/>
  <c r="AO556" i="1"/>
  <c r="AO544" i="1"/>
  <c r="AO532" i="1"/>
  <c r="AO520" i="1"/>
  <c r="AO508" i="1"/>
  <c r="AO496" i="1"/>
  <c r="AO484" i="1"/>
  <c r="AO472" i="1"/>
  <c r="AO460" i="1"/>
  <c r="AO448" i="1"/>
  <c r="AO436" i="1"/>
  <c r="AO424" i="1"/>
  <c r="AO412" i="1"/>
  <c r="AO400" i="1"/>
  <c r="AO388" i="1"/>
  <c r="AO376" i="1"/>
  <c r="AO364" i="1"/>
  <c r="AO352" i="1"/>
  <c r="AO340" i="1"/>
  <c r="AO328" i="1"/>
  <c r="AO316" i="1"/>
  <c r="AO304" i="1"/>
  <c r="AO292" i="1"/>
  <c r="AO280" i="1"/>
  <c r="AO268" i="1"/>
  <c r="AO256" i="1"/>
  <c r="AO244" i="1"/>
  <c r="AO232" i="1"/>
  <c r="AO220" i="1"/>
  <c r="AO208" i="1"/>
  <c r="AO196" i="1"/>
  <c r="AO184" i="1"/>
  <c r="AO172" i="1"/>
  <c r="AO160" i="1"/>
  <c r="AO148" i="1"/>
  <c r="AO136" i="1"/>
  <c r="AO124" i="1"/>
  <c r="AO112" i="1"/>
  <c r="AO100" i="1"/>
  <c r="AO88" i="1"/>
  <c r="AO76" i="1"/>
  <c r="AO64" i="1"/>
  <c r="AO52" i="1"/>
  <c r="AO40" i="1"/>
  <c r="AO28" i="1"/>
  <c r="AO16" i="1"/>
  <c r="AO4" i="1"/>
  <c r="AO23" i="1"/>
  <c r="AO42" i="1"/>
  <c r="AO62" i="1"/>
  <c r="AO84" i="1"/>
  <c r="AO103" i="1"/>
  <c r="AO125" i="1"/>
  <c r="AO145" i="1"/>
  <c r="AO167" i="1"/>
  <c r="AO186" i="1"/>
  <c r="AO206" i="1"/>
  <c r="AO228" i="1"/>
  <c r="AO247" i="1"/>
  <c r="AO269" i="1"/>
  <c r="AO289" i="1"/>
  <c r="AO311" i="1"/>
  <c r="AO330" i="1"/>
  <c r="AO350" i="1"/>
  <c r="AO372" i="1"/>
  <c r="AO391" i="1"/>
  <c r="AO413" i="1"/>
  <c r="AO433" i="1"/>
  <c r="AO457" i="1"/>
  <c r="AO481" i="1"/>
  <c r="AO505" i="1"/>
  <c r="AO529" i="1"/>
  <c r="AO553" i="1"/>
  <c r="AO577" i="1"/>
  <c r="AO601" i="1"/>
  <c r="AO625" i="1"/>
  <c r="AO649" i="1"/>
  <c r="AO673" i="1"/>
  <c r="AO697" i="1"/>
  <c r="AO13" i="1"/>
  <c r="AO96" i="1"/>
  <c r="AO198" i="1"/>
  <c r="AO259" i="1"/>
  <c r="AO342" i="1"/>
  <c r="AO403" i="1"/>
  <c r="AO473" i="1"/>
  <c r="AO545" i="1"/>
  <c r="AO665" i="1"/>
  <c r="AO97" i="1"/>
  <c r="AO180" i="1"/>
  <c r="AO263" i="1"/>
  <c r="AO343" i="1"/>
  <c r="AO385" i="1"/>
  <c r="AO450" i="1"/>
  <c r="AO546" i="1"/>
  <c r="AO642" i="1"/>
  <c r="AO24" i="1"/>
  <c r="AO43" i="1"/>
  <c r="AO65" i="1"/>
  <c r="AO85" i="1"/>
  <c r="AO107" i="1"/>
  <c r="AO126" i="1"/>
  <c r="AO146" i="1"/>
  <c r="AO168" i="1"/>
  <c r="AO209" i="1"/>
  <c r="AO229" i="1"/>
  <c r="AO251" i="1"/>
  <c r="AO270" i="1"/>
  <c r="AO290" i="1"/>
  <c r="AO312" i="1"/>
  <c r="AO331" i="1"/>
  <c r="AO353" i="1"/>
  <c r="AO373" i="1"/>
  <c r="AO395" i="1"/>
  <c r="AO414" i="1"/>
  <c r="AO437" i="1"/>
  <c r="AO461" i="1"/>
  <c r="AO485" i="1"/>
  <c r="AO509" i="1"/>
  <c r="AO533" i="1"/>
  <c r="AO557" i="1"/>
  <c r="AO581" i="1"/>
  <c r="AO605" i="1"/>
  <c r="AO629" i="1"/>
  <c r="AO653" i="1"/>
  <c r="AO677" i="1"/>
  <c r="AO701" i="1"/>
  <c r="AO35" i="1"/>
  <c r="AO137" i="1"/>
  <c r="AO617" i="1"/>
  <c r="AO55" i="1"/>
  <c r="AO522" i="1"/>
  <c r="AO2" i="1"/>
  <c r="AO187" i="1"/>
  <c r="AO5" i="1"/>
  <c r="AO25" i="1"/>
  <c r="AO47" i="1"/>
  <c r="AO66" i="1"/>
  <c r="AO86" i="1"/>
  <c r="AO108" i="1"/>
  <c r="AO127" i="1"/>
  <c r="AO149" i="1"/>
  <c r="AO169" i="1"/>
  <c r="AO191" i="1"/>
  <c r="AO210" i="1"/>
  <c r="AO230" i="1"/>
  <c r="AO252" i="1"/>
  <c r="AO271" i="1"/>
  <c r="AO293" i="1"/>
  <c r="AO313" i="1"/>
  <c r="AO335" i="1"/>
  <c r="AO354" i="1"/>
  <c r="AO374" i="1"/>
  <c r="AO396" i="1"/>
  <c r="AO415" i="1"/>
  <c r="AO438" i="1"/>
  <c r="AO462" i="1"/>
  <c r="AO486" i="1"/>
  <c r="AO510" i="1"/>
  <c r="AO534" i="1"/>
  <c r="AO558" i="1"/>
  <c r="AO582" i="1"/>
  <c r="AO606" i="1"/>
  <c r="AO630" i="1"/>
  <c r="AO654" i="1"/>
  <c r="AO678" i="1"/>
  <c r="AO702" i="1"/>
  <c r="AO6" i="1"/>
  <c r="AO48" i="1"/>
  <c r="AO89" i="1"/>
  <c r="AO109" i="1"/>
  <c r="AO150" i="1"/>
  <c r="AO192" i="1"/>
  <c r="AO211" i="1"/>
  <c r="AO253" i="1"/>
  <c r="AO294" i="1"/>
  <c r="AO314" i="1"/>
  <c r="AO355" i="1"/>
  <c r="AO377" i="1"/>
  <c r="AO397" i="1"/>
  <c r="AO439" i="1"/>
  <c r="AO463" i="1"/>
  <c r="AO487" i="1"/>
  <c r="AO535" i="1"/>
  <c r="AO559" i="1"/>
  <c r="AO583" i="1"/>
  <c r="AO607" i="1"/>
  <c r="AO631" i="1"/>
  <c r="AO679" i="1"/>
  <c r="AO7" i="1"/>
  <c r="AO29" i="1"/>
  <c r="AO49" i="1"/>
  <c r="AO71" i="1"/>
  <c r="AO90" i="1"/>
  <c r="AO110" i="1"/>
  <c r="AO132" i="1"/>
  <c r="AO151" i="1"/>
  <c r="AO173" i="1"/>
  <c r="AO193" i="1"/>
  <c r="AO215" i="1"/>
  <c r="AO234" i="1"/>
  <c r="AO254" i="1"/>
  <c r="AO276" i="1"/>
  <c r="AO295" i="1"/>
  <c r="AO317" i="1"/>
  <c r="AO337" i="1"/>
  <c r="AO359" i="1"/>
  <c r="AO378" i="1"/>
  <c r="AO398" i="1"/>
  <c r="AO420" i="1"/>
  <c r="AO443" i="1"/>
  <c r="AO467" i="1"/>
  <c r="AO491" i="1"/>
  <c r="AO515" i="1"/>
  <c r="AO539" i="1"/>
  <c r="AO563" i="1"/>
  <c r="AO587" i="1"/>
  <c r="AO611" i="1"/>
  <c r="AO635" i="1"/>
  <c r="AO659" i="1"/>
  <c r="AO683" i="1"/>
  <c r="AO707" i="1"/>
  <c r="AO26" i="1"/>
  <c r="AO170" i="1"/>
  <c r="AO655" i="1"/>
  <c r="AO11" i="1"/>
  <c r="AO30" i="1"/>
  <c r="AO50" i="1"/>
  <c r="AO72" i="1"/>
  <c r="AO91" i="1"/>
  <c r="AO113" i="1"/>
  <c r="AO133" i="1"/>
  <c r="AO155" i="1"/>
  <c r="AO174" i="1"/>
  <c r="AO194" i="1"/>
  <c r="AO216" i="1"/>
  <c r="AO235" i="1"/>
  <c r="AO257" i="1"/>
  <c r="AO277" i="1"/>
  <c r="AO299" i="1"/>
  <c r="AO318" i="1"/>
  <c r="AO338" i="1"/>
  <c r="AO360" i="1"/>
  <c r="AO379" i="1"/>
  <c r="AO401" i="1"/>
  <c r="AO421" i="1"/>
  <c r="AO444" i="1"/>
  <c r="AO468" i="1"/>
  <c r="AO492" i="1"/>
  <c r="AO516" i="1"/>
  <c r="AO540" i="1"/>
  <c r="AO564" i="1"/>
  <c r="AO588" i="1"/>
  <c r="AO612" i="1"/>
  <c r="AO636" i="1"/>
  <c r="AO660" i="1"/>
  <c r="AO684" i="1"/>
  <c r="AO708" i="1"/>
  <c r="AO67" i="1"/>
  <c r="AO131" i="1"/>
  <c r="AO233" i="1"/>
  <c r="AO275" i="1"/>
  <c r="AO336" i="1"/>
  <c r="AO419" i="1"/>
  <c r="AO511" i="1"/>
  <c r="AO12" i="1"/>
  <c r="AO31" i="1"/>
  <c r="AO53" i="1"/>
  <c r="AO73" i="1"/>
  <c r="AO95" i="1"/>
  <c r="AO114" i="1"/>
  <c r="AO134" i="1"/>
  <c r="AO156" i="1"/>
  <c r="AO175" i="1"/>
  <c r="AO197" i="1"/>
  <c r="AO217" i="1"/>
  <c r="AO239" i="1"/>
  <c r="AO258" i="1"/>
  <c r="AO278" i="1"/>
  <c r="AO300" i="1"/>
  <c r="AO319" i="1"/>
  <c r="AO341" i="1"/>
  <c r="AO361" i="1"/>
  <c r="AO383" i="1"/>
  <c r="AO402" i="1"/>
  <c r="AO422" i="1"/>
  <c r="AO445" i="1"/>
  <c r="AO469" i="1"/>
  <c r="AO493" i="1"/>
  <c r="AO517" i="1"/>
  <c r="AO541" i="1"/>
  <c r="AO565" i="1"/>
  <c r="AO589" i="1"/>
  <c r="AO613" i="1"/>
  <c r="AO637" i="1"/>
  <c r="AO661" i="1"/>
  <c r="AO685" i="1"/>
  <c r="AO709" i="1"/>
  <c r="BG399" i="7" l="1"/>
</calcChain>
</file>

<file path=xl/sharedStrings.xml><?xml version="1.0" encoding="utf-8"?>
<sst xmlns="http://schemas.openxmlformats.org/spreadsheetml/2006/main" count="25465" uniqueCount="2693">
  <si>
    <t>VAOPE Codigo Evento</t>
  </si>
  <si>
    <t>Nombre del contacto a mostrar en la factura</t>
  </si>
  <si>
    <t>Fecha de factura</t>
  </si>
  <si>
    <t>Fecha</t>
  </si>
  <si>
    <t>Fecha de vencimiento</t>
  </si>
  <si>
    <t>Origen</t>
  </si>
  <si>
    <t>Referencia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</si>
  <si>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</si>
  <si>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</si>
  <si>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</si>
  <si>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</si>
  <si>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</si>
  <si>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</si>
  <si>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</si>
  <si>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</si>
  <si>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</si>
  <si>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</si>
  <si>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</si>
  <si>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</si>
  <si>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</si>
  <si>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</si>
  <si>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COLABORATIVA S.A.C.</t>
  </si>
  <si>
    <t>PEN</t>
  </si>
  <si>
    <t>Sin pagar</t>
  </si>
  <si>
    <t>Registrado</t>
  </si>
  <si>
    <t>Pagado</t>
  </si>
  <si>
    <t>Fecha Evento</t>
  </si>
  <si>
    <t>nro_productos</t>
  </si>
  <si>
    <t>Nombre Producto</t>
  </si>
  <si>
    <t>Distribucion_analitica</t>
  </si>
  <si>
    <t>%distribucion</t>
  </si>
  <si>
    <t>Valor Unitario</t>
  </si>
  <si>
    <t>Precio_Unitario</t>
  </si>
  <si>
    <t>Descuento</t>
  </si>
  <si>
    <t>Tipo_cambio</t>
  </si>
  <si>
    <t>Nombre Cuenta</t>
  </si>
  <si>
    <t>Campos</t>
  </si>
  <si>
    <t>Q</t>
  </si>
  <si>
    <t>Encontrados</t>
  </si>
  <si>
    <t>No encontrados</t>
  </si>
  <si>
    <t>Etiquetas de fila</t>
  </si>
  <si>
    <t>Total general</t>
  </si>
  <si>
    <t>(en blanco)</t>
  </si>
  <si>
    <t xml:space="preserve"> Importe sin impuestos firmado</t>
  </si>
  <si>
    <t>FechaEvento_fechaFactura</t>
  </si>
  <si>
    <t>Nro productos</t>
  </si>
  <si>
    <t>Importe sin IGV por estado factura</t>
  </si>
  <si>
    <t>Importe sin IGV por nombre producto</t>
  </si>
  <si>
    <t>Importe sin IGV por Organizador</t>
  </si>
  <si>
    <t>Importe sin IGV por Distribucion analitica</t>
  </si>
  <si>
    <t>Importe sin IGV por 1.Fecha Evento o 2.Fecha factura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</si>
  <si>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</si>
  <si>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</si>
  <si>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</si>
  <si>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</si>
  <si>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</si>
  <si>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</si>
  <si>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</si>
  <si>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</si>
  <si>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</si>
  <si>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</si>
  <si>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</si>
  <si>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</si>
  <si>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</si>
  <si>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</si>
  <si>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</si>
  <si>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</si>
  <si>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</si>
  <si>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</si>
  <si>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</si>
  <si>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</si>
  <si>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</si>
  <si>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</si>
  <si>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</si>
  <si>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</si>
  <si>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</si>
  <si>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</si>
  <si>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</si>
  <si>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</si>
  <si>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</si>
  <si>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</si>
  <si>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</si>
  <si>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</si>
  <si>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</si>
  <si>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</si>
  <si>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</si>
  <si>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BI Developer</t>
  </si>
  <si>
    <t>Filtros y segmentaciones</t>
  </si>
  <si>
    <t>Validar que filtros por fecha, producto o región no alteren totales esperados</t>
  </si>
  <si>
    <t>Alertas</t>
  </si>
  <si>
    <t>Revisar errores de fórmula o valores inesperados</t>
  </si>
  <si>
    <t>No debe haber FacturaID repetidos</t>
  </si>
  <si>
    <t>FLINK S.A.C.</t>
  </si>
  <si>
    <t>DELIVERY</t>
  </si>
  <si>
    <t>Número</t>
  </si>
  <si>
    <t>Referencia de pago</t>
  </si>
  <si>
    <t>Tipo de gasto</t>
  </si>
  <si>
    <t>serie_correlativo</t>
  </si>
  <si>
    <t>numero</t>
  </si>
  <si>
    <t>nombre_empresa</t>
  </si>
  <si>
    <t>fecha_de_emision</t>
  </si>
  <si>
    <t>nom_proveedor</t>
  </si>
  <si>
    <t>cat_proveedor</t>
  </si>
  <si>
    <t>tipo_documento</t>
  </si>
  <si>
    <t>doc_proveedor</t>
  </si>
  <si>
    <t>items</t>
  </si>
  <si>
    <t>factura.fecha_emision</t>
  </si>
  <si>
    <t>factura.cliente</t>
  </si>
  <si>
    <t>factura.id_cliente</t>
  </si>
  <si>
    <t>factura.total</t>
  </si>
  <si>
    <t>factura.moneda</t>
  </si>
  <si>
    <t>factura.estado</t>
  </si>
  <si>
    <t>item.codigo_producto</t>
  </si>
  <si>
    <t>item.cantidad</t>
  </si>
  <si>
    <t>item.valor_unitario</t>
  </si>
  <si>
    <t>item.precio_unitario</t>
  </si>
  <si>
    <t>item.descuento</t>
  </si>
  <si>
    <t>item.subtotal</t>
  </si>
  <si>
    <t>item.porcentaje_de_igv</t>
  </si>
  <si>
    <t>item.igv</t>
  </si>
  <si>
    <t>item.total</t>
  </si>
  <si>
    <t>item.moneda</t>
  </si>
  <si>
    <t>item.tipo_de_cambio</t>
  </si>
  <si>
    <t>item.id_tipo_gasto</t>
  </si>
  <si>
    <t>item.nom_tipo_gasto</t>
  </si>
  <si>
    <t>item.id_proveedor</t>
  </si>
  <si>
    <t>item.id_producto</t>
  </si>
  <si>
    <t>item.nom_producto</t>
  </si>
  <si>
    <t>item.categoria_producto</t>
  </si>
  <si>
    <t>item.id_cuenta</t>
  </si>
  <si>
    <t>item.nom_cuenta</t>
  </si>
  <si>
    <t>item.distribucion_analitica</t>
  </si>
  <si>
    <t>item.evento.id_evento</t>
  </si>
  <si>
    <t>item.evento.nom_evento</t>
  </si>
  <si>
    <t>item.evento.id_organizador</t>
  </si>
  <si>
    <t>item.evento.nom_organizador</t>
  </si>
  <si>
    <t>F001</t>
  </si>
  <si>
    <t>RUC</t>
  </si>
  <si>
    <t>Otros</t>
  </si>
  <si>
    <t>EVENTOS</t>
  </si>
  <si>
    <t>not_paid</t>
  </si>
  <si>
    <t>6314100 AlimentaciÃ³n</t>
  </si>
  <si>
    <t>E001</t>
  </si>
  <si>
    <t>00000020</t>
  </si>
  <si>
    <t xml:space="preserve">FLINK S.A.C.
</t>
  </si>
  <si>
    <t>paid</t>
  </si>
  <si>
    <t>DNI</t>
  </si>
  <si>
    <t>6329000 AsesorÃ­a y consultorÃ­a - Otros</t>
  </si>
  <si>
    <t>6315100 Otros gastos de viaje</t>
  </si>
  <si>
    <t>602112 Insumos</t>
  </si>
  <si>
    <t>Cuenta de Fecha de factura</t>
  </si>
  <si>
    <t>Suma de Impuesto firmado</t>
  </si>
  <si>
    <t>Suma de Total firmado</t>
  </si>
  <si>
    <t>UNIFICADO</t>
  </si>
  <si>
    <t>Importes por Fecha factura JSON</t>
  </si>
  <si>
    <t>Importes por Fecha factura ODOO</t>
  </si>
  <si>
    <t>JSON</t>
  </si>
  <si>
    <t>DESCARGA ODOO</t>
  </si>
  <si>
    <t>Pruebas Johan:</t>
  </si>
  <si>
    <t>Resultados</t>
  </si>
  <si>
    <t>Observaciones</t>
  </si>
  <si>
    <t>Cantidad</t>
  </si>
  <si>
    <t>Cuenta de fecha_de_emision</t>
  </si>
  <si>
    <t>Suma de item.subtotal</t>
  </si>
  <si>
    <t>Suma de item.igv</t>
  </si>
  <si>
    <t>Suma de item.total</t>
  </si>
  <si>
    <t xml:space="preserve"> 85 facturas unicas:</t>
  </si>
  <si>
    <t>Cuenta de UNIFICADO</t>
  </si>
  <si>
    <t>item.evento.tipo_organizador</t>
  </si>
  <si>
    <t>Evento</t>
  </si>
  <si>
    <t>FXP/2025/10/0117</t>
  </si>
  <si>
    <t>VENTURA SABINO MIGUEL ANGEL</t>
  </si>
  <si>
    <t>PENDIENTE DE PAGO</t>
  </si>
  <si>
    <t>FXP/2025/10/0116</t>
  </si>
  <si>
    <t>PRAGMATIC S.A.C.</t>
  </si>
  <si>
    <t>P00289</t>
  </si>
  <si>
    <t>F002-00001584</t>
  </si>
  <si>
    <t>FXP/2025/10/0113</t>
  </si>
  <si>
    <t>GUTIERREZ PETIT MARIA ANGEL</t>
  </si>
  <si>
    <t>E001-5</t>
  </si>
  <si>
    <t>FXP/2025/10/0109</t>
  </si>
  <si>
    <t>CARMEN CRUZ MILAGROS ZONALI</t>
  </si>
  <si>
    <t>P00286</t>
  </si>
  <si>
    <t>E001-39</t>
  </si>
  <si>
    <t>FXP/2025/10/0111</t>
  </si>
  <si>
    <t>MAPFRE PERU S.A.</t>
  </si>
  <si>
    <t>P00285</t>
  </si>
  <si>
    <t>F052-01689541</t>
  </si>
  <si>
    <t>FXP/2025/10/0112</t>
  </si>
  <si>
    <t>VARGAS HUARCAYA DANIELA RUBI</t>
  </si>
  <si>
    <t>E001- 20</t>
  </si>
  <si>
    <t>FXP/2025/10/0110</t>
  </si>
  <si>
    <t>DOLCE CAPRICCIO SAC</t>
  </si>
  <si>
    <t>P00284</t>
  </si>
  <si>
    <t>FXP/2025/10/0108</t>
  </si>
  <si>
    <t>GALVAN VARGAS DAYANA LIZBETH</t>
  </si>
  <si>
    <t>E001- 18</t>
  </si>
  <si>
    <t>FXP/2025/10/0106</t>
  </si>
  <si>
    <t>SOLANO CALDERON JUAN ALONSO</t>
  </si>
  <si>
    <t>P00283</t>
  </si>
  <si>
    <t>FXP/2025/10/0105</t>
  </si>
  <si>
    <t>ESPINO MORI LEANDRO JOAQUIN</t>
  </si>
  <si>
    <t>P00282</t>
  </si>
  <si>
    <t>FXP/2025/10/0102</t>
  </si>
  <si>
    <t>PANIFICADORA LA NUEZ SAC</t>
  </si>
  <si>
    <t>F030-00008004</t>
  </si>
  <si>
    <t>FXP/2025/10/0101</t>
  </si>
  <si>
    <t>INVERSIONES SAP S.A.</t>
  </si>
  <si>
    <t>F301-00040284</t>
  </si>
  <si>
    <t>FXP/2025/10/0100</t>
  </si>
  <si>
    <t>ORIENTAL GOURMET S.A.</t>
  </si>
  <si>
    <t>F004-1283</t>
  </si>
  <si>
    <t>FXP/2025/10/0099</t>
  </si>
  <si>
    <t>MALBEC SAC</t>
  </si>
  <si>
    <t>F003-00001183</t>
  </si>
  <si>
    <t>FXP/2025/10/0107</t>
  </si>
  <si>
    <t>KUNTUR PRO S.A.C.</t>
  </si>
  <si>
    <t>FXP/2025/10/0096</t>
  </si>
  <si>
    <t>EURO CARS PERU S.A.C.</t>
  </si>
  <si>
    <t>P00276</t>
  </si>
  <si>
    <t>E001-493</t>
  </si>
  <si>
    <t>FXP/2025/10/0095</t>
  </si>
  <si>
    <t>P00277</t>
  </si>
  <si>
    <t>E001-492</t>
  </si>
  <si>
    <t>FXP/2025/10/0094</t>
  </si>
  <si>
    <t>MUÑOZ VERANO JOHN BRACKSON</t>
  </si>
  <si>
    <t>P00271</t>
  </si>
  <si>
    <t>E001-127</t>
  </si>
  <si>
    <t>FXP/2025/10/0093</t>
  </si>
  <si>
    <t>P00272</t>
  </si>
  <si>
    <t>E001-129</t>
  </si>
  <si>
    <t>FXP/2025/10/0089</t>
  </si>
  <si>
    <t>P00274</t>
  </si>
  <si>
    <t>FXP/2025/10/0088</t>
  </si>
  <si>
    <t>P00273</t>
  </si>
  <si>
    <t>FXP/2025/10/0114</t>
  </si>
  <si>
    <t>SALVADOR ARNALDO REYES CHUECAS</t>
  </si>
  <si>
    <t>P00287</t>
  </si>
  <si>
    <t>E001-16</t>
  </si>
  <si>
    <t>FXP/2025/10/0097</t>
  </si>
  <si>
    <t>P00275</t>
  </si>
  <si>
    <t>E001-38</t>
  </si>
  <si>
    <t>FXP/2025/10/0092</t>
  </si>
  <si>
    <t>TECNOLOGIA FLEXOGRAFICA S.A.C - TECFLEX</t>
  </si>
  <si>
    <t>P00265</t>
  </si>
  <si>
    <t>FXP/2025/10/0098</t>
  </si>
  <si>
    <t>LATAM AIRLINES PERU S.A.</t>
  </si>
  <si>
    <t>P00278</t>
  </si>
  <si>
    <t>FXP/2025/10/0091</t>
  </si>
  <si>
    <t>ROJAS SIESQUEN CARLOS EDGARDO</t>
  </si>
  <si>
    <t>FXP/2025/10/0090</t>
  </si>
  <si>
    <t>LATAM PERU S.A.C.</t>
  </si>
  <si>
    <t>FXP/2025/10/0086</t>
  </si>
  <si>
    <t>SECLEN ZAMORA JAHAIRA VANESSITA</t>
  </si>
  <si>
    <t>P00269</t>
  </si>
  <si>
    <t>E001-4</t>
  </si>
  <si>
    <t>FXP/2025/10/0084</t>
  </si>
  <si>
    <t>BRAVO MATOS RICARDO ALEJANDRO</t>
  </si>
  <si>
    <t>P00270</t>
  </si>
  <si>
    <t>Pago Honorarios</t>
  </si>
  <si>
    <t>FXP/2025/10/0115</t>
  </si>
  <si>
    <t>America Móvil Perú S.A.C.</t>
  </si>
  <si>
    <t>P00288</t>
  </si>
  <si>
    <t>FXP/2025/10/0078</t>
  </si>
  <si>
    <t>PRECINTOS PERU E.I.R.L</t>
  </si>
  <si>
    <t>P00264</t>
  </si>
  <si>
    <t>FXP/2025/10/0104</t>
  </si>
  <si>
    <t>Verisure Peru SAC</t>
  </si>
  <si>
    <t>FXP/2025/10/0077</t>
  </si>
  <si>
    <t>J &amp; V MULTIUTILES PUNTO COM S.A.C.</t>
  </si>
  <si>
    <t>P00259</t>
  </si>
  <si>
    <t>FXP/2025/10/0076</t>
  </si>
  <si>
    <t>P00260</t>
  </si>
  <si>
    <t>FXP/2025/10/0067</t>
  </si>
  <si>
    <t>P00262</t>
  </si>
  <si>
    <t>FXP/2025/10/0087</t>
  </si>
  <si>
    <t>P00243</t>
  </si>
  <si>
    <t>E001-37</t>
  </si>
  <si>
    <t>FXP/2025/10/0083</t>
  </si>
  <si>
    <t>SERVICIO DE AGUA POTABLE Y ALCANTARILLADO DE LIMA</t>
  </si>
  <si>
    <t>P00268</t>
  </si>
  <si>
    <t>FXP/2025/10/0081</t>
  </si>
  <si>
    <t>P00267</t>
  </si>
  <si>
    <t>FXP/2025/10/0080</t>
  </si>
  <si>
    <t>P00266</t>
  </si>
  <si>
    <t>FXP/2025/10/0079</t>
  </si>
  <si>
    <t>RASH PERU S.R.L</t>
  </si>
  <si>
    <t>FXP/2025/10/0074</t>
  </si>
  <si>
    <t>P00263</t>
  </si>
  <si>
    <t>FXP/2025/10/0073</t>
  </si>
  <si>
    <t>SANTOFA E.I.R.L.</t>
  </si>
  <si>
    <t>P00251</t>
  </si>
  <si>
    <t>FXP/2025/10/0069</t>
  </si>
  <si>
    <t>COESTI SA</t>
  </si>
  <si>
    <t>F21U-00028676</t>
  </si>
  <si>
    <t>FXP/2025/10/0068</t>
  </si>
  <si>
    <t>F18U-00070549</t>
  </si>
  <si>
    <t>FXP/2025/10/0066</t>
  </si>
  <si>
    <t>TOOL STORE PERU E.I.R.L.</t>
  </si>
  <si>
    <t>P00255</t>
  </si>
  <si>
    <t>FXP/2025/10/0065</t>
  </si>
  <si>
    <t>PROLIDER EMPRESARIAL S.AC.</t>
  </si>
  <si>
    <t>F001-00009648</t>
  </si>
  <si>
    <t>FXP/2025/10/0061</t>
  </si>
  <si>
    <t>YOPO S.A.C.</t>
  </si>
  <si>
    <t>FXP/2025/09/0045</t>
  </si>
  <si>
    <t>F021-00005320</t>
  </si>
  <si>
    <t>FXP/2025/09/0044</t>
  </si>
  <si>
    <t>SANKY 10 S.A.C</t>
  </si>
  <si>
    <t>F001-00007397</t>
  </si>
  <si>
    <t>FXP/2025/09/0043</t>
  </si>
  <si>
    <t>REPRESENTACIONES ALEXIA S.A.C.</t>
  </si>
  <si>
    <t>F001-2213</t>
  </si>
  <si>
    <t>FXP/2025/09/0042</t>
  </si>
  <si>
    <t>GRIFO SAN IGNACIO S.A.C.</t>
  </si>
  <si>
    <t>FC03-0086728</t>
  </si>
  <si>
    <t>FXP/2025/09/0041</t>
  </si>
  <si>
    <t>FC01-0132753</t>
  </si>
  <si>
    <t>FXP/2025/10/0072</t>
  </si>
  <si>
    <t>P00257</t>
  </si>
  <si>
    <t>FXP/2025/09/0046</t>
  </si>
  <si>
    <t>P00252</t>
  </si>
  <si>
    <t>E001-63</t>
  </si>
  <si>
    <t>FXP/2025/09/0036</t>
  </si>
  <si>
    <t>MARCAS TUPALAYA VICTOR ALBERTO</t>
  </si>
  <si>
    <t>P00258</t>
  </si>
  <si>
    <t>E001-73</t>
  </si>
  <si>
    <t>FXP/2025/09/0035</t>
  </si>
  <si>
    <t>CATORCE &amp; SEIS S.A.C.</t>
  </si>
  <si>
    <t>P00256</t>
  </si>
  <si>
    <t>FXP/2025/09/0034</t>
  </si>
  <si>
    <t>DELIBAKERY PERU S.A.C.</t>
  </si>
  <si>
    <t>F017-3599</t>
  </si>
  <si>
    <t>FXP/2025/09/0033</t>
  </si>
  <si>
    <t>Repsol Comercial S.A.C.</t>
  </si>
  <si>
    <t>F814-00044499</t>
  </si>
  <si>
    <t>FXP/2025/09/0032</t>
  </si>
  <si>
    <t>TERTISA COMBUSTIBLES S.A.</t>
  </si>
  <si>
    <t>F101-00106453</t>
  </si>
  <si>
    <t>FXP/2025/09/0028</t>
  </si>
  <si>
    <t>FRANQUICIAS ALIMENTARIAS S.A.</t>
  </si>
  <si>
    <t>FR02-00001013</t>
  </si>
  <si>
    <t>FXP/2025/09/0027</t>
  </si>
  <si>
    <t>F021-00005380</t>
  </si>
  <si>
    <t>FXP/2025/09/0026</t>
  </si>
  <si>
    <t>COCINA TRUJILLANA SAC</t>
  </si>
  <si>
    <t>F003-7219</t>
  </si>
  <si>
    <t>FXP/2025/09/0022</t>
  </si>
  <si>
    <t>MEMORY KINGS PERU S.A.C</t>
  </si>
  <si>
    <t>P00247</t>
  </si>
  <si>
    <t>FXP/2025/09/0016</t>
  </si>
  <si>
    <t>FXP/2025/09/0015</t>
  </si>
  <si>
    <t>FXP/2025/09/0037</t>
  </si>
  <si>
    <t>CORPORACION LINCOSUR E.I.R.L.</t>
  </si>
  <si>
    <t>FXP/2025/09/0018</t>
  </si>
  <si>
    <t>RASH PERU SRL</t>
  </si>
  <si>
    <t>FXP/2025/09/0017</t>
  </si>
  <si>
    <t>TIENDAS DEL MEJORAMIENTO DEL HOGAR S.A.</t>
  </si>
  <si>
    <t>FXP/2025/09/0013</t>
  </si>
  <si>
    <t>F121-00003365</t>
  </si>
  <si>
    <t>FXP/2025/09/0012</t>
  </si>
  <si>
    <t>F121-00003401</t>
  </si>
  <si>
    <t>FXP/2025/09/0010</t>
  </si>
  <si>
    <t>SP SABORES PERUANOS EIRL</t>
  </si>
  <si>
    <t>F001-00009925</t>
  </si>
  <si>
    <t>FXP/2025/09/0009</t>
  </si>
  <si>
    <t>NEGOCIOS GASTRONOMICOS SANTOS EIRL</t>
  </si>
  <si>
    <t>F100-8599</t>
  </si>
  <si>
    <t>FXP/2025/09/0024</t>
  </si>
  <si>
    <t>JEMKA &amp; ASOCIADOS S.A.C.</t>
  </si>
  <si>
    <t>P00250</t>
  </si>
  <si>
    <t>FXP/2025/09/0023</t>
  </si>
  <si>
    <t>P00249</t>
  </si>
  <si>
    <t>FXP/2025/09/0004</t>
  </si>
  <si>
    <t>F003-00000798</t>
  </si>
  <si>
    <t>FXP/2025/09/0003</t>
  </si>
  <si>
    <t>F004-1249</t>
  </si>
  <si>
    <t>FXP/2025/09/0006</t>
  </si>
  <si>
    <t>PRINTMATE2.0 E.I.R.L.</t>
  </si>
  <si>
    <t>P00242</t>
  </si>
  <si>
    <t>FXP/2025/09/0001</t>
  </si>
  <si>
    <t>P00241</t>
  </si>
  <si>
    <t>R E001-00000015</t>
  </si>
  <si>
    <t>P00236</t>
  </si>
  <si>
    <t>FXP/2025/10/0056</t>
  </si>
  <si>
    <t>P00238</t>
  </si>
  <si>
    <t>FXP/2025/09/0005</t>
  </si>
  <si>
    <t>CENCOSUD RETAIL PERU S.A.</t>
  </si>
  <si>
    <t>P00244</t>
  </si>
  <si>
    <t>FXP/2025/09/0007</t>
  </si>
  <si>
    <t>P00237</t>
  </si>
  <si>
    <t>F E001-00000293</t>
  </si>
  <si>
    <t>DANPRINT STUDIO (CINTHIA LISETH LOPEZ INGA)</t>
  </si>
  <si>
    <t>P00233</t>
  </si>
  <si>
    <t>FXP/2025/10/0059</t>
  </si>
  <si>
    <t>PACIFICO COMPAÑIA DE SEGUROS Y REASEGUROS</t>
  </si>
  <si>
    <t>USD</t>
  </si>
  <si>
    <t>FXP/2025/10/0058</t>
  </si>
  <si>
    <t>FXP/2025/10/0057</t>
  </si>
  <si>
    <t>FXP/2025/10/0054</t>
  </si>
  <si>
    <t>P00229</t>
  </si>
  <si>
    <t>F F002-00033229</t>
  </si>
  <si>
    <t>P00232</t>
  </si>
  <si>
    <t>FXP/2025/10/0053</t>
  </si>
  <si>
    <t>P00240</t>
  </si>
  <si>
    <t>F E001-00000038</t>
  </si>
  <si>
    <t>CANGAHUALA LETONA ELIO HUGO</t>
  </si>
  <si>
    <t>P00234</t>
  </si>
  <si>
    <t>FXP/2025/09/0052</t>
  </si>
  <si>
    <t>GARRIDO ROJAS GREGORY OMAR</t>
  </si>
  <si>
    <t>P00223</t>
  </si>
  <si>
    <t>FXP/2025/09/0051</t>
  </si>
  <si>
    <t>P00221</t>
  </si>
  <si>
    <t>R S001-18120090</t>
  </si>
  <si>
    <t>WI-NET TELECOM S.A.C.</t>
  </si>
  <si>
    <t>P00227</t>
  </si>
  <si>
    <t>R E001- 29</t>
  </si>
  <si>
    <t>LARREA MEDINA MELVA CIRINA</t>
  </si>
  <si>
    <t>P00219</t>
  </si>
  <si>
    <t>FXP/2025/09/0050</t>
  </si>
  <si>
    <t>P00222</t>
  </si>
  <si>
    <t>F S108-00389525</t>
  </si>
  <si>
    <t>LUZ DEL SUR S.A.A.</t>
  </si>
  <si>
    <t>P00235</t>
  </si>
  <si>
    <t>F FI25-00017049</t>
  </si>
  <si>
    <t>P00220</t>
  </si>
  <si>
    <t>F E001-00000148</t>
  </si>
  <si>
    <t>FERTU S.A.C</t>
  </si>
  <si>
    <t>P00218</t>
  </si>
  <si>
    <t>E001-148</t>
  </si>
  <si>
    <t>FXP/2025/09/0049</t>
  </si>
  <si>
    <t>P00214</t>
  </si>
  <si>
    <t>FXP/2025/09/0048</t>
  </si>
  <si>
    <t>P00217</t>
  </si>
  <si>
    <t>FXP/2025/09/0025</t>
  </si>
  <si>
    <t>GLOBAL FUEL SOCIEDAD ANONIMA</t>
  </si>
  <si>
    <t>B574-00006045</t>
  </si>
  <si>
    <t>F F002-00033121</t>
  </si>
  <si>
    <t>P00231</t>
  </si>
  <si>
    <t>F E001-00000189</t>
  </si>
  <si>
    <t>VILCA SILVA JOHAN ALDAIR</t>
  </si>
  <si>
    <t>P00216</t>
  </si>
  <si>
    <t>F E001-00000147</t>
  </si>
  <si>
    <t>P00215</t>
  </si>
  <si>
    <t>R E001-58</t>
  </si>
  <si>
    <t>P00211</t>
  </si>
  <si>
    <t>R E001-25</t>
  </si>
  <si>
    <t>P00213</t>
  </si>
  <si>
    <t>FXP/2025/09/0020</t>
  </si>
  <si>
    <t>DEVERCOMP TECHNOLOGY S.A.C.</t>
  </si>
  <si>
    <t>P00207</t>
  </si>
  <si>
    <t>FXP/2025/09/0019</t>
  </si>
  <si>
    <t>SAGA FALABELLA S.A.</t>
  </si>
  <si>
    <t>P00205</t>
  </si>
  <si>
    <t>F E001-00000060</t>
  </si>
  <si>
    <t>ROJAS CASTILLO SUSANA</t>
  </si>
  <si>
    <t>P00212</t>
  </si>
  <si>
    <t>F N° F001-00009487</t>
  </si>
  <si>
    <t>P00209</t>
  </si>
  <si>
    <t>F FTR1-00000040</t>
  </si>
  <si>
    <t>#3ERA ESTACION E.I.R.L. -  20605029851</t>
  </si>
  <si>
    <t>P00208</t>
  </si>
  <si>
    <t>F E001-00000528</t>
  </si>
  <si>
    <t>R SB02-0237683114</t>
  </si>
  <si>
    <t>P00228</t>
  </si>
  <si>
    <t>FXP/2025/09/0021</t>
  </si>
  <si>
    <t>P00248</t>
  </si>
  <si>
    <t>F F005-00030678</t>
  </si>
  <si>
    <t>N.B. TEALDO &amp; CO. S.A.</t>
  </si>
  <si>
    <t>P00199</t>
  </si>
  <si>
    <t>F F004-00026751</t>
  </si>
  <si>
    <t>P00202</t>
  </si>
  <si>
    <t>F F001-00009405</t>
  </si>
  <si>
    <t>P00204</t>
  </si>
  <si>
    <t>F E001-00000777</t>
  </si>
  <si>
    <t>ECODYL S.A.C.</t>
  </si>
  <si>
    <t>P00206</t>
  </si>
  <si>
    <t>F E001-00000037</t>
  </si>
  <si>
    <t>THE ZABO COMPANY SAC</t>
  </si>
  <si>
    <t>P00203</t>
  </si>
  <si>
    <t>FXP/2025/09/0047</t>
  </si>
  <si>
    <t>P00198</t>
  </si>
  <si>
    <t>R E001-49</t>
  </si>
  <si>
    <t>P00194</t>
  </si>
  <si>
    <t>R E001-35</t>
  </si>
  <si>
    <t>P00193</t>
  </si>
  <si>
    <t>F E001-00000113</t>
  </si>
  <si>
    <t>P00192</t>
  </si>
  <si>
    <t>F E001-00000057</t>
  </si>
  <si>
    <t>P00180</t>
  </si>
  <si>
    <t>F FE29-00019866</t>
  </si>
  <si>
    <t>P00210</t>
  </si>
  <si>
    <t>F E001-00000112</t>
  </si>
  <si>
    <t>P00191</t>
  </si>
  <si>
    <t>FXP/2025/10/0071</t>
  </si>
  <si>
    <t>PAPACHOS RESTAURANTES S.A.C.</t>
  </si>
  <si>
    <t>F204-00002733</t>
  </si>
  <si>
    <t>F E001-00000527</t>
  </si>
  <si>
    <t>F E001-00000526</t>
  </si>
  <si>
    <t>F E001-00000073</t>
  </si>
  <si>
    <t>LINARES DE LA CRUZ MARTINA</t>
  </si>
  <si>
    <t>FXP/2025/09/0039</t>
  </si>
  <si>
    <t>FC01-0132402</t>
  </si>
  <si>
    <t>F F002-00001507</t>
  </si>
  <si>
    <t>P00190</t>
  </si>
  <si>
    <t>F F001-00009446</t>
  </si>
  <si>
    <t>P00196</t>
  </si>
  <si>
    <t>F F001-00000432</t>
  </si>
  <si>
    <t>SERVIM LOGISTIC S.A.C.</t>
  </si>
  <si>
    <t>P00188</t>
  </si>
  <si>
    <t>F E001-00000049</t>
  </si>
  <si>
    <t>DOLPHIN EVOLUTION E.I.R.L.</t>
  </si>
  <si>
    <t>P00176</t>
  </si>
  <si>
    <t>F FB88 Nº 00045721</t>
  </si>
  <si>
    <t>Compañía Food Retail S.A.C.</t>
  </si>
  <si>
    <t>P00189</t>
  </si>
  <si>
    <t>R E001 71</t>
  </si>
  <si>
    <t>P00184</t>
  </si>
  <si>
    <t>F F002-00001504</t>
  </si>
  <si>
    <t>P00152</t>
  </si>
  <si>
    <t>F F001-00025294</t>
  </si>
  <si>
    <t>P00179</t>
  </si>
  <si>
    <t>F E001-00000280</t>
  </si>
  <si>
    <t>P00185</t>
  </si>
  <si>
    <t>F E001-00000110</t>
  </si>
  <si>
    <t>P00182</t>
  </si>
  <si>
    <t>F F002-00032725</t>
  </si>
  <si>
    <t>P00197</t>
  </si>
  <si>
    <t>F S002-191441554</t>
  </si>
  <si>
    <t>Entel Peru S.A.</t>
  </si>
  <si>
    <t>P00181</t>
  </si>
  <si>
    <t>F F581 - 07054538</t>
  </si>
  <si>
    <t>RIMAC SEGUROS Y REASEGUROS</t>
  </si>
  <si>
    <t>P00175</t>
  </si>
  <si>
    <t>F F004 Nº 01103267</t>
  </si>
  <si>
    <t>DIMERC PERU S.A.C.</t>
  </si>
  <si>
    <t>P00156</t>
  </si>
  <si>
    <t>F E001-00000288</t>
  </si>
  <si>
    <t>P00173</t>
  </si>
  <si>
    <t>F E001-00000056</t>
  </si>
  <si>
    <t>P00177</t>
  </si>
  <si>
    <t>F E001-00000055</t>
  </si>
  <si>
    <t>P00174</t>
  </si>
  <si>
    <t>R S106-0013191099</t>
  </si>
  <si>
    <t>P00183</t>
  </si>
  <si>
    <t>F E001-00000044</t>
  </si>
  <si>
    <t>GARRIDO ROJAS MARISABEL</t>
  </si>
  <si>
    <t>R E001-14</t>
  </si>
  <si>
    <t>P00171</t>
  </si>
  <si>
    <t>FXP/2025/09/0031</t>
  </si>
  <si>
    <t>F620-00033046</t>
  </si>
  <si>
    <t>F F004-01101419</t>
  </si>
  <si>
    <t>P00172</t>
  </si>
  <si>
    <t>F F002-00057777</t>
  </si>
  <si>
    <t>ESET - NOD32</t>
  </si>
  <si>
    <t>P00167</t>
  </si>
  <si>
    <t>F E001-00000106</t>
  </si>
  <si>
    <t>P00170</t>
  </si>
  <si>
    <t>R E001-24</t>
  </si>
  <si>
    <t>P00168</t>
  </si>
  <si>
    <t>F N° F001-00009370</t>
  </si>
  <si>
    <t>P00165</t>
  </si>
  <si>
    <t>F F001-00025171</t>
  </si>
  <si>
    <t>P00164</t>
  </si>
  <si>
    <t>R E001 3</t>
  </si>
  <si>
    <t>CHUECA OSTOLAZA MARIA PATRICIA MILAGROS</t>
  </si>
  <si>
    <t>P00163</t>
  </si>
  <si>
    <t>F FI40-00015738</t>
  </si>
  <si>
    <t>P00159</t>
  </si>
  <si>
    <t>F F002-00015013</t>
  </si>
  <si>
    <t>P00160</t>
  </si>
  <si>
    <t>F E001-00000012</t>
  </si>
  <si>
    <t>MENDOZA GUERRA FELIX ANTONIO</t>
  </si>
  <si>
    <t>P00161</t>
  </si>
  <si>
    <t>R S001-17516879</t>
  </si>
  <si>
    <t>P00166</t>
  </si>
  <si>
    <t>F FI40-00015675</t>
  </si>
  <si>
    <t>P00154</t>
  </si>
  <si>
    <t>F E001-00000152</t>
  </si>
  <si>
    <t>REUSCHE CALLUPE ANTHONY ALAN</t>
  </si>
  <si>
    <t>P00158</t>
  </si>
  <si>
    <t>F F004-00102454</t>
  </si>
  <si>
    <t>P00150</t>
  </si>
  <si>
    <t>R S108-313395-N-BV-04149</t>
  </si>
  <si>
    <t>P00169</t>
  </si>
  <si>
    <t>F FI40-00015605</t>
  </si>
  <si>
    <t>P00148</t>
  </si>
  <si>
    <t>F F052 - 01625979</t>
  </si>
  <si>
    <t>MAPFRE PERU COMPAÑIA DE SEGUROS Y REASEGUROS</t>
  </si>
  <si>
    <t>P00153</t>
  </si>
  <si>
    <t>R E001-13</t>
  </si>
  <si>
    <t>P00151</t>
  </si>
  <si>
    <t>F F52U-00022257</t>
  </si>
  <si>
    <t>F F002 00032368</t>
  </si>
  <si>
    <t>P00162</t>
  </si>
  <si>
    <t>F E001-00000441</t>
  </si>
  <si>
    <t>JL ELECTRICIDAD S.A.C.</t>
  </si>
  <si>
    <t>P00149</t>
  </si>
  <si>
    <t>R SB 02-0 232062063</t>
  </si>
  <si>
    <t>P00187</t>
  </si>
  <si>
    <t>R E001-23</t>
  </si>
  <si>
    <t>GIURA MORI GABRIELA NORIKO</t>
  </si>
  <si>
    <t>P00136</t>
  </si>
  <si>
    <t>F F002-00032310</t>
  </si>
  <si>
    <t>P00147</t>
  </si>
  <si>
    <t>F E001-00000101</t>
  </si>
  <si>
    <t>P00145</t>
  </si>
  <si>
    <t>P00146</t>
  </si>
  <si>
    <t>F E001-00001138</t>
  </si>
  <si>
    <t>IVANKAA HOSTEL TRAVEL E.I.R.L.</t>
  </si>
  <si>
    <t>P00121</t>
  </si>
  <si>
    <t>FXP/2025/10/0070</t>
  </si>
  <si>
    <t>LA CROSSARIOLE S.A.C.</t>
  </si>
  <si>
    <t>F201-00012170</t>
  </si>
  <si>
    <t>F F001-00004435</t>
  </si>
  <si>
    <t>MATUTE DIAZ VASTI VANESA</t>
  </si>
  <si>
    <t>F FE28-00009926</t>
  </si>
  <si>
    <t>P00133</t>
  </si>
  <si>
    <t>F F101-00014405</t>
  </si>
  <si>
    <t>L &amp; R TURISMO Y COMERCIO SAC</t>
  </si>
  <si>
    <t>P00123</t>
  </si>
  <si>
    <t>F F003 - 0001115</t>
  </si>
  <si>
    <t>EVIDENT S.A - Ruc: 20389601137</t>
  </si>
  <si>
    <t>P00120</t>
  </si>
  <si>
    <t>F F001-00024991</t>
  </si>
  <si>
    <t>P00119</t>
  </si>
  <si>
    <t>F E001-00000437</t>
  </si>
  <si>
    <t>P00128</t>
  </si>
  <si>
    <t>B LA5448205HWUJ</t>
  </si>
  <si>
    <t>P00126</t>
  </si>
  <si>
    <t>B LA5447857AHNZ</t>
  </si>
  <si>
    <t>P00125</t>
  </si>
  <si>
    <t>R E001-44</t>
  </si>
  <si>
    <t>P00129</t>
  </si>
  <si>
    <t>R E001 58</t>
  </si>
  <si>
    <t>VASQUEZ SANTILLAN ETTY JHOSELLING</t>
  </si>
  <si>
    <t>P00135</t>
  </si>
  <si>
    <t>FXP/2025/10/0060</t>
  </si>
  <si>
    <t>F FF01-00041462</t>
  </si>
  <si>
    <t>ORBIS VENTURES S.A.C</t>
  </si>
  <si>
    <t>P00144</t>
  </si>
  <si>
    <t>F F101-00026143</t>
  </si>
  <si>
    <t>INSTITUTO PACIFICO S.A.C</t>
  </si>
  <si>
    <t>P00142</t>
  </si>
  <si>
    <t>F F001-00009250</t>
  </si>
  <si>
    <t>P00141</t>
  </si>
  <si>
    <t>F E001-00000286</t>
  </si>
  <si>
    <t>P00111</t>
  </si>
  <si>
    <t>F E001-00000097</t>
  </si>
  <si>
    <t>P00127</t>
  </si>
  <si>
    <t>B LA5446143TYXS</t>
  </si>
  <si>
    <t>P00124</t>
  </si>
  <si>
    <t>B B100-00052538</t>
  </si>
  <si>
    <t>F E001-00000518</t>
  </si>
  <si>
    <t>GRUPO MAUVE E.I.R.L</t>
  </si>
  <si>
    <t>P00114</t>
  </si>
  <si>
    <t>F E001-00000017</t>
  </si>
  <si>
    <t>UPWARDS STUDIO S.A.C.</t>
  </si>
  <si>
    <t>P00134</t>
  </si>
  <si>
    <t>F F008-00006896</t>
  </si>
  <si>
    <t>F F002-00009971</t>
  </si>
  <si>
    <t>INVERSIONES BGG ORIENTE S.A.C.</t>
  </si>
  <si>
    <t>R E001-33</t>
  </si>
  <si>
    <t>P00118</t>
  </si>
  <si>
    <t>F FI37-00026962</t>
  </si>
  <si>
    <t>P00116</t>
  </si>
  <si>
    <t>R E001- 69</t>
  </si>
  <si>
    <t>P00117</t>
  </si>
  <si>
    <t>R SB01-0557237787</t>
  </si>
  <si>
    <t>P00139</t>
  </si>
  <si>
    <t>R SB01-0557184643</t>
  </si>
  <si>
    <t>P00138</t>
  </si>
  <si>
    <t>R SB01-0557184229</t>
  </si>
  <si>
    <t>P00137</t>
  </si>
  <si>
    <t>F FRE1-00004528</t>
  </si>
  <si>
    <t>P00115</t>
  </si>
  <si>
    <t>F FC03-00000218</t>
  </si>
  <si>
    <t>TODA TECNOLOGIA PERU S.A.C.</t>
  </si>
  <si>
    <t>P00113</t>
  </si>
  <si>
    <t>F F002 00032178</t>
  </si>
  <si>
    <t>P00143</t>
  </si>
  <si>
    <t>R S106-0011552637</t>
  </si>
  <si>
    <t>P00122</t>
  </si>
  <si>
    <t>R E001 42</t>
  </si>
  <si>
    <t>P00112</t>
  </si>
  <si>
    <t>F E001-00000277</t>
  </si>
  <si>
    <t>P00130</t>
  </si>
  <si>
    <t>F F004-01090808</t>
  </si>
  <si>
    <t>P00101</t>
  </si>
  <si>
    <t>F F002-00034865</t>
  </si>
  <si>
    <t>PUERTO MADERO S.A.C.</t>
  </si>
  <si>
    <t>F E001-00001362</t>
  </si>
  <si>
    <t>MARFIL GRANADOS BEAS ESTHER</t>
  </si>
  <si>
    <t>P00109</t>
  </si>
  <si>
    <t>F E001-00000282</t>
  </si>
  <si>
    <t>P00107</t>
  </si>
  <si>
    <t>F E001-00000090</t>
  </si>
  <si>
    <t>F E001-00000089</t>
  </si>
  <si>
    <t>F E001-00000011</t>
  </si>
  <si>
    <t>F E001-00001200</t>
  </si>
  <si>
    <t>MEGA HARD INVERSIONES S.A.C.</t>
  </si>
  <si>
    <t>P00108</t>
  </si>
  <si>
    <t>F F004-00025461</t>
  </si>
  <si>
    <t>P00106</t>
  </si>
  <si>
    <t>F F002-00000001</t>
  </si>
  <si>
    <t>BOTIFARMA PERU E.I.R.L.</t>
  </si>
  <si>
    <t>P00103</t>
  </si>
  <si>
    <t>F F002-00032036</t>
  </si>
  <si>
    <t>P00105</t>
  </si>
  <si>
    <t>F F001-00002033</t>
  </si>
  <si>
    <t>F E001-00000246</t>
  </si>
  <si>
    <t>FALABELLA.COM S.A.C. - COMERCIAL REMAR</t>
  </si>
  <si>
    <t>P00095</t>
  </si>
  <si>
    <t>F E001-00000010</t>
  </si>
  <si>
    <t>P00102</t>
  </si>
  <si>
    <t>F SB01-0555279995</t>
  </si>
  <si>
    <t>P00140</t>
  </si>
  <si>
    <t>F F021-00004869</t>
  </si>
  <si>
    <t>F E001-00000279</t>
  </si>
  <si>
    <t>P00100</t>
  </si>
  <si>
    <t>F E001-00000169</t>
  </si>
  <si>
    <t>P00099</t>
  </si>
  <si>
    <t>F E001-00000008</t>
  </si>
  <si>
    <t>F E001-00000559</t>
  </si>
  <si>
    <t>TECACTUS S.A.C.</t>
  </si>
  <si>
    <t>P00104</t>
  </si>
  <si>
    <t>F E001-00000085</t>
  </si>
  <si>
    <t>F E001-00001195</t>
  </si>
  <si>
    <t>P00097</t>
  </si>
  <si>
    <t>F E001-00000507</t>
  </si>
  <si>
    <t>F E001-00000506</t>
  </si>
  <si>
    <t>R S108-237482</t>
  </si>
  <si>
    <t>P00110</t>
  </si>
  <si>
    <t>F N° F001-00009163</t>
  </si>
  <si>
    <t>P00098</t>
  </si>
  <si>
    <t>F F052-01597353</t>
  </si>
  <si>
    <t>P00096</t>
  </si>
  <si>
    <t>F FI37-00026643</t>
  </si>
  <si>
    <t>P00094</t>
  </si>
  <si>
    <t>B B002-00224626</t>
  </si>
  <si>
    <t>INVERSIONES GASTRONÓMICAS ARAMBURÚ S.A.C.</t>
  </si>
  <si>
    <t>R E001 20</t>
  </si>
  <si>
    <t>PALOMINO VALLE ADRIANA</t>
  </si>
  <si>
    <t>R E001 1</t>
  </si>
  <si>
    <t>DE LA TORRE CHUQUISTA CELESTE</t>
  </si>
  <si>
    <t>P00091</t>
  </si>
  <si>
    <t>F F500-00038780</t>
  </si>
  <si>
    <t>P00090</t>
  </si>
  <si>
    <t>F F037-00038714</t>
  </si>
  <si>
    <t>LUCHA PARTNERS S.A.C.</t>
  </si>
  <si>
    <t>F E001-00000557</t>
  </si>
  <si>
    <t>F E001-00000079</t>
  </si>
  <si>
    <t>F E001-00000078</t>
  </si>
  <si>
    <t>F E001-00000009</t>
  </si>
  <si>
    <t>P00092</t>
  </si>
  <si>
    <t>F F002-00023825</t>
  </si>
  <si>
    <t>SABOR DE CASA S.A.C.</t>
  </si>
  <si>
    <t>F F001-00024718</t>
  </si>
  <si>
    <t>P00088</t>
  </si>
  <si>
    <t>F E001-00000985</t>
  </si>
  <si>
    <t>CONSULTORA SVS S.A.C.</t>
  </si>
  <si>
    <t>P00089</t>
  </si>
  <si>
    <t>F F574-00000062</t>
  </si>
  <si>
    <t>F F005-00029664</t>
  </si>
  <si>
    <t>P00086</t>
  </si>
  <si>
    <t>F E001-00003801</t>
  </si>
  <si>
    <t>CODELIF</t>
  </si>
  <si>
    <t>P00085</t>
  </si>
  <si>
    <t>R E001-84</t>
  </si>
  <si>
    <t>DI NATALE HERNANDEZ CARLOS ALFREDO</t>
  </si>
  <si>
    <t>F F101-00025883</t>
  </si>
  <si>
    <t>F E001-00000270</t>
  </si>
  <si>
    <t>HOSPEDAJE RESIDENCIAL SOL Y LUNA E.I.R.L.</t>
  </si>
  <si>
    <t>P00087</t>
  </si>
  <si>
    <t>F E001-00000076</t>
  </si>
  <si>
    <t>F N° F001-00009109</t>
  </si>
  <si>
    <t>P00084</t>
  </si>
  <si>
    <t>F FE27-00014814</t>
  </si>
  <si>
    <t>F F001-00024683</t>
  </si>
  <si>
    <t>P00083</t>
  </si>
  <si>
    <t>F E001-00000271</t>
  </si>
  <si>
    <t>P00073</t>
  </si>
  <si>
    <t>F E001-00000071</t>
  </si>
  <si>
    <t>F E001-00000070</t>
  </si>
  <si>
    <t>F F001-00015150</t>
  </si>
  <si>
    <t>HR CORP S.A.C.</t>
  </si>
  <si>
    <t>R E001-67</t>
  </si>
  <si>
    <t>F F203-00010988</t>
  </si>
  <si>
    <t>Papelera el Pacifico S.A.</t>
  </si>
  <si>
    <t>P00080</t>
  </si>
  <si>
    <t>F F001-00024648</t>
  </si>
  <si>
    <t>P00077</t>
  </si>
  <si>
    <t>R E001-21</t>
  </si>
  <si>
    <t>P00078</t>
  </si>
  <si>
    <t>R E001 34</t>
  </si>
  <si>
    <t>F E001-00000069</t>
  </si>
  <si>
    <t>F F101-00013907</t>
  </si>
  <si>
    <t>P00076</t>
  </si>
  <si>
    <t>F F002-00031619</t>
  </si>
  <si>
    <t>P00082</t>
  </si>
  <si>
    <t>F E001-00000275</t>
  </si>
  <si>
    <t>F E001-00000272</t>
  </si>
  <si>
    <t>F E001-00000254</t>
  </si>
  <si>
    <t>R SB01-0550463247</t>
  </si>
  <si>
    <t>R SB01-0550107596</t>
  </si>
  <si>
    <t>R SB01-0550100191</t>
  </si>
  <si>
    <t>R E001 117</t>
  </si>
  <si>
    <t>SANCHEZ SANCHEZ VICTOR RUBEN</t>
  </si>
  <si>
    <t>F E001-00000268</t>
  </si>
  <si>
    <t>P00070</t>
  </si>
  <si>
    <t>F E001-00000160</t>
  </si>
  <si>
    <t>P00074</t>
  </si>
  <si>
    <t>F E001-00000068</t>
  </si>
  <si>
    <t>GAST/2025/06/0003</t>
  </si>
  <si>
    <t>Angie Nicole Flores Romero</t>
  </si>
  <si>
    <t>COMPRA DE PASAJES IDA - VIAJE A TRUJILLO</t>
  </si>
  <si>
    <t>F E001-00000020</t>
  </si>
  <si>
    <t>F F002-00014647</t>
  </si>
  <si>
    <t>P00071</t>
  </si>
  <si>
    <t>F F002-00001411</t>
  </si>
  <si>
    <t>P00224</t>
  </si>
  <si>
    <t>F F002-00001409</t>
  </si>
  <si>
    <t>P00079</t>
  </si>
  <si>
    <t>F E001-00000065</t>
  </si>
  <si>
    <t>R E001- 51</t>
  </si>
  <si>
    <t>F F001-00009029</t>
  </si>
  <si>
    <t>P00072</t>
  </si>
  <si>
    <t>R E001 23</t>
  </si>
  <si>
    <t>P00069</t>
  </si>
  <si>
    <t>GAST/2025/06/0004</t>
  </si>
  <si>
    <t>Dany Tsukamoto  Yncio</t>
  </si>
  <si>
    <t>ALMUERZO CON CLIENTES</t>
  </si>
  <si>
    <t>GAST/2025/06/0002</t>
  </si>
  <si>
    <t>SUMINISTROS DE LIMPIEZA</t>
  </si>
  <si>
    <t>GAST/2025/06/0001</t>
  </si>
  <si>
    <t>Karla Gonzales</t>
  </si>
  <si>
    <t>TAXI KARLA</t>
  </si>
  <si>
    <t>F E001-00000307</t>
  </si>
  <si>
    <t>CHUQUISTA ALCARRAZ SAMUEL</t>
  </si>
  <si>
    <t>P00068</t>
  </si>
  <si>
    <t>R S108-160788</t>
  </si>
  <si>
    <t>F E001-00000262</t>
  </si>
  <si>
    <t>P00059</t>
  </si>
  <si>
    <t>F F052-01567501</t>
  </si>
  <si>
    <t>P00066</t>
  </si>
  <si>
    <t>F F002-00031355</t>
  </si>
  <si>
    <t>P00067</t>
  </si>
  <si>
    <t>F E001-00000736</t>
  </si>
  <si>
    <t>SESMA CONSULTORES SAC</t>
  </si>
  <si>
    <t>P00062</t>
  </si>
  <si>
    <t>Falta 1 comprobante de pago</t>
  </si>
  <si>
    <t>R E001 116</t>
  </si>
  <si>
    <t>P00061</t>
  </si>
  <si>
    <t>R E001 73</t>
  </si>
  <si>
    <t>P00064</t>
  </si>
  <si>
    <t>R E001 17</t>
  </si>
  <si>
    <t>P00065</t>
  </si>
  <si>
    <t>F F002 - 00003881</t>
  </si>
  <si>
    <t>YIRA INVERSIONES E.I.R.L.</t>
  </si>
  <si>
    <t>P00063</t>
  </si>
  <si>
    <t>F F002-00031205</t>
  </si>
  <si>
    <t>F E001-00000496</t>
  </si>
  <si>
    <t>P00058</t>
  </si>
  <si>
    <t>F F101-00025503</t>
  </si>
  <si>
    <t>F F002-00001374</t>
  </si>
  <si>
    <t>F F001-00008946</t>
  </si>
  <si>
    <t>P00055</t>
  </si>
  <si>
    <t>F E001-00000059</t>
  </si>
  <si>
    <t>F E001-00000058</t>
  </si>
  <si>
    <t>F FE26-00004637</t>
  </si>
  <si>
    <t>R E001 16</t>
  </si>
  <si>
    <t>P00057</t>
  </si>
  <si>
    <t>R E001- 66</t>
  </si>
  <si>
    <t>F F004-00023984</t>
  </si>
  <si>
    <t>P00053</t>
  </si>
  <si>
    <t>F F002-00031139</t>
  </si>
  <si>
    <t>P00056</t>
  </si>
  <si>
    <t>F F001-00024304</t>
  </si>
  <si>
    <t>P00052</t>
  </si>
  <si>
    <t>F F001-00024303</t>
  </si>
  <si>
    <t>P00051</t>
  </si>
  <si>
    <t>F E001-00000495</t>
  </si>
  <si>
    <t>F E001-00000494</t>
  </si>
  <si>
    <t>F F002-00031007</t>
  </si>
  <si>
    <t>P00048</t>
  </si>
  <si>
    <t>F E001-00000050</t>
  </si>
  <si>
    <t>MAGIKBYTE E.I.R.L.</t>
  </si>
  <si>
    <t>P00049</t>
  </si>
  <si>
    <t>Factura</t>
  </si>
  <si>
    <t>R E001 15</t>
  </si>
  <si>
    <t>P00046</t>
  </si>
  <si>
    <t>F F001-00008887</t>
  </si>
  <si>
    <t>P00047</t>
  </si>
  <si>
    <t>R E001-22</t>
  </si>
  <si>
    <t>R 10412704113</t>
  </si>
  <si>
    <t>P00045</t>
  </si>
  <si>
    <t>RxH</t>
  </si>
  <si>
    <t>F E001-00000354</t>
  </si>
  <si>
    <t>IDEA CREATIVA PUBLICIDAD EIRL</t>
  </si>
  <si>
    <t>P00024</t>
  </si>
  <si>
    <t>F E001-00000141</t>
  </si>
  <si>
    <t>P00030</t>
  </si>
  <si>
    <t>F E001-00000027</t>
  </si>
  <si>
    <t>Yanet Yudi Gonzalo Moreno</t>
  </si>
  <si>
    <t>P00042</t>
  </si>
  <si>
    <t>F FG01-00000002443</t>
  </si>
  <si>
    <t>P00040</t>
  </si>
  <si>
    <t>F E001-00000492</t>
  </si>
  <si>
    <t>DABATECH PERU SAC</t>
  </si>
  <si>
    <t>P00035</t>
  </si>
  <si>
    <t>F E001-00000036</t>
  </si>
  <si>
    <t>P00043</t>
  </si>
  <si>
    <t>F E001-00000035</t>
  </si>
  <si>
    <t>P00037</t>
  </si>
  <si>
    <t>R E001 - 115</t>
  </si>
  <si>
    <t>ROBLES RIOS CHRISTIAN ALFREDO</t>
  </si>
  <si>
    <t>F F001 - 00007417</t>
  </si>
  <si>
    <t>P00041</t>
  </si>
  <si>
    <t>PAGADO</t>
  </si>
  <si>
    <t>F E001-00001288</t>
  </si>
  <si>
    <t>F FX02-00343038</t>
  </si>
  <si>
    <t>P00038</t>
  </si>
  <si>
    <t>2 FACTURAS</t>
  </si>
  <si>
    <t>F F001 - 000 1167</t>
  </si>
  <si>
    <t>ERIQUE GASPAR CARLOS ALFREDO</t>
  </si>
  <si>
    <t>F E001-00000250</t>
  </si>
  <si>
    <t>P00034</t>
  </si>
  <si>
    <t>F E001-00000249</t>
  </si>
  <si>
    <t>P00031</t>
  </si>
  <si>
    <t>R S108-84224 N-BV-04145</t>
  </si>
  <si>
    <t>F F001-00024068</t>
  </si>
  <si>
    <t>P00033</t>
  </si>
  <si>
    <t>F F052-01536673</t>
  </si>
  <si>
    <t>P00032</t>
  </si>
  <si>
    <t>F E001-00000029</t>
  </si>
  <si>
    <t>F F001-00008823</t>
  </si>
  <si>
    <t>F E001-00000033</t>
  </si>
  <si>
    <t>R E001- 13</t>
  </si>
  <si>
    <t>F E001-00001285</t>
  </si>
  <si>
    <t>R E001-18</t>
  </si>
  <si>
    <t>DAMIAN LEON JACKELINE NICOLE</t>
  </si>
  <si>
    <t>F E001-00000032</t>
  </si>
  <si>
    <t>F E001-00000031</t>
  </si>
  <si>
    <t>P00029</t>
  </si>
  <si>
    <t>Revertido</t>
  </si>
  <si>
    <t>F E001-00000242</t>
  </si>
  <si>
    <t>P00028</t>
  </si>
  <si>
    <t>F E001-00000025</t>
  </si>
  <si>
    <t>RUC: 10440668581</t>
  </si>
  <si>
    <t>F E001-00000024</t>
  </si>
  <si>
    <t>10440668581</t>
  </si>
  <si>
    <t>F E001-00001279</t>
  </si>
  <si>
    <t>R E001- 19</t>
  </si>
  <si>
    <t>F E001-00000030</t>
  </si>
  <si>
    <t>P00027</t>
  </si>
  <si>
    <t>20609119277</t>
  </si>
  <si>
    <t>F FE25-00003199</t>
  </si>
  <si>
    <t>R E001-8</t>
  </si>
  <si>
    <t>GARCIA TUCTO NHASHLA MARIA VICTORIA</t>
  </si>
  <si>
    <t>PAJUELO LUNA YAMILE MILAGROS</t>
  </si>
  <si>
    <t>R E001-12</t>
  </si>
  <si>
    <t>RODRIGO ALEJANDRO CRUZ LOPEZ</t>
  </si>
  <si>
    <t>R E001- 7</t>
  </si>
  <si>
    <t>NAVARRO JAUREGUI BRYANDA YESSENIA</t>
  </si>
  <si>
    <t>R E001- 35</t>
  </si>
  <si>
    <t>HERRERA ALBENGRIN ALEJANDRO</t>
  </si>
  <si>
    <t>R E001- 28</t>
  </si>
  <si>
    <t>RODRIGUEZ RELAIZA ANGIE JORDANA</t>
  </si>
  <si>
    <t>R E001- 23</t>
  </si>
  <si>
    <t>QUISPE QUISPE LUZ ESTEFANY</t>
  </si>
  <si>
    <t>R E001- 14</t>
  </si>
  <si>
    <t>RODRIGUEZ BERNAOLA MARIA JOSE</t>
  </si>
  <si>
    <t>F F001-00023949</t>
  </si>
  <si>
    <t>P00025</t>
  </si>
  <si>
    <t>F E001-00000485</t>
  </si>
  <si>
    <t>F E001-00000484</t>
  </si>
  <si>
    <t>F E001-00000483</t>
  </si>
  <si>
    <t>F E001-00000239</t>
  </si>
  <si>
    <t>P00016</t>
  </si>
  <si>
    <t>F E001-00000238</t>
  </si>
  <si>
    <t>P00011</t>
  </si>
  <si>
    <t>F E001-00000019</t>
  </si>
  <si>
    <t>F F001-00008733</t>
  </si>
  <si>
    <t>P00026</t>
  </si>
  <si>
    <t>P00023</t>
  </si>
  <si>
    <t>F F001 - 00000184</t>
  </si>
  <si>
    <t>VILCHEZ GARCES ANA DEL CARMEN</t>
  </si>
  <si>
    <t>P00022</t>
  </si>
  <si>
    <t>F F001 - 00000183</t>
  </si>
  <si>
    <t>P00020</t>
  </si>
  <si>
    <t>P00021</t>
  </si>
  <si>
    <t>F E001-00000303</t>
  </si>
  <si>
    <t>F F052-01510600</t>
  </si>
  <si>
    <t>P00017</t>
  </si>
  <si>
    <t>F F001-00008662</t>
  </si>
  <si>
    <t>P00019</t>
  </si>
  <si>
    <t>P00018</t>
  </si>
  <si>
    <t>F E001-00000123</t>
  </si>
  <si>
    <t>P00010</t>
  </si>
  <si>
    <t>F F001-00000691</t>
  </si>
  <si>
    <t>GMONEY S.A.</t>
  </si>
  <si>
    <t>F E001-00000247</t>
  </si>
  <si>
    <t>Juan Diego Bances - VENTITAS HOME PERÚ</t>
  </si>
  <si>
    <t>P00014</t>
  </si>
  <si>
    <t>F E001-00000051</t>
  </si>
  <si>
    <t>COMPLEJO SANTA ROSA - MARCAQUISPE CABEZA MACEDONIO</t>
  </si>
  <si>
    <t>F E001-00000005</t>
  </si>
  <si>
    <t>F E001-00000476</t>
  </si>
  <si>
    <t>F E001-00000475</t>
  </si>
  <si>
    <t>F E001-00000474</t>
  </si>
  <si>
    <t>F E001-00000088</t>
  </si>
  <si>
    <t>FULLSTACK SAC</t>
  </si>
  <si>
    <t>P00013</t>
  </si>
  <si>
    <t>F F001-00008616</t>
  </si>
  <si>
    <t>SAIDA SAAVEDRA HERRERA</t>
  </si>
  <si>
    <t>SALDAÑA VASQUEZ GENESIS</t>
  </si>
  <si>
    <t>F FFF1-00001498</t>
  </si>
  <si>
    <t>Inversiones Rentables SAC</t>
  </si>
  <si>
    <t>F F002-00001290</t>
  </si>
  <si>
    <t>P00226</t>
  </si>
  <si>
    <t>F FE24-00003202</t>
  </si>
  <si>
    <t>R E001- 136</t>
  </si>
  <si>
    <t>P00009</t>
  </si>
  <si>
    <t>R E001-2</t>
  </si>
  <si>
    <t>Nelly Judith Mendoza Bravo</t>
  </si>
  <si>
    <t>F FFF1-00001494</t>
  </si>
  <si>
    <t>P00005</t>
  </si>
  <si>
    <t>F FFF1-00001493</t>
  </si>
  <si>
    <t>P00006</t>
  </si>
  <si>
    <t>F F001-00006261</t>
  </si>
  <si>
    <t>MANDOMEDIO PERU S.A</t>
  </si>
  <si>
    <t>P00001</t>
  </si>
  <si>
    <t>F F002-00001286</t>
  </si>
  <si>
    <t>P00002</t>
  </si>
  <si>
    <t>F F002-00001282</t>
  </si>
  <si>
    <t>P00225</t>
  </si>
  <si>
    <t>R E001- 18</t>
  </si>
  <si>
    <t>P00012</t>
  </si>
  <si>
    <t>F FE23-00003622</t>
  </si>
  <si>
    <t>00000068</t>
  </si>
  <si>
    <t>6329102 SERVICIOS DIVERSOS</t>
  </si>
  <si>
    <t>[[{'codigo': 138, 'nom_distribucion': 'Administrativo', 'sub_categoria': 'Acondicionamiento', 'porcentaje': '100.00'}]]</t>
  </si>
  <si>
    <t>F002</t>
  </si>
  <si>
    <t>00001584</t>
  </si>
  <si>
    <t>Proveedor</t>
  </si>
  <si>
    <t>Servicios</t>
  </si>
  <si>
    <t>6327106 SERVICIOS INFORMATICOS</t>
  </si>
  <si>
    <t>[[{'codigo': '', 'nom_distribucion': '', 'sub_categoria': '', 'porcentaje': '100.00'}]]</t>
  </si>
  <si>
    <t>00000005</t>
  </si>
  <si>
    <t>Servicio de movilidad</t>
  </si>
  <si>
    <t>6311200 MOVILIDAD</t>
  </si>
  <si>
    <t>00000039</t>
  </si>
  <si>
    <t>SERVICIOS</t>
  </si>
  <si>
    <t>[[{'codigo': 103, 'nom_distribucion': 'Validadores', 'sub_categoria': 'Personal temporal', 'porcentaje': '100.00'}]]</t>
  </si>
  <si>
    <t>F052</t>
  </si>
  <si>
    <t>01689541</t>
  </si>
  <si>
    <t>6511101 SEGURO SCTR</t>
  </si>
  <si>
    <t>[[{'codigo': 130, 'nom_distribucion': 'RR.HH', 'sub_categoria': 'Seguridad y salud laboral', 'porcentaje': '100.00'}]]</t>
  </si>
  <si>
    <t>F250</t>
  </si>
  <si>
    <t>00000900</t>
  </si>
  <si>
    <t>[[{'codigo': 97, 'nom_distribucion': 'RR.HH', 'sub_categoria': 'Bienestar', 'porcentaje': '100.00'}]]</t>
  </si>
  <si>
    <t>00000057</t>
  </si>
  <si>
    <t>[[{'codigo': 57, 'nom_distribucion': 'Administrativo', 'sub_categoria': 'Legal', 'porcentaje': '100.00'}]]</t>
  </si>
  <si>
    <t>00000026</t>
  </si>
  <si>
    <t>00000013</t>
  </si>
  <si>
    <t>[[{'codigo': 96, 'nom_distribucion': 'RR.HH', 'sub_categoria': 'Act. de IntegraciÃ³n', 'porcentaje': '100.00'}]]</t>
  </si>
  <si>
    <t>F003</t>
  </si>
  <si>
    <t>00001183</t>
  </si>
  <si>
    <t>ALMUERZO</t>
  </si>
  <si>
    <t>[[{'codigo': 145, 'nom_distribucion': 'Administrativo', 'sub_categoria': 'Gerencia', 'porcentaje': '100.00'}]]</t>
  </si>
  <si>
    <t>00000493</t>
  </si>
  <si>
    <t xml:space="preserve">EURO CARS PERU S.A.C.  </t>
  </si>
  <si>
    <t>00000492</t>
  </si>
  <si>
    <t>F301</t>
  </si>
  <si>
    <t>00040284</t>
  </si>
  <si>
    <t>00000127</t>
  </si>
  <si>
    <t>MUÃ‘OZ VERANO JOHN BRACKSON</t>
  </si>
  <si>
    <t>00000129</t>
  </si>
  <si>
    <t>00000128</t>
  </si>
  <si>
    <t>[[{'codigo': 132, 'nom_distribucion': 'Validadores', 'sub_categoria': 'Gastos de Viaje', 'porcentaje': '100.00'}]]</t>
  </si>
  <si>
    <t>00000067</t>
  </si>
  <si>
    <t>00000016</t>
  </si>
  <si>
    <t>[[{'codigo': 68, 'nom_distribucion': 'ATC', 'sub_categoria': 'Personal de apoyo', 'porcentaje': '100.00'}]]</t>
  </si>
  <si>
    <t>F004</t>
  </si>
  <si>
    <t>00001283</t>
  </si>
  <si>
    <t>00025751</t>
  </si>
  <si>
    <t>[[{'codigo': 83, 'nom_distribucion': 'Impresos', 'sub_categoria': 'Suministros Compra', 'porcentaje': '100.00'}]]</t>
  </si>
  <si>
    <t>FP03</t>
  </si>
  <si>
    <t>00001558</t>
  </si>
  <si>
    <t>FF13</t>
  </si>
  <si>
    <t>00000401</t>
  </si>
  <si>
    <t>CINTA DE EMBALAJE</t>
  </si>
  <si>
    <t>00000004</t>
  </si>
  <si>
    <t>00000015</t>
  </si>
  <si>
    <t>SB02</t>
  </si>
  <si>
    <t>0243453637</t>
  </si>
  <si>
    <t>America MÃ³vil PerÃº S.A.C.</t>
  </si>
  <si>
    <t>632902 Operativos</t>
  </si>
  <si>
    <t>[[{'codigo': 69, 'nom_distribucion': 'Comercial', 'sub_categoria': 'Otros', 'porcentaje': '100.00'}]]</t>
  </si>
  <si>
    <t>00009665</t>
  </si>
  <si>
    <t>MERCADERIA</t>
  </si>
  <si>
    <t>FE30</t>
  </si>
  <si>
    <t>00023585</t>
  </si>
  <si>
    <t>[[{'codigo': 60, 'nom_distribucion': 'Administrativo', 'sub_categoria': 'Seguridad', 'porcentaje': '100.00'}]]</t>
  </si>
  <si>
    <t>F030</t>
  </si>
  <si>
    <t>00008004</t>
  </si>
  <si>
    <t>00027540</t>
  </si>
  <si>
    <t>00027539</t>
  </si>
  <si>
    <t>00023070</t>
  </si>
  <si>
    <t>F121</t>
  </si>
  <si>
    <t>00003530</t>
  </si>
  <si>
    <t>00010802</t>
  </si>
  <si>
    <t>6330102 COMPRA EQUIPOS</t>
  </si>
  <si>
    <t>[[{'codigo': 98, 'nom_distribucion': 'TI', 'sub_categoria': 'Ime', 'porcentaje': '100.00'}]]</t>
  </si>
  <si>
    <t>FS01</t>
  </si>
  <si>
    <t>00002899</t>
  </si>
  <si>
    <t>[[{'codigo': 63, 'nom_distribucion': 'Administrativo', 'sub_categoria': 'Delivery', 'porcentaje': '100.00'}]]</t>
  </si>
  <si>
    <t>00002213</t>
  </si>
  <si>
    <t>00000073</t>
  </si>
  <si>
    <t>[[{'codigo': 125, 'nom_distribucion': 'TI', 'sub_categoria': 'Servidores', 'porcentaje': '100.00'}]]</t>
  </si>
  <si>
    <t>00000122</t>
  </si>
  <si>
    <t>00000537</t>
  </si>
  <si>
    <t>Cliente</t>
  </si>
  <si>
    <t>[[{'codigo': 73, 'nom_distribucion': 'Contenido', 'sub_categoria': 'Personal temporal', 'porcentaje': '100.00'}]]</t>
  </si>
  <si>
    <t>00000063</t>
  </si>
  <si>
    <t>FI25</t>
  </si>
  <si>
    <t>00017305</t>
  </si>
  <si>
    <t>SB01</t>
  </si>
  <si>
    <t>0571094872</t>
  </si>
  <si>
    <t>[[{'codigo': 75, 'nom_distribucion': 'Contenido', 'sub_categoria': 'Otros', 'porcentaje': '75.00'}, {'codigo': 92, 'nom_distribucion': 'Operaciones', 'sub_categoria': 'Operativos', 'porcentaje': '25.00'}]]</t>
  </si>
  <si>
    <t>0571233027</t>
  </si>
  <si>
    <t>[[{'codigo': 61, 'nom_distribucion': 'Administrativo', 'sub_categoria': 'Operativos', 'porcentaje': '100.00'}]]</t>
  </si>
  <si>
    <t>FRE1</t>
  </si>
  <si>
    <t>00007302</t>
  </si>
  <si>
    <t>00000136</t>
  </si>
  <si>
    <t>ACTIVOS</t>
  </si>
  <si>
    <t>00007301</t>
  </si>
  <si>
    <t>[[{'codigo': 82, 'nom_distribucion': 'Impresos', 'sub_categoria': 'Ime', 'porcentaje': '100.00'}]]</t>
  </si>
  <si>
    <t>F448</t>
  </si>
  <si>
    <t>00023557</t>
  </si>
  <si>
    <t>SILLAS DE OFICINA</t>
  </si>
  <si>
    <t>6032400 Compra Suministros-Otros Suministros</t>
  </si>
  <si>
    <t>00000037</t>
  </si>
  <si>
    <t>F21U</t>
  </si>
  <si>
    <t>00028676</t>
  </si>
  <si>
    <t>GASOLINA</t>
  </si>
  <si>
    <t>6561107 COMBUSTIBLE</t>
  </si>
  <si>
    <t>F18U</t>
  </si>
  <si>
    <t>00070549</t>
  </si>
  <si>
    <t>FC03</t>
  </si>
  <si>
    <t>00086728</t>
  </si>
  <si>
    <t>00000283</t>
  </si>
  <si>
    <t>6321102 AsesorÃ­a y consult. Contabilidad</t>
  </si>
  <si>
    <t>[[{'codigo': 56, 'nom_distribucion': 'Administrativo', 'sub_categoria': 'Contabilidad', 'porcentaje': '100.00'}]]</t>
  </si>
  <si>
    <t>00000285</t>
  </si>
  <si>
    <t>FF29</t>
  </si>
  <si>
    <t>00003107</t>
  </si>
  <si>
    <t>FE29</t>
  </si>
  <si>
    <t>00025243</t>
  </si>
  <si>
    <t>00001249</t>
  </si>
  <si>
    <t>00000061</t>
  </si>
  <si>
    <t>S106</t>
  </si>
  <si>
    <t>0014885947</t>
  </si>
  <si>
    <t>6363100 Agua</t>
  </si>
  <si>
    <t>[[{'codigo': 127, 'nom_distribucion': 'Administrativo', 'sub_categoria': 'Servicios', 'porcentaje': '100.00'}]]</t>
  </si>
  <si>
    <t>00003401</t>
  </si>
  <si>
    <t>00009925</t>
  </si>
  <si>
    <t>F315</t>
  </si>
  <si>
    <t>00455032</t>
  </si>
  <si>
    <t>NÂ° F001</t>
  </si>
  <si>
    <t>00009566</t>
  </si>
  <si>
    <t>IMPRESOS</t>
  </si>
  <si>
    <t>R E001</t>
  </si>
  <si>
    <t>0569026304</t>
  </si>
  <si>
    <t>[[{'codigo': 143, 'nom_distribucion': 'RR.HH', 'sub_categoria': 'Otros', 'porcentaje': '100.00'}]]</t>
  </si>
  <si>
    <t>00009648</t>
  </si>
  <si>
    <t>PAPEL HIGIENICO</t>
  </si>
  <si>
    <t>[[{'codigo': 131, 'nom_distribucion': 'Administrativo', 'sub_categoria': 'Mantenimiento', 'porcentaje': '100.00'}]]</t>
  </si>
  <si>
    <t>PAPEL TOALLA</t>
  </si>
  <si>
    <t>00007397</t>
  </si>
  <si>
    <t>00000118</t>
  </si>
  <si>
    <t>Personal</t>
  </si>
  <si>
    <t>PERSONAL</t>
  </si>
  <si>
    <t>F E001</t>
  </si>
  <si>
    <t>00000293</t>
  </si>
  <si>
    <t>00003365</t>
  </si>
  <si>
    <t>F090</t>
  </si>
  <si>
    <t>00187668</t>
  </si>
  <si>
    <t>PACIFICO COMPAÃ‘IA DE SEGUROS Y REASEGUROS</t>
  </si>
  <si>
    <t>SEGUROS</t>
  </si>
  <si>
    <t>6511100 Seguros VEHICULAR</t>
  </si>
  <si>
    <t>00187667</t>
  </si>
  <si>
    <t>00187665</t>
  </si>
  <si>
    <t>00187666</t>
  </si>
  <si>
    <t>F F002</t>
  </si>
  <si>
    <t>00033229</t>
  </si>
  <si>
    <t>00007219</t>
  </si>
  <si>
    <t>00001533</t>
  </si>
  <si>
    <t>00000038</t>
  </si>
  <si>
    <t>6561104 uniformes</t>
  </si>
  <si>
    <t>FR02</t>
  </si>
  <si>
    <t>00001013</t>
  </si>
  <si>
    <t>00000059</t>
  </si>
  <si>
    <t>[[{'codigo': 60, 'nom_distribucion': 'Administrativo', 'sub_categoria': 'Seguridad', 'porcentaje': '35.00'}, {'codigo': 131, 'nom_distribucion': 'Administrativo', 'sub_categoria': 'Mantenimiento', 'porcentaje': '65.00'}]]</t>
  </si>
  <si>
    <t>00000060</t>
  </si>
  <si>
    <t>R S001</t>
  </si>
  <si>
    <t>6365100 Internet</t>
  </si>
  <si>
    <t>00000117</t>
  </si>
  <si>
    <t>F S108</t>
  </si>
  <si>
    <t>00389525</t>
  </si>
  <si>
    <t>00000148</t>
  </si>
  <si>
    <t>6352100 Alquileres Edificaciones</t>
  </si>
  <si>
    <t>00017049</t>
  </si>
  <si>
    <t>[[{'codigo': 59, 'nom_distribucion': 'Administrativo', 'sub_categoria': 'Ime', 'porcentaje': '100.00'}]]</t>
  </si>
  <si>
    <t>B574</t>
  </si>
  <si>
    <t>00006045</t>
  </si>
  <si>
    <t>F100</t>
  </si>
  <si>
    <t>00008599</t>
  </si>
  <si>
    <t>FI40</t>
  </si>
  <si>
    <t>00016363</t>
  </si>
  <si>
    <t>MOUSE PAD</t>
  </si>
  <si>
    <t>AURICULAR ESTEREO CON MICROFONO H390</t>
  </si>
  <si>
    <t>01658369</t>
  </si>
  <si>
    <t>6273100 Seguro compl. Trab. Riesgo, accid. y enferm. prof.</t>
  </si>
  <si>
    <t>00033121</t>
  </si>
  <si>
    <t>00000189</t>
  </si>
  <si>
    <t xml:space="preserve">VILCA SILVA JOHAN ALDAIR  </t>
  </si>
  <si>
    <t>FC01</t>
  </si>
  <si>
    <t>00132753</t>
  </si>
  <si>
    <t>F021</t>
  </si>
  <si>
    <t>00005380</t>
  </si>
  <si>
    <t>00000147</t>
  </si>
  <si>
    <t>FX02</t>
  </si>
  <si>
    <t>00376089</t>
  </si>
  <si>
    <t>CAFETERA</t>
  </si>
  <si>
    <t>00008373</t>
  </si>
  <si>
    <t>[[{'codigo': 104, 'nom_distribucion': 'Validadores', 'sub_categoria': 'Otros', 'porcentaje': '100.00'}]]</t>
  </si>
  <si>
    <t>F017</t>
  </si>
  <si>
    <t>00003599</t>
  </si>
  <si>
    <t>DESAYUNO</t>
  </si>
  <si>
    <t>F NÂ° F001</t>
  </si>
  <si>
    <t>00009487</t>
  </si>
  <si>
    <t>F814</t>
  </si>
  <si>
    <t>00044499</t>
  </si>
  <si>
    <t>F101</t>
  </si>
  <si>
    <t>00106453</t>
  </si>
  <si>
    <t>F FTR1</t>
  </si>
  <si>
    <t>00000040</t>
  </si>
  <si>
    <t>00000528</t>
  </si>
  <si>
    <t>[[{'codigo': 75, 'nom_distribucion': 'Contenido', 'sub_categoria': 'Otros', 'porcentaje': '100.00'}]]</t>
  </si>
  <si>
    <t>S102</t>
  </si>
  <si>
    <t>00419303</t>
  </si>
  <si>
    <t>6132300 VariaciÃ³n Suministros-EnergÃ­a</t>
  </si>
  <si>
    <t>00000798</t>
  </si>
  <si>
    <t>R SB02</t>
  </si>
  <si>
    <t>0237683114</t>
  </si>
  <si>
    <t>F F001</t>
  </si>
  <si>
    <t>00009405</t>
  </si>
  <si>
    <t>00000777</t>
  </si>
  <si>
    <t>6314102 Despensa</t>
  </si>
  <si>
    <t>[[{'codigo': 139, 'nom_distribucion': 'Administrativo', 'sub_categoria': 'Otros', 'porcentaje': '100.00'}]]</t>
  </si>
  <si>
    <t>F F004</t>
  </si>
  <si>
    <t>00026751</t>
  </si>
  <si>
    <t>F F005</t>
  </si>
  <si>
    <t>00030678</t>
  </si>
  <si>
    <t>[[{'codigo': 133, 'nom_distribucion': 'Administrativo', 'sub_categoria': 'Suministros', 'porcentaje': '100.00'}]]</t>
  </si>
  <si>
    <t>FI37</t>
  </si>
  <si>
    <t>00027698</t>
  </si>
  <si>
    <t>3361100 Equipo para procesam. de inform.-Costo</t>
  </si>
  <si>
    <t>00000113</t>
  </si>
  <si>
    <t>F FE29</t>
  </si>
  <si>
    <t>00019866</t>
  </si>
  <si>
    <t>00000112</t>
  </si>
  <si>
    <t>00005320</t>
  </si>
  <si>
    <t>MESA DE COMEDOR</t>
  </si>
  <si>
    <t>00000527</t>
  </si>
  <si>
    <t>00000526</t>
  </si>
  <si>
    <t>00132402</t>
  </si>
  <si>
    <t>00009446</t>
  </si>
  <si>
    <t>00001507</t>
  </si>
  <si>
    <t>Mobiliario de oficina</t>
  </si>
  <si>
    <t>[[{'codigo': 100, 'nom_distribucion': 'TI', 'sub_categoria': 'Proyecto', 'porcentaje': '100.00'}]]</t>
  </si>
  <si>
    <t>00000049</t>
  </si>
  <si>
    <t>6329101 SERVICIOS MANTENIMIENTO EQUIPO</t>
  </si>
  <si>
    <t>00000432</t>
  </si>
  <si>
    <t>FFBNÂº</t>
  </si>
  <si>
    <t>CompaÃ±Ã­a Food Retail S.A.C.</t>
  </si>
  <si>
    <t>3351100 Muebles-Costo</t>
  </si>
  <si>
    <t>00025294</t>
  </si>
  <si>
    <t>00000280</t>
  </si>
  <si>
    <t>RE</t>
  </si>
  <si>
    <t>00171</t>
  </si>
  <si>
    <t>00000110</t>
  </si>
  <si>
    <t>00001504</t>
  </si>
  <si>
    <t>00032725</t>
  </si>
  <si>
    <t>FFNÂº</t>
  </si>
  <si>
    <t>00401103267</t>
  </si>
  <si>
    <t>F S002</t>
  </si>
  <si>
    <t>[[{'codigo': 144, 'nom_distribucion': 'Operaciones', 'sub_categoria': 'Otros', 'porcentaje': '100.00'}]]</t>
  </si>
  <si>
    <t>00000288</t>
  </si>
  <si>
    <t>00000056</t>
  </si>
  <si>
    <t>F F581</t>
  </si>
  <si>
    <t>07054538</t>
  </si>
  <si>
    <t>00000055</t>
  </si>
  <si>
    <t>[[{'codigo': 85, 'nom_distribucion': 'Impresos', 'sub_categoria': 'Proyecto', 'porcentaje': '100.00'}]]</t>
  </si>
  <si>
    <t>00000044</t>
  </si>
  <si>
    <t>R S106</t>
  </si>
  <si>
    <t>0013191099</t>
  </si>
  <si>
    <t>F620</t>
  </si>
  <si>
    <t>00033046</t>
  </si>
  <si>
    <t>01101419</t>
  </si>
  <si>
    <t>Gasto administrativo</t>
  </si>
  <si>
    <t>ADMINISTRATIVOS</t>
  </si>
  <si>
    <t>[[{'codigo': 65, 'nom_distribucion': 'ATC', 'sub_categoria': 'Otros', 'porcentaje': '100.00'}]]</t>
  </si>
  <si>
    <t>00000106</t>
  </si>
  <si>
    <t>00025171</t>
  </si>
  <si>
    <t>00057777</t>
  </si>
  <si>
    <t>3412100 Licencias-Costo</t>
  </si>
  <si>
    <t>[[{'codigo': 137, 'nom_distribucion': 'TI', 'sub_categoria': 'Sofware y Licencias', 'porcentaje': '100.00'}]]</t>
  </si>
  <si>
    <t>00009370</t>
  </si>
  <si>
    <t>F FI40</t>
  </si>
  <si>
    <t>00015738</t>
  </si>
  <si>
    <t>0013</t>
  </si>
  <si>
    <t>[[{'codigo': 110, 'nom_distribucion': 'Administrativo', 'sub_categoria': 'Proyecto', 'porcentaje': '100.00'}]]</t>
  </si>
  <si>
    <t>00015013</t>
  </si>
  <si>
    <t>00000012</t>
  </si>
  <si>
    <t>[[{'codigo': 102, 'nom_distribucion': 'Validadores', 'sub_categoria': 'Ime', 'porcentaje': '100.00'}]]</t>
  </si>
  <si>
    <t>00015675</t>
  </si>
  <si>
    <t>[[{'codigo': 77, 'nom_distribucion': 'DiseÃ±o', 'sub_categoria': 'Ime', 'porcentaje': '100.00'}]]</t>
  </si>
  <si>
    <t>00000152</t>
  </si>
  <si>
    <t>00102454</t>
  </si>
  <si>
    <t>2524100 Otros suministros</t>
  </si>
  <si>
    <t>00015605</t>
  </si>
  <si>
    <t>R S108</t>
  </si>
  <si>
    <t>313395-N-BV-04149</t>
  </si>
  <si>
    <t>F F052</t>
  </si>
  <si>
    <t>01625979</t>
  </si>
  <si>
    <t>MAPFRE PERU COMPAÃ‘IA DE SEGUROS Y REASEGUROS</t>
  </si>
  <si>
    <t>F F52U</t>
  </si>
  <si>
    <t>00022257</t>
  </si>
  <si>
    <t>FF</t>
  </si>
  <si>
    <t>00200032368</t>
  </si>
  <si>
    <t>00000441</t>
  </si>
  <si>
    <t>[[{'codigo': 101, 'nom_distribucion': 'TI', 'sub_categoria': 'Personal Temporal', 'porcentaje': '100.00'}]]</t>
  </si>
  <si>
    <t>R SB 02</t>
  </si>
  <si>
    <t>0 232062063</t>
  </si>
  <si>
    <t>00032310</t>
  </si>
  <si>
    <t>00000101</t>
  </si>
  <si>
    <t>00001138</t>
  </si>
  <si>
    <t>F204</t>
  </si>
  <si>
    <t>00002733</t>
  </si>
  <si>
    <t>F201</t>
  </si>
  <si>
    <t>00012170</t>
  </si>
  <si>
    <t>00004435</t>
  </si>
  <si>
    <t>BLAAHNZ</t>
  </si>
  <si>
    <t>[[{'codigo': 72, 'nom_distribucion': 'Comercial', 'sub_categoria': 'Gastos de Viaje', 'porcentaje': '100.00'}]]</t>
  </si>
  <si>
    <t>BLAHWUJ</t>
  </si>
  <si>
    <t>F F101</t>
  </si>
  <si>
    <t>00014405</t>
  </si>
  <si>
    <t>00000437</t>
  </si>
  <si>
    <t>00024991</t>
  </si>
  <si>
    <t>F F003</t>
  </si>
  <si>
    <t>0001115</t>
  </si>
  <si>
    <t>F FE28</t>
  </si>
  <si>
    <t>00009926</t>
  </si>
  <si>
    <t>B B100</t>
  </si>
  <si>
    <t>00052538</t>
  </si>
  <si>
    <t>BLATYXS</t>
  </si>
  <si>
    <t>F FF01</t>
  </si>
  <si>
    <t>00041462</t>
  </si>
  <si>
    <t>6212100 Comisiones</t>
  </si>
  <si>
    <t>[[{'codigo': 99, 'nom_distribucion': 'TI', 'sub_categoria': 'Proveedores digitales y plataforma web', 'porcentaje': '100.00'}]]</t>
  </si>
  <si>
    <t>00009250</t>
  </si>
  <si>
    <t>00026143</t>
  </si>
  <si>
    <t>[[{'codigo': 71, 'nom_distribucion': 'Comercial', 'sub_categoria': 'Proyecto', 'porcentaje': '100.00'}]]</t>
  </si>
  <si>
    <t>00158</t>
  </si>
  <si>
    <t xml:space="preserve">VASQUEZ SANTILLAN ETTY JHOSELLING  </t>
  </si>
  <si>
    <t>[[{'codigo': 81, 'nom_distribucion': 'Impresos', 'sub_categoria': 'Otros', 'porcentaje': '100.00'}]]</t>
  </si>
  <si>
    <t>00000286</t>
  </si>
  <si>
    <t>00000097</t>
  </si>
  <si>
    <t>00000017</t>
  </si>
  <si>
    <t>00000518</t>
  </si>
  <si>
    <t>F F008</t>
  </si>
  <si>
    <t>00006896</t>
  </si>
  <si>
    <t>00009971</t>
  </si>
  <si>
    <t>F FI37</t>
  </si>
  <si>
    <t>00026962</t>
  </si>
  <si>
    <t>6330104 MATERIALES</t>
  </si>
  <si>
    <t>[[{'codigo': 142, 'nom_distribucion': 'RR.HH', 'sub_categoria': 'Suministros', 'porcentaje': '100.00'}]]</t>
  </si>
  <si>
    <t>00200032178</t>
  </si>
  <si>
    <t>R SB01</t>
  </si>
  <si>
    <t>0557237787</t>
  </si>
  <si>
    <t>[[{'codigo': 76, 'nom_distribucion': 'Marketing', 'sub_categoria': 'Otros', 'porcentaje': '100.00'}]]</t>
  </si>
  <si>
    <t>0557184643</t>
  </si>
  <si>
    <t>0557184229</t>
  </si>
  <si>
    <t>[[{'codigo': 92, 'nom_distribucion': 'Operaciones', 'sub_categoria': 'Operativos', 'porcentaje': '100.00'}]]</t>
  </si>
  <si>
    <t>F FC03</t>
  </si>
  <si>
    <t>00000218</t>
  </si>
  <si>
    <t>F FRE1</t>
  </si>
  <si>
    <t>00004528</t>
  </si>
  <si>
    <t>00000277</t>
  </si>
  <si>
    <t>0011552637</t>
  </si>
  <si>
    <t>00142</t>
  </si>
  <si>
    <t>00034865</t>
  </si>
  <si>
    <t>01090808</t>
  </si>
  <si>
    <t>00000089</t>
  </si>
  <si>
    <t>00000090</t>
  </si>
  <si>
    <t>00000011</t>
  </si>
  <si>
    <t>00000282</t>
  </si>
  <si>
    <t>00001362</t>
  </si>
  <si>
    <t>00001200</t>
  </si>
  <si>
    <t>00000001</t>
  </si>
  <si>
    <t>6419100 Otros</t>
  </si>
  <si>
    <t>00025461</t>
  </si>
  <si>
    <t>00002033</t>
  </si>
  <si>
    <t>00000246</t>
  </si>
  <si>
    <t>00032036</t>
  </si>
  <si>
    <t>00000010</t>
  </si>
  <si>
    <t>F F021</t>
  </si>
  <si>
    <t>00004869</t>
  </si>
  <si>
    <t>F SB01</t>
  </si>
  <si>
    <t>0555279995</t>
  </si>
  <si>
    <t>00000008</t>
  </si>
  <si>
    <t>[[{'codigo': 62, 'nom_distribucion': 'Administrativo', 'sub_categoria': 'Personal temporal', 'porcentaje': '100.00'}]]</t>
  </si>
  <si>
    <t>00000279</t>
  </si>
  <si>
    <t>00000169</t>
  </si>
  <si>
    <t>00000559</t>
  </si>
  <si>
    <t>00000085</t>
  </si>
  <si>
    <t>00001195</t>
  </si>
  <si>
    <t>00000507</t>
  </si>
  <si>
    <t>00000506</t>
  </si>
  <si>
    <t>[[{'codigo': 74, 'nom_distribucion': 'Contenido', 'sub_categoria': 'Gastos de Viaje', 'porcentaje': '100.00'}]]</t>
  </si>
  <si>
    <t>00009163</t>
  </si>
  <si>
    <t>01597353</t>
  </si>
  <si>
    <t>B B002</t>
  </si>
  <si>
    <t>00224626</t>
  </si>
  <si>
    <t>INVERSIONES GASTRONÃ“MICAS ARAMBURÃš S.A.C.</t>
  </si>
  <si>
    <t>00026643</t>
  </si>
  <si>
    <t>GAST</t>
  </si>
  <si>
    <t>F F037</t>
  </si>
  <si>
    <t>00038714</t>
  </si>
  <si>
    <t>F F500</t>
  </si>
  <si>
    <t>00038780</t>
  </si>
  <si>
    <t>00120</t>
  </si>
  <si>
    <t>AUDITORIA</t>
  </si>
  <si>
    <t>00000079</t>
  </si>
  <si>
    <t>00000078</t>
  </si>
  <si>
    <t>00000557</t>
  </si>
  <si>
    <t>00000009</t>
  </si>
  <si>
    <t>0011</t>
  </si>
  <si>
    <t>00023825</t>
  </si>
  <si>
    <t>00000985</t>
  </si>
  <si>
    <t>00024718</t>
  </si>
  <si>
    <t>F907</t>
  </si>
  <si>
    <t>00030714</t>
  </si>
  <si>
    <t>F F574</t>
  </si>
  <si>
    <t>00000062</t>
  </si>
  <si>
    <t>00003801</t>
  </si>
  <si>
    <t>6561103 Utiles de Aseo</t>
  </si>
  <si>
    <t>00029664</t>
  </si>
  <si>
    <t>00025883</t>
  </si>
  <si>
    <t>00000076</t>
  </si>
  <si>
    <t>00000270</t>
  </si>
  <si>
    <t>F FE27</t>
  </si>
  <si>
    <t>00014814</t>
  </si>
  <si>
    <t>00009109</t>
  </si>
  <si>
    <t>00024683</t>
  </si>
  <si>
    <t>00000271</t>
  </si>
  <si>
    <t>00000071</t>
  </si>
  <si>
    <t>00000070</t>
  </si>
  <si>
    <t>00015150</t>
  </si>
  <si>
    <t>00024648</t>
  </si>
  <si>
    <t>F F203</t>
  </si>
  <si>
    <t>00010988</t>
  </si>
  <si>
    <t>DESARROLLO WEB</t>
  </si>
  <si>
    <t>00000069</t>
  </si>
  <si>
    <t>00134</t>
  </si>
  <si>
    <t>00031619</t>
  </si>
  <si>
    <t>00000272</t>
  </si>
  <si>
    <t>SERVICIOS CONTABLES</t>
  </si>
  <si>
    <t>00000275</t>
  </si>
  <si>
    <t>00000254</t>
  </si>
  <si>
    <t>00013907</t>
  </si>
  <si>
    <t>0550107596</t>
  </si>
  <si>
    <t>0550100191</t>
  </si>
  <si>
    <t>0550463247</t>
  </si>
  <si>
    <t>001117</t>
  </si>
  <si>
    <t>00000268</t>
  </si>
  <si>
    <t>00000160</t>
  </si>
  <si>
    <t>00001411</t>
  </si>
  <si>
    <t>[[{'codigo': 126, 'nom_distribucion': 'Administrativo', 'sub_categoria': 'Proveedores digitales y plataforma web', 'porcentaje': '100.00'}]]</t>
  </si>
  <si>
    <t>00014647</t>
  </si>
  <si>
    <t>00001409</t>
  </si>
  <si>
    <t>00000065</t>
  </si>
  <si>
    <t>00009029</t>
  </si>
  <si>
    <t>00123</t>
  </si>
  <si>
    <t>00000307</t>
  </si>
  <si>
    <t>00000262</t>
  </si>
  <si>
    <t>01567501</t>
  </si>
  <si>
    <t>00031355</t>
  </si>
  <si>
    <t>00000736</t>
  </si>
  <si>
    <t>CapacitaciÃ³n en habilidades blandas</t>
  </si>
  <si>
    <t>6241100 CapacitaciÃ³n</t>
  </si>
  <si>
    <t>001116</t>
  </si>
  <si>
    <t>6324100 MARKTING</t>
  </si>
  <si>
    <t>[[{'codigo': 86, 'nom_distribucion': 'Marketing', 'sub_categoria': 'CampaÃ±a', 'porcentaje': '100.00'}]]</t>
  </si>
  <si>
    <t>00117</t>
  </si>
  <si>
    <t>00173</t>
  </si>
  <si>
    <t>00003881</t>
  </si>
  <si>
    <t>3383100 Muebles y enseres por Recibir</t>
  </si>
  <si>
    <t>SILLAS DE COMEDOR</t>
  </si>
  <si>
    <t>00000496</t>
  </si>
  <si>
    <t>00031205</t>
  </si>
  <si>
    <t>00000058</t>
  </si>
  <si>
    <t>00008946</t>
  </si>
  <si>
    <t>00025503</t>
  </si>
  <si>
    <t>6251100 AtenciÃ³n al personal</t>
  </si>
  <si>
    <t>00001374</t>
  </si>
  <si>
    <t>F FE26</t>
  </si>
  <si>
    <t>00004637</t>
  </si>
  <si>
    <t>00116</t>
  </si>
  <si>
    <t>00031139</t>
  </si>
  <si>
    <t>00023984</t>
  </si>
  <si>
    <t>00024304</t>
  </si>
  <si>
    <t>00024303</t>
  </si>
  <si>
    <t>00000495</t>
  </si>
  <si>
    <t>PRODUCCION Y TRANSMISION DE VIDEO EN VIVO</t>
  </si>
  <si>
    <t>00000494</t>
  </si>
  <si>
    <t>00000050</t>
  </si>
  <si>
    <t>00031007</t>
  </si>
  <si>
    <t>00115</t>
  </si>
  <si>
    <t>00008887</t>
  </si>
  <si>
    <t>R</t>
  </si>
  <si>
    <t>00000027</t>
  </si>
  <si>
    <t>00000354</t>
  </si>
  <si>
    <t>2211100 Subproductos</t>
  </si>
  <si>
    <t>00000141</t>
  </si>
  <si>
    <t>00000036</t>
  </si>
  <si>
    <t>F FG01</t>
  </si>
  <si>
    <t>00000002443</t>
  </si>
  <si>
    <t>00000035</t>
  </si>
  <si>
    <t>00007417</t>
  </si>
  <si>
    <t>00001288</t>
  </si>
  <si>
    <t>F FX02</t>
  </si>
  <si>
    <t>00343038</t>
  </si>
  <si>
    <t>00000250</t>
  </si>
  <si>
    <t>00000249</t>
  </si>
  <si>
    <t>000 1167</t>
  </si>
  <si>
    <t>84224 N-BV-04145</t>
  </si>
  <si>
    <t>00024068</t>
  </si>
  <si>
    <t>01536673</t>
  </si>
  <si>
    <t>00000029</t>
  </si>
  <si>
    <t>00008823</t>
  </si>
  <si>
    <t>00000033</t>
  </si>
  <si>
    <t>00001285</t>
  </si>
  <si>
    <t>FOTOCHECK</t>
  </si>
  <si>
    <t>00000032</t>
  </si>
  <si>
    <t>AUDIFONO CON MICROFONO LOGITECH ZONE 300</t>
  </si>
  <si>
    <t>00000031</t>
  </si>
  <si>
    <t>reversed</t>
  </si>
  <si>
    <t>00000242</t>
  </si>
  <si>
    <t>00000024</t>
  </si>
  <si>
    <t>00000025</t>
  </si>
  <si>
    <t>00001279</t>
  </si>
  <si>
    <t>[[{'codigo': 95, 'nom_distribucion': 'RR.HH', 'sub_categoria': 'Ime', 'porcentaje': '100.00'}]]</t>
  </si>
  <si>
    <t>00000030</t>
  </si>
  <si>
    <t>[[{'codigo': 129, 'nom_distribucion': 'Contenido', 'sub_categoria': 'Ime', 'porcentaje': '100.00'}]]</t>
  </si>
  <si>
    <t>F FE25</t>
  </si>
  <si>
    <t>00003199</t>
  </si>
  <si>
    <t>SERVICIO DE MONITOREO</t>
  </si>
  <si>
    <t>00023949</t>
  </si>
  <si>
    <t>00000238</t>
  </si>
  <si>
    <t>00000485</t>
  </si>
  <si>
    <t>00000239</t>
  </si>
  <si>
    <t>00000484</t>
  </si>
  <si>
    <t>00000483</t>
  </si>
  <si>
    <t>00000019</t>
  </si>
  <si>
    <t>00008733</t>
  </si>
  <si>
    <t>00000184</t>
  </si>
  <si>
    <t>00000183</t>
  </si>
  <si>
    <t>00000303</t>
  </si>
  <si>
    <t>00008662</t>
  </si>
  <si>
    <t>01510600</t>
  </si>
  <si>
    <t>00000123</t>
  </si>
  <si>
    <t>00000691</t>
  </si>
  <si>
    <t>00000247</t>
  </si>
  <si>
    <t>Juan Diego Bances - VENTITAS HOME PERÃš</t>
  </si>
  <si>
    <t>00000051</t>
  </si>
  <si>
    <t>COMISION POR VENTA DE ENTRADA EN COMPLEJO SANTA  ROSA DEL MES DE ENERO-MARZO 2025</t>
  </si>
  <si>
    <t>COMISION</t>
  </si>
  <si>
    <t>00000088</t>
  </si>
  <si>
    <t>Desarrollo profesional</t>
  </si>
  <si>
    <t>00000476</t>
  </si>
  <si>
    <t>00000475</t>
  </si>
  <si>
    <t>00000474</t>
  </si>
  <si>
    <t>00008616</t>
  </si>
  <si>
    <t>00001290</t>
  </si>
  <si>
    <t>F FFF1</t>
  </si>
  <si>
    <t>00001498</t>
  </si>
  <si>
    <t>F FE24</t>
  </si>
  <si>
    <t>00003202</t>
  </si>
  <si>
    <t>00001493</t>
  </si>
  <si>
    <t>00001494</t>
  </si>
  <si>
    <t>3324100 Instalaciones -Costo</t>
  </si>
  <si>
    <t>00001286</t>
  </si>
  <si>
    <t>00006261</t>
  </si>
  <si>
    <t>00001282</t>
  </si>
  <si>
    <t>F FE23</t>
  </si>
  <si>
    <t>00003622</t>
  </si>
  <si>
    <t>E001-00000068</t>
  </si>
  <si>
    <t>E001-00000005</t>
  </si>
  <si>
    <t>E001-00000039</t>
  </si>
  <si>
    <t>F250-00000900</t>
  </si>
  <si>
    <t>E001-20</t>
  </si>
  <si>
    <t>E001-18</t>
  </si>
  <si>
    <t>E001-00000057</t>
  </si>
  <si>
    <t>E001-00000026</t>
  </si>
  <si>
    <t>E001-00000013</t>
  </si>
  <si>
    <t>E001-00000493</t>
  </si>
  <si>
    <t>E001-00000492</t>
  </si>
  <si>
    <t>E001-00000127</t>
  </si>
  <si>
    <t>E001-00000129</t>
  </si>
  <si>
    <t>E001-00000128</t>
  </si>
  <si>
    <t>E001-00000067</t>
  </si>
  <si>
    <t>E001-00000016</t>
  </si>
  <si>
    <t>F004-00001283</t>
  </si>
  <si>
    <t>F001-00025751</t>
  </si>
  <si>
    <t>544-4458714229</t>
  </si>
  <si>
    <t>FP03-00001558</t>
  </si>
  <si>
    <t>FF13-00000401</t>
  </si>
  <si>
    <t>E001-00000004</t>
  </si>
  <si>
    <t>E001-00000015</t>
  </si>
  <si>
    <t>SB02-0243453637</t>
  </si>
  <si>
    <t>F001-00009665</t>
  </si>
  <si>
    <t>FE30-00023585</t>
  </si>
  <si>
    <t>F004-00027540</t>
  </si>
  <si>
    <t>F004-00027539</t>
  </si>
  <si>
    <t>FE30-00023070</t>
  </si>
  <si>
    <t>F121-00003530</t>
  </si>
  <si>
    <t>F001-00010802</t>
  </si>
  <si>
    <t>FS01-00002899</t>
  </si>
  <si>
    <t>F001-00002213</t>
  </si>
  <si>
    <t>E001-00000073</t>
  </si>
  <si>
    <t>E001-00000122</t>
  </si>
  <si>
    <t>E001-00000537</t>
  </si>
  <si>
    <t>E001-00000063</t>
  </si>
  <si>
    <t>FI25-00017305</t>
  </si>
  <si>
    <t>SB01-0571094872</t>
  </si>
  <si>
    <t>SB01-0571233027</t>
  </si>
  <si>
    <t>FRE1-00007302</t>
  </si>
  <si>
    <t>E001-00000136</t>
  </si>
  <si>
    <t>FRE1-00007301</t>
  </si>
  <si>
    <t>F448-00023557</t>
  </si>
  <si>
    <t>E001-00000037</t>
  </si>
  <si>
    <t>FC03-00086728</t>
  </si>
  <si>
    <t>E001-00000283</t>
  </si>
  <si>
    <t>E001-00000285</t>
  </si>
  <si>
    <t>FF29-00003107</t>
  </si>
  <si>
    <t>FE29-00025243</t>
  </si>
  <si>
    <t>F004-00001249</t>
  </si>
  <si>
    <t>E001-00000020</t>
  </si>
  <si>
    <t>E001-00000061</t>
  </si>
  <si>
    <t>S106-0014885947</t>
  </si>
  <si>
    <t>F315-00455032</t>
  </si>
  <si>
    <t>NÂ° F001-00009566</t>
  </si>
  <si>
    <t>SB01-0569026304</t>
  </si>
  <si>
    <t>E001-00000118</t>
  </si>
  <si>
    <t>F090-00187668</t>
  </si>
  <si>
    <t>F090-00187667</t>
  </si>
  <si>
    <t>F090-00187665</t>
  </si>
  <si>
    <t>F090-00187666</t>
  </si>
  <si>
    <t>F003-00007219</t>
  </si>
  <si>
    <t>F002-00001533</t>
  </si>
  <si>
    <t>E001-00000059</t>
  </si>
  <si>
    <t>E001-00000060</t>
  </si>
  <si>
    <t>E001-00000117</t>
  </si>
  <si>
    <t>E001-00000148</t>
  </si>
  <si>
    <t>FI25-00017049</t>
  </si>
  <si>
    <t>R E001-29</t>
  </si>
  <si>
    <t>F100-00008599</t>
  </si>
  <si>
    <t>FI40-00016363</t>
  </si>
  <si>
    <t>F052-01658369</t>
  </si>
  <si>
    <t>FC01-00132753</t>
  </si>
  <si>
    <t>FX02-00376089</t>
  </si>
  <si>
    <t>F001-00008373</t>
  </si>
  <si>
    <t>F017-00003599</t>
  </si>
  <si>
    <t>F NÂ° F001-00009487</t>
  </si>
  <si>
    <t>S102-00419303</t>
  </si>
  <si>
    <t>FI37-00027698</t>
  </si>
  <si>
    <t>FC01-00132402</t>
  </si>
  <si>
    <t>FFBNÂº-8800045721</t>
  </si>
  <si>
    <t>RE-00171</t>
  </si>
  <si>
    <t>FFNÂº-00401103267</t>
  </si>
  <si>
    <t>F F581-07054538</t>
  </si>
  <si>
    <t>F NÂ° F001-00009370</t>
  </si>
  <si>
    <t>RE-0013</t>
  </si>
  <si>
    <t>F F052-01625979</t>
  </si>
  <si>
    <t>FF-00200032368</t>
  </si>
  <si>
    <t>BLAAHNZ-5447857</t>
  </si>
  <si>
    <t>BLAHWUJ-5448205</t>
  </si>
  <si>
    <t>F F003-0001115</t>
  </si>
  <si>
    <t>BLATYXS-5446143</t>
  </si>
  <si>
    <t>RE-00158</t>
  </si>
  <si>
    <t>R E001-69</t>
  </si>
  <si>
    <t>FF-00200032178</t>
  </si>
  <si>
    <t>RE-00142</t>
  </si>
  <si>
    <t>F NÂ° F001-00009163</t>
  </si>
  <si>
    <t>GAST-2025060004</t>
  </si>
  <si>
    <t>GAST-2025060003</t>
  </si>
  <si>
    <t>RE-00120</t>
  </si>
  <si>
    <t>RE-0011</t>
  </si>
  <si>
    <t>F907-00030714</t>
  </si>
  <si>
    <t>F NÂ° F001-00009109</t>
  </si>
  <si>
    <t>RE-00134</t>
  </si>
  <si>
    <t>RE-001117</t>
  </si>
  <si>
    <t>R E001-51</t>
  </si>
  <si>
    <t>RE-00123</t>
  </si>
  <si>
    <t>GAST-2025060002</t>
  </si>
  <si>
    <t>GAST-2025060001</t>
  </si>
  <si>
    <t>RE-001116</t>
  </si>
  <si>
    <t>RE-00117</t>
  </si>
  <si>
    <t>RE-00173</t>
  </si>
  <si>
    <t>F F002-00003881</t>
  </si>
  <si>
    <t>RE-00116</t>
  </si>
  <si>
    <t>R E001-66</t>
  </si>
  <si>
    <t>RE-00115</t>
  </si>
  <si>
    <t>R-10412704113</t>
  </si>
  <si>
    <t>F F001-00007417</t>
  </si>
  <si>
    <t>R E001-115</t>
  </si>
  <si>
    <t>F F001-000 1167</t>
  </si>
  <si>
    <t>R E001-19</t>
  </si>
  <si>
    <t>R E001-28</t>
  </si>
  <si>
    <t>R E001-7</t>
  </si>
  <si>
    <t>F F001-00000184</t>
  </si>
  <si>
    <t>F F001-00000183</t>
  </si>
  <si>
    <t>R E001-136</t>
  </si>
  <si>
    <t>Detalles para Suma de Total firmado - Número: F E001-00000012</t>
  </si>
  <si>
    <t>0.16101666666666667</t>
  </si>
  <si>
    <t>0.15510526315789472</t>
  </si>
  <si>
    <t>0.18300000000000002</t>
  </si>
  <si>
    <t>0.15508641975308643</t>
  </si>
  <si>
    <t>0.15508333333333332</t>
  </si>
  <si>
    <t>0.15508666666666665</t>
  </si>
  <si>
    <t>0.42372000000000004</t>
  </si>
  <si>
    <t>7.204000000000001</t>
  </si>
  <si>
    <t>564.6419999999999</t>
  </si>
  <si>
    <t>0.21525999999999998</t>
  </si>
  <si>
    <t>0.11186486486486485</t>
  </si>
  <si>
    <t>0.16440000000000002</t>
  </si>
  <si>
    <t>0.10762999999999999</t>
  </si>
  <si>
    <t>0.13390000000000002</t>
  </si>
  <si>
    <t>0.7406999999999999</t>
  </si>
  <si>
    <t>0.8740000000000001</t>
  </si>
  <si>
    <t>0.21899999999999997</t>
  </si>
  <si>
    <t>0.36865000000000003</t>
  </si>
  <si>
    <t>0.24746666666666664</t>
  </si>
  <si>
    <t>0.16101600000000002</t>
  </si>
  <si>
    <t>0.15508000000000002</t>
  </si>
  <si>
    <t>0.25847000000000003</t>
  </si>
  <si>
    <t>0.31016000000000005</t>
  </si>
  <si>
    <t>837.8000000000001</t>
  </si>
  <si>
    <t>157.21698412698413</t>
  </si>
  <si>
    <t>185.51603174603176</t>
  </si>
  <si>
    <t>20.00166666666667</t>
  </si>
  <si>
    <t>15.253333333333332</t>
  </si>
  <si>
    <t>45.410000000000004</t>
  </si>
  <si>
    <t>710.0066666666667</t>
  </si>
  <si>
    <t>837.8066666666667</t>
  </si>
  <si>
    <t>157.21697674418604</t>
  </si>
  <si>
    <t>185.5160465116279</t>
  </si>
  <si>
    <t>114.46000000000001</t>
  </si>
  <si>
    <t>0.27118600000000004</t>
  </si>
  <si>
    <t>4.166666666666667</t>
  </si>
  <si>
    <t>0.33999999999999997</t>
  </si>
  <si>
    <t>0.40099999999999997</t>
  </si>
  <si>
    <t>5.5566666666666675</t>
  </si>
  <si>
    <t>3.2466666666666666</t>
  </si>
  <si>
    <t>21.490000000000002</t>
  </si>
  <si>
    <t>0.7754000000000001</t>
  </si>
  <si>
    <t>1.2409999999999999</t>
  </si>
  <si>
    <t>0.21186000000000002</t>
  </si>
  <si>
    <t>0.11779999999999999</t>
  </si>
  <si>
    <t>0.13899999999999998</t>
  </si>
  <si>
    <t>7.079999999999999</t>
  </si>
  <si>
    <t>0.30084666666666665</t>
  </si>
  <si>
    <t>0.2669485714285714</t>
  </si>
  <si>
    <t>0.29661333333333334</t>
  </si>
  <si>
    <t>742.2199999999999</t>
  </si>
  <si>
    <t>203.70407407407407</t>
  </si>
  <si>
    <t>240.37074074074076</t>
  </si>
  <si>
    <t>144.90333333333334</t>
  </si>
  <si>
    <t>5.786666666666666</t>
  </si>
  <si>
    <t>6.829999999999999</t>
  </si>
  <si>
    <t>1.5433333333333332</t>
  </si>
  <si>
    <t>16.433333333333334</t>
  </si>
  <si>
    <t>2.4285714285714284</t>
  </si>
  <si>
    <t>2.8657142857142857</t>
  </si>
  <si>
    <t>11.016666666666666</t>
  </si>
  <si>
    <t>182.85714285714286</t>
  </si>
  <si>
    <t>215.77142857142857</t>
  </si>
  <si>
    <t>248.98000000000002</t>
  </si>
  <si>
    <t>195.88000000000002</t>
  </si>
  <si>
    <t>116.82000000000001</t>
  </si>
  <si>
    <t>908.0033333333334</t>
  </si>
  <si>
    <t>0.10339000000000001</t>
  </si>
  <si>
    <t>141.60000000000002</t>
  </si>
  <si>
    <t>5.829999999999999</t>
  </si>
  <si>
    <t>9.790000000000001</t>
  </si>
  <si>
    <t>11.552857142857144</t>
  </si>
  <si>
    <t>0.15339090909090908</t>
  </si>
  <si>
    <t>0.18644444444444447</t>
  </si>
  <si>
    <t>0.12458333333333334</t>
  </si>
  <si>
    <t>0.29300000000000004</t>
  </si>
  <si>
    <t>0.18304615384615386</t>
  </si>
  <si>
    <t>0.18136000000000002</t>
  </si>
  <si>
    <t>0.7593166666666666</t>
  </si>
  <si>
    <t>1.1389749999999998</t>
  </si>
  <si>
    <t>0.7373000000000001</t>
  </si>
  <si>
    <t>0.43799999999999994</t>
  </si>
  <si>
    <t>0.12373333333333332</t>
  </si>
  <si>
    <t>0.16610333333333333</t>
  </si>
  <si>
    <t>0.18474000000000002</t>
  </si>
  <si>
    <t>28.319999999999997</t>
  </si>
  <si>
    <t>LAPTOP</t>
  </si>
  <si>
    <t>Memoria</t>
  </si>
  <si>
    <t>55.086666666666666</t>
  </si>
  <si>
    <t>65.00333333333333</t>
  </si>
  <si>
    <t>MOUSE</t>
  </si>
  <si>
    <t>14.159999999999998</t>
  </si>
  <si>
    <t>55.083333333333336</t>
  </si>
  <si>
    <t>17.400000000000002</t>
  </si>
  <si>
    <t>20.532083333333333</t>
  </si>
  <si>
    <t>411.0172727272727</t>
  </si>
  <si>
    <t>49.66088235294118</t>
  </si>
  <si>
    <t>0.16525416666666667</t>
  </si>
  <si>
    <t>SALDAÃ‘A VASQUEZ GENESIS</t>
  </si>
  <si>
    <t>codigo_producto</t>
  </si>
  <si>
    <t>id_proveedor</t>
  </si>
  <si>
    <t>F E0001</t>
  </si>
  <si>
    <t>busque</t>
  </si>
  <si>
    <t>Número de Documento</t>
  </si>
  <si>
    <t>02-E001-00000068</t>
  </si>
  <si>
    <t>01-F002-00001584</t>
  </si>
  <si>
    <t>T-E001-00000005</t>
  </si>
  <si>
    <t>02-E001-00000039</t>
  </si>
  <si>
    <t>01-F052-01689541</t>
  </si>
  <si>
    <t>T-E001- 20</t>
  </si>
  <si>
    <t>01-F250-00000900</t>
  </si>
  <si>
    <t>T-E001- 18</t>
  </si>
  <si>
    <t>02-E001-00000057</t>
  </si>
  <si>
    <t>02-E001-00000026</t>
  </si>
  <si>
    <t>01-F030-00008004</t>
  </si>
  <si>
    <t>01-F301-00040284</t>
  </si>
  <si>
    <t>01-F004-00001283</t>
  </si>
  <si>
    <t>01-F003-00001183</t>
  </si>
  <si>
    <t>01-E001-00000013</t>
  </si>
  <si>
    <t>01-E001-00000493</t>
  </si>
  <si>
    <t>01-E001-00000492</t>
  </si>
  <si>
    <t>01-E001-00000127</t>
  </si>
  <si>
    <t>01-E001-00000129</t>
  </si>
  <si>
    <t>01-E001-00000128</t>
  </si>
  <si>
    <t>02-E001-00000067</t>
  </si>
  <si>
    <t>02-E001-00000016</t>
  </si>
  <si>
    <t>02-E001 -38</t>
  </si>
  <si>
    <t>01-F001-00025751</t>
  </si>
  <si>
    <t>01-544-4458714229</t>
  </si>
  <si>
    <t>01-FP03-00001558</t>
  </si>
  <si>
    <t>01-FF13-00000401</t>
  </si>
  <si>
    <t>02-E001-00000004</t>
  </si>
  <si>
    <t>02-E001-00000015</t>
  </si>
  <si>
    <t>14-SB02-0243453637</t>
  </si>
  <si>
    <t>01-F001-00009665</t>
  </si>
  <si>
    <t>01-FE30-00023585</t>
  </si>
  <si>
    <t>01-F004-00027540</t>
  </si>
  <si>
    <t>01-F004-00027539</t>
  </si>
  <si>
    <t>01-FE30-00023070</t>
  </si>
  <si>
    <t>02-E001-00000037</t>
  </si>
  <si>
    <t>14-S106-0014885947</t>
  </si>
  <si>
    <t>14-SB01-0571094872</t>
  </si>
  <si>
    <t>14-SB01-0571233027</t>
  </si>
  <si>
    <t>01-FRE1-00007302</t>
  </si>
  <si>
    <t>14-SB01-0569026304</t>
  </si>
  <si>
    <t>01-F001-00010802</t>
  </si>
  <si>
    <t>01-F21U-00028676</t>
  </si>
  <si>
    <t>01-F18U-00070549</t>
  </si>
  <si>
    <t>01-FS01-00002899</t>
  </si>
  <si>
    <t>01-F001-00009648</t>
  </si>
  <si>
    <t>01-F121-00003530</t>
  </si>
  <si>
    <t>01-F021-00005320</t>
  </si>
  <si>
    <t>01-F001-00007397</t>
  </si>
  <si>
    <t>01-F001-00002213</t>
  </si>
  <si>
    <t>01-FC03-00086728</t>
  </si>
  <si>
    <t>01-FC01-00132753</t>
  </si>
  <si>
    <t>01-E001-00000122</t>
  </si>
  <si>
    <t>02-E001-00000063</t>
  </si>
  <si>
    <t>02-E001-00000073</t>
  </si>
  <si>
    <t>01-E001-00000537</t>
  </si>
  <si>
    <t>01-F017-00003599</t>
  </si>
  <si>
    <t>01-F814-00044499</t>
  </si>
  <si>
    <t>01-F101-00106453</t>
  </si>
  <si>
    <t>01-FR02-00001013</t>
  </si>
  <si>
    <t>01-F021-00005380</t>
  </si>
  <si>
    <t>01-F003-00007219</t>
  </si>
  <si>
    <t>01-FI25-00017305</t>
  </si>
  <si>
    <t>01-FF29-00003107</t>
  </si>
  <si>
    <t>01-FE29-00025243</t>
  </si>
  <si>
    <t>01-E001-00000136</t>
  </si>
  <si>
    <t>01-FRE1-00007301</t>
  </si>
  <si>
    <t>01-F448-00023557</t>
  </si>
  <si>
    <t>01-F121-00003365</t>
  </si>
  <si>
    <t>01-F121-00003401</t>
  </si>
  <si>
    <t>01-F001-00009925</t>
  </si>
  <si>
    <t>01-F100-00008599</t>
  </si>
  <si>
    <t>01-E001-00000283</t>
  </si>
  <si>
    <t>01-E001-00000285</t>
  </si>
  <si>
    <t>01-F003-00000798</t>
  </si>
  <si>
    <t>01-F004-00001249</t>
  </si>
  <si>
    <t>01-E001-00000020</t>
  </si>
  <si>
    <t>02-E001-00000061</t>
  </si>
  <si>
    <t>02-</t>
  </si>
  <si>
    <t>01-N° F001-00009566</t>
  </si>
  <si>
    <t>01-F315-00455032</t>
  </si>
  <si>
    <t>01-E001-00000118</t>
  </si>
  <si>
    <t>01-</t>
  </si>
  <si>
    <t>01-F090-00187668</t>
  </si>
  <si>
    <t>01-F090-00187667</t>
  </si>
  <si>
    <t>01-F090-00187665</t>
  </si>
  <si>
    <t>01-F090-00187666</t>
  </si>
  <si>
    <t>01-F002-00001533</t>
  </si>
  <si>
    <t>01-E001-00000059</t>
  </si>
  <si>
    <t>01-E001-00000060</t>
  </si>
  <si>
    <t>14-</t>
  </si>
  <si>
    <t>01-E001-00000117</t>
  </si>
  <si>
    <t>01-FI25-00017049</t>
  </si>
  <si>
    <t>01-E001-00000148</t>
  </si>
  <si>
    <t>01-FI40-00016363</t>
  </si>
  <si>
    <t>01-F052-01658369</t>
  </si>
  <si>
    <t>03-B574-00006045</t>
  </si>
  <si>
    <t>01-F001 - 00008373</t>
  </si>
  <si>
    <t>01-FX02-00376089</t>
  </si>
  <si>
    <t>14-S102-00419303</t>
  </si>
  <si>
    <t>01-FI37-00027698</t>
  </si>
  <si>
    <t>01-F204-00002733</t>
  </si>
  <si>
    <t>01-FC01-00132402</t>
  </si>
  <si>
    <t>26-</t>
  </si>
  <si>
    <t>01-F620-00033046</t>
  </si>
  <si>
    <t>01-F201-00012170</t>
  </si>
  <si>
    <t>05-</t>
  </si>
  <si>
    <t>01-F907-00030714</t>
  </si>
  <si>
    <t>03-</t>
  </si>
  <si>
    <t>-</t>
  </si>
  <si>
    <t>(PE) Document Number</t>
  </si>
  <si>
    <t>E001 -38</t>
  </si>
  <si>
    <t>F001 - 00008373</t>
  </si>
  <si>
    <t>BUSQUEDA</t>
  </si>
  <si>
    <t>Número_replica</t>
  </si>
  <si>
    <t>CONVERSION.item.total</t>
  </si>
  <si>
    <t>CONVERSION.item.subtotal</t>
  </si>
  <si>
    <t>CONVERSION.item.igv</t>
  </si>
  <si>
    <t xml:space="preserve">  item.subtotal</t>
  </si>
  <si>
    <t xml:space="preserve">  item.igv</t>
  </si>
  <si>
    <t xml:space="preserve">  item.total</t>
  </si>
  <si>
    <t xml:space="preserve">  CONVERSION.item.subtotal</t>
  </si>
  <si>
    <t xml:space="preserve">  CONVERSION.item.igv</t>
  </si>
  <si>
    <t xml:space="preserve">  CONVERSION.item.total</t>
  </si>
  <si>
    <t>hora_de_emision</t>
  </si>
  <si>
    <t>item.id_estado</t>
  </si>
  <si>
    <t>item.nombre_estado</t>
  </si>
  <si>
    <t>item.evento.fecha_hora_ini_event</t>
  </si>
  <si>
    <t>item.evento.fecha_hora_fin_event</t>
  </si>
  <si>
    <t>CARPINTERIA</t>
  </si>
  <si>
    <t xml:space="preserve">SERV VALIDADORES </t>
  </si>
  <si>
    <t>SCTR</t>
  </si>
  <si>
    <t>TORTA</t>
  </si>
  <si>
    <t>PRODUCCION</t>
  </si>
  <si>
    <t>SERVICIO DE MANTENIMIENTO</t>
  </si>
  <si>
    <t>GASTOS COMPLEMENTARIOS</t>
  </si>
  <si>
    <t>TRABAJO DE GASFITERIA</t>
  </si>
  <si>
    <t>ETIQUETA</t>
  </si>
  <si>
    <t>Etiquetas de seguridad</t>
  </si>
  <si>
    <t>EQUIPAJE</t>
  </si>
  <si>
    <t>SERVICIO DE COMUNICACIONES</t>
  </si>
  <si>
    <t>BOLETO PREMIUM COSTESIA GENERAL</t>
  </si>
  <si>
    <t>BOLETO PREMIUM COSTESIA VIP</t>
  </si>
  <si>
    <t>BRAZALETE ZONA FUNDADORES</t>
  </si>
  <si>
    <t>BRAZALETE ZONA FAMILIA HU</t>
  </si>
  <si>
    <t xml:space="preserve">BRAZALETES VIP </t>
  </si>
  <si>
    <t>BRAZALETES ZONA HALLOBOX</t>
  </si>
  <si>
    <t>BRAZALETES FULL ACCESS</t>
  </si>
  <si>
    <t>STRETCH FILM</t>
  </si>
  <si>
    <t>LAN TESTER</t>
  </si>
  <si>
    <t>CRIMPEADOR</t>
  </si>
  <si>
    <t>CONECTOR</t>
  </si>
  <si>
    <t>[{'codigo_producto': '10', 'cantidad': '25', 'valor_unitario': 220.0, 'precio_unitario': 259.6, 'descuento': 0.0, 'subtotal': 5500.0, 'porcentaje_de_igv': '18.00', 'igv': 990.0, 'total': 6490.0, 'moneda': '1', 'tipo_de_cambio': '', 'id_tipo_gasto': 5, 'nom_tipo_gasto': 'Otros', 'id_proveedor': 384, 'id_producto': 278,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'11', 'cantidad': '15', 'valor_unitario': 478.51, 'precio_unitario': 564.6419999999999, 'descuento': 0.0, 'subtotal': 7177.65, 'porcentaje_de_igv': '18.00', 'igv': 1291.9799999999996, 'total': 8469.63, 'moneda': '1', 'tipo_de_cambio': '', 'id_tipo_gasto': 5, 'nom_tipo_gasto': 'Otros', 'id_proveedor': 384, 'id_producto': 278,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</si>
  <si>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SERVICIO DE MARKETING</t>
  </si>
  <si>
    <t>CABLE RED</t>
  </si>
  <si>
    <t>MONITOR</t>
  </si>
  <si>
    <t>TRAMITE</t>
  </si>
  <si>
    <t>CARTELES</t>
  </si>
  <si>
    <t>TRABAJO DE CERRAJERIA</t>
  </si>
  <si>
    <t>SERVICIO DE AGUA POTABLE</t>
  </si>
  <si>
    <t>AGUA</t>
  </si>
  <si>
    <t>VASO</t>
  </si>
  <si>
    <t>DESARROLLO DE INTEGRACION</t>
  </si>
  <si>
    <t>CONJUNTO DEPORTIVO</t>
  </si>
  <si>
    <t>SERVICIO DE INTERNET</t>
  </si>
  <si>
    <t>Servicio de Validacion</t>
  </si>
  <si>
    <t>SERVICIO DE LUZ</t>
  </si>
  <si>
    <t>ALQUILER</t>
  </si>
  <si>
    <t>APOYO EN LIMPIEZA</t>
  </si>
  <si>
    <t>ESTABILIZADOR</t>
  </si>
  <si>
    <t>Cajas - Full Color</t>
  </si>
  <si>
    <t>CHALECOS</t>
  </si>
  <si>
    <t>CAJAS DE BRAZALETES</t>
  </si>
  <si>
    <t>ELABORACION DE VIDEOS</t>
  </si>
  <si>
    <t>REGISTRO AGIL DE CONTENIDO EN EXTERIORES</t>
  </si>
  <si>
    <t>EQUIPO DE CELULAR</t>
  </si>
  <si>
    <t>BOLSAS PARA BASURA</t>
  </si>
  <si>
    <t>LEJIA</t>
  </si>
  <si>
    <t>AMBIENTADOR</t>
  </si>
  <si>
    <t>LAVAVAJILLA</t>
  </si>
  <si>
    <t>JABON LIQUIDO</t>
  </si>
  <si>
    <t>DETERGENTE LIQUIDO</t>
  </si>
  <si>
    <t>CERA</t>
  </si>
  <si>
    <t>LIMPIATODO</t>
  </si>
  <si>
    <t>SACAGRASA</t>
  </si>
  <si>
    <t>INSECTICIDA</t>
  </si>
  <si>
    <t>ESPONJA</t>
  </si>
  <si>
    <t>GUANTES</t>
  </si>
  <si>
    <t>ALCOHOL ISOPROPILICO</t>
  </si>
  <si>
    <t>TRAPEADOR</t>
  </si>
  <si>
    <t>PAPELERA</t>
  </si>
  <si>
    <t>Delivery</t>
  </si>
  <si>
    <t>BIDONES</t>
  </si>
  <si>
    <t>SOPORTE LAPTOP</t>
  </si>
  <si>
    <t>CREACION DE CONTENIDO</t>
  </si>
  <si>
    <t>SERVICIO DE DESARROLLO WEB</t>
  </si>
  <si>
    <t>MOVILIDAD</t>
  </si>
  <si>
    <t xml:space="preserve">HORNO MICROONDAS </t>
  </si>
  <si>
    <t>BEBIDAS</t>
  </si>
  <si>
    <t>Lapicero</t>
  </si>
  <si>
    <t>ARCHIVADORES</t>
  </si>
  <si>
    <t>Sobres</t>
  </si>
  <si>
    <t>POST IT</t>
  </si>
  <si>
    <t>ENGRAPADOR</t>
  </si>
  <si>
    <t>Micas</t>
  </si>
  <si>
    <t>Menaje</t>
  </si>
  <si>
    <t>Infusiones</t>
  </si>
  <si>
    <t>SERVICIOS GENERALES</t>
  </si>
  <si>
    <t>IMPRESORA STICKERS VERTICALES</t>
  </si>
  <si>
    <t>Antivirus</t>
  </si>
  <si>
    <t>ELABORACION DE ESCRITOS</t>
  </si>
  <si>
    <t>KIT DE TECLADO Y MOUSE</t>
  </si>
  <si>
    <t>RIBBON</t>
  </si>
  <si>
    <t>Equipos Zebra</t>
  </si>
  <si>
    <t>Planes postpago</t>
  </si>
  <si>
    <t>SERVICO DE HOSPEDAJE</t>
  </si>
  <si>
    <t>PASAJE</t>
  </si>
  <si>
    <t>SERVICIO DE HOSPEDAJE</t>
  </si>
  <si>
    <t>Rollos de stickers</t>
  </si>
  <si>
    <t>Archivador</t>
  </si>
  <si>
    <t>SERVICIO DE CONTENIDO</t>
  </si>
  <si>
    <t>KIT DE INTERNET SATELITAL STARLINK MINI</t>
  </si>
  <si>
    <t>FOLDER MANILA</t>
  </si>
  <si>
    <t>TIJERA</t>
  </si>
  <si>
    <t>LIMPIA TIPO</t>
  </si>
  <si>
    <t>TAJADOR</t>
  </si>
  <si>
    <t>FOLDER</t>
  </si>
  <si>
    <t>HOJA BOND</t>
  </si>
  <si>
    <t>REGLA</t>
  </si>
  <si>
    <t>RESALTADOR</t>
  </si>
  <si>
    <t>CINTA DE AGUA</t>
  </si>
  <si>
    <t>GLOBOS</t>
  </si>
  <si>
    <t>CLIPS</t>
  </si>
  <si>
    <t>ALCOHOL</t>
  </si>
  <si>
    <t>MASCARILLA</t>
  </si>
  <si>
    <t>PARACETAMOL</t>
  </si>
  <si>
    <t>PANADOL</t>
  </si>
  <si>
    <t>HIRUDOID</t>
  </si>
  <si>
    <t>CURITAS</t>
  </si>
  <si>
    <t>CINTA</t>
  </si>
  <si>
    <t>Bandera</t>
  </si>
  <si>
    <t>MANTENIMIENTO</t>
  </si>
  <si>
    <t>Sistema Operativo</t>
  </si>
  <si>
    <t>AROMATIZADOR</t>
  </si>
  <si>
    <t>PULVERIZADOR</t>
  </si>
  <si>
    <t>LIMPIAVIDRIOS</t>
  </si>
  <si>
    <t>LIMPIADOR DE CUERO</t>
  </si>
  <si>
    <t>LETRERO</t>
  </si>
  <si>
    <t>LIBRO</t>
  </si>
  <si>
    <t>SERVICIO PRESTADO</t>
  </si>
  <si>
    <t>CINTA DE RESINA NEGRA</t>
  </si>
  <si>
    <t>TOALLA JUMBO ECOLOGICO</t>
  </si>
  <si>
    <t>TOALLA INTERFOLIADO ARIESS</t>
  </si>
  <si>
    <t>2 HABITACIONES MATRIMONIALES</t>
  </si>
  <si>
    <t xml:space="preserve">Boleto Full Color </t>
  </si>
  <si>
    <t>Cintillos</t>
  </si>
  <si>
    <t>Capacitaciones</t>
  </si>
  <si>
    <t>STRETCH</t>
  </si>
  <si>
    <t>Cinta</t>
  </si>
  <si>
    <t>DESARROLLO Y GRABACION DE SKETCHES CREATIVOS</t>
  </si>
  <si>
    <t>ELABORACION DE VIDEOS CON PRESENTADOR</t>
  </si>
  <si>
    <t>DISENIO DE POST Y CARRUSELES CON GUION</t>
  </si>
  <si>
    <t>TYVEK</t>
  </si>
  <si>
    <t>Polo box</t>
  </si>
  <si>
    <t>MODULO COUNTER PVC ESTANDAR</t>
  </si>
  <si>
    <t>Roll screen</t>
  </si>
  <si>
    <t>CHAPA ELECTRICA CON BOTON PARA REJA MARCA BELCOM</t>
  </si>
  <si>
    <t>TRANSFORMADOR PARA CHAPA ELECTRICA</t>
  </si>
  <si>
    <t>SERVICIO TECNICO MANO DE OBRA</t>
  </si>
  <si>
    <t>MATERIALES TUBO O CANALETA ACCESORIOS DE FIJACION</t>
  </si>
  <si>
    <t>SWICH DE TRANSFERENCIA</t>
  </si>
  <si>
    <t>SOPORTE PARA LAPTOP</t>
  </si>
  <si>
    <t>ENVIO</t>
  </si>
  <si>
    <t>GENIUS PARLANTE</t>
  </si>
  <si>
    <t>Impresora Brother DCP-T520W Multifuncional Wifi</t>
  </si>
  <si>
    <t>LANYARDS</t>
  </si>
  <si>
    <t>IMPRESION DE VINIL</t>
  </si>
  <si>
    <t>SERVICIO DE GESTION COMERCIAL</t>
  </si>
  <si>
    <t>CARTONES PERSONALIZADOS</t>
  </si>
  <si>
    <t>CABLE HDMI</t>
  </si>
  <si>
    <t>TECLADO</t>
  </si>
  <si>
    <t>BANNERS PUBLICITARIOS</t>
  </si>
  <si>
    <t>Apoyo Logistico</t>
  </si>
  <si>
    <t>Validadores</t>
  </si>
  <si>
    <t>KINGSTON MEMORIA RAM SODIMM  16GB DDR4 3200MHZ</t>
  </si>
  <si>
    <t>Polo</t>
  </si>
  <si>
    <t>servicio</t>
  </si>
  <si>
    <t>Tumblers</t>
  </si>
  <si>
    <t>3.7730000000000006</t>
  </si>
  <si>
    <t>CAT SALUD UNO RIESGO</t>
  </si>
  <si>
    <t>Plan Individual Odoo</t>
  </si>
  <si>
    <t>REALIZACION DE EVENTO</t>
  </si>
  <si>
    <t>Bomba de condensado</t>
  </si>
  <si>
    <t>N° F001-00009566</t>
  </si>
  <si>
    <t>FFBNº-8800045721</t>
  </si>
  <si>
    <t>FFNº-00401103267</t>
  </si>
  <si>
    <t>FACTURAID</t>
  </si>
  <si>
    <t>SINIMPUESTO</t>
  </si>
  <si>
    <t>IMPUESTO</t>
  </si>
  <si>
    <t>TOTAL</t>
  </si>
  <si>
    <t>Suma de SINIMPUESTO</t>
  </si>
  <si>
    <t>Suma de IMPUESTO</t>
  </si>
  <si>
    <t>Suma de TOTAL</t>
  </si>
  <si>
    <t>dat</t>
  </si>
  <si>
    <t>ETL</t>
  </si>
  <si>
    <t>Detalles para   CONVERSION.item.total - UNIFICADO: E001-00000537</t>
  </si>
  <si>
    <t>[{'codigo_producto': 2292, 'cantidad': '1', 'valor_unitario': 2170.0, 'precio_unitario': 2170.0, 'descuento': 0.0, 'subtotal': 2170.0, 'porcentaje_de_igv': '0.00', 'igv': 0.0, 'total': 2170.0, 'moneda': '1', 'tipo_de_cambio': 1.0, 'id_tipo_gasto': 5, 'nom_tipo_gasto': 'Otros', 'id_proveedor': 1806, 'id_producto': 31117, 'nom_producto': 'CARPINTERIA',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</si>
  <si>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1956, 'cantidad': '1', 'valor_unitario': 450.0, 'precio_unitario': 531.0, 'descuento': 0.0, 'subtotal': 450.0, 'porcentaje_de_igv': '18.00', 'igv': 81.0, 'total': 531.0, 'moneda': '1', 'tipo_de_cambio': 1.0, 'id_tipo_gasto': 2, 'nom_tipo_gasto': 'Servicios', 'id_proveedor': 565, 'id_producto': 31114,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'', 'nom_distribucion': '', 'sub_categoria': '', 'porcentaje': '100.00'}]]}]</t>
  </si>
  <si>
    <t>SERVICIO DE CAPACITACION</t>
  </si>
  <si>
    <t>[{'codigo_producto': 2029, 'cantidad': '1', 'valor_unitario': 3550.0, 'precio_unitario': 3550.0, 'descuento': 0.0, 'subtotal': 3550.0, 'porcentaje_de_igv': '0.00', 'igv': 0.0, 'total': 3550.0, 'moneda': '1', 'tipo_de_cambio': 1.0, 'id_tipo_gasto': 2, 'nom_tipo_gasto': 'Servicios', 'id_proveedor': 6473, 'id_producto': 31041, 'nom_producto': 'Servicio de 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</t>
  </si>
  <si>
    <t>[{'codigo_producto': 2258, 'cantidad': '1', 'valor_unitario': 1640.0, 'precio_unitario': 1640.0, 'descuento': 0.0, 'subtotal': 1640.0, 'porcentaje_de_igv': '0.00', 'igv': 0.0, 'total': 1640.0, 'moneda': '1', 'tipo_de_cambio': 1.0, 'id_tipo_gasto': 2, 'nom_tipo_gasto': 'Servicios', 'id_proveedor': 1553, 'id_producto': 31013,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</si>
  <si>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31036,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</t>
  </si>
  <si>
    <t>[{'codigo_producto': 1957,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514, 'id_producto': 31017,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</t>
  </si>
  <si>
    <t>[{'codigo_producto': 1939, 'cantidad': '1', 'valor_unitario': 5400.0, 'precio_unitario': 5400.0, 'descuento': 0.0, 'subtotal': 5400.0, 'porcentaje_de_igv': '0.00', 'igv': 0.0, 'total': 5400.0, 'moneda': '1', 'tipo_de_cambio': 1.0, 'id_tipo_gasto': 2, 'nom_tipo_gasto': 'Servicios', 'id_proveedor': 6339, 'id_producto': 31001,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</si>
  <si>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SERVICIO DE SUPERVISION</t>
  </si>
  <si>
    <t>[{'codigo_producto': 1939, 'cantidad': '1', 'valor_unitario': 7000.0, 'precio_unitario': 7000.0, 'descuento': 0.0, 'subtotal': 7000.0, 'porcentaje_de_igv': '0.00', 'igv': 0.0, 'total': 7000.0, 'moneda': '1', 'tipo_de_cambio': 1.0, 'id_tipo_gasto': 2, 'nom_tipo_gasto': 'Servicios', 'id_proveedor': 6338, 'id_producto': 30999,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</si>
  <si>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1808, 'cantidad': '1', 'valor_unitario': 338.98, 'precio_unitario': 400.0, 'descuento': 0.0, 'subtotal': 338.98, 'porcentaje_de_igv': '18.00', 'igv': 61.01999999999998, 'total': 400.0, 'moneda': '1', 'tipo_de_cambio': 1.0, 'id_tipo_gasto': 2, 'nom_tipo_gasto': 'Servicios', 'id_proveedor': 1816, 'id_producto': 30981,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</si>
  <si>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Asesoria legal</t>
  </si>
  <si>
    <t>[{'codigo_producto': 1808, 'cantidad': '1', 'valor_unitario': 296.61, 'precio_unitario': 350.0, 'descuento': 0.0, 'subtotal': 296.61, 'porcentaje_de_igv': '18.00', 'igv': 53.389999999999986, 'total': 350.0, 'moneda': '1', 'tipo_de_cambio': 1.0, 'id_tipo_gasto': 2, 'nom_tipo_gasto': 'Servicios', 'id_proveedor': 1642, 'id_producto': 30978,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</si>
  <si>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2313, 'cantidad': '1', 'valor_unitario': 1000.0, 'precio_unitario': 1180.0, 'descuento': 0.0, 'subtotal': 1000.0, 'porcentaje_de_igv': '18.00', 'igv': 180.0, 'total': 1180.0, 'moneda': '1', 'tipo_de_cambio': 1.0, 'id_tipo_gasto': 5, 'nom_tipo_gasto': 'Otros', 'id_proveedor': 2741, 'id_producto': 30984,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</t>
  </si>
  <si>
    <t>[{'codigo_producto': 1912, 'cantidad': '1', 'valor_unitario': 462.0, 'precio_unitario': 462.0, 'descuento': 0.0, 'subtotal': 462.0, 'porcentaje_de_igv': '0.00', 'igv': 0.0, 'total': 462.0, 'moneda': '1', 'tipo_de_cambio': 1.0, 'id_tipo_gasto': 5, 'nom_tipo_gasto': 'Otros', 'id_proveedor': 1529, 'id_producto': 30953,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</si>
  <si>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</si>
  <si>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</si>
  <si>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1912, 'cantidad': '1', 'valor_unitario': 127.8, 'precio_unitario': 127.8, 'descuento': 0.0, 'subtotal': 127.8, 'porcentaje_de_igv': '0.00', 'igv': 0.0, 'total': 127.8, 'moneda': '1', 'tipo_de_cambio': 1.0, 'id_tipo_gasto': 5, 'nom_tipo_gasto': 'Otros', 'id_proveedor': 722, 'id_producto': 30961,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</si>
  <si>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2258, 'cantidad': '1', 'valor_unitario': 1200.0, 'precio_unitario': 1416.0, 'descuento': 0.0, 'subtotal': 1200.0, 'porcentaje_de_igv': '18.00', 'igv': 216.0, 'total': 1416.0, 'moneda': '1', 'tipo_de_cambio': 1.0, 'id_tipo_gasto': 2, 'nom_tipo_gasto': 'Servicios', 'id_proveedor': 1389, 'id_producto': 30912,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</si>
  <si>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2258, 'cantidad': '1', 'valor_unitario': 200.0, 'precio_unitario': 236.0, 'descuento': 0.0, 'subtotal': 200.0, 'porcentaje_de_igv': '18.00', 'igv': 36.0, 'total': 236.0, 'moneda': '1', 'tipo_de_cambio': 1.0, 'id_tipo_gasto': 2, 'nom_tipo_gasto': 'Servicios', 'id_proveedor': 1389, 'id_producto': 30909,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</t>
  </si>
  <si>
    <t>[{'codigo_producto': 2308, 'cantidad': '1', 'valor_unitario': 308.0, 'precio_unitario': 363.44, 'descuento': 0.0, 'subtotal': 308.0, 'porcentaje_de_igv': '18.00', 'igv': 55.44, 'total': 363.44, 'moneda': '1', 'tipo_de_cambio': 1.0, 'id_tipo_gasto': 5, 'nom_tipo_gasto': 'Otros', 'id_proveedor': 1389, 'id_producto': 30882,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</si>
  <si>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2307, 'cantidad': '1', 'valor_unitario': 880.0, 'precio_unitario': 880.0, 'descuento': 0.0, 'subtotal': 880.0, 'porcentaje_de_igv': '0.00', 'igv': 0.0, 'total': 880.0, 'moneda': '1', 'tipo_de_cambio': 1.0, 'id_tipo_gasto': 5, 'nom_tipo_gasto': 'Otros', 'id_proveedor': 1806, 'id_producto': 30880, 'nom_producto': 'TRABAJO DE GASFITERIA',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</si>
  <si>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1851, 'cantidad': '1', 'valor_unitario': 600.0, 'precio_unitario': 600.0, 'descuento': 0.0, 'subtotal': 600.0, 'porcentaje_de_igv': '0.00', 'igv': 0.0, 'total': 600.0, 'moneda': '1', 'tipo_de_cambio': 1.0, 'id_tipo_gasto': 2, 'nom_tipo_gasto': 'Servicios', 'id_proveedor': 4421, 'id_producto': 31047,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</t>
  </si>
  <si>
    <t>[{'codigo_producto': 1912, 'cantidad': '1', 'valor_unitario': 64.5, 'precio_unitario': 64.5, 'descuento': 0.0, 'subtotal': 64.5, 'porcentaje_de_igv': '0.00', 'igv': 0.0, 'total': 64.5, 'moneda': '1', 'tipo_de_cambio': 1.0, 'id_tipo_gasto': 5, 'nom_tipo_gasto': 'Otros', 'id_proveedor': 6005, 'id_producto': 30957,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</si>
  <si>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2258, 'cantidad': '1', 'valor_unitario': 160.0, 'precio_unitario': 160.0, 'descuento': 0.0, 'subtotal': 160.0, 'porcentaje_de_igv': '0.00', 'igv': 0.0, 'total': 160.0, 'moneda': '1', 'tipo_de_cambio': 1.0, 'id_tipo_gasto': 2, 'nom_tipo_gasto': 'Servicios', 'id_proveedor': 1553, 'id_producto': 30930,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</si>
  <si>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</si>
  <si>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2309, 'cantidad': '1', 'valor_unitario': 132.78, 'precio_unitario': 156.68, 'descuento': 0.0, 'subtotal': 132.78, 'porcentaje_de_igv': '18.00', 'igv': 23.900000000000006, 'total': 156.68, 'moneda': '1', 'tipo_de_cambio': 1.0, 'id_tipo_gasto': 5, 'nom_tipo_gasto': 'Otros', 'id_proveedor': 1406, 'id_producto': 30938, 'nom_producto': 'EQUIPAJE',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</t>
  </si>
  <si>
    <t>[{'codigo_producto': 1912, 'cantidad': '1', 'valor_unitario': 128.81, 'precio_unitario': 152.0, 'descuento': 0.0, 'subtotal': 128.81, 'porcentaje_de_igv': '18.00', 'igv': 23.189999999999998, 'total': 152.0, 'moneda': '1', 'tipo_de_cambio': 1.0, 'id_tipo_gasto': 5, 'nom_tipo_gasto': 'Otros', 'id_proveedor': 6269, 'id_producto': 30888,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132, 'nom_distribucion': 'Validadores', 'sub_categoria': 'Gastos de Viaje', 'porcentaje': '100.00'}]]}]</t>
  </si>
  <si>
    <t>[{'codigo_producto': 2031, 'cantidad': '1', 'valor_unitario': 50.85, 'precio_unitario': 60.0, 'descuento': 0.0, 'subtotal': 50.85, 'porcentaje_de_igv': '17.99', 'igv': 9.149999999999999, 'total': 60.0, 'moneda': '1', 'tipo_de_cambio': 1.0, 'id_tipo_gasto': 5, 'nom_tipo_gasto': 'Otros', 'id_proveedor': 6268, 'id_producto': 30885,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</si>
  <si>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2258, 'cantidad': '2', 'valor_unitario': 110.0, 'precio_unitario': 110.0, 'descuento': 0.0, 'subtotal': 220.0, 'porcentaje_de_igv': '0.00', 'igv': 0.0, 'total': 220.0, 'moneda': '1', 'tipo_de_cambio': 1.0, 'id_tipo_gasto': 2, 'nom_tipo_gasto': 'Servicios', 'id_proveedor': 469, 'id_producto': 30857,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</si>
  <si>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2258, 'cantidad': '1', 'valor_unitario': 120.0, 'precio_unitario': 120.0, 'descuento': 0.0, 'subtotal': 120.0, 'porcentaje_de_igv': '0.00', 'igv': 0.0, 'total': 120.0, 'moneda': '1', 'tipo_de_cambio': 1.0, 'id_tipo_gasto': 2, 'nom_tipo_gasto': 'Servicios', 'id_proveedor': 1430, 'id_producto': 30843,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</si>
  <si>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1829, 'cantidad': '1', 'valor_unitario': 36.04, 'precio_unitario': 42.53, 'descuento': 0.0, 'subtotal': 36.04, 'porcentaje_de_igv': '18.01', 'igv': 6.490000000000002, 'total': 42.53, 'moneda': '1', 'tipo_de_cambio': 1.0, 'id_tipo_gasto': 2, 'nom_tipo_gasto': 'Servicios', 'id_proveedor': 2218, 'id_producto': 31094,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</t>
  </si>
  <si>
    <t>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</si>
  <si>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30971,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</si>
  <si>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1912, 'cantidad': '1', 'valor_unitario': 71.7, 'precio_unitario': 71.7, 'descuento': 0.0, 'subtotal': 71.7, 'porcentaje_de_igv': '0.00', 'igv': 0.0, 'total': 71.7, 'moneda': '1', 'tipo_de_cambio': 1.0, 'id_tipo_gasto': 5, 'nom_tipo_gasto': 'Otros', 'id_proveedor': 6315, 'id_producto': 30965,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</si>
  <si>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</si>
  <si>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2293, 'cantidad': '20', 'valor_unitario': 33.8985, 'precio_unitario': 40.0, 'descuento': 0.0, 'subtotal': 677.97, 'porcentaje_de_igv': '18.00', 'igv': 122.02999999999997, 'total': 800.0, 'moneda': '1', 'tipo_de_cambio': 1.0, 'id_tipo_gasto': 5, 'nom_tipo_gasto': 'Otros', 'id_proveedor': 1578, 'id_producto': 30812, 'nom_producto': 'CONTOMETRO TERMICO',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</si>
  <si>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CONTOMETRO TERMICO</t>
  </si>
  <si>
    <t>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30759,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</si>
  <si>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30727,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</si>
  <si>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</t>
  </si>
  <si>
    <t>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</si>
  <si>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1912, 'cantidad': '1', 'valor_unitario': 104.0, 'precio_unitario': 104.0, 'descuento': 0.0, 'subtotal': 104.0, 'porcentaje_de_igv': '0.00', 'igv': 0.0, 'total': 104.0, 'moneda': '1', 'tipo_de_cambio': 1.0, 'id_tipo_gasto': 5, 'nom_tipo_gasto': 'Otros', 'id_proveedor': 4976, 'id_producto': 30679,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</si>
  <si>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1935, 'cantidad': '1', 'valor_unitario': 594.59, 'precio_unitario': 547.02, 'descuento': 0.0, 'subtotal': 594.59, 'porcentaje_de_igv': '-8.00', 'igv': -47.57000000000005, 'total': 547.02, 'moneda': '1', 'tipo_de_cambio': 1.0, 'id_tipo_gasto': 5, 'nom_tipo_gasto': 'Otros', 'id_proveedor': 1811, 'id_producto': 30657,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</t>
  </si>
  <si>
    <t>[{'codigo_producto': 2258, 'cantidad': '1', 'valor_unitario': 2470.0, 'precio_unitario': 2914.6, 'descuento': 0.0, 'subtotal': 2470.0, 'porcentaje_de_igv': '18.00', 'igv': 444.5999999999999, 'total': 2914.6, 'moneda': '1', 'tipo_de_cambio': 1.0, 'id_tipo_gasto': 2, 'nom_tipo_gasto': 'Servicios', 'id_proveedor': 1389, 'id_producto': 30654,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</si>
  <si>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</si>
  <si>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2292, 'cantidad': '1', 'valor_unitario': 2400.0, 'precio_unitario': 2400.0, 'descuento': 0.0, 'subtotal': 2400.0, 'porcentaje_de_igv': '0.00', 'igv': 0.0, 'total': 2400.0, 'moneda': '1', 'tipo_de_cambio': 1.0, 'id_tipo_gasto': 5, 'nom_tipo_gasto': 'Otros', 'id_proveedor': 1806, 'id_producto': 30625, 'nom_producto': 'CARPINTERIA',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145, 'nom_distribucion': 'Administrativo', 'sub_categoria': 'Gerencia', 'porcentaje': '100.00'}]]}]</t>
  </si>
  <si>
    <t>[{'codigo_producto': 1989, 'cantidad': '1', 'valor_unitario': 538.14, 'precio_unitario': 635.0, 'descuento': 0.0, 'subtotal': 538.14, 'porcentaje_de_igv': '18.00', 'igv': 96.86000000000001, 'total': 635.0, 'moneda': '1', 'tipo_de_cambio': 1.0, 'id_tipo_gasto': 5, 'nom_tipo_gasto': 'Otros', 'id_proveedor': 2224, 'id_producto': 30586,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</si>
  <si>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1829, 'cantidad': '1', 'valor_unitario': 76.76, 'precio_unitario': 90.58, 'descuento': 0.0, 'subtotal': 76.76, 'porcentaje_de_igv': '18.00', 'igv': 13.819999999999993, 'total': 90.58, 'moneda': '1', 'tipo_de_cambio': 1.0, 'id_tipo_gasto': 2, 'nom_tipo_gasto': 'Servicios', 'id_proveedor': 2218, 'id_producto': 30834,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'75.00'}, {'codigo': 92, 'nom_distribucion': 'Operaciones', 'sub_categoria': 'Operativos', 'porcentaje': '25.00'}]]}]</t>
  </si>
  <si>
    <t>[{'codigo_producto': 1829, 'cantidad': '1', 'valor_unitario': 26.15, 'precio_unitario': 30.86, 'descuento': 0.0, 'subtotal': 26.15, 'porcentaje_de_igv': '18.01', 'igv': 4.710000000000001, 'total': 30.86, 'moneda': '1', 'tipo_de_cambio': 1.0, 'id_tipo_gasto': 2, 'nom_tipo_gasto': 'Servicios', 'id_proveedor': 2218, 'id_producto': 30831,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</si>
  <si>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1851, 'cantidad': '1', 'valor_unitario': 9.24, 'precio_unitario': 10.9, 'descuento': 0.0, 'subtotal': 9.24, 'porcentaje_de_igv': '17.97', 'igv': 1.6600000000000001, 'total': 10.9, 'moneda': '1', 'tipo_de_cambio': 1.0, 'id_tipo_gasto': 2, 'nom_tipo_gasto': 'Servicios', 'id_proveedor': 3202, 'id_producto': 30824,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</si>
  <si>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238, 'cantidad': '1', 'valor_unitario': 422.88, 'precio_unitario': 499.0, 'descuento': 0.0, 'subtotal': 422.88, 'porcentaje_de_igv': '18.00', 'igv': 76.12, 'total': 499.0, 'moneda': '1', 'tipo_de_cambio': 1.0, 'id_tipo_gasto': 5, 'nom_tipo_gasto': 'Otros', 'id_proveedor': 6120, 'id_producto': 30660,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</t>
  </si>
  <si>
    <t>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</t>
  </si>
  <si>
    <t>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</t>
  </si>
  <si>
    <t>[{'codigo_producto': 2258, 'cantidad': '1', 'valor_unitario': 175.0, 'precio_unitario': 175.0, 'descuento': 0.0, 'subtotal': 175.0, 'porcentaje_de_igv': '0.00', 'igv': 0.0, 'total': 175.0, 'moneda': '1', 'tipo_de_cambio': 1.0, 'id_tipo_gasto': 2, 'nom_tipo_gasto': 'Servicios', 'id_proveedor': 1553, 'id_producto': 30862,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</t>
  </si>
  <si>
    <t>[{'codigo_producto': 2048, 'cantidad': '1', 'valor_unitario': 73.89, 'precio_unitario': 73.89, 'descuento': 0.0, 'subtotal': 73.89, 'porcentaje_de_igv': '0.00', 'igv': 0.0, 'total': 73.89, 'moneda': '1', 'tipo_de_cambio': 1.0, 'id_tipo_gasto': 5, 'nom_tipo_gasto': 'Otros', 'id_proveedor': 1532, 'id_producto': 30768,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</si>
  <si>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2048, 'cantidad': '1', 'valor_unitario': 183.65, 'precio_unitario': 183.65, 'descuento': 0.0, 'subtotal': 183.65, 'porcentaje_de_igv': '0.00', 'igv': 0.0, 'total': 183.65, 'moneda': '1', 'tipo_de_cambio': 1.0, 'id_tipo_gasto': 5, 'nom_tipo_gasto': 'Otros', 'id_proveedor': 1532, 'id_producto': 30762,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</si>
  <si>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2048, 'cantidad': '1', 'valor_unitario': 181.26, 'precio_unitario': 181.26, 'descuento': 0.0, 'subtotal': 181.26, 'porcentaje_de_igv': '0.00', 'igv': 0.0, 'total': 181.26, 'moneda': '1', 'tipo_de_cambio': 1.0, 'id_tipo_gasto': 5, 'nom_tipo_gasto': 'Otros', 'id_proveedor': 499, 'id_producto': 30675,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</si>
  <si>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30594,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</si>
  <si>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2288, 'cantidad': '1', 'valor_unitario': 200.0, 'precio_unitario': 236.0, 'descuento': 0.0, 'subtotal': 200.0, 'porcentaje_de_igv': '18.00', 'igv': 36.0, 'total': 236.0, 'moneda': '1', 'tipo_de_cambio': 1.0, 'id_tipo_gasto': 5, 'nom_tipo_gasto': 'Otros', 'id_proveedor': 1412, 'id_producto': 30591, 'nom_producto': 'TRAMITE',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</si>
  <si>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1851, 'cantidad': '1', 'valor_unitario': 168.64, 'precio_unitario': 199.0, 'descuento': 0.0, 'subtotal': 168.64, 'porcentaje_de_igv': '18.00', 'igv': 30.360000000000014, 'total': 199.0, 'moneda': '1', 'tipo_de_cambio': 1.0, 'id_tipo_gasto': 2, 'nom_tipo_gasto': 'Servicios', 'id_proveedor': 561, 'id_producto': 30566,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</si>
  <si>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30559,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</si>
  <si>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1912, 'cantidad': '1', 'valor_unitario': 52.97, 'precio_unitario': 62.5, 'descuento': 0.0, 'subtotal': 52.97, 'porcentaje_de_igv': '17.99', 'igv': 9.530000000000001, 'total': 62.5, 'moneda': '1', 'tipo_de_cambio': 1.0, 'id_tipo_gasto': 5, 'nom_tipo_gasto': 'Otros', 'id_proveedor': 6005, 'id_producto': 30473,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</si>
  <si>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2284, 'cantidad': '12', 'valor_unitario': 38.0, 'precio_unitario': 44.84, 'descuento': 0.0, 'subtotal': 456.0, 'porcentaje_de_igv': '18.00', 'igv': 82.08000000000004, 'total': 538.08, 'moneda': '1', 'tipo_de_cambio': 1.0, 'id_tipo_gasto': 5, 'nom_tipo_gasto': 'Otros', 'id_proveedor': 5991, 'id_producto': 30466, 'nom_producto': 'CARTELES',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</si>
  <si>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2283, 'cantidad': '1', 'valor_unitario': 560.0, 'precio_unitario': 560.0, 'descuento': 0.0, 'subtotal': 560.0, 'porcentaje_de_igv': '0.00', 'igv': 0.0, 'total': 560.0, 'moneda': '1', 'tipo_de_cambio': 1.0, 'id_tipo_gasto': 5, 'nom_tipo_gasto': 'Otros', 'id_proveedor': 1806, 'id_producto': 30433, 'nom_producto': 'TRABAJO DE CERRAJERIA',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</si>
  <si>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1991, 'cantidad': '1', 'valor_unitario': 6.19, 'precio_unitario': 7.3, 'descuento': 0.0, 'subtotal': 6.19, 'porcentaje_de_igv': '17.93', 'igv': 1.1099999999999994, 'total': 7.3, 'moneda': '1', 'tipo_de_cambio': 1.0, 'id_tipo_gasto': 2, 'nom_tipo_gasto': 'Servicios', 'id_proveedor': 3976, 'id_producto': 30840, 'nom_producto': 'SERVICIO DE AGUA POTABLE', 'categoria_producto': 'EVENTOS', 'id_estado': 'not_paid', 'nombre_estado': 'Sin pagar',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</si>
  <si>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30549,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</si>
  <si>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217.0, 'precio_unitario': 217.0, 'descuento': 0.0, 'subtotal': 217.0, 'porcentaje_de_igv': '0.00', 'igv': 0.0, 'total': 217.0, 'moneda': '1', 'tipo_de_cambio': 1.0, 'id_tipo_gasto': 5, 'nom_tipo_gasto': 'Otros', 'id_proveedor': 1566, 'id_producto': 30545,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</si>
  <si>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</t>
  </si>
  <si>
    <t>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</si>
  <si>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BOLETO PREMIUN CON QR</t>
  </si>
  <si>
    <t>BRAZALETE CON QR</t>
  </si>
  <si>
    <t>[{'codigo_producto': 1851, 'cantidad': '1', 'valor_unitario': 1317.5, 'precio_unitario': 1317.5, 'descuento': 0.0, 'subtotal': 1317.5, 'porcentaje_de_igv': '0.00', 'igv': 0.0, 'total': 1317.5, 'moneda': '1', 'tipo_de_cambio': 1.0, 'id_tipo_gasto': 2, 'nom_tipo_gasto': 'Servicios', 'id_proveedor': 4421, 'id_producto': 30376, 'nom_producto': 'SERVICIOS', 'categoria_producto': 'EVENTOS',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</t>
  </si>
  <si>
    <t>[{'codigo_producto': 1851, 'cantidad': '1', 'valor_unitario': 33.5, 'precio_unitario': 39.53, 'descuento': 0.0, 'subtotal': 33.5, 'porcentaje_de_igv': '18.00', 'igv': 6.030000000000001, 'total': 39.53, 'moneda': '1', 'tipo_de_cambio': 1.0, 'id_tipo_gasto': 2, 'nom_tipo_gasto': 'Servicios', 'id_proveedor': 2218, 'id_producto': 30792,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143, 'nom_distribucion': 'RR.HH', 'sub_categoria': 'Otros', 'porcentaje': '100.00'}]]}]</t>
  </si>
  <si>
    <t>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</t>
  </si>
  <si>
    <t>[{'codigo_producto': 1912, 'cantidad': '1', 'valor_unitario': 20.9, 'precio_unitario': 20.9, 'descuento': 0.0, 'subtotal': 20.9, 'porcentaje_de_igv': '0.00', 'igv': 0.0, 'total': 20.9, 'moneda': '1', 'tipo_de_cambio': 1.0, 'id_tipo_gasto': 5, 'nom_tipo_gasto': 'Otros', 'id_proveedor': 776, 'id_producto': 30683,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</si>
  <si>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1806, 'cantidad': '2', 'valor_unitario': 120.0, 'precio_unitario': 141.6, 'descuento': 0.0, 'subtotal': 240.0, 'porcentaje_de_igv': '18.00', 'igv': 43.19999999999999, 'total': 283.2, 'moneda': '1', 'tipo_de_cambio': 1.0, 'id_tipo_gasto': 1, 'nom_tipo_gasto': 'Personal', 'id_proveedor': 1389, 'id_producto': 30390,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</si>
  <si>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30354,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</si>
  <si>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BOLETO FULL COLOR CON QR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</si>
  <si>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30555,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</si>
  <si>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2025, 'cantidad': '1', 'valor_unitario': 151.41, 'precio_unitario': 178.66, 'descuento': 0.0, 'subtotal': 151.41, 'porcentaje_de_igv': '18.00', 'igv': 27.25, 'total': 178.66, 'moneda': '2', 'tipo_de_cambio': 3.489, 'id_tipo_gasto': 5, 'nom_tipo_gasto': 'Otros', 'id_proveedor': 5880, 'id_producto': 30463,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</si>
  <si>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30460,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</si>
  <si>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30457,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</si>
  <si>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30454,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</t>
  </si>
  <si>
    <t>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</si>
  <si>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1912, 'cantidad': '1', 'valor_unitario': 276.0, 'precio_unitario': 276.0, 'descuento': 0.0, 'subtotal': 276.0, 'porcentaje_de_igv': '0.00', 'igv': 0.0, 'total': 276.0, 'moneda': '1', 'tipo_de_cambio': 1.0, 'id_tipo_gasto': 5, 'nom_tipo_gasto': 'Otros', 'id_proveedor': 1548, 'id_producto': 30601,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</si>
  <si>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2045, 'cantidad': '34', 'valor_unitario': 75.0, 'precio_unitario': 88.5, 'descuento': 0.0, 'subtotal': 2550.0, 'porcentaje_de_igv': '18.00', 'igv': 459.0, 'total': 3009.0, 'moneda': '1', 'tipo_de_cambio': 1.0, 'id_tipo_gasto': 5, 'nom_tipo_gasto': 'Otros', 'id_proveedor': 565, 'id_producto': 30423,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</si>
  <si>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2047, 'cantidad': '1', 'valor_unitario': 972.03, 'precio_unitario': 1147.0, 'descuento': 0.0, 'subtotal': 972.03, 'porcentaje_de_igv': '18.00', 'igv': 174.97000000000003, 'total': 1147.0, 'moneda': '1', 'tipo_de_cambio': 1.0, 'id_tipo_gasto': 5, 'nom_tipo_gasto': 'Otros', 'id_proveedor': 5938, 'id_producto': 30368, 'nom_producto': 'CONJUNTO DEPORTIVO',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96, 'nom_distribucion': 'RR.HH', 'sub_categoria': 'Act. de IntegraciÃ³n', 'porcentaje': '100.00'}]]}]</t>
  </si>
  <si>
    <t>[{'codigo_producto': 1912, 'cantidad': '1', 'valor_unitario': 59.8, 'precio_unitario': 59.8, 'descuento': 0.0, 'subtotal': 59.8, 'porcentaje_de_igv': '0.00', 'igv': 0.0, 'total': 59.8, 'moneda': '1', 'tipo_de_cambio': 1.0, 'id_tipo_gasto': 5, 'nom_tipo_gasto': 'Otros', 'id_proveedor': 1505, 'id_producto': 30612,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</si>
  <si>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1858, 'cantidad': '1', 'valor_unitario': 430.0, 'precio_unitario': 430.0, 'descuento': 0.0, 'subtotal': 430.0, 'porcentaje_de_igv': '0.00', 'igv': 0.0, 'total': 430.0, 'moneda': '1', 'tipo_de_cambio': 1.0, 'id_tipo_gasto': 5, 'nom_tipo_gasto': 'Otros', 'id_proveedor': 2001, 'id_producto': 30452,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'35.00'}, {'codigo': 131, 'nom_distribucion': 'Administrativo', 'sub_categoria': 'Mantenimiento', 'porcentaje': '65.00'}]]}]</t>
  </si>
  <si>
    <t>APOYO LOGISTICO</t>
  </si>
  <si>
    <t>[{'codigo_producto': 2041, 'cantidad': '1', 'valor_unitario': 2430.0, 'precio_unitario': 2430.0, 'descuento': 0.0, 'subtotal': 2430.0, 'porcentaje_de_igv': '0.00', 'igv': 0.0, 'total': 2430.0, 'moneda': '1', 'tipo_de_cambio': 1.0, 'id_tipo_gasto': 5, 'nom_tipo_gasto': 'Otros', 'id_proveedor': 1806, 'id_producto': 30435,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</si>
  <si>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REMODELACION DE OFICINAS</t>
  </si>
  <si>
    <t>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30339,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</t>
  </si>
  <si>
    <t>[{'codigo_producto': 1846, 'cantidad': '1', 'valor_unitario': 110.0, 'precio_unitario': 129.8, 'descuento': 0.0, 'subtotal': 110.0, 'porcentaje_de_igv': '18.00', 'igv': 19.80000000000001, 'total': 129.8, 'moneda': '1', 'tipo_de_cambio': 1.0, 'id_tipo_gasto': 2, 'nom_tipo_gasto': 'Servicios', 'id_proveedor': 1389, 'id_producto': 30449,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</si>
  <si>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2023, 'cantidad': '1', 'valor_unitario': 626.19, 'precio_unitario': 738.9, 'descuento': 0.0, 'subtotal': 626.19, 'porcentaje_de_igv': '18.00', 'igv': 112.70999999999992, 'total': 738.9, 'moneda': '1', 'tipo_de_cambio': 1.0, 'id_tipo_gasto': 2, 'nom_tipo_gasto': 'Servicios', 'id_proveedor': 1450, 'id_producto': 30373,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</si>
  <si>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30323, 'nom_producto': 'ALQUILER',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97, 'nom_distribucion': 'RR.HH', 'sub_categoria': 'Bienestar', 'porcentaje': '100.00'}]]}]</t>
  </si>
  <si>
    <t>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</si>
  <si>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2043, 'cantidad': '1', 'valor_unitario': 400.0, 'precio_unitario': 400.0, 'descuento': 0.0, 'subtotal': 400.0, 'porcentaje_de_igv': '0.00', 'igv': 0.0, 'total': 400.0, 'moneda': '1', 'tipo_de_cambio': 1.0, 'id_tipo_gasto': 5, 'nom_tipo_gasto': 'Otros', 'id_proveedor': 5831, 'id_producto': 30310, 'nom_producto': 'APOYO EN LIMPIEZA',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</t>
  </si>
  <si>
    <t>[{'codigo_producto': 1912, 'cantidad': '1', 'valor_unitario': 93.7, 'precio_unitario': 93.7, 'descuento': 0.0, 'subtotal': 93.7, 'porcentaje_de_igv': '0.00', 'igv': 0.0, 'total': 93.7, 'moneda': '1', 'tipo_de_cambio': 1.0, 'id_tipo_gasto': 5, 'nom_tipo_gasto': 'Otros', 'id_proveedor': 4004, 'id_producto': 30597,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</si>
  <si>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1580, 'id_producto': 30540,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</si>
  <si>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</si>
  <si>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30426,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</t>
  </si>
  <si>
    <t>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</si>
  <si>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30305,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</si>
  <si>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2048, 'cantidad': '1', 'valor_unitario': 198.93, 'precio_unitario': 198.93, 'descuento': 0.0, 'subtotal': 198.93, 'porcentaje_de_igv': '0.00', 'igv': 0.0, 'total': 198.93, 'moneda': '1', 'tipo_de_cambio': 1.0, 'id_tipo_gasto': 5, 'nom_tipo_gasto': 'Otros', 'id_proveedor': 499, 'id_producto': 30669,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</si>
  <si>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30608,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</si>
  <si>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30302, 'nom_producto': 'ALQUILER',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96, 'nom_distribucion': 'RR.HH', 'sub_categoria': 'Act. de IntegraciÃ³n', 'porcentaje': '100.00'}]]}]</t>
  </si>
  <si>
    <t>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</t>
  </si>
  <si>
    <t>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</si>
  <si>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1808, 'cantidad': '1', 'valor_unitario': 470.0, 'precio_unitario': 470.0, 'descuento': 0.0, 'subtotal': 470.0, 'porcentaje_de_igv': '0.00', 'igv': 0.0, 'total': 470.0, 'moneda': '1', 'tipo_de_cambio': 1.0, 'id_tipo_gasto': 2, 'nom_tipo_gasto': 'Servicios', 'id_proveedor': 1642, 'id_producto': 30298,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</si>
  <si>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30282,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</t>
  </si>
  <si>
    <t>[{'codigo_producto': 2041, 'cantidad': '1', 'valor_unitario': 2500.0, 'precio_unitario': 2500.0, 'descuento': 0.0, 'subtotal': 2500.0, 'porcentaje_de_igv': '0.00', 'igv': 0.0, 'total': 2500.0, 'moneda': '1', 'tipo_de_cambio': 1.0, 'id_tipo_gasto': 5, 'nom_tipo_gasto': 'Otros', 'id_proveedor': 1806, 'id_producto': 30280,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</si>
  <si>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1994, 'cantidad': '1', 'valor_unitario': 141.5, 'precio_unitario': 141.5, 'descuento': 0.0, 'subtotal': 141.5, 'porcentaje_de_igv': '0.00', 'igv': 0.0, 'total': 141.5, 'moneda': '1', 'tipo_de_cambio': 1.0, 'id_tipo_gasto': 5, 'nom_tipo_gasto': 'Otros', 'id_proveedor': 1417, 'id_producto': 30647,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</t>
  </si>
  <si>
    <t>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</si>
  <si>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2048, 'cantidad': '1', 'valor_unitario': 241.11, 'precio_unitario': 241.11, 'descuento': 0.0, 'subtotal': 241.11, 'porcentaje_de_igv': '0.00', 'igv': 0.0, 'total': 241.11, 'moneda': '1', 'tipo_de_cambio': 1.0, 'id_tipo_gasto': 5, 'nom_tipo_gasto': 'Otros', 'id_proveedor': 6107, 'id_producto': 30639,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</si>
  <si>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2048, 'cantidad': '1', 'valor_unitario': 64.0, 'precio_unitario': 64.0, 'descuento': 0.0, 'subtotal': 64.0, 'porcentaje_de_igv': '0.00', 'igv': 0.0, 'total': 64.0, 'moneda': '1', 'tipo_de_cambio': 1.0, 'id_tipo_gasto': 5, 'nom_tipo_gasto': 'Otros', 'id_proveedor': 6106, 'id_producto': 30631,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</si>
  <si>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2040, 'cantidad': '1', 'valor_unitario': 53.0, 'precio_unitario': 62.54, 'descuento': 0.0, 'subtotal': 53.0, 'porcentaje_de_igv': '18.00', 'igv': 9.54, 'total': 62.54, 'moneda': '1', 'tipo_de_cambio': 1.0, 'id_tipo_gasto': 5, 'nom_tipo_gasto': 'Otros', 'id_proveedor': 5627, 'id_producto': 30250, 'nom_producto': 'CAJAS DE BRAZALETES',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</si>
  <si>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</t>
  </si>
  <si>
    <t>[{'codigo_producto': 2023, 'cantidad': '1', 'valor_unitario': 20.08, 'precio_unitario': 23.7, 'descuento': 0.0, 'subtotal': 20.08, 'porcentaje_de_igv': '18.03', 'igv': 3.620000000000001, 'total': 23.7, 'moneda': '1', 'tipo_de_cambio': 1.0, 'id_tipo_gasto': 2, 'nom_tipo_gasto': 'Servicios', 'id_proveedor': 1450, 'id_producto': 30583,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</si>
  <si>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</t>
  </si>
  <si>
    <t>[{'codigo_producto': 1923, 'cantidad': '1', 'valor_unitario': 27.03, 'precio_unitario': 31.9, 'descuento': 0.0, 'subtotal': 27.03, 'porcentaje_de_igv': '18.02', 'igv': 4.869999999999997, 'total': 31.9, 'moneda': '1', 'tipo_de_cambio': 1.0, 'id_tipo_gasto': 5, 'nom_tipo_gasto': 'Otros', 'id_proveedor': 2218, 'id_producto': 30365, 'nom_producto': 'EQUIPO DE CELULAR',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</t>
  </si>
  <si>
    <t>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</t>
  </si>
  <si>
    <t>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</t>
  </si>
  <si>
    <t>Cafe</t>
  </si>
  <si>
    <t>[{'codigo_producto': 2039, 'cantidad': '6', 'valor_unitario': 16.95, 'precio_unitario': 20.00166666666667, 'descuento': 0.0, 'subtotal': 101.7, 'porcentaje_de_igv': '18.00', 'igv': 18.310000000000002, 'total': 120.01, 'moneda': '1', 'tipo_de_cambio': 1.0, 'id_tipo_gasto': 5, 'nom_tipo_gasto': 'Otros', 'id_proveedor': 1455, 'id_producto': 30212, 'nom_producto': 'BIDONES', 'categoria_producto': 'EVENTOS', 'id_estado': 'paid', 'nombre_estado': 'Pagado', 'evento': {'id_evento': '', 'nom_evento': '', 'fecha_hora_ini_event': '', 'fecha_hora_fin_event': '', 'id_organizador': '', 'nom_organizador': '', 'tipo_organizador': ''}, 'id_cuenta': 6961, 'nom_cuenta': '6314102 Despensa', 'distribucion_analitica': [[{'codigo': 139, 'nom_distribucion': 'Administrativo', 'sub_categoria': 'Otros', 'porcentaje': '100.00'}]]}]</t>
  </si>
  <si>
    <t>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</si>
  <si>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30200,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</t>
  </si>
  <si>
    <t>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</t>
  </si>
  <si>
    <t>[{'codigo_producto': 2026,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30141,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</t>
  </si>
  <si>
    <t>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30139,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</si>
  <si>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SERVICIOS DE APOYO LOGISTICO</t>
  </si>
  <si>
    <t>[{'codigo_producto': 1846, 'cantidad': '1', 'valor_unitario': 135.0, 'precio_unitario': 135.0, 'descuento': 0.0, 'subtotal': 135.0, 'porcentaje_de_igv': '0.00', 'igv': 0.0, 'total': 135.0, 'moneda': '1', 'tipo_de_cambio': 1.0, 'id_tipo_gasto': 2, 'nom_tipo_gasto': 'Servicios', 'id_proveedor': 537, 'id_producto': 30137,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</si>
  <si>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1858, 'cantidad': '1', 'valor_unitario': 40.0, 'precio_unitario': 47.2, 'descuento': 0.0, 'subtotal': 40.0, 'porcentaje_de_igv': '18.00', 'igv': 7.200000000000003, 'total': 47.2, 'moneda': '1', 'tipo_de_cambio': 1.0, 'id_tipo_gasto': 5, 'nom_tipo_gasto': 'Otros', 'id_proveedor': 1389, 'id_producto': 30132,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69, 'nom_distribucion': 'Comercial', 'sub_categoria': 'Otros',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</si>
  <si>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30277,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</si>
  <si>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1859, 'cantidad': '1', 'valor_unitario': 2840.0, 'precio_unitario': 3351.2, 'descuento': 0.0, 'subtotal': 2840.0, 'porcentaje_de_igv': '18.00', 'igv': 511.1999999999998, 'total': 3351.2, 'moneda': '1', 'tipo_de_cambio': 1.0, 'id_tipo_gasto': 2, 'nom_tipo_gasto': 'Servicios', 'id_proveedor': 1389, 'id_producto': 30129,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</si>
  <si>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SERVICIOS DE VALIDACION</t>
  </si>
  <si>
    <t>[{'codigo_producto': 1912, 'cantidad': '1', 'valor_unitario': 86.0, 'precio_unitario': 86.0, 'descuento': 0.0, 'subtotal': 86.0, 'porcentaje_de_igv': '0.00', 'igv': 0.0, 'total': 86.0, 'moneda': '1', 'tipo_de_cambio': 1.0, 'id_tipo_gasto': 5, 'nom_tipo_gasto': 'Otros', 'id_proveedor': 4975, 'id_producto': 30687,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</si>
  <si>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260, 'cantidad': '1', 'valor_unitario': 0.0, 'precio_unitario': 0.0, 'descuento': 0.0, 'subtotal': 0.0, 'porcentaje_de_igv': '0.00', 'igv': 0.0, 'total': 0.0, 'moneda': '1', 'tipo_de_cambio': 1.0, 'id_tipo_gasto': 5, 'nom_tipo_gasto': 'Otros', 'id_proveedor': 5060, 'id_producto': 30135,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83, 'nom_distribucion': 'Impresos', 'sub_categoria': 'Suministros Compra', 'porcentaje': '100.00'}]]}]</t>
  </si>
  <si>
    <t>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</si>
  <si>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</si>
  <si>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2048, 'cantidad': '1', 'valor_unitario': 195.05, 'precio_unitario': 195.05, 'descuento': 0.0, 'subtotal': 195.05, 'porcentaje_de_igv': '0.00', 'igv': 0.0, 'total': 195.05, 'moneda': '1', 'tipo_de_cambio': 1.0, 'id_tipo_gasto': 5, 'nom_tipo_gasto': 'Otros', 'id_proveedor': 499, 'id_producto': 30665,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</si>
  <si>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</si>
  <si>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283, 'cantidad': '1', 'valor_unitario': 562.5, 'precio_unitario': 663.75, 'descuento': 0.0, 'subtotal': 562.5, 'porcentaje_de_igv': '18.00', 'igv': 101.25, 'total': 663.75, 'moneda': '1', 'tipo_de_cambio': 1.0, 'id_tipo_gasto': 5, 'nom_tipo_gasto': 'Otros', 'id_proveedor': 565, 'id_producto': 30126,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</si>
  <si>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</t>
  </si>
  <si>
    <t>[{'codigo_producto': 1917, 'cantidad': '1', 'valor_unitario': 335.0, 'precio_unitario': 395.3, 'descuento': 0.0, 'subtotal': 335.0, 'porcentaje_de_igv': '18.00', 'igv': 60.30000000000001, 'total': 395.3, 'moneda': '1', 'tipo_de_cambio': 1.0, 'id_tipo_gasto': 2, 'nom_tipo_gasto': 'Servicios', 'id_proveedor': 5014, 'id_producto': 30086,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63, 'nom_distribucion': 'Administrativo', 'sub_categoria': 'Delivery', 'porcentaje': '100.00'}]]}]</t>
  </si>
  <si>
    <t>[{'codigo_producto': 252,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5015, 'id_producto': 30074, 'nom_producto': 'HORNO MICROONDAS ', 'categoria_producto': 'ACTIVOS', 'id_estado': 'paid', 'nombre_estado': 'Pagado', 'evento': {'id_evento': '', 'nom_evento': '', 'fecha_hora_ini_event': '', 'fecha_hora_fin_event': '', 'id_organizador': '', 'nom_organizador': '', 'tipo_organizador': ''}, 'id_cuenta': 6383, 'nom_cuenta': '3351100 Muebles-Costo', 'distribucion_analitica': [[{'codigo': 59, 'nom_distribucion': 'Administrativo', 'sub_categoria': 'Ime', 'porcentaje': '100.00'}]]}]</t>
  </si>
  <si>
    <t>[{'codigo_producto': 1902,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30081,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</t>
  </si>
  <si>
    <t>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30061,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</si>
  <si>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1935, 'cantidad': '1', 'valor_unitario': 476.27, 'precio_unitario': 562.0, 'descuento': 0.0, 'subtotal': 476.27, 'porcentaje_de_igv': '18.00', 'igv': 85.73000000000002, 'total': 562.0, 'moneda': '1', 'tipo_de_cambio': 1.0, 'id_tipo_gasto': 5, 'nom_tipo_gasto': 'Otros', 'id_proveedor': 1811, 'id_producto': 30045,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</t>
  </si>
  <si>
    <t>[{'codigo_producto': 1859, 'cantidad': '1', 'valor_unitario': 1360.0, 'precio_unitario': 1604.8, 'descuento': 0.0, 'subtotal': 1360.0, 'porcentaje_de_igv': '18.00', 'igv': 244.79999999999995, 'total': 1604.8, 'moneda': '1', 'tipo_de_cambio': 1.0, 'id_tipo_gasto': 2, 'nom_tipo_gasto': 'Servicios', 'id_proveedor': 1389, 'id_producto': 30037,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</si>
  <si>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1935, 'cantidad': '1', 'valor_unitario': 1950.0, 'precio_unitario': 2301.0, 'descuento': 0.0, 'subtotal': 1950.0, 'porcentaje_de_igv': '18.00', 'igv': 351.0, 'total': 2301.0, 'moneda': '1', 'tipo_de_cambio': 1.0, 'id_tipo_gasto': 5, 'nom_tipo_gasto': 'Otros', 'id_proveedor': 565, 'id_producto': 29763,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143, 'nom_distribucion': 'RR.HH', 'sub_categoria': 'Otros',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</si>
  <si>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</si>
  <si>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</t>
  </si>
  <si>
    <t>Azucar</t>
  </si>
  <si>
    <t>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</t>
  </si>
  <si>
    <t>[{'codigo_producto': 1924, 'cantidad': '4000', 'valor_unitario': 0.415255, 'precio_unitario': 0.49, 'descuento': 0.0, 'subtotal': 1661.02, 'porcentaje_de_igv': '18.00', 'igv': 298.98, 'total': 1960.0, 'moneda': '1', 'tipo_de_cambio': 1.0, 'id_tipo_gasto': 5, 'nom_tipo_gasto': 'Otros', 'id_proveedor': 482, 'id_producto': 29938,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</si>
  <si>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1993, 'cantidad': '1', 'valor_unitario': 850.0, 'precio_unitario': 850.0, 'descuento': 0.0, 'subtotal': 850.0, 'porcentaje_de_igv': '0.00', 'igv': 0.0, 'total': 850.0, 'moneda': '1', 'tipo_de_cambio': 1.0, 'id_tipo_gasto': 2, 'nom_tipo_gasto': 'Servicios', 'id_proveedor': 1806, 'id_producto': 29934,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</t>
  </si>
  <si>
    <t>[{'codigo_producto': 2025, 'cantidad': '1', 'valor_unitario': 2081.3, 'precio_unitario': 2455.93, 'descuento': 0.0, 'subtotal': 2081.3, 'porcentaje_de_igv': '18.00', 'igv': 374.62999999999965, 'total': 2455.93, 'moneda': '1', 'tipo_de_cambio': 1.0, 'id_tipo_gasto': 5, 'nom_tipo_gasto': 'Otros', 'id_proveedor': 1488, 'id_producto': 29931,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</t>
  </si>
  <si>
    <t>[{'codigo_producto': 1993,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30012,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85, 'nom_distribucion': 'Impresos', 'sub_categoria': 'Proyecto', 'porcentaje': '100.00'}]]}]</t>
  </si>
  <si>
    <t>[{'codigo_producto': 1958, 'cantidad': '1', 'valor_unitario': 5255.82, 'precio_unitario': 6201.87, 'descuento': 0.0, 'subtotal': 5255.82, 'porcentaje_de_igv': '18.00', 'igv': 946.0500000000002, 'total': 6201.87, 'moneda': '1', 'tipo_de_cambio': 1.0, 'id_tipo_gasto': 5, 'nom_tipo_gasto': 'Otros', 'id_proveedor': 1752, 'id_producto': 30102,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</t>
  </si>
  <si>
    <t>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30069,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</t>
  </si>
  <si>
    <t>[{'codigo_producto': 2048, 'cantidad': '1', 'valor_unitario': 190.41, 'precio_unitario': 190.41, 'descuento': 0.0, 'subtotal': 190.41, 'porcentaje_de_igv': '0.00', 'igv': 0.0, 'total': 190.41, 'moneda': '1', 'tipo_de_cambio': 1.0, 'id_tipo_gasto': 5, 'nom_tipo_gasto': 'Otros', 'id_proveedor': 1532, 'id_producto': 30620,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</si>
  <si>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</si>
  <si>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[{'codigo_producto': 1851, 'cantidad': '3', 'valor_unitario': 40.0, 'precio_unitario': 40.0, 'descuento': 0.0, 'subtotal': 120.0, 'porcentaje_de_igv': '0.00', 'igv': 0.0, 'total': 120.0, 'moneda': '1', 'tipo_de_cambio': 1.0, 'id_tipo_gasto': 2, 'nom_tipo_gasto': 'Servicios', 'id_proveedor': 4421, 'id_producto': 29843,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</t>
  </si>
  <si>
    <t>[{'codigo_producto': 1859, 'cantidad': '10', 'valor_unitario': 120.0, 'precio_unitario': 141.6, 'descuento': 0.0, 'subtotal': 1200.0, 'porcentaje_de_igv': '18.00', 'igv': 216.0, 'total': 1416.0, 'moneda': '1', 'tipo_de_cambio': 1.0, 'id_tipo_gasto': 2, 'nom_tipo_gasto': 'Servicios', 'id_proveedor': 1389, 'id_producto': 29832,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</si>
  <si>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251, 'cantidad': '1', 'valor_unitario': 820.0, 'precio_unitario': 967.6, 'descuento': 0.0, 'subtotal': 820.0, 'porcentaje_de_igv': '18.00', 'igv': 147.60000000000002, 'total': 967.6, 'moneda': '1', 'tipo_de_cambio': 1.0, 'id_tipo_gasto': 5, 'nom_tipo_gasto': 'Otros', 'id_proveedor': 470, 'id_producto': 29877, 'nom_producto': 'IMPRESORA STICKERS VERTICALES',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</t>
  </si>
  <si>
    <t>[{'codigo_producto': 2015, 'cantidad': '10', 'valor_unitario': 21.490000000000002, 'precio_unitario': 25.358, 'descuento': 0.0, 'subtotal': 214.9, 'porcentaje_de_igv': '18.00', 'igv': 38.68000000000001, 'total': 253.58, 'moneda': '1', 'tipo_de_cambio': 1.0, 'id_tipo_gasto': 5, 'nom_tipo_gasto': 'Otros', 'id_proveedor': 4771, 'id_producto': 29825, 'nom_producto': 'Antivirus', 'categoria_producto': 'EVENTOS', 'id_estado': 'paid', 'nombre_estado': 'Pagado', 'evento': {'id_evento': '', 'nom_evento': '', 'fecha_hora_ini_event': '', 'fecha_hora_fin_event': '', 'id_organizador': '', 'nom_organizador': '', 'tipo_organizador': ''}, 'id_cuenta': 6413, 'nom_cuenta': '3412100 Licencias-Costo', 'distribucion_analitica': [[{'codigo': 137, 'nom_distribucion': 'TI', 'sub_categoria': 'Sofware y Licencias', 'porcentaje': '100.00'}]]}]</t>
  </si>
  <si>
    <t>[{'codigo_producto': 2024, 'cantidad': '1', 'valor_unitario': 570.0, 'precio_unitario': 570.0, 'descuento': 0.0, 'subtotal': 570.0, 'porcentaje_de_igv': '0.00', 'igv': 0.0, 'total': 570.0, 'moneda': '1', 'tipo_de_cambio': 1.0, 'id_tipo_gasto': 5, 'nom_tipo_gasto': 'Otros', 'id_proveedor': 1642, 'id_producto': 29823, 'nom_producto': 'ELABORACION DE ESCRITOS',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</si>
  <si>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</si>
  <si>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</si>
  <si>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1851, 'cantidad': '1', 'valor_unitario': 3750.0, 'precio_unitario': 3450.0, 'descuento': 0.0, 'subtotal': 3750.0, 'porcentaje_de_igv': '-8.00', 'igv': -300.0, 'total': 3450.0, 'moneda': '1', 'tipo_de_cambio': 1.0, 'id_tipo_gasto': 2, 'nom_tipo_gasto': 'Servicios', 'id_proveedor': 4732, 'id_producto': 29793,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110, 'nom_distribucion': 'Administrativo', 'sub_categoria': 'Proyecto', 'porcentaje': '100.00'}]]}]</t>
  </si>
  <si>
    <t>[{'codigo_producto': 1940, 'cantidad': '20', 'valor_unitario': 62.0, 'precio_unitario': 73.16, 'descuento': 0.0, 'subtotal': 1240.0, 'porcentaje_de_igv': '18.00', 'igv': 223.20000000000005, 'total': 1463.2, 'moneda': '1', 'tipo_de_cambio': 1.0, 'id_tipo_gasto': 5, 'nom_tipo_gasto': 'Otros', 'id_proveedor': 470, 'id_producto': 29786,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</si>
  <si>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234, 'cantidad': '1', 'valor_unitario': 570.0, 'precio_unitario': 672.6, 'descuento': 0.0, 'subtotal': 570.0, 'porcentaje_de_igv': '18.00', 'igv': 102.60000000000002, 'total': 672.6, 'moneda': '1', 'tipo_de_cambio': 1.0, 'id_tipo_gasto': 5, 'nom_tipo_gasto': 'Otros', 'id_proveedor': 2187, 'id_producto': 29778,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</t>
  </si>
  <si>
    <t>[{'codigo_producto': 1916, 'cantidad': '1', 'valor_unitario': 16.95, 'precio_unitario': 20.0, 'descuento': 0.0, 'subtotal': 16.95, 'porcentaje_de_igv': '17.99', 'igv': 3.0500000000000007, 'total': 20.0, 'moneda': '1', 'tipo_de_cambio': 1.0, 'id_tipo_gasto': 2, 'nom_tipo_gasto': 'Servicios', 'id_proveedor': 2224, 'id_producto': 29856,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77, 'nom_distribucion': 'DiseÃ±o', 'sub_categoria': 'Ime', 'porcentaje': '100.00'}]]}]</t>
  </si>
  <si>
    <t>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29845,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61, 'nom_distribucion': 'Administrativo', 'sub_categoria': 'Operativos', 'porcentaje': '100.00'}]]}]</t>
  </si>
  <si>
    <t>[{'codigo_producto': 1851, 'cantidad': '1', 'valor_unitario': 950.0, 'precio_unitario': 1121.0, 'descuento': 0.0, 'subtotal': 950.0, 'porcentaje_de_igv': '18.00', 'igv': 171.0, 'total': 1121.0, 'moneda': '1', 'tipo_de_cambio': 1.0, 'id_tipo_gasto': 2, 'nom_tipo_gasto': 'Servicios', 'id_proveedor': 4658, 'id_producto': 29773,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69, 'nom_distribucion': 'Comercial', 'sub_categoria': 'Otros', 'porcentaje': '100.00'}]]}]</t>
  </si>
  <si>
    <t>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</t>
  </si>
  <si>
    <t>PANO</t>
  </si>
  <si>
    <t>[{'codigo_producto': 238, 'cantidad': '1', 'valor_unitario': 224.15, 'precio_unitario': 264.5, 'descuento': 0.0, 'subtotal': 224.15, 'porcentaje_de_igv': '18.00', 'igv': 40.349999999999994, 'total': 264.5, 'moneda': '1', 'tipo_de_cambio': 1.0, 'id_tipo_gasto': 5, 'nom_tipo_gasto': 'Otros', 'id_proveedor': 2224, 'id_producto': 29861,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77, 'nom_distribucion': 'DiseÃ±o', 'sub_categoria': 'Ime', 'porcentaje': '100.00'}]]}]</t>
  </si>
  <si>
    <t>[{'codigo_producto': 2023, 'cantidad': '1', 'valor_unitario': 697.9, 'precio_unitario': 697.9, 'descuento': 0.0, 'subtotal': 697.9, 'porcentaje_de_igv': '0.00', 'igv': 0.0, 'total': 697.9, 'moneda': '1', 'tipo_de_cambio': 1.0, 'id_tipo_gasto': 2, 'nom_tipo_gasto': 'Servicios', 'id_proveedor': 1450, 'id_producto': 29830,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</si>
  <si>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570, 'id_producto': 29766,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</t>
  </si>
  <si>
    <t>[{'codigo_producto': 2048, 'cantidad': '1', 'valor_unitario': 64.41, 'precio_unitario': 76.0, 'descuento': 0.0, 'subtotal': 64.41, 'porcentaje_de_igv': '17.99', 'igv': 11.590000000000003, 'total': 76.0, 'moneda': '1', 'tipo_de_cambio': 1.0, 'id_tipo_gasto': 5, 'nom_tipo_gasto': 'Otros', 'id_proveedor': 1532, 'id_producto': 30378,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</t>
  </si>
  <si>
    <t>[{'codigo_producto': 1993, 'cantidad': '1', 'valor_unitario': 846.09, 'precio_unitario': 846.09, 'descuento': 0.0, 'subtotal': 846.09, 'porcentaje_de_igv': '0.00', 'igv': 0.0, 'total': 846.09, 'moneda': '1', 'tipo_de_cambio': 1.0, 'id_tipo_gasto': 2, 'nom_tipo_gasto': 'Servicios', 'id_proveedor': 4421, 'id_producto': 29759,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</si>
  <si>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</si>
  <si>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1804, 'cantidad': '1', 'valor_unitario': 130.0, 'precio_unitario': 153.4, 'descuento': 0.0, 'subtotal': 130.0, 'porcentaje_de_igv': '18.00', 'igv': 23.400000000000006, 'total': 153.4, 'moneda': '1', 'tipo_de_cambio': 1.0, 'id_tipo_gasto': 2, 'nom_tipo_gasto': 'Servicios', 'id_proveedor': 3996, 'id_producto': 29750,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101, 'nom_distribucion': 'TI', 'sub_categoria': 'Personal Temporal', 'porcentaje': '100.00'}]]}]</t>
  </si>
  <si>
    <t>Servicio de Instalacion</t>
  </si>
  <si>
    <t>[{'codigo_producto': 2027, 'cantidad': '1', 'valor_unitario': 51.98, 'precio_unitario': 61.34, 'descuento': 0.0, 'subtotal': 51.98, 'porcentaje_de_igv': '18.01', 'igv': 9.360000000000007, 'total': 61.34, 'moneda': '1', 'tipo_de_cambio': 1.0, 'id_tipo_gasto': 5, 'nom_tipo_gasto': 'Otros', 'id_proveedor': 2218, 'id_producto': 30091, 'nom_producto': 'Planes postpago',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</si>
  <si>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</si>
  <si>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29721,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</t>
  </si>
  <si>
    <t>[{'codigo_producto': 1939, 'cantidad': '1', 'valor_unitario': 600.0, 'precio_unitario': 708.0, 'descuento': 0.0, 'subtotal': 600.0, 'porcentaje_de_igv': '18.00', 'igv': 108.0, 'total': 708.0, 'moneda': '1', 'tipo_de_cambio': 1.0, 'id_tipo_gasto': 2, 'nom_tipo_gasto': 'Servicios', 'id_proveedor': 1389, 'id_producto': 29718,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</si>
  <si>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1846, 'cantidad': '19', 'valor_unitario': 110.0, 'precio_unitario': 110.0, 'descuento': 0.0, 'subtotal': 2090.0, 'porcentaje_de_igv': '0.00', 'igv': 0.0, 'total': 2090.0, 'moneda': '1', 'tipo_de_cambio': 1.0, 'id_tipo_gasto': 2, 'nom_tipo_gasto': 'Servicios', 'id_proveedor': 1550, 'id_producto': 29664,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</si>
  <si>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1931,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3964, 'id_producto': 29673,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</si>
  <si>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1912, 'cantidad': '1', 'valor_unitario': 88.0, 'precio_unitario': 88.0, 'descuento': 0.0, 'subtotal': 88.0, 'porcentaje_de_igv': '0.00', 'igv': 0.0, 'total': 88.0, 'moneda': '1', 'tipo_de_cambio': 1.0, 'id_tipo_gasto': 5, 'nom_tipo_gasto': 'Otros', 'id_proveedor': 6146, 'id_producto': 30777,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</si>
  <si>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1994, 'cantidad': '1', 'valor_unitario': 61.0, 'precio_unitario': 61.0, 'descuento': 0.0, 'subtotal': 61.0, 'porcentaje_de_igv': '0.00', 'igv': 0.0, 'total': 61.0, 'moneda': '1', 'tipo_de_cambio': 1.0, 'id_tipo_gasto': 5, 'nom_tipo_gasto': 'Otros', 'id_proveedor': 6145, 'id_producto': 30774,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</si>
  <si>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112.71, 'precio_unitario': 133.0, 'descuento': 0.0, 'subtotal': 112.71, 'porcentaje_de_igv': '18.00', 'igv': 20.290000000000006, 'total': 133.0, 'moneda': '1', 'tipo_de_cambio': 1.0, 'id_tipo_gasto': 5, 'nom_tipo_gasto': 'Otros', 'id_proveedor': 4981, 'id_producto': 30048,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</si>
  <si>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1911, 'cantidad': '1', 'valor_unitario': 576.57, 'precio_unitario': 680.35, 'descuento': 0.0, 'subtotal': 576.57, 'porcentaje_de_igv': '18.00', 'igv': 103.77999999999997, 'total': 680.35, 'moneda': '1', 'tipo_de_cambio': 1.0, 'id_tipo_gasto': 5, 'nom_tipo_gasto': 'Otros', 'id_proveedor': 1406, 'id_producto': 29923, 'nom_producto': 'PASAJE', 'categoria_producto': 'EVENTOS', 'id_estado': 'not_paid', 'nombre_estado': 'Sin pagar',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</si>
  <si>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1911, 'cantidad': '1', 'valor_unitario': 519.93, 'precio_unitario': 613.52, 'descuento': 0.0, 'subtotal': 519.93, 'porcentaje_de_igv': '18.00', 'igv': 93.59000000000003, 'total': 613.52, 'moneda': '1', 'tipo_de_cambio': 1.0, 'id_tipo_gasto': 5, 'nom_tipo_gasto': 'Otros', 'id_proveedor': 1406, 'id_producto': 29918,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</si>
  <si>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1992, 'cantidad': '2', 'valor_unitario': 177.965, 'precio_unitario': 210.0, 'descuento': 0.0, 'subtotal': 355.93, 'porcentaje_de_igv': '18.00', 'igv': 64.07, 'total': 420.0, 'moneda': '1', 'tipo_de_cambio': 1.0, 'id_tipo_gasto': 2, 'nom_tipo_gasto': 'Servicios', 'id_proveedor': 1974, 'id_producto': 29913, 'nom_producto': 'SERVICIO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</si>
  <si>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1993, 'cantidad': '1', 'valor_unitario': 310.0, 'precio_unitario': 365.8, 'descuento': 0.0, 'subtotal': 310.0, 'porcentaje_de_igv': '18.00', 'igv': 55.80000000000001, 'total': 365.8, 'moneda': '1', 'tipo_de_cambio': 1.0, 'id_tipo_gasto': 2, 'nom_tipo_gasto': 'Servicios', 'id_proveedor': 3996, 'id_producto': 29747,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</si>
  <si>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</si>
  <si>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1895, 'cantidad': '1000', 'valor_unitario': 0.124, 'precio_unitario': 0.14632, 'descuento': 0.0, 'subtotal': 124.0, 'porcentaje_de_igv': '18.00', 'igv': 22.319999999999993, 'total': 146.32, 'moneda': '1', 'tipo_de_cambio': 1.0, 'id_tipo_gasto': 5, 'nom_tipo_gasto': 'Otros', 'id_proveedor': 3916, 'id_producto': 29615,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</si>
  <si>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1891, 'cantidad': '1', 'valor_unitario': 261.75, 'precio_unitario': 261.75, 'descuento': 0.0, 'subtotal': 261.75, 'porcentaje_de_igv': '0.00', 'igv': 0.0, 'total': 261.75, 'moneda': '1', 'tipo_de_cambio': 1.0, 'id_tipo_gasto': 2, 'nom_tipo_gasto': 'Servicios', 'id_proveedor': 561, 'id_producto': 29613,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</si>
  <si>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1912, 'cantidad': '1', 'valor_unitario': 272.03, 'precio_unitario': 321.0, 'descuento': 0.0, 'subtotal': 272.03, 'porcentaje_de_igv': '18.00', 'igv': 48.97000000000003, 'total': 321.0, 'moneda': '1', 'tipo_de_cambio': 1.0, 'id_tipo_gasto': 5, 'nom_tipo_gasto': 'Otros', 'id_proveedor': 1580, 'id_producto': 30040,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</si>
  <si>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1911, 'cantidad': '2', 'valor_unitario': 593.01, 'precio_unitario': 699.75, 'descuento': 0.0, 'subtotal': 1186.02, 'porcentaje_de_igv': '18.00', 'igv': 213.48000000000002, 'total': 1399.5, 'moneda': '1', 'tipo_de_cambio': 1.0, 'id_tipo_gasto': 5, 'nom_tipo_gasto': 'Otros', 'id_proveedor': 1406, 'id_producto': 29926,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</t>
  </si>
  <si>
    <t>[{'codigo_producto': 1998, 'cantidad': '1', 'valor_unitario': 9627.19, 'precio_unitario': 9627.19, 'descuento': 0.0, 'subtotal': 9627.19, 'porcentaje_de_igv': '0.00', 'igv': 0.0, 'total': 9627.19, 'moneda': '1', 'tipo_de_cambio': 1.0, 'id_tipo_gasto': 5, 'nom_tipo_gasto': 'Otros', 'id_proveedor': 4117, 'id_producto': 29716, 'nom_producto': 'COMISION', 'categoria_producto': 'EVENTOS', 'id_estado': 'paid', 'nombre_estado': 'Pagado', 'evento': {'id_evento': '', 'nom_evento': '', 'fecha_hora_ini_event': '', 'fecha_hora_fin_event': '', 'id_organizador': '', 'nom_organizador': '', 'tipo_organizador': ''}, 'id_cuenta': 6701, 'nom_cuenta': '6212100 Comisiones', 'distribucion_analitica': [[{'codigo': 99, 'nom_distribucion': 'TI', 'sub_categoria': 'Proveedores digitales y plataforma web', 'porcentaje': '100.00'}]]}]</t>
  </si>
  <si>
    <t>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</si>
  <si>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1997,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29700, 'nom_producto': 'SUSCRIPCION',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</t>
  </si>
  <si>
    <t>SUSCRIPCION</t>
  </si>
  <si>
    <t>[{'codigo_producto': 1858, 'cantidad': '1', 'valor_unitario': 565.0, 'precio_unitario': 565.0, 'descuento': 0.0, 'subtotal': 565.0, 'porcentaje_de_igv': '0.00', 'igv': 0.0, 'total': 565.0, 'moneda': '1', 'tipo_de_cambio': 1.0, 'id_tipo_gasto': 5, 'nom_tipo_gasto': 'Otros', 'id_proveedor': 1441, 'id_producto': 29658,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81, 'nom_distribucion': 'Impresos', 'sub_categoria': 'Otros', 'porcentaje': '100.00'}]]}]</t>
  </si>
  <si>
    <t>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</si>
  <si>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29598,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</t>
  </si>
  <si>
    <t>[{'codigo_producto': 1859, 'cantidad': '1', 'valor_unitario': 3520.0, 'precio_unitario': 4153.6, 'descuento': 0.0, 'subtotal': 3520.0, 'porcentaje_de_igv': '18.00', 'igv': 633.6000000000004, 'total': 4153.6, 'moneda': '1', 'tipo_de_cambio': 1.0, 'id_tipo_gasto': 2, 'nom_tipo_gasto': 'Servicios', 'id_proveedor': 1389, 'id_producto': 29595,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</si>
  <si>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283,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29655,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99, 'nom_distribucion': 'TI', 'sub_categoria': 'Proveedores digitales y plataforma web', 'porcentaje': '100.00'}]]}]</t>
  </si>
  <si>
    <t>[{'codigo_producto': 1814, 'cantidad': '1', 'valor_unitario': 593.22, 'precio_unitario': 700.0, 'descuento': 0.0, 'subtotal': 593.22, 'porcentaje_de_igv': '18.00', 'igv': 106.77999999999997, 'total': 700.0, 'moneda': '1', 'tipo_de_cambio': 1.0, 'id_tipo_gasto': 5, 'nom_tipo_gasto': 'Otros', 'id_proveedor': 3199, 'id_producto': 29569,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95, 'nom_distribucion': 'RR.HH', 'sub_categoria': 'Ime', 'porcentaje': '100.00'}]]}]</t>
  </si>
  <si>
    <t>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</si>
  <si>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1912, 'cantidad': '1', 'valor_unitario': 261.86, 'precio_unitario': 309.0, 'descuento': 0.0, 'subtotal': 261.86, 'porcentaje_de_igv': '18.00', 'igv': 47.139999999999986, 'total': 309.0, 'moneda': '1', 'tipo_de_cambio': 1.0, 'id_tipo_gasto': 5, 'nom_tipo_gasto': 'Otros', 'id_proveedor': 1548, 'id_producto': 30026,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</si>
  <si>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1912, 'cantidad': '1', 'valor_unitario': 211.86, 'precio_unitario': 250.0, 'descuento': 0.0, 'subtotal': 211.86, 'porcentaje_de_igv': '18.00', 'igv': 38.139999999999986, 'total': 250.0, 'moneda': '1', 'tipo_de_cambio': 1.0, 'id_tipo_gasto': 5, 'nom_tipo_gasto': 'Otros', 'id_proveedor': 4977, 'id_producto': 30021,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</si>
  <si>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1859, 'cantidad': '1', 'valor_unitario': 292.37, 'precio_unitario': 345.0, 'descuento': 0.0, 'subtotal': 292.37, 'porcentaje_de_igv': '18.00', 'igv': 52.629999999999995, 'total': 345.0, 'moneda': '1', 'tipo_de_cambio': 1.0, 'id_tipo_gasto': 2, 'nom_tipo_gasto': 'Servicios', 'id_proveedor': 1553, 'id_producto': 29510,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</si>
  <si>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</t>
  </si>
  <si>
    <t>[{'codigo_producto': 1935, 'cantidad': '1', 'valor_unitario': 381.36, 'precio_unitario': 450.0, 'descuento': 0.0, 'subtotal': 381.36, 'porcentaje_de_igv': '18.00', 'igv': 68.63999999999999, 'total': 450.0, 'moneda': '1', 'tipo_de_cambio': 1.0, 'id_tipo_gasto': 5, 'nom_tipo_gasto': 'Otros', 'id_proveedor': 1811, 'id_producto': 29505,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</si>
  <si>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1895, 'cantidad': '15000', 'valor_unitario': 0.16101666666666667, 'precio_unitario': 0.19, 'descuento': 0.0, 'subtotal': 2415.25, 'porcentaje_de_igv': '18.00', 'igv': 434.75, 'total': 2850.0, 'moneda': '1', 'tipo_de_cambio': 1.0, 'id_tipo_gasto': 5, 'nom_tipo_gasto': 'Otros', 'id_proveedor': 1555, 'id_producto': 29734,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</si>
  <si>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1829,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29684,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</t>
  </si>
  <si>
    <t>[{'codigo_producto': 1829,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29681,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</t>
  </si>
  <si>
    <t>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29678,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92, 'nom_distribucion': 'Operaciones', 'sub_categoria': 'Operativos', 'porcentaje': '100.00'}]]}]</t>
  </si>
  <si>
    <t>[{'codigo_producto': 245, 'cantidad': '3', 'valor_unitario': 19.49, 'precio_unitario': 23.0, 'descuento': 0.0, 'subtotal': 58.47, 'porcentaje_de_igv': '18.01', 'igv': 10.530000000000001, 'total': 69.0, 'moneda': '1', 'tipo_de_cambio': 1.0, 'id_tipo_gasto': 5, 'nom_tipo_gasto': 'Otros', 'id_proveedor': 3197, 'id_producto': 29564,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</t>
  </si>
  <si>
    <t>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</si>
  <si>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29610,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</si>
  <si>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29561,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</t>
  </si>
  <si>
    <t>[{'codigo_producto': 1910, 'cantidad': '1', 'valor_unitario': 100.0, 'precio_unitario': 100.0, 'descuento': 0.0, 'subtotal': 100.0, 'porcentaje_de_igv': '0.00', 'igv': 0.0, 'total': 100.0, 'moneda': '1', 'tipo_de_cambio': 1.0, 'id_tipo_gasto': 2, 'nom_tipo_gasto': 'Servicios', 'id_proveedor': 2001, 'id_producto': 29487,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</si>
  <si>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1912, 'cantidad': '1', 'valor_unitario': 870.59, 'precio_unitario': 1027.3, 'descuento': 0.0, 'subtotal': 870.59, 'porcentaje_de_igv': '18.00', 'igv': 156.70999999999992, 'total': 1027.3, 'moneda': '1', 'tipo_de_cambio': 1.0, 'id_tipo_gasto': 5, 'nom_tipo_gasto': 'Otros', 'id_proveedor': 1457, 'id_producto': 30016,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</si>
  <si>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</t>
  </si>
  <si>
    <t>PLUMON</t>
  </si>
  <si>
    <t>[{'codigo_producto': 1859, 'cantidad': '6', 'valor_unitario': 150.0, 'precio_unitario': 177.0, 'descuento': 0.0, 'subtotal': 900.0, 'porcentaje_de_igv': '18.00', 'igv': 162.0, 'total': 1062.0, 'moneda': '1', 'tipo_de_cambio': 1.0, 'id_tipo_gasto': 2, 'nom_tipo_gasto': 'Servicios', 'id_proveedor': 1389, 'id_producto': 29492,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</si>
  <si>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'1', 'valor_unitario': 240.0, 'precio_unitario': 283.2, 'descuento': 0.0, 'subtotal': 240.0, 'porcentaje_de_igv': '18.00', 'igv': 43.19999999999999, 'total': 283.2, 'moneda': '1', 'tipo_de_cambio': 1.0, 'id_tipo_gasto': 5, 'nom_tipo_gasto': 'Otros', 'id_proveedor': 1389, 'id_producto': 29489,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</si>
  <si>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29477,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</t>
  </si>
  <si>
    <t>[{'codigo_producto': 1924, 'cantidad': '1', 'valor_unitario': 279.66, 'precio_unitario': 330.0, 'descuento': 0.0, 'subtotal': 279.66, 'porcentaje_de_igv': '18.00', 'igv': 50.339999999999975, 'total': 330.0, 'moneda': '1', 'tipo_de_cambio': 1.0, 'id_tipo_gasto': 5, 'nom_tipo_gasto': 'Otros', 'id_proveedor': 482, 'id_producto': 29472,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</si>
  <si>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1843, 'cantidad': '1', 'valor_unitario': 50.0, 'precio_unitario': 59.0, 'descuento': 0.0, 'subtotal': 50.0, 'porcentaje_de_igv': '18.00', 'igv': 9.0, 'total': 59.0, 'moneda': '1', 'tipo_de_cambio': 1.0, 'id_tipo_gasto': 5, 'nom_tipo_gasto': 'Otros', 'id_proveedor': 1454, 'id_producto': 29465,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63, 'nom_distribucion': 'Administrativo', 'sub_categoria': 'Delivery', 'porcentaje': '100.00'}]]}]</t>
  </si>
  <si>
    <t>[{'codigo_producto': 1851,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2452, 'id_producto': 29462,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82, 'nom_distribucion': 'Impresos', 'sub_categoria': 'Ime', 'porcentaje': '100.00'}]]}]</t>
  </si>
  <si>
    <t>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</t>
  </si>
  <si>
    <t>ALGODON</t>
  </si>
  <si>
    <t>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</si>
  <si>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1912, 'cantidad': '1', 'valor_unitario': 81.36, 'precio_unitario': 96.0, 'descuento': 0.0, 'subtotal': 81.36, 'porcentaje_de_igv': '17.99', 'igv': 14.64, 'total': 96.0, 'moneda': '1', 'tipo_de_cambio': 1.0, 'id_tipo_gasto': 5, 'nom_tipo_gasto': 'Otros', 'id_proveedor': 4976, 'id_producto': 30005,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</si>
  <si>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</t>
  </si>
  <si>
    <t>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</si>
  <si>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</t>
  </si>
  <si>
    <t>[{'codigo_producto': 1912, 'cantidad': '1', 'valor_unitario': 86.44, 'precio_unitario': 102.0, 'descuento': 0.0, 'subtotal': 86.44, 'porcentaje_de_igv': '18.00', 'igv': 15.560000000000002, 'total': 102.0, 'moneda': '1', 'tipo_de_cambio': 1.0, 'id_tipo_gasto': 5, 'nom_tipo_gasto': 'Otros', 'id_proveedor': 4975, 'id_producto': 30000,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</si>
  <si>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29687,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63, 'nom_distribucion': 'Administrativo', 'sub_categoria': 'Delivery', 'porcentaje': '100.00'}]]}]</t>
  </si>
  <si>
    <t>[{'codigo_producto': 1828, 'cantidad': '1', 'valor_unitario': 5050.0, 'precio_unitario': 5959.0, 'descuento': 0.0, 'subtotal': 5050.0, 'porcentaje_de_igv': '18.00', 'igv': 909.0, 'total': 5959.0, 'moneda': '1', 'tipo_de_cambio': 1.0, 'id_tipo_gasto': 2, 'nom_tipo_gasto': 'Servicios', 'id_proveedor': 2741, 'id_producto': 29410, 'nom_producto': 'SERVICIO DE 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62, 'nom_distribucion': 'Administrativo', 'sub_categoria': 'Personal temporal', 'porcentaje': '100.00'}]]}]</t>
  </si>
  <si>
    <t>SERVICIO DE PRODUCCION</t>
  </si>
  <si>
    <t>[{'codigo_producto': 1924, 'cantidad': '1', 'valor_unitario': 364.41, 'precio_unitario': 430.0, 'descuento': 0.0, 'subtotal': 364.41, 'porcentaje_de_igv': '18.00', 'igv': 65.58999999999997, 'total': 430.0, 'moneda': '1', 'tipo_de_cambio': 1.0, 'id_tipo_gasto': 5, 'nom_tipo_gasto': 'Otros', 'id_proveedor': 482, 'id_producto': 29405,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</si>
  <si>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29393,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</si>
  <si>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283, 'cantidad': '1', 'valor_unitario': 2676.75, 'precio_unitario': 3158.57, 'descuento': 0.0, 'subtotal': 2676.75, 'porcentaje_de_igv': '18.00', 'igv': 481.82000000000016, 'total': 3158.57, 'moneda': '1', 'tipo_de_cambio': 1.0, 'id_tipo_gasto': 2, 'nom_tipo_gasto': 'Servicios', 'id_proveedor': 1404, 'id_producto': 29419,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</si>
  <si>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1859, 'cantidad': '5', 'valor_unitario': 120.0, 'precio_unitario': 141.6, 'descuento': 0.0, 'subtotal': 600.0, 'porcentaje_de_igv': '18.00', 'igv': 108.0, 'total': 708.0, 'moneda': '1', 'tipo_de_cambio': 1.0, 'id_tipo_gasto': 2, 'nom_tipo_gasto': 'Servicios', 'id_proveedor': 1389, 'id_producto': 29390,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</si>
  <si>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</t>
  </si>
  <si>
    <t>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</si>
  <si>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</t>
  </si>
  <si>
    <t>[{'codigo_producto': 1892, 'cantidad': '1', 'valor_unitario': 590.76, 'precio_unitario': 697.1, 'descuento': 0.0, 'subtotal': 590.76, 'porcentaje_de_igv': '18.00', 'igv': 106.34000000000003, 'total': 697.1, 'moneda': '1', 'tipo_de_cambio': 1.0, 'id_tipo_gasto': 5, 'nom_tipo_gasto': 'Otros', 'id_proveedor': 1450, 'id_producto': 29480,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</si>
  <si>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CONSUMO DE ENERGIA</t>
  </si>
  <si>
    <t>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</si>
  <si>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29358,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</t>
  </si>
  <si>
    <t>[{'codigo_producto': 1912, 'cantidad': '1', 'valor_unitario': 82.2, 'precio_unitario': 97.0, 'descuento': 0.0, 'subtotal': 82.2, 'porcentaje_de_igv': '18.00', 'igv': 14.799999999999997, 'total': 97.0, 'moneda': '1', 'tipo_de_cambio': 1.0, 'id_tipo_gasto': 5, 'nom_tipo_gasto': 'Otros', 'id_proveedor': 4974, 'id_producto': 29995,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</si>
  <si>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</t>
  </si>
  <si>
    <t>[{'codigo_producto': 1780, 'cantidad': '1', 'valor_unitario': 355.08, 'precio_unitario': 419.0, 'descuento': 0.0, 'subtotal': 355.08, 'porcentaje_de_igv': '18.00', 'igv': 63.920000000000016, 'total': 419.0, 'moneda': '1', 'tipo_de_cambio': 1.0, 'id_tipo_gasto': 5, 'nom_tipo_gasto': 'Otros', 'id_proveedor': 1614, 'id_producto': 29310, 'nom_producto': 'Comidas',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</t>
  </si>
  <si>
    <t>Comidas</t>
  </si>
  <si>
    <t>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</t>
  </si>
  <si>
    <t>Viaje y alojamiento</t>
  </si>
  <si>
    <t>[{'codigo_producto': 1912, 'cantidad': '1', 'valor_unitario': 92.8, 'precio_unitario': 109.5, 'descuento': 0.0, 'subtotal': 92.8, 'porcentaje_de_igv': '18.00', 'igv': 16.700000000000003, 'total': 109.5, 'moneda': '1', 'tipo_de_cambio': 1.0, 'id_tipo_gasto': 5, 'nom_tipo_gasto': 'Otros', 'id_proveedor': 1390, 'id_producto': 29966,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</si>
  <si>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1957, 'cantidad': '1', 'valor_unitario': 95.0, 'precio_unitario': 95.0, 'descuento': 0.0, 'subtotal': 95.0, 'porcentaje_de_igv': '0.00', 'igv': 0.0, 'total': 95.0, 'moneda': '1', 'tipo_de_cambio': 1.0, 'id_tipo_gasto': 5, 'nom_tipo_gasto': 'Otros', 'id_proveedor': 1519, 'id_producto': 29580,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</t>
  </si>
  <si>
    <t>[{'codigo_producto': 1958,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1786, 'id_producto': 29291,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</t>
  </si>
  <si>
    <t>[{'codigo_producto': 1939, 'cantidad': '8', 'valor_unitario': 300.0, 'precio_unitario': 354.0, 'descuento': 0.0, 'subtotal': 2400.0, 'porcentaje_de_igv': '18.00', 'igv': 432.0, 'total': 2832.0, 'moneda': '1', 'tipo_de_cambio': 1.0, 'id_tipo_gasto': 2, 'nom_tipo_gasto': 'Servicios', 'id_proveedor': 1389, 'id_producto': 29288,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</si>
  <si>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'9', 'valor_unitario': 120.0, 'precio_unitario': 141.60000000000002, 'descuento': 0.0, 'subtotal': 1080.0, 'porcentaje_de_igv': '18.00', 'igv': 194.4000000000001, 'total': 1274.4, 'moneda': '1', 'tipo_de_cambio': 1.0, 'id_tipo_gasto': 2, 'nom_tipo_gasto': 'Servicios', 'id_proveedor': 1389, 'id_producto': 29285,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</si>
  <si>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283, 'cantidad': '1', 'valor_unitario': 2667.0, 'precio_unitario': 3147.06, 'descuento': 0.0, 'subtotal': 2667.0, 'porcentaje_de_igv': '18.00', 'igv': 480.05999999999995, 'total': 3147.06, 'moneda': '1', 'tipo_de_cambio': 1.0, 'id_tipo_gasto': 2, 'nom_tipo_gasto': 'Servicios', 'id_proveedor': 1404, 'id_producto': 29282, 'nom_producto': 'SERVICIO DE DESARROLLO WEB', 'categoria_producto': 'Mobiliario de oficina',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</si>
  <si>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29275,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</si>
  <si>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1806, 'cantidad': '1', 'valor_unitario': 254.24, 'precio_unitario': 300.0, 'descuento': 0.0, 'subtotal': 254.24, 'porcentaje_de_igv': '18.00', 'igv': 45.75999999999999, 'total': 300.0, 'moneda': '1', 'tipo_de_cambio': 1.0, 'id_tipo_gasto': 1, 'nom_tipo_gasto': 'Personal', 'id_proveedor': 2186, 'id_producto': 29272,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</si>
  <si>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1912, 'cantidad': '1', 'valor_unitario': 1283.9, 'precio_unitario': 1515.0, 'descuento': 0.0, 'subtotal': 1283.9, 'porcentaje_de_igv': '18.00', 'igv': 231.0999999999999, 'total': 1515.0, 'moneda': '1', 'tipo_de_cambio': 1.0, 'id_tipo_gasto': 5, 'nom_tipo_gasto': 'Otros', 'id_proveedor': 4973, 'id_producto': 29961,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</si>
  <si>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1956, 'cantidad': '1', 'valor_unitario': 1900.0, 'precio_unitario': 2242.0, 'descuento': 0.0, 'subtotal': 1900.0, 'porcentaje_de_igv': '18.00', 'igv': 342.0, 'total': 2242.0, 'moneda': '1', 'tipo_de_cambio': 1.0, 'id_tipo_gasto': 5, 'nom_tipo_gasto': 'Otros', 'id_proveedor': 2181, 'id_producto': 29267,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97, 'nom_distribucion': 'RR.HH', 'sub_categoria': 'Bienestar', 'porcentaje': '100.00'}]]}]</t>
  </si>
  <si>
    <t>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</si>
  <si>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2048, 'cantidad': '1', 'valor_unitario': 250.03, 'precio_unitario': 250.03, 'descuento': 0.0, 'subtotal': 250.03, 'porcentaje_de_igv': '0.00', 'igv': 0.0, 'total': 250.03, 'moneda': '1', 'tipo_de_cambio': 1.0, 'id_tipo_gasto': 5, 'nom_tipo_gasto': 'Otros', 'id_proveedor': 6107, 'id_producto': 30723,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</t>
  </si>
  <si>
    <t>[{'codigo_producto': 1994, 'cantidad': '1', 'valor_unitario': 79.41, 'precio_unitario': 93.7, 'descuento': 0.0, 'subtotal': 79.41, 'porcentaje_de_igv': '18.00', 'igv': 14.290000000000006, 'total': 93.7, 'moneda': '1', 'tipo_de_cambio': 1.0, 'id_tipo_gasto': 5, 'nom_tipo_gasto': 'Otros', 'id_proveedor': 4004, 'id_producto': 29956,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</si>
  <si>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</t>
  </si>
  <si>
    <t>PASTILLA WC</t>
  </si>
  <si>
    <t>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29237,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</t>
  </si>
  <si>
    <t>[{'codigo_producto': 1913,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1812, 'id_producto': 29226,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</t>
  </si>
  <si>
    <t>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</si>
  <si>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1855, 'cantidad': '1', 'valor_unitario': 5052.0, 'precio_unitario': 5052.0, 'descuento': 0.0, 'subtotal': 5052.0, 'porcentaje_de_igv': '0.00', 'igv': 0.0, 'total': 5052.0, 'moneda': '1', 'tipo_de_cambio': 1.0, 'id_tipo_gasto': 5, 'nom_tipo_gasto': 'Otros', 'id_proveedor': 2116, 'id_producto': 29191,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71, 'nom_distribucion': 'Comercial', 'sub_categoria': 'Proyecto', 'porcentaje': '100.00'}]]}]</t>
  </si>
  <si>
    <t>[{'codigo_producto': 1931, 'cantidad': '4', 'valor_unitario': 74.5775, 'precio_unitario': 88.0, 'descuento': 0.0, 'subtotal': 298.31, 'porcentaje_de_igv': '18.00', 'igv': 53.69, 'total': 352.0, 'moneda': '1', 'tipo_de_cambio': 1.0, 'id_tipo_gasto': 2, 'nom_tipo_gasto': 'Servicios', 'id_proveedor': 1991, 'id_producto': 29188,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</si>
  <si>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29327,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</t>
  </si>
  <si>
    <t>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</si>
  <si>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29183,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</si>
  <si>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29164,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</si>
  <si>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1939, 'cantidad': '2', 'valor_unitario': 300.0, 'precio_unitario': 354.0, 'descuento': 0.0, 'subtotal': 600.0, 'porcentaje_de_igv': '18.00', 'igv': 108.0, 'total': 708.0, 'moneda': '1', 'tipo_de_cambio': 1.0, 'id_tipo_gasto': 2, 'nom_tipo_gasto': 'Servicios', 'id_proveedor': 1389, 'id_producto': 29153,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</si>
  <si>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1806, 'cantidad': '8', 'valor_unitario': 120.0, 'precio_unitario': 141.6, 'descuento': 0.0, 'subtotal': 960.0, 'porcentaje_de_igv': '18.00', 'igv': 172.79999999999995, 'total': 1132.8, 'moneda': '1', 'tipo_de_cambio': 1.0, 'id_tipo_gasto': 1, 'nom_tipo_gasto': 'Personal', 'id_proveedor': 1389, 'id_producto': 29148,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</si>
  <si>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1912, 'cantidad': '1', 'valor_unitario': 78.39, 'precio_unitario': 92.5, 'descuento': 0.0, 'subtotal': 78.39, 'porcentaje_de_igv': '18.00', 'igv': 14.11, 'total': 92.5, 'moneda': '1', 'tipo_de_cambio': 1.0, 'id_tipo_gasto': 5, 'nom_tipo_gasto': 'Otros', 'id_proveedor': 4972, 'id_producto': 29951,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</t>
  </si>
  <si>
    <t>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</si>
  <si>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</t>
  </si>
  <si>
    <t>[{'codigo_producto': 1935, 'cantidad': '1', 'valor_unitario': 1350.0, 'precio_unitario': 1350.0, 'descuento': 0.0, 'subtotal': 1350.0, 'porcentaje_de_igv': '0.00', 'igv': 0.0, 'total': 1350.0, 'moneda': '1', 'tipo_de_cambio': 1.0, 'id_tipo_gasto': 5, 'nom_tipo_gasto': 'Otros', 'id_proveedor': 1811, 'id_producto': 29128,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</si>
  <si>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1859, 'cantidad': '3', 'valor_unitario': 120.0, 'precio_unitario': 141.6, 'descuento': 0.0, 'subtotal': 360.0, 'porcentaje_de_igv': '18.00', 'igv': 64.80000000000001, 'total': 424.8, 'moneda': '1', 'tipo_de_cambio': 1.0, 'id_tipo_gasto': 2, 'nom_tipo_gasto': 'Servicios', 'id_proveedor': 1389, 'id_producto': 29117,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</si>
  <si>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1806, 'cantidad': '14', 'valor_unitario': 110.0, 'precio_unitario': 110.0, 'descuento': 0.0, 'subtotal': 1540.0, 'porcentaje_de_igv': '0.00', 'igv': 0.0, 'total': 1540.0, 'moneda': '1', 'tipo_de_cambio': 1.0, 'id_tipo_gasto': 1, 'nom_tipo_gasto': 'Personal', 'id_proveedor': 550, 'id_producto': 29110,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</si>
  <si>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1855,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29108,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</si>
  <si>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</si>
  <si>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1938, 'cantidad': '1', 'valor_unitario': 1560.0, 'precio_unitario': 1840.8, 'descuento': 0.0, 'subtotal': 1560.0, 'porcentaje_de_igv': '18.00', 'igv': 280.79999999999995, 'total': 1840.8, 'moneda': '1', 'tipo_de_cambio': 1.0, 'id_tipo_gasto': 2, 'nom_tipo_gasto': 'Servicios', 'id_proveedor': 1412, 'id_producto': 29135,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</t>
  </si>
  <si>
    <t>[{'codigo_producto': 1937, 'cantidad': '1', 'valor_unitario': 220.34, 'precio_unitario': 260.0, 'descuento': 0.0, 'subtotal': 220.34, 'porcentaje_de_igv': '18.00', 'igv': 39.66, 'total': 260.0, 'moneda': '1', 'tipo_de_cambio': 1.0, 'id_tipo_gasto': 5, 'nom_tipo_gasto': 'Otros', 'id_proveedor': 1412, 'id_producto': 29132,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</t>
  </si>
  <si>
    <t>[{'codigo_producto': 1931, 'cantidad': '1', 'valor_unitario': 298.31, 'precio_unitario': 352.0, 'descuento': 0.0, 'subtotal': 298.31, 'porcentaje_de_igv': '18.00', 'igv': 53.69, 'total': 352.0, 'moneda': '1', 'tipo_de_cambio': 1.0, 'id_tipo_gasto': 5, 'nom_tipo_gasto': 'Otros', 'id_proveedor': 1991, 'id_producto': 29103,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</t>
  </si>
  <si>
    <t>[{'codigo_producto': 1930, 'cantidad': '2', 'valor_unitario': 177.965, 'precio_unitario': 210.0, 'descuento': 0.0, 'subtotal': 355.93, 'porcentaje_de_igv': '18.00', 'igv': 64.07, 'total': 420.0, 'moneda': '1', 'tipo_de_cambio': 1.0, 'id_tipo_gasto': 5, 'nom_tipo_gasto': 'Otros', 'id_proveedor': 1974, 'id_producto': 29098, 'nom_producto': '2 HABITACIONES MATRIMONIALES',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</si>
  <si>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1851,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29336,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</si>
  <si>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1851,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29333,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</si>
  <si>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1851,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29330,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</t>
  </si>
  <si>
    <t>[{'codigo_producto': 279, 'cantidad': '1', 'valor_unitario': 1800.0, 'precio_unitario': 1800.0, 'descuento': 0.0, 'subtotal': 1800.0, 'porcentaje_de_igv': '0.00', 'igv': 0.0, 'total': 1800.0, 'moneda': '1', 'tipo_de_cambio': 1.0, 'id_tipo_gasto': 2, 'nom_tipo_gasto': 'Servicios', 'id_proveedor': 1387, 'id_producto': 29181,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</si>
  <si>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29064,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</si>
  <si>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29069,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</t>
  </si>
  <si>
    <t>[{'codigo_producto': 1859, 'cantidad': '4', 'valor_unitario': 120.0, 'precio_unitario': 141.6, 'descuento': 0.0, 'subtotal': 480.0, 'porcentaje_de_igv': '18.00', 'igv': 86.39999999999998, 'total': 566.4, 'moneda': '1', 'tipo_de_cambio': 1.0, 'id_tipo_gasto': 2, 'nom_tipo_gasto': 'Servicios', 'id_proveedor': 1389, 'id_producto': 29056,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</si>
  <si>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'1', 'valor_unitario': 110.0, 'precio_unitario': 110.0, 'descuento': 0.0, 'subtotal': 110.0, 'porcentaje_de_igv': '0.00', 'igv': 0.0, 'total': 110.0, 'moneda': '1', 'tipo_de_cambio': 1.0, 'id_tipo_gasto': 2, 'nom_tipo_gasto': 'Servicios', 'id_proveedor': 1550, 'id_producto': 29003,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</si>
  <si>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2044, 'cantidad': '4', 'valor_unitario': 75.0, 'precio_unitario': 88.5, 'descuento': 0.0, 'subtotal': 300.0, 'porcentaje_de_igv': '18.00', 'igv': 54.0, 'total': 354.0, 'moneda': '1', 'tipo_de_cambio': 1.0, 'id_tipo_gasto': 5, 'nom_tipo_gasto': 'Otros', 'id_proveedor': 565, 'id_producto': 30326, 'nom_producto': 'CONFIGURACION',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</si>
  <si>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CONFIGURACION</t>
  </si>
  <si>
    <t>[{'codigo_producto': 1902,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29009,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</si>
  <si>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1855, 'cantidad': '4.5', 'valor_unitario': 75.0, 'precio_unitario': 88.5, 'descuento': 0.0, 'subtotal': 337.5, 'porcentaje_de_igv': '18.00', 'igv': 60.75, 'total': 398.25, 'moneda': '1', 'tipo_de_cambio': 1.0, 'id_tipo_gasto': 5, 'nom_tipo_gasto': 'Otros', 'id_proveedor': 565, 'id_producto': 29112,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</si>
  <si>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28972,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</si>
  <si>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</si>
  <si>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1851, 'cantidad': '1', 'valor_unitario': 550.0, 'precio_unitario': 550.0, 'descuento': 0.0, 'subtotal': 550.0, 'porcentaje_de_igv': '0.00', 'igv': 0.0, 'total': 550.0, 'moneda': '1', 'tipo_de_cambio': 1.0, 'id_tipo_gasto': 2, 'nom_tipo_gasto': 'Servicios', 'id_proveedor': 1806, 'id_producto': 28936,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</t>
  </si>
  <si>
    <t>[{'codigo_producto': 1808, 'cantidad': '1', 'valor_unitario': 320.0, 'precio_unitario': 320.0, 'descuento': 0.0, 'subtotal': 320.0, 'porcentaje_de_igv': '0.00', 'igv': 0.0, 'total': 320.0, 'moneda': '1', 'tipo_de_cambio': 1.0, 'id_tipo_gasto': 2, 'nom_tipo_gasto': 'Servicios', 'id_proveedor': 1642, 'id_producto': 28799,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</si>
  <si>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1923, 'cantidad': '1', 'valor_unitario': 450.0, 'precio_unitario': 531.0, 'descuento': 0.0, 'subtotal': 450.0, 'porcentaje_de_igv': '18.00', 'igv': 81.0, 'total': 531.0, 'moneda': '1', 'tipo_de_cambio': 1.0, 'id_tipo_gasto': 5, 'nom_tipo_gasto': 'Otros', 'id_proveedor': 524, 'id_producto': 28979, 'nom_producto': 'EQUIPO DE CELULAR',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</si>
  <si>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1855,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28792,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</si>
  <si>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[{'codigo_producto': 1918, 'cantidad': '1', 'valor_unitario': 146.95, 'precio_unitario': 173.4, 'descuento': 0.0, 'subtotal': 146.95, 'porcentaje_de_igv': '18.00', 'igv': 26.450000000000017, 'total': 173.4, 'moneda': '1', 'tipo_de_cambio': 1.0, 'id_tipo_gasto': 4, 'nom_tipo_gasto': 'Gasto administrativo', 'id_proveedor': 1606, 'id_producto': 28777,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131, 'nom_distribucion': 'Administrativo', 'sub_categoria': 'Mantenimiento', 'porcentaje': '100.00'}]]}]</t>
  </si>
  <si>
    <t>[{'codigo_producto': 1917, 'cantidad': '1', 'valor_unitario': 6.9, 'precio_unitario': 6.9, 'descuento': 0.0, 'subtotal': 6.9, 'porcentaje_de_igv': '0.00', 'igv': 0.0, 'total': 6.9, 'moneda': '1', 'tipo_de_cambio': 1.0, 'id_tipo_gasto': 5, 'nom_tipo_gasto': 'Otros', 'id_proveedor': 1834, 'id_producto': 28767,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81, 'nom_distribucion': 'Impresos', 'sub_categoria': 'Otros', 'porcentaje': '100.00'}]]}]</t>
  </si>
  <si>
    <t>[{'codigo_producto': 1892, 'cantidad': '1', 'valor_unitario': 731.1, 'precio_unitario': 731.1, 'descuento': 0.0, 'subtotal': 731.1, 'porcentaje_de_igv': '0.00', 'igv': 0.0, 'total': 731.1, 'moneda': '1', 'tipo_de_cambio': 1.0, 'id_tipo_gasto': 5, 'nom_tipo_gasto': 'Otros', 'id_proveedor': 1450, 'id_producto': 28994,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</t>
  </si>
  <si>
    <t>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28801,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</si>
  <si>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29059,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</si>
  <si>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</si>
  <si>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1915, 'cantidad': '1', 'valor_unitario': 1600.0, 'precio_unitario': 1888.0, 'descuento': 0.0, 'subtotal': 1600.0, 'porcentaje_de_igv': '18.00', 'igv': 288.0, 'total': 1888.0, 'moneda': '1', 'tipo_de_cambio': 1.0, 'id_tipo_gasto': 5, 'nom_tipo_gasto': 'Otros', 'id_proveedor': 1813, 'id_producto': 28752, 'nom_producto': 'Capacitaciones',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</t>
  </si>
  <si>
    <t>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1387, 'id_producto': 28750,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86, 'nom_distribucion': 'Marketing', 'sub_categoria': 'CampaÃ±a', 'porcentaje': '100.00'}]]}]</t>
  </si>
  <si>
    <t>[{'codigo_producto': 1807, 'cantidad': '1', 'valor_unitario': 300.0, 'precio_unitario': 354.0, 'descuento': 0.0, 'subtotal': 300.0, 'porcentaje_de_igv': '18.00', 'igv': 54.0, 'total': 354.0, 'moneda': '1', 'tipo_de_cambio': 1.0, 'id_tipo_gasto': 5, 'nom_tipo_gasto': 'Otros', 'id_proveedor': 1570, 'id_producto': 28737,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</t>
  </si>
  <si>
    <t>[{'codigo_producto': 1808, 'cantidad': '1', 'valor_unitario': 400.0, 'precio_unitario': 400.0, 'descuento': 0.0, 'subtotal': 400.0, 'porcentaje_de_igv': '0.00', 'igv': 0.0, 'total': 400.0, 'moneda': '1', 'tipo_de_cambio': 1.0, 'id_tipo_gasto': 2, 'nom_tipo_gasto': 'Servicios', 'id_proveedor': 1816, 'id_producto': 28742,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</si>
  <si>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28744,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</si>
  <si>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1910, 'cantidad': '1', 'valor_unitario': 261.0, 'precio_unitario': 307.98, 'descuento': 0.0, 'subtotal': 261.0, 'porcentaje_de_igv': '18.00', 'igv': 46.98000000000002, 'total': 307.98, 'moneda': '1', 'tipo_de_cambio': 1.0, 'id_tipo_gasto': 2, 'nom_tipo_gasto': 'Servicios', 'id_proveedor': 1389, 'id_producto': 28730,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</si>
  <si>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279, 'cantidad': '1', 'valor_unitario': 5776.55, 'precio_unitario': 5776.55, 'descuento': 0.0, 'subtotal': 5776.55, 'porcentaje_de_igv': '0.00', 'igv': 0.0, 'total': 5776.55, 'moneda': '1', 'tipo_de_cambio': 1.0, 'id_tipo_gasto': 2, 'nom_tipo_gasto': 'Servicios', 'id_proveedor': 1752, 'id_producto': 28728,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</si>
  <si>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</t>
  </si>
  <si>
    <t>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</si>
  <si>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</si>
  <si>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1859, 'cantidad': '1', 'valor_unitario': 3420.0, 'precio_unitario': 4035.6, 'descuento': 0.0, 'subtotal': 3420.0, 'porcentaje_de_igv': '18.00', 'igv': 615.5999999999999, 'total': 4035.6, 'moneda': '1', 'tipo_de_cambio': 1.0, 'id_tipo_gasto': 5, 'nom_tipo_gasto': 'Otros', 'id_proveedor': 1389, 'id_producto': 28697,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</si>
  <si>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1859, 'cantidad': '1', 'valor_unitario': 2200.0, 'precio_unitario': 2596.0, 'descuento': 0.0, 'subtotal': 2200.0, 'porcentaje_de_igv': '18.00', 'igv': 396.0, 'total': 2596.0, 'moneda': '1', 'tipo_de_cambio': 1.0, 'id_tipo_gasto': 2, 'nom_tipo_gasto': 'Servicios', 'id_proveedor': 1389, 'id_producto': 28672,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</si>
  <si>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</si>
  <si>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1913,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28639,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</t>
  </si>
  <si>
    <t>[{'codigo_producto': 283, 'cantidad': '1', 'valor_unitario': 270.0, 'precio_unitario': 318.6, 'descuento': 0.0, 'subtotal': 270.0, 'porcentaje_de_igv': '18.00', 'igv': 48.60000000000002, 'total': 318.6, 'moneda': '1', 'tipo_de_cambio': 1.0, 'id_tipo_gasto': 2, 'nom_tipo_gasto': 'Servicios', 'id_proveedor': 565, 'id_producto': 28636,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</si>
  <si>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28996,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</si>
  <si>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28669,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</si>
  <si>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219, 'cantidad': '1', 'valor_unitario': 1000.0, 'precio_unitario': 1180.0, 'descuento': 0.0, 'subtotal': 1000.0, 'porcentaje_de_igv': '18.00', 'igv': 180.0, 'total': 1180.0, 'moneda': '1', 'tipo_de_cambio': 1.0, 'id_tipo_gasto': 5, 'nom_tipo_gasto': 'Otros', 'id_proveedor': 1555, 'id_producto': 28666,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</si>
  <si>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[{'codigo_producto': 283, 'cantidad': '1', 'valor_unitario': 900.0, 'precio_unitario': 900.0, 'descuento': 0.0, 'subtotal': 900.0, 'porcentaje_de_igv': '0.00', 'igv': 0.0, 'total': 900.0, 'moneda': '1', 'tipo_de_cambio': 1.0, 'id_tipo_gasto': 5, 'nom_tipo_gasto': 'Otros', 'id_proveedor': 1811, 'id_producto': 28628,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</si>
  <si>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</si>
  <si>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</si>
  <si>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</si>
  <si>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1910, 'cantidad': '1', 'valor_unitario': 362.0, 'precio_unitario': 427.16, 'descuento': 0.0, 'subtotal': 362.0, 'porcentaje_de_igv': '18.00', 'igv': 65.16000000000003, 'total': 427.16, 'moneda': '1', 'tipo_de_cambio': 1.0, 'id_tipo_gasto': 2, 'nom_tipo_gasto': 'Servicios', 'id_proveedor': 1389, 'id_producto': 28610,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</si>
  <si>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</si>
  <si>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</si>
  <si>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</si>
  <si>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TOSHIBA DISCO DURO EXTERNO 25 1TB CANVIO BASICS USB 30 BLACK HDTB410XK3AA</t>
  </si>
  <si>
    <t>KINGSTON USB DE 64GB DATATRAVELER EXODIA 32 GEN 1 DTX64GB</t>
  </si>
  <si>
    <t>KINGSTON MEMORIA USB 64GB USB C 32 DATATRAVELER 70</t>
  </si>
  <si>
    <t>KINGSTON MEMORIA SODIMM 16GB 3200MHZ KVR32S22S816</t>
  </si>
  <si>
    <t>[{'codigo_producto': 1859, 'cantidad': '1', 'valor_unitario': 960.0, 'precio_unitario': 1132.8, 'descuento': 0.0, 'subtotal': 960.0, 'porcentaje_de_igv': '18.00', 'igv': 172.79999999999995, 'total': 1132.8, 'moneda': '1', 'tipo_de_cambio': 1.0, 'id_tipo_gasto': 2, 'nom_tipo_gasto': 'Servicios', 'id_proveedor': 1389, 'id_producto': 28573,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</si>
  <si>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1859, 'cantidad': '1', 'valor_unitario': 3840.0, 'precio_unitario': 4531.2, 'descuento': 0.0, 'subtotal': 3840.0, 'porcentaje_de_igv': '18.00', 'igv': 691.1999999999998, 'total': 4531.2, 'moneda': '1', 'tipo_de_cambio': 1.0, 'id_tipo_gasto': 2, 'nom_tipo_gasto': 'Servicios', 'id_proveedor': 1389, 'id_producto': 28570,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</si>
  <si>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</si>
  <si>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28546,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</si>
  <si>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</si>
  <si>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1893,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1806, 'id_producto': 28539, 'nom_producto': 'INSTALACION DE CHAPA DE PUERTA DE FIERRO Y CAMBIO DE SISTEMA CON TRES LLAVES',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</si>
  <si>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INSTALACION DE CHAPA DE PUERTA DE FIERRO Y CAMBIO DE SISTEMA CON TRES LLAVES</t>
  </si>
  <si>
    <t>[{'codigo_producto': 1808, 'cantidad': '1', 'valor_unitario': 240.0, 'precio_unitario': 240.0, 'descuento': 0.0, 'subtotal': 240.0, 'porcentaje_de_igv': '0.00', 'igv': 0.0, 'total': 240.0, 'moneda': '1', 'tipo_de_cambio': 1.0, 'id_tipo_gasto': 2, 'nom_tipo_gasto': 'Servicios', 'id_proveedor': 1642, 'id_producto': 28537,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</si>
  <si>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</si>
  <si>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Polo basico</t>
  </si>
  <si>
    <t>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</si>
  <si>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28501,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</si>
  <si>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28498,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</si>
  <si>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1883, 'cantidad': '1', 'valor_unitario': 94.92, 'precio_unitario': 112.0, 'descuento': 0.0, 'subtotal': 94.92, 'porcentaje_de_igv': '17.99', 'igv': 17.08, 'total': 112.0, 'moneda': '1', 'tipo_de_cambio': 1.0, 'id_tipo_gasto': 5, 'nom_tipo_gasto': 'Otros', 'id_proveedor': 779, 'id_producto': 28463, 'nom_producto': 'EPSON TINTA NEGRO T504120 PL4150L4160L6161L6171L6171L6191',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</si>
  <si>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EPSON TINTA NEGRO T504120 PL4150L4160L6161L6171L6171L6191</t>
  </si>
  <si>
    <t>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</si>
  <si>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KIT VIDEO PORTERO DE CON MONITOR 7 2MP HIKVISION</t>
  </si>
  <si>
    <t>CABLE UTP CAT5 X MTS</t>
  </si>
  <si>
    <t>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</t>
  </si>
  <si>
    <t>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</si>
  <si>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MONITOR LG LED 22MR410 100HZ 1920X1080 HDMI NS 503TOWR06049 GARANTIA 12 MESES POR LA MARCA</t>
  </si>
  <si>
    <t>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</t>
  </si>
  <si>
    <t>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</si>
  <si>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[{'codigo_producto': 1884, 'cantidad': '1', 'valor_unitario': 350.0, 'precio_unitario': 350.0, 'descuento': 0.0, 'subtotal': 350.0, 'porcentaje_de_igv': '0.00', 'igv': 0.0, 'total': 350.0, 'moneda': '1', 'tipo_de_cambio': 1.0, 'id_tipo_gasto': 2, 'nom_tipo_gasto': 'Servicios', 'id_proveedor': 1479, 'id_producto': 28426, 'nom_producto': 'SERVICIO DE GESTION COMERCIAL',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</si>
  <si>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</si>
  <si>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Espejo de Bano Rectangular con Puntas Redondas 45x60cm</t>
  </si>
  <si>
    <t>SAMSUNG  S 479 Celular Galaxy A06 4g 128gb Black</t>
  </si>
  <si>
    <t>SAMSUNG Travel Adapter 15wpd</t>
  </si>
  <si>
    <t>[{'codigo_producto': 1807, 'cantidad': '1000', 'valor_unitario': 1.25, 'precio_unitario': 1.475, 'descuento': 0.0, 'subtotal': 1250.0, 'porcentaje_de_igv': '18.00', 'igv': 225.0, 'total': 1475.0, 'moneda': '1', 'tipo_de_cambio': 1.0, 'id_tipo_gasto': 5, 'nom_tipo_gasto': 'Otros', 'id_proveedor': 482, 'id_producto': 28417,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</si>
  <si>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1854, 'cantidad': '1', 'valor_unitario': 4521.19, 'precio_unitario': 5335.0, 'descuento': 0.0, 'subtotal': 4521.19, 'porcentaje_de_igv': '18.00', 'igv': 813.8100000000004, 'total': 5335.0, 'moneda': '1', 'tipo_de_cambio': 1.0, 'id_tipo_gasto': 5, 'nom_tipo_gasto': 'Otros', 'id_proveedor': 482, 'id_producto': 28412, 'nom_producto': 'CARTONES PERSONALIZADOS',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</si>
  <si>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1872, 'cantidad': '1', 'valor_unitario': 135.0, 'precio_unitario': 159.3, 'descuento': 0.0, 'subtotal': 135.0, 'porcentaje_de_igv': '18.00', 'igv': 24.30000000000001, 'total': 159.3, 'moneda': '1', 'tipo_de_cambio': 1.0, 'id_tipo_gasto': 2, 'nom_tipo_gasto': 'Servicios', 'id_proveedor': 1797, 'id_producto': 28407, 'nom_producto': 'SERVICIO DE CONSULTA Y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</si>
  <si>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SERVICIO DE CONSULTA Y VALIDACION</t>
  </si>
  <si>
    <t>[{'codigo_producto': 1892, 'cantidad': '1', 'valor_unitario': 749.07, 'precio_unitario': 883.9, 'descuento': 0.0, 'subtotal': 749.07, 'porcentaje_de_igv': '18.00', 'igv': 134.82999999999993, 'total': 883.9, 'moneda': '1', 'tipo_de_cambio': 1.0, 'id_tipo_gasto': 5, 'nom_tipo_gasto': 'Otros', 'id_proveedor': 1450, 'id_producto': 28532,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'', 'nom_distribucion': '', 'sub_categoria': '', 'porcentaje': '100.00'}]]}]</t>
  </si>
  <si>
    <t>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</si>
  <si>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1661, 'id_producto': 28487,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'', 'nom_distribucion': '', 'sub_categoria': '', 'porcentaje': '100.00'}]]}]</t>
  </si>
  <si>
    <t>[{'codigo_producto': 1859, 'cantidad': '1', 'valor_unitario': 2400.0, 'precio_unitario': 2832.0, 'descuento': 0.0, 'subtotal': 2400.0, 'porcentaje_de_igv': '18.00', 'igv': 432.0, 'total': 2832.0, 'moneda': '1', 'tipo_de_cambio': 1.0, 'id_tipo_gasto': 2, 'nom_tipo_gasto': 'Servicios', 'id_proveedor': 1389, 'id_producto': 28383,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</si>
  <si>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</t>
  </si>
  <si>
    <t>[{'codigo_producto': 1856, 'cantidad': '1', 'valor_unitario': 63.56, 'precio_unitario': 75.0, 'descuento': 0.0, 'subtotal': 63.56, 'porcentaje_de_igv': '18.00', 'igv': 11.439999999999998, 'total': 75.0, 'moneda': '1', 'tipo_de_cambio': 1.0, 'id_tipo_gasto': 5, 'nom_tipo_gasto': 'Otros', 'id_proveedor': 779, 'id_producto': 28370, 'nom_producto': 'CABLE HDMI',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</si>
  <si>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[{'codigo_producto': 1843, 'cantidad': '2', 'valor_unitario': 10.0, 'precio_unitario': 11.8, 'descuento': 0.0, 'subtotal': 20.0, 'porcentaje_de_igv': '18.00', 'igv': 3.6000000000000014, 'total': 23.6, 'moneda': '1', 'tipo_de_cambio': 1.0, 'id_tipo_gasto': 5, 'nom_tipo_gasto': 'Otros', 'id_proveedor': 1454, 'id_producto': 28373,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</t>
  </si>
  <si>
    <t>[{'codigo_producto': 1855, 'cantidad': '1', 'valor_unitario': 1500.0, 'precio_unitario': 1500.0, 'descuento': 0.0, 'subtotal': 1500.0, 'porcentaje_de_igv': '0.00', 'igv': 0.0, 'total': 1500.0, 'moneda': '1', 'tipo_de_cambio': 1.0, 'id_tipo_gasto': 5, 'nom_tipo_gasto': 'Otros', 'id_proveedor': 1786, 'id_producto': 28364,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</si>
  <si>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</si>
  <si>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DISCO SOLIDO KINGSTON SSD 1TB EXTERNO USB TIPO-C USB 32 SXS10001000GB</t>
  </si>
  <si>
    <t>[{'codigo_producto': 1851, 'cantidad': '1', 'valor_unitario': 182.5, 'precio_unitario': 182.5, 'descuento': 0.0, 'subtotal': 182.5, 'porcentaje_de_igv': '0.00', 'igv': 0.0, 'total': 182.5, 'moneda': '1', 'tipo_de_cambio': 1.0, 'id_tipo_gasto': 2, 'nom_tipo_gasto': 'Servicios', 'id_proveedor': 1784, 'id_producto': 28348,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</si>
  <si>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</t>
  </si>
  <si>
    <t>KINGSTON SOLIDO EXTERNO 1TB XS1000 USB 32 GEN 2 TIPO C SXS10001000G</t>
  </si>
  <si>
    <t>LOGITECH AUDIFONO ZONE 300 BLUETOOTH CMICROFONO</t>
  </si>
  <si>
    <t>[{'codigo_producto': 1847, 'cantidad': '2', 'valor_unitario': 24.0, 'precio_unitario': 28.32, 'descuento': 0.0, 'subtotal': 48.0, 'porcentaje_de_igv': '18.00', 'igv': 8.64, 'total': 56.64, 'moneda': '1', 'tipo_de_cambio': 1.0, 'id_tipo_gasto': 5, 'nom_tipo_gasto': 'Otros', 'id_proveedor': 482, 'id_producto': 28332, 'nom_producto': 'BANNERS PUBLICITARIOS',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</si>
  <si>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1846, 'cantidad': '1', 'valor_unitario': 3880.0, 'precio_unitario': 4578.4, 'descuento': 0.0, 'subtotal': 3880.0, 'porcentaje_de_igv': '18.00', 'igv': 698.3999999999996, 'total': 4578.4, 'moneda': '1', 'tipo_de_cambio': 1.0, 'id_tipo_gasto': 2, 'nom_tipo_gasto': 'Servicios', 'id_proveedor': 1389, 'id_producto': 28327,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</si>
  <si>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1845, 'cantidad': '1', 'valor_unitario': 600.0, 'precio_unitario': 708.0, 'descuento': 0.0, 'subtotal': 600.0, 'porcentaje_de_igv': '18.00', 'igv': 108.0, 'total': 708.0, 'moneda': '1', 'tipo_de_cambio': 1.0, 'id_tipo_gasto': 5, 'nom_tipo_gasto': 'Otros', 'id_proveedor': 1389, 'id_producto': 28324,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103, 'nom_distribucion': 'Validadores', 'sub_categoria': 'Personal temporal', 'porcentaje': '100.00'}]]}]</t>
  </si>
  <si>
    <t>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</t>
  </si>
  <si>
    <t>[{'codigo_producto': 217, 'cantidad': '1', 'valor_unitario': 640.0, 'precio_unitario': 640.0, 'descuento': 0.0, 'subtotal': 640.0, 'porcentaje_de_igv': '0.00', 'igv': 0.0, 'total': 640.0, 'moneda': '1', 'tipo_de_cambio': 1.0, 'id_tipo_gasto': 1, 'nom_tipo_gasto': 'Personal', 'id_proveedor': 1550, 'id_producto': 28335,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</si>
  <si>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</t>
  </si>
  <si>
    <t>HP LAPTOP VICTUS GAMING 15FA0021LA 156 FHD IPS CORE I512450H 8GB 512GB SSD RTX 3050  4GB W11 A14LCLA</t>
  </si>
  <si>
    <t>LG MONITOR LED 215  22MR410  1920X1080 HDMI VGA 5MS100HZ</t>
  </si>
  <si>
    <t>LOGITECH AURICULAR ESTEREO CON  MICROFONO H390 USB 981-000014</t>
  </si>
  <si>
    <t>LOGITECH MOUSE M170 WIRELESS  BLACK GRAY 910-004940</t>
  </si>
  <si>
    <t>LOGITECH MOUSE CABLEADO USB M90  DARK DPI DE 1000 NEGRO 910-</t>
  </si>
  <si>
    <t>LENOVO NB V15 G4 IRU 156 FHD  INTEL I5-13420H 8GB 512GB INTEL  IRIS XE FREEDOS 83A100GJLM</t>
  </si>
  <si>
    <t>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</si>
  <si>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</si>
  <si>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220, 'cantidad': '11', 'valor_unitario': 411.0172727272727, 'precio_unitario': 485.0, 'descuento': 0.0, 'subtotal': 4521.19, 'porcentaje_de_igv': '18.00', 'igv': 813.8100000000004, 'total': 5335.0, 'moneda': '1', 'tipo_de_cambio': 1.0, 'id_tipo_gasto': 5, 'nom_tipo_gasto': 'Otros', 'id_proveedor': 482, 'id_producto': 28466,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</si>
  <si>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278, 'cantidad': '1', 'valor_unitario': 1650.0, 'precio_unitario': 1650.0, 'descuento': 0.0, 'subtotal': 1650.0, 'porcentaje_de_igv': '0.00', 'igv': 0.0, 'total': 1650.0, 'moneda': '1', 'tipo_de_cambio': 1.0, 'id_tipo_gasto': 5, 'nom_tipo_gasto': 'Otros', 'id_proveedor': 1758, 'id_producto': 28303,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</si>
  <si>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1600.0, 'precio_unitario': 1600.0, 'descuento': 0.0, 'subtotal': 1600.0, 'porcentaje_de_igv': '0.00', 'igv': 0.0, 'total': 1600.0, 'moneda': '1', 'tipo_de_cambio': 1.0, 'id_tipo_gasto': 5, 'nom_tipo_gasto': 'Otros', 'id_proveedor': 1756, 'id_producto': 28297,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</si>
  <si>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1700.0, 'precio_unitario': 1700.0, 'descuento': 0.0, 'subtotal': 1700.0, 'porcentaje_de_igv': '0.00', 'igv': 0.0, 'total': 1700.0, 'moneda': '1', 'tipo_de_cambio': 1.0, 'id_tipo_gasto': 5, 'nom_tipo_gasto': 'Otros', 'id_proveedor': 1759, 'id_producto': 28275,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</si>
  <si>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278, 'cantidad': '1', 'valor_unitario': 1600.0, 'precio_unitario': 1600.0, 'descuento': 0.0, 'subtotal': 1600.0, 'porcentaje_de_igv': '0.00', 'igv': 0.0, 'total': 1600.0, 'moneda': '1', 'tipo_de_cambio': 1.0, 'id_tipo_gasto': 2, 'nom_tipo_gasto': 'Servicios', 'id_proveedor': 1757, 'id_producto': 28271,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</si>
  <si>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278, 'cantidad': '1', 'valor_unitario': 10500.0, 'precio_unitario': 12390.0, 'descuento': 0.0, 'subtotal': 10500.0, 'porcentaje_de_igv': '18.00', 'igv': 1890.0, 'total': 12390.0, 'moneda': '1', 'tipo_de_cambio': 1.0, 'id_tipo_gasto': 2, 'nom_tipo_gasto': 'Servicios', 'id_proveedor': 384, 'id_producto': 28265,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</si>
  <si>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220, 'cantidad': '1', 'valor_unitario': 440.68, 'precio_unitario': 520.0, 'descuento': 0.0, 'subtotal': 440.68, 'porcentaje_de_igv': '18.00', 'igv': 79.32, 'total': 520.0, 'moneda': '1', 'tipo_de_cambio': 1.0, 'id_tipo_gasto': 5, 'nom_tipo_gasto': 'Otros', 'id_proveedor': 482, 'id_producto': 28250,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</si>
  <si>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278, 'cantidad': '1', 'valor_unitario': 7450.0, 'precio_unitario': 8791.0, 'descuento': 0.0, 'subtotal': 7450.0, 'porcentaje_de_igv': '18.00', 'igv': 1341.0, 'total': 8791.0, 'moneda': '1', 'tipo_de_cambio': 1.0, 'id_tipo_gasto': 2, 'nom_tipo_gasto': 'Servicios', 'id_proveedor': 384, 'id_producto': 28247,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</si>
  <si>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278, 'cantidad': '1', 'valor_unitario': 3140.0, 'precio_unitario': 3705.2, 'descuento': 0.0, 'subtotal': 3140.0, 'porcentaje_de_igv': '18.00', 'igv': 565.1999999999998, 'total': 3705.2, 'moneda': '1', 'tipo_de_cambio': 1.0, 'id_tipo_gasto': 2, 'nom_tipo_gasto': 'Servicios', 'id_proveedor': 384, 'id_producto': 28244,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</si>
  <si>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1832, 'cantidad': '1', 'valor_unitario': 2000.0, 'precio_unitario': 2000.0, 'descuento': 0.0, 'subtotal': 2000.0, 'porcentaje_de_igv': '0.00', 'igv': 0.0, 'total': 2000.0, 'moneda': '1', 'tipo_de_cambio': 1.0, 'id_tipo_gasto': 5, 'nom_tipo_gasto': 'Otros', 'id_proveedor': 1755, 'id_producto': 28242, 'nom_producto': 'DISENO Y EDICION',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</si>
  <si>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DISENO Y EDICION</t>
  </si>
  <si>
    <t>[{'codigo_producto': 1831, 'cantidad': '1', 'valor_unitario': 1300.0, 'precio_unitario': 1300.0, 'descuento': 0.0, 'subtotal': 1300.0, 'porcentaje_de_igv': '0.00', 'igv': 0.0, 'total': 1300.0, 'moneda': '1', 'tipo_de_cambio': 1.0, 'id_tipo_gasto': 5, 'nom_tipo_gasto': 'Otros', 'id_proveedor': 1754, 'id_producto': 28240, 'nom_producto': 'GESTION DE PLATAFORMAS DIGITALES',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</si>
  <si>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GESTION DE PLATAFORMAS DIGITALES</t>
  </si>
  <si>
    <t>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1753, 'id_producto': 28238,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</si>
  <si>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1829, 'cantidad': '1', 'valor_unitario': 4500.0, 'precio_unitario': 5310.0, 'descuento': 0.0, 'subtotal': 4500.0, 'porcentaje_de_igv': '18.00', 'igv': 810.0, 'total': 5310.0, 'moneda': '1', 'tipo_de_cambio': 1.0, 'id_tipo_gasto': 2, 'nom_tipo_gasto': 'Servicios', 'id_proveedor': 1752, 'id_producto': 28234,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'100.00'}]]}]</t>
  </si>
  <si>
    <t>[{'codigo_producto': 1827, 'cantidad': '1', 'valor_unitario': 2500.0, 'precio_unitario': 2500.0, 'descuento': 0.0, 'subtotal': 2500.0, 'porcentaje_de_igv': '0.00', 'igv': 0.0, 'total': 2500.0, 'moneda': '1', 'tipo_de_cambio': 1.0, 'id_tipo_gasto': 5, 'nom_tipo_gasto': 'Otros', 'id_proveedor': 1751, 'id_producto': 28232, 'nom_producto': 'COORDINACION DE MARKETING',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</si>
  <si>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COORDINACION DE MARKETING</t>
  </si>
  <si>
    <t>[{'codigo_producto': 1826, 'cantidad': '24', 'valor_unitario': 45.0, 'precio_unitario': 53.1, 'descuento': 0.0, 'subtotal': 1080.0, 'porcentaje_de_igv': '18.00', 'igv': 194.4000000000001, 'total': 1274.4, 'moneda': '1', 'tipo_de_cambio': 1.0, 'id_tipo_gasto': 5, 'nom_tipo_gasto': 'Otros', 'id_proveedor': 1492, 'id_producto': 28229, 'nom_producto': 'Polo',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59, 'nom_distribucion': 'Administrativo', 'sub_categoria': 'Ime', 'porcentaje': '100.00'}]]}]</t>
  </si>
  <si>
    <t>[{'codigo_producto': 1834, 'cantidad': '1', 'valor_unitario': 795.0, 'precio_unitario': 938.1, 'descuento': 0.0, 'subtotal': 795.0, 'porcentaje_de_igv': '18.00', 'igv': 143.10000000000002, 'total': 938.1, 'moneda': '1', 'tipo_de_cambio': 1.0, 'id_tipo_gasto': 5, 'nom_tipo_gasto': 'Otros', 'id_proveedor': 1389, 'id_producto': 28290, 'nom_producto': 'servicio',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</si>
  <si>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1806, 'cantidad': '1', 'valor_unitario': 880.0, 'precio_unitario': 1038.4, 'descuento': 0.0, 'subtotal': 880.0, 'porcentaje_de_igv': '18.00', 'igv': 158.4000000000001, 'total': 1038.4, 'moneda': '1', 'tipo_de_cambio': 1.0, 'id_tipo_gasto': 1, 'nom_tipo_gasto': 'Personal', 'id_proveedor': 1389, 'id_producto': 28287,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</si>
  <si>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</si>
  <si>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</t>
  </si>
  <si>
    <t>[{'codigo_producto': 1817, 'cantidad': '5', 'valor_unitario': 49.662, 'precio_unitario': 58.6, 'descuento': 0.0, 'subtotal': 248.31, 'porcentaje_de_igv': '18.00', 'igv': 44.69, 'total': 293.0, 'moneda': '1', 'tipo_de_cambio': 1.0, 'id_tipo_gasto': 5, 'nom_tipo_gasto': 'Otros', 'id_proveedor': 1702, 'id_producto': 28203,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</t>
  </si>
  <si>
    <t>[{'codigo_producto': 217, 'cantidad': '1', 'valor_unitario': 480.0, 'precio_unitario': 566.4, 'descuento': 0.0, 'subtotal': 480.0, 'porcentaje_de_igv': '18.00', 'igv': 86.39999999999998, 'total': 566.4, 'moneda': '1', 'tipo_de_cambio': 1.0, 'id_tipo_gasto': 1, 'nom_tipo_gasto': 'Personal', 'id_proveedor': 1389, 'id_producto': 28200,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</si>
  <si>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1817, 'cantidad': '34', 'valor_unitario': 49.66088235294118, 'precio_unitario': 58.6, 'descuento': 0.0, 'subtotal': 1688.47, 'porcentaje_de_igv': '18.00', 'igv': 303.93000000000006, 'total': 1992.4, 'moneda': '1', 'tipo_de_cambio': 1.0, 'id_tipo_gasto': 5, 'nom_tipo_gasto': 'Otros', 'id_proveedor': 1702, 'id_producto': 28197,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</t>
  </si>
  <si>
    <t>[{'codigo_producto': 1816, 'cantidad': '1', 'valor_unitario': 411.0, 'precio_unitario': 484.98, 'descuento': 0.0, 'subtotal': 411.0, 'porcentaje_de_igv': '18.00', 'igv': 73.98000000000002, 'total': 484.98, 'moneda': '2', 'tipo_de_cambio': 3.7730000000000006, 'id_tipo_gasto': 5, 'nom_tipo_gasto': 'Otros', 'id_proveedor': 524, 'id_producto': 28190, 'nom_producto': 'Aplicaciones informaticas',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</t>
  </si>
  <si>
    <t>Aplicaciones informaticas</t>
  </si>
  <si>
    <t>[{'codigo_producto': 1808, 'cantidad': '1', 'valor_unitario': 1040.0, 'precio_unitario': 1040.0, 'descuento': 0.0, 'subtotal': 1040.0, 'porcentaje_de_igv': '0.00', 'igv': 0.0, 'total': 1040.0, 'moneda': '1', 'tipo_de_cambio': 1.0, 'id_tipo_gasto': 2, 'nom_tipo_gasto': 'Servicios', 'id_proveedor': 1642, 'id_producto': 28188,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</si>
  <si>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</si>
  <si>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238,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28175,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</t>
  </si>
  <si>
    <t>[{'codigo_producto': 1815,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28172, 'nom_producto': 'CAT SALUD UNO RIESGO',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</t>
  </si>
  <si>
    <t>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28100,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</si>
  <si>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1855, 'cantidad': '1', 'valor_unitario': 1500.0, 'precio_unitario': 1770.0, 'descuento': 0.0, 'subtotal': 1500.0, 'porcentaje_de_igv': '18.00', 'igv': 270.0, 'total': 1770.0, 'moneda': '1', 'tipo_de_cambio': 1.0, 'id_tipo_gasto': 2, 'nom_tipo_gasto': 'Servicios', 'id_proveedor': 2117, 'id_producto': 29201,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</si>
  <si>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[{'codigo_producto': 1814, 'cantidad': '1', 'valor_unitario': 502.54, 'precio_unitario': 593.0, 'descuento': 0.0, 'subtotal': 502.54, 'porcentaje_de_igv': '18.00', 'igv': 90.45999999999998, 'total': 593.0, 'moneda': '1', 'tipo_de_cambio': 1.0, 'id_tipo_gasto': 5, 'nom_tipo_gasto': 'Otros', 'id_proveedor': 1660, 'id_producto': 28162, 'nom_producto': 'Archivador', 'categoria_producto': 'ACTIVOS', 'id_estado': 'reversed', 'nombre_estado': 'Revertido',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</t>
  </si>
  <si>
    <t>[{'codigo_producto': 1813, 'cantidad': '1', 'valor_unitario': 9657.44, 'precio_unitario': 11395.78, 'descuento': 0.0, 'subtotal': 9657.44, 'porcentaje_de_igv': '18.00', 'igv': 1738.3400000000001, 'total': 11395.78, 'moneda': '1', 'tipo_de_cambio': 1.0, 'id_tipo_gasto': 5, 'nom_tipo_gasto': 'Otros', 'id_proveedor': 1659, 'id_producto': 28152, 'nom_producto': 'COMISION POR VENTA DE ENTRADA EN COMPLEJO SANTA  ROSA DEL MES DE ENERO-MARZO 2025',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</t>
  </si>
  <si>
    <t>[{'codigo_producto': 1806, 'cantidad': '1', 'valor_unitario': 840.0, 'precio_unitario': 991.2, 'descuento': 0.0, 'subtotal': 840.0, 'porcentaje_de_igv': '18.00', 'igv': 151.20000000000005, 'total': 991.2, 'moneda': '1', 'tipo_de_cambio': 1.0, 'id_tipo_gasto': 1, 'nom_tipo_gasto': 'Personal', 'id_proveedor': 1389, 'id_producto': 28149,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</si>
  <si>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1811, 'cantidad': '1', 'valor_unitario': 825.0, 'precio_unitario': 973.5, 'descuento': 0.0, 'subtotal': 825.0, 'porcentaje_de_igv': '18.00', 'igv': 148.5, 'total': 973.5, 'moneda': '1', 'tipo_de_cambio': 1.0, 'id_tipo_gasto': 5, 'nom_tipo_gasto': 'Otros', 'id_proveedor': 1644, 'id_producto': 28155, 'nom_producto': 'Plan Individual Odoo', 'categoria_producto': 'Desarrollo profesional',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</t>
  </si>
  <si>
    <t>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</si>
  <si>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18758.31, 'precio_unitario': 22134.81, 'descuento': 0.0, 'subtotal': 18758.31, 'porcentaje_de_igv': '18.00', 'igv': 3376.5, 'total': 22134.81, 'moneda': '1', 'tipo_de_cambio': 1.0, 'id_tipo_gasto': 2, 'nom_tipo_gasto': 'Servicios', 'id_proveedor': 384, 'id_producto': 28127,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</si>
  <si>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279, 'cantidad': '1', 'valor_unitario': 18794.92, 'precio_unitario': 22178.01, 'descuento': 0.0, 'subtotal': 18794.92, 'porcentaje_de_igv': '18.00', 'igv': 3383.09, 'total': 22178.01, 'moneda': '1', 'tipo_de_cambio': 1.0, 'id_tipo_gasto': 2, 'nom_tipo_gasto': 'Servicios', 'id_proveedor': 384, 'id_producto': 28124,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</t>
  </si>
  <si>
    <t>[{'codigo_producto': 219, 'cantidad': '1', 'valor_unitario': 525.42, 'precio_unitario': 620.0, 'descuento': 0.0, 'subtotal': 525.42, 'porcentaje_de_igv': '18.00', 'igv': 94.58000000000004, 'total': 620.0, 'moneda': '1', 'tipo_de_cambio': 1.0, 'id_tipo_gasto': 5, 'nom_tipo_gasto': 'Otros', 'id_proveedor': 1400, 'id_producto': 28142,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</t>
  </si>
  <si>
    <t>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28134,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</si>
  <si>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Venta del evento de agua marina y corazon serrano  mes de marzo 2025 Local Complejo Santa Rosa</t>
  </si>
  <si>
    <t>[{'codigo_producto': 1810, 'cantidad': '1', 'valor_unitario': 1680.0, 'precio_unitario': 1680.0, 'descuento': 0.0, 'subtotal': 1680.0, 'porcentaje_de_igv': '0.00', 'igv': 0.0, 'total': 1680.0, 'moneda': '1', 'tipo_de_cambio': 1.0, 'id_tipo_gasto': 2, 'nom_tipo_gasto': 'Servicios', 'id_proveedor': 1643, 'id_producto': 28108, 'nom_producto': 'SERVICIO DE DISENO UXUI',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</t>
  </si>
  <si>
    <t>SERVICIO DE DISENO UXUI</t>
  </si>
  <si>
    <t>[{'codigo_producto': 2045, 'cantidad': '1', 'valor_unitario': 750.0, 'precio_unitario': 885.0, 'descuento': 0.0, 'subtotal': 750.0, 'porcentaje_de_igv': '18.00', 'igv': 135.0, 'total': 885.0, 'moneda': '1', 'tipo_de_cambio': 1.0, 'id_tipo_gasto': 5, 'nom_tipo_gasto': 'Otros', 'id_proveedor': 565, 'id_producto': 30332,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</si>
  <si>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1809, 'cantidad': '1', 'valor_unitario': 210.17, 'precio_unitario': 248.0, 'descuento': 0.0, 'subtotal': 210.17, 'porcentaje_de_igv': '18.00', 'igv': 37.83000000000001, 'total': 248.0, 'moneda': '1', 'tipo_de_cambio': 1.0, 'id_tipo_gasto': 5, 'nom_tipo_gasto': 'Otros', 'id_proveedor': 1634, 'id_producto': 28105, 'nom_producto': 'Bomba de condensado',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</t>
  </si>
  <si>
    <t>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</si>
  <si>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[{'codigo_producto': 1806, 'cantidad': '1', 'valor_unitario': 840.0, 'precio_unitario': 840.0, 'descuento': 0.0, 'subtotal': 840.0, 'porcentaje_de_igv': '0.00', 'igv': 0.0, 'total': 840.0, 'moneda': '1', 'tipo_de_cambio': 1.0, 'id_tipo_gasto': 1, 'nom_tipo_gasto': 'Personal', 'id_proveedor': 1389, 'id_producto': 27020,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</si>
  <si>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1805, 'cantidad': '1', 'valor_unitario': 1327.12, 'precio_unitario': 1566.0, 'descuento': 0.0, 'subtotal': 1327.12, 'porcentaje_de_igv': '18.00', 'igv': 238.8800000000001, 'total': 1566.0, 'moneda': '1', 'tipo_de_cambio': 1.0, 'id_tipo_gasto': 5, 'nom_tipo_gasto': 'Otros', 'id_proveedor': 1634, 'id_producto': 26995, 'nom_producto': 'Equipo LENNOX INVERTER SF 12000btu Split Pared  2200160hz R-410',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</t>
  </si>
  <si>
    <t>Equipo LENNOX INVERTER SF 12000btu Split Pared  2200160hz R-410</t>
  </si>
  <si>
    <t>[{'codigo_producto': 1804, 'cantidad': '1', 'valor_unitario': 661.02, 'precio_unitario': 780.0, 'descuento': 0.0, 'subtotal': 661.02, 'porcentaje_de_igv': '18.00', 'igv': 118.98000000000002, 'total': 780.0, 'moneda': '1', 'tipo_de_cambio': 1.0, 'id_tipo_gasto': 2, 'nom_tipo_gasto': 'Servicios', 'id_proveedor': 1634, 'id_producto': 26992,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6370, 'nom_cuenta': '3324100 Instalaciones -Costo', 'distribucion_analitica': [[{'codigo': 110, 'nom_distribucion': 'Administrativo', 'sub_categoria': 'Proyecto', 'porcentaje': '100.00'}]]}]</t>
  </si>
  <si>
    <t>[{'codigo_producto': 1802, 'cantidad': '1', 'valor_unitario': 1200.0, 'precio_unitario': 1200.0, 'descuento': 0.0, 'subtotal': 1200.0, 'porcentaje_de_igv': '0.00', 'igv': 0.0, 'total': 1200.0, 'moneda': '1', 'tipo_de_cambio': 1.0, 'id_tipo_gasto': 2, 'nom_tipo_gasto': 'Servicios', 'id_proveedor': 1628, 'id_producto': 26986, 'nom_producto': 'MANTENIMIENTO DE LAS AREAS COMUNES',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</t>
  </si>
  <si>
    <t>MANTENIMIENTO DE LAS AREAS COMUNES</t>
  </si>
  <si>
    <t>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26818,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</t>
  </si>
  <si>
    <t>[{'codigo_producto': 1798, 'cantidad': '1', 'valor_unitario': 1800.0, 'precio_unitario': 2124.0, 'descuento': 0.0, 'subtotal': 1800.0, 'porcentaje_de_igv': '18.00', 'igv': 324.0, 'total': 2124.0, 'moneda': '1', 'tipo_de_cambio': 1.0, 'id_tipo_gasto': 2, 'nom_tipo_gasto': 'Servicios', 'id_proveedor': 565, 'id_producto': 26979,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126, 'nom_distribucion': 'Administrativo', 'sub_categoria': 'Proveedores digitales y plataforma web', 'porcentaje': '100.00'}]]}]</t>
  </si>
  <si>
    <t>Implementacion Facturacion Electronica Mejoras personalizadas</t>
  </si>
  <si>
    <t>[{'codigo_producto': 1796, 'cantidad': '1', 'valor_unitario': 2700.0, 'precio_unitario': 3186.0, 'descuento': 0.0, 'subtotal': 2700.0, 'porcentaje_de_igv': '18.00', 'igv': 486.0, 'total': 3186.0, 'moneda': '1', 'tipo_de_cambio': 1.0, 'id_tipo_gasto': 5, 'nom_tipo_gasto': 'Otros', 'id_proveedor': 1611, 'id_producto': 26807, 'nom_producto': 'Capacitacion en Liderazgo',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</t>
  </si>
  <si>
    <t>Capacitacion en Liderazgo</t>
  </si>
  <si>
    <t>[{'codigo_producto': 1798, 'cantidad': '1', 'valor_unitario': 2220.0, 'precio_unitario': 2619.6, 'descuento': 0.0, 'subtotal': 2220.0, 'porcentaje_de_igv': '18.00', 'igv': 399.5999999999999, 'total': 2619.6, 'moneda': '1', 'tipo_de_cambio': 1.0, 'id_tipo_gasto': 2, 'nom_tipo_gasto': 'Servicios', 'id_proveedor': 565, 'id_producto': 30329,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</t>
  </si>
  <si>
    <t>[{'codigo_producto': 1808, 'cantidad': '1', 'valor_unitario': 170.0, 'precio_unitario': 170.0, 'descuento': 0.0, 'subtotal': 170.0, 'porcentaje_de_igv': '0.00', 'igv': 0.0, 'total': 170.0, 'moneda': '1', 'tipo_de_cambio': 1.0, 'id_tipo_gasto': 2, 'nom_tipo_gasto': 'Servicios', 'id_proveedor': 1642, 'id_producto': 28103,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</t>
  </si>
  <si>
    <t>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28512,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</t>
  </si>
  <si>
    <t>Mar</t>
  </si>
  <si>
    <t>Abr</t>
  </si>
  <si>
    <t>May</t>
  </si>
  <si>
    <t>Jun</t>
  </si>
  <si>
    <t>Jul</t>
  </si>
  <si>
    <t>Ago</t>
  </si>
  <si>
    <t>Set</t>
  </si>
  <si>
    <t>Oct</t>
  </si>
  <si>
    <t>id_tipoGasto</t>
  </si>
  <si>
    <t>DimEstadoFactura</t>
  </si>
  <si>
    <t>nom_producto</t>
  </si>
  <si>
    <t>Comercial</t>
  </si>
  <si>
    <t>Administrativo</t>
  </si>
  <si>
    <t>Contenido</t>
  </si>
  <si>
    <t>Operaciones</t>
  </si>
  <si>
    <t>RR.HH</t>
  </si>
  <si>
    <t>6132300 Variación Suministros-Energía</t>
  </si>
  <si>
    <t>6329000 Asesoría y consultoría - Otros</t>
  </si>
  <si>
    <t>TI</t>
  </si>
  <si>
    <t>Impresos</t>
  </si>
  <si>
    <t>Marketing</t>
  </si>
  <si>
    <t>ATC</t>
  </si>
  <si>
    <t>Venta del evento de agua marina y corazon serrano  mes de marzo 2025 Local Complejo Santa Rosa</t>
  </si>
  <si>
    <t>Dany Tsukamoto  Yncio</t>
  </si>
  <si>
    <t>6314100 Alimentación</t>
  </si>
  <si>
    <t>HORNO MICROONDAS</t>
  </si>
  <si>
    <t>BRAZALETES VIP</t>
  </si>
  <si>
    <t>SAMSUNG  S 479 Celular Galaxy A06 4g 128gb Black</t>
  </si>
  <si>
    <t>#3ERA ESTACION E.I.R.L. -  20605029851</t>
  </si>
  <si>
    <t>Diseño</t>
  </si>
  <si>
    <t>Equipo LENNOX INVERTER SF 12000btu Split Pared  2200160hz R</t>
  </si>
  <si>
    <t>6251100 Atención al personal</t>
  </si>
  <si>
    <t>Impresora Brother DCP</t>
  </si>
  <si>
    <t>6241100 Capacitación</t>
  </si>
  <si>
    <t>6321102 Asesoría y consult. Contabilidad</t>
  </si>
  <si>
    <t>Boleto Full Color</t>
  </si>
  <si>
    <t>Cajas</t>
  </si>
  <si>
    <t>COMISION POR VENTA DE ENTRADA EN COMPLEJO SANTA  ROSA DEL MES DE ENERO</t>
  </si>
  <si>
    <t>DISCO SOLIDO KINGSTON SSD 1TB EXTERNO USB TIPO</t>
  </si>
  <si>
    <t>KINGSTON MEMORIA RAM SODIMM  16GB DDR4 3200MHZ</t>
  </si>
  <si>
    <t>LENOVO NB V15 G4 IRU 156 FHD  INTEL I5</t>
  </si>
  <si>
    <t>LOGITECH MOUSE M170 WIRELESS  BLACK GRAY 910</t>
  </si>
  <si>
    <t>HP LAPTOP VICTUS GAMING 15FA0021LA 156 FHD IPS CORE I512450H 8GB 512GB SSD RTX 3050  4GB W11 A14LCLA</t>
  </si>
  <si>
    <t>LG MONITOR LED 215  22MR410  1920X1080 HDMI VGA 5MS100HZ</t>
  </si>
  <si>
    <t>LOGITECH AURICULAR ESTEREO CON  MICROFONO H390 USB 981</t>
  </si>
  <si>
    <t>LOGITECH MOUSE CABLEADO USB M90  DARK DPI DE 1000 NEGRO 910</t>
  </si>
  <si>
    <t>SERV VALIDADORES</t>
  </si>
  <si>
    <t>facturaid</t>
  </si>
  <si>
    <t>nombre</t>
  </si>
  <si>
    <t>nomproducto</t>
  </si>
  <si>
    <t>NombreCuenta</t>
  </si>
  <si>
    <t>EstadoFactura</t>
  </si>
  <si>
    <t>NombreEvento</t>
  </si>
  <si>
    <t>mes</t>
  </si>
  <si>
    <t>NomProveedor</t>
  </si>
  <si>
    <t>nombregasto</t>
  </si>
  <si>
    <t>sinImpuesto</t>
  </si>
  <si>
    <t>cantidadProd</t>
  </si>
  <si>
    <t>codigo producto</t>
  </si>
  <si>
    <t>Cuenta analitica</t>
  </si>
  <si>
    <t>id_cuenta</t>
  </si>
  <si>
    <t>fecha</t>
  </si>
  <si>
    <t>facturaID</t>
  </si>
  <si>
    <t>Suma de Q</t>
  </si>
  <si>
    <t>Suma de sinImpuesto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</si>
</sst>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14" fontId="0" fillId="4" borderId="0" xfId="0" applyNumberFormat="1" applyFill="1"/>
    <xf numFmtId="14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0" borderId="0" xfId="0" quotePrefix="1"/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4" fillId="0" borderId="0" xfId="0" applyFont="1" applyAlignment="1">
      <alignment horizontal="left"/>
    </xf>
    <xf numFmtId="0" fontId="5" fillId="0" borderId="0" xfId="0" quotePrefix="1" applyFont="1"/>
    <xf numFmtId="0" fontId="4" fillId="0" borderId="0" xfId="0" pivotButton="1" applyFont="1"/>
    <xf numFmtId="14" fontId="4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2" fillId="9" borderId="1" xfId="0" applyFont="1" applyFill="1" applyBorder="1"/>
    <xf numFmtId="0" fontId="0" fillId="10" borderId="1" xfId="0" applyFill="1" applyBorder="1"/>
    <xf numFmtId="0" fontId="1" fillId="4" borderId="0" xfId="0" applyFont="1" applyFill="1"/>
    <xf numFmtId="2" fontId="4" fillId="0" borderId="0" xfId="0" applyNumberFormat="1" applyFont="1"/>
    <xf numFmtId="0" fontId="5" fillId="0" borderId="2" xfId="0" applyFont="1" applyBorder="1"/>
    <xf numFmtId="0" fontId="0" fillId="0" borderId="0" xfId="0" applyAlignment="1">
      <alignment vertical="center" wrapText="1"/>
    </xf>
    <xf numFmtId="0" fontId="4" fillId="3" borderId="0" xfId="0" applyFont="1" applyFill="1"/>
    <xf numFmtId="0" fontId="5" fillId="3" borderId="0" xfId="0" applyFont="1" applyFill="1"/>
    <xf numFmtId="0" fontId="4" fillId="0" borderId="0" xfId="0" applyFont="1" applyAlignment="1">
      <alignment horizontal="left" indent="1"/>
    </xf>
    <xf numFmtId="0" fontId="0" fillId="0" borderId="0" xfId="0" applyNumberFormat="1"/>
    <xf numFmtId="0" fontId="4" fillId="0" borderId="0" xfId="0" applyNumberFormat="1" applyFont="1"/>
    <xf numFmtId="0" fontId="4" fillId="2" borderId="0" xfId="0" applyNumberFormat="1" applyFont="1" applyFill="1"/>
  </cellXfs>
  <cellStyles count="1">
    <cellStyle name="Normal" xfId="0" builtinId="0"/>
  </cellStyles>
  <dxfs count="342">
    <dxf>
      <fill>
        <patternFill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ill>
        <patternFill patternType="solid">
          <bgColor rgb="FFFF00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bgColor rgb="FFFF0000"/>
        </patternFill>
      </fill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9" formatCode="d/mm/yyyy"/>
    </dxf>
    <dxf>
      <numFmt numFmtId="27" formatCode="d/mm/yyyy\ hh:mm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  <dxf>
      <numFmt numFmtId="19" formatCode="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135255</xdr:rowOff>
    </xdr:from>
    <xdr:to>
      <xdr:col>1</xdr:col>
      <xdr:colOff>1436369</xdr:colOff>
      <xdr:row>42</xdr:row>
      <xdr:rowOff>66674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777D580-BFD0-4070-A3A7-D76486578D82}"/>
            </a:ext>
          </a:extLst>
        </xdr:cNvPr>
        <xdr:cNvSpPr txBox="1"/>
      </xdr:nvSpPr>
      <xdr:spPr>
        <a:xfrm>
          <a:off x="0" y="4459605"/>
          <a:ext cx="2484119" cy="3550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b="1"/>
            <a:t>Anotaciones:</a:t>
          </a:r>
          <a:br>
            <a:rPr lang="es-PE" sz="1100"/>
          </a:br>
          <a:endParaRPr lang="es-PE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47.443568634262" createdVersion="8" refreshedVersion="8" minRefreshableVersion="3" recordCount="424" xr:uid="{CE4B849C-D326-4CCE-88C0-4E3CB36AE527}">
  <cacheSource type="worksheet">
    <worksheetSource ref="A1:AN425" sheet="Ventas_odoo Interface"/>
  </cacheSource>
  <cacheFields count="40">
    <cacheField name="Número" numFmtId="4">
      <sharedItems count="430">
        <s v="FXP/2025/10/0117"/>
        <s v="FXP/2025/10/0116"/>
        <s v="FXP/2025/10/0113"/>
        <s v="FXP/2025/10/0109"/>
        <s v="FXP/2025/10/0111"/>
        <s v="FXP/2025/10/0112"/>
        <s v="FXP/2025/10/0110"/>
        <s v="FXP/2025/10/0108"/>
        <s v="FXP/2025/10/0106"/>
        <s v="FXP/2025/10/0105"/>
        <s v="FXP/2025/10/0102"/>
        <s v="FXP/2025/10/0101"/>
        <s v="FXP/2025/10/0100"/>
        <s v="FXP/2025/10/0099"/>
        <s v="FXP/2025/10/0107"/>
        <s v="FXP/2025/10/0096"/>
        <s v="FXP/2025/10/0095"/>
        <s v="FXP/2025/10/0094"/>
        <s v="FXP/2025/10/0093"/>
        <s v="FXP/2025/10/0089"/>
        <s v="FXP/2025/10/0088"/>
        <s v="FXP/2025/10/0114"/>
        <s v="FXP/2025/10/0097"/>
        <s v="FXP/2025/10/0092"/>
        <s v="FXP/2025/10/0098"/>
        <s v="FXP/2025/10/0091"/>
        <s v="FXP/2025/10/0090"/>
        <s v="FXP/2025/10/0086"/>
        <s v="FXP/2025/10/0084"/>
        <s v="FXP/2025/10/0115"/>
        <s v="FXP/2025/10/0078"/>
        <s v="FXP/2025/10/0104"/>
        <s v="FXP/2025/10/0077"/>
        <s v="FXP/2025/10/0076"/>
        <s v="FXP/2025/10/0067"/>
        <s v="FXP/2025/10/0087"/>
        <s v="FXP/2025/10/0083"/>
        <s v="FXP/2025/10/0081"/>
        <s v="FXP/2025/10/0080"/>
        <s v="FXP/2025/10/0079"/>
        <s v="FXP/2025/10/0074"/>
        <s v="FXP/2025/10/0073"/>
        <s v="FXP/2025/10/0069"/>
        <s v="FXP/2025/10/0068"/>
        <s v="FXP/2025/10/0066"/>
        <s v="FXP/2025/10/0065"/>
        <s v="FXP/2025/10/0061"/>
        <s v="FXP/2025/09/0045"/>
        <s v="FXP/2025/09/0044"/>
        <s v="FXP/2025/09/0043"/>
        <s v="FXP/2025/09/0042"/>
        <s v="FXP/2025/09/0041"/>
        <s v="FXP/2025/10/0072"/>
        <s v="FXP/2025/09/0046"/>
        <s v="FXP/2025/09/0036"/>
        <s v="FXP/2025/09/0035"/>
        <s v="FXP/2025/09/0034"/>
        <s v="FXP/2025/09/0033"/>
        <s v="FXP/2025/09/0032"/>
        <s v="FXP/2025/09/0028"/>
        <s v="FXP/2025/09/0027"/>
        <s v="FXP/2025/09/0026"/>
        <s v="FXP/2025/09/0022"/>
        <s v="FXP/2025/09/0016"/>
        <s v="FXP/2025/09/0015"/>
        <s v="FXP/2025/09/0037"/>
        <s v="FXP/2025/09/0018"/>
        <s v="FXP/2025/09/0017"/>
        <s v="FXP/2025/09/0013"/>
        <s v="FXP/2025/09/0012"/>
        <s v="FXP/2025/09/0010"/>
        <s v="FXP/2025/09/0009"/>
        <s v="FXP/2025/09/0024"/>
        <s v="FXP/2025/09/0023"/>
        <s v="FXP/2025/09/0004"/>
        <s v="FXP/2025/09/0003"/>
        <s v="FXP/2025/09/0006"/>
        <s v="FXP/2025/09/0001"/>
        <s v="R E001-00000015"/>
        <s v="FXP/2025/10/0056"/>
        <s v="FXP/2025/09/0005"/>
        <s v="FXP/2025/09/0007"/>
        <s v="F E001-00000293"/>
        <s v="FXP/2025/10/0059"/>
        <s v="FXP/2025/10/0058"/>
        <s v="FXP/2025/10/0057"/>
        <s v="FXP/2025/10/0054"/>
        <s v="F F002-00033229"/>
        <s v="FXP/2025/10/0053"/>
        <s v="F E001-00000038"/>
        <s v="FXP/2025/09/0052"/>
        <s v="FXP/2025/09/0051"/>
        <s v="R S001-18120090"/>
        <s v="R E001- 29"/>
        <s v="FXP/2025/09/0050"/>
        <s v="F S108-00389525"/>
        <s v="F FI25-00017049"/>
        <s v="F E001-00000148"/>
        <s v="FXP/2025/09/0049"/>
        <s v="FXP/2025/09/0048"/>
        <s v="FXP/2025/09/0025"/>
        <s v="F F002-00033121"/>
        <s v="F E001-00000189"/>
        <s v="F E001-00000147"/>
        <s v="R E001-58"/>
        <s v="R E001-25"/>
        <s v="FXP/2025/09/0020"/>
        <s v="FXP/2025/09/0019"/>
        <s v="F E001-00000060"/>
        <s v="F N° F001-00009487"/>
        <s v="F FTR1-00000040"/>
        <s v="F E001-00000528"/>
        <s v="R SB02-0237683114"/>
        <s v="FXP/2025/09/0021"/>
        <s v="F F005-00030678"/>
        <s v="F F004-00026751"/>
        <s v="F F001-00009405"/>
        <s v="F E001-00000777"/>
        <s v="F E001-00000037"/>
        <s v="FXP/2025/09/0047"/>
        <s v="R E001-49"/>
        <s v="R E001-35"/>
        <s v="F E001-00000113"/>
        <s v="F E001-00000057"/>
        <s v="F FE29-00019866"/>
        <s v="F E001-00000112"/>
        <s v="FXP/2025/10/0071"/>
        <s v="F E001-00000527"/>
        <s v="F E001-00000526"/>
        <s v="F E001-00000073"/>
        <s v="FXP/2025/09/0039"/>
        <s v="F F002-00001507"/>
        <s v="F F001-00009446"/>
        <s v="F F001-00000432"/>
        <s v="F E001-00000049"/>
        <s v="F FB88 Nº 00045721"/>
        <s v="R E001 71"/>
        <s v="F F002-00001504"/>
        <s v="F F001-00025294"/>
        <s v="F E001-00000280"/>
        <s v="F E001-00000110"/>
        <s v="F F002-00032725"/>
        <s v="F S002-191441554"/>
        <s v="F F581 - 07054538"/>
        <s v="F F004 Nº 01103267"/>
        <s v="F E001-00000288"/>
        <s v="F E001-00000056"/>
        <s v="F E001-00000055"/>
        <s v="R S106-0013191099"/>
        <s v="F E001-00000044"/>
        <s v="R E001-14"/>
        <s v="FXP/2025/09/0031"/>
        <s v="F F004-01101419"/>
        <s v="F F002-00057777"/>
        <s v="F E001-00000106"/>
        <s v="R E001-24"/>
        <s v="F N° F001-00009370"/>
        <s v="F F001-00025171"/>
        <s v="R E001 3"/>
        <s v="F FI40-00015738"/>
        <s v="F F002-00015013"/>
        <s v="F E001-00000012"/>
        <s v="R S001-17516879"/>
        <s v="F FI40-00015675"/>
        <s v="F E001-00000152"/>
        <s v="F F004-00102454"/>
        <s v="R S108-313395-N-BV-04149"/>
        <s v="F FI40-00015605"/>
        <s v="F F052 - 01625979"/>
        <s v="R E001-13"/>
        <s v="F F52U-00022257"/>
        <s v="F F002 00032368"/>
        <s v="F E001-00000441"/>
        <s v="R SB 02-0 232062063"/>
        <s v="R E001-23"/>
        <s v="F F002-00032310"/>
        <s v="F E001-00000101"/>
        <s v="F E001-00001138"/>
        <s v="FXP/2025/10/0070"/>
        <s v="F F001-00004435"/>
        <s v="F FE28-00009926"/>
        <s v="F F101-00014405"/>
        <s v="F F003 - 0001115"/>
        <s v="F F001-00024991"/>
        <s v="F E001-00000437"/>
        <s v="B LA5448205HWUJ"/>
        <s v="B LA5447857AHNZ"/>
        <s v="R E001-44"/>
        <s v="R E001 58"/>
        <s v="FXP/2025/10/0060"/>
        <s v="F FF01-00041462"/>
        <s v="F F101-00026143"/>
        <s v="F F001-00009250"/>
        <s v="F E001-00000286"/>
        <s v="F E001-00000097"/>
        <s v="B LA5446143TYXS"/>
        <s v="B B100-00052538"/>
        <s v="F E001-00000518"/>
        <s v="F E001-00000017"/>
        <s v="F F008-00006896"/>
        <s v="F F002-00009971"/>
        <s v="R E001-33"/>
        <s v="F FI37-00026962"/>
        <s v="R E001- 69"/>
        <s v="R SB01-0557237787"/>
        <s v="R SB01-0557184643"/>
        <s v="R SB01-0557184229"/>
        <s v="F FRE1-00004528"/>
        <s v="F FC03-00000218"/>
        <s v="F F002 00032178"/>
        <s v="R S106-0011552637"/>
        <s v="R E001 42"/>
        <s v="F E001-00000277"/>
        <s v="F F004-01090808"/>
        <s v="F F002-00034865"/>
        <s v="F E001-00001362"/>
        <s v="F E001-00000282"/>
        <s v="F E001-00000090"/>
        <s v="F E001-00000089"/>
        <s v="F E001-00000011"/>
        <s v="F E001-00001200"/>
        <s v="F F004-00025461"/>
        <s v="F F002-00000001"/>
        <s v="F F002-00032036"/>
        <s v="F F001-00002033"/>
        <s v="F E001-00000246"/>
        <s v="F E001-00000010"/>
        <s v="F SB01-0555279995"/>
        <s v="F F021-00004869"/>
        <s v="F E001-00000279"/>
        <s v="F E001-00000169"/>
        <s v="F E001-00000008"/>
        <s v="F E001-00000559"/>
        <s v="F E001-00000085"/>
        <s v="F E001-00001195"/>
        <s v="F E001-00000507"/>
        <s v="F E001-00000506"/>
        <s v="R S108-237482"/>
        <s v="F N° F001-00009163"/>
        <s v="F F052-01597353"/>
        <s v="F FI37-00026643"/>
        <s v="B B002-00224626"/>
        <s v="R E001 20"/>
        <s v="R E001 1"/>
        <s v="F F500-00038780"/>
        <s v="F F037-00038714"/>
        <s v="F E001-00000557"/>
        <s v="F E001-00000079"/>
        <s v="F E001-00000078"/>
        <s v="F E001-00000009"/>
        <s v="F F002-00023825"/>
        <s v="F F001-00024718"/>
        <s v="F E001-00000985"/>
        <s v="F F574-00000062"/>
        <s v="F F005-00029664"/>
        <s v="F E001-00003801"/>
        <s v="R E001-84"/>
        <s v="F F101-00025883"/>
        <s v="F E001-00000270"/>
        <s v="F E001-00000076"/>
        <s v="F N° F001-00009109"/>
        <s v="F FE27-00014814"/>
        <s v="F F001-00024683"/>
        <s v="F E001-00000271"/>
        <s v="F E001-00000071"/>
        <s v="F E001-00000070"/>
        <s v="F F001-00015150"/>
        <s v="R E001-67"/>
        <s v="F F203-00010988"/>
        <s v="F F001-00024648"/>
        <s v="R E001-21"/>
        <s v="R E001 34"/>
        <s v="F E001-00000069"/>
        <s v="F F101-00013907"/>
        <s v="F F002-00031619"/>
        <s v="F E001-00000275"/>
        <s v="F E001-00000272"/>
        <s v="F E001-00000254"/>
        <s v="R SB01-0550463247"/>
        <s v="R SB01-0550107596"/>
        <s v="R SB01-0550100191"/>
        <s v="R E001 117"/>
        <s v="F E001-00000268"/>
        <s v="F E001-00000160"/>
        <s v="F E001-00000068"/>
        <s v="GAST/2025/06/0003"/>
        <s v="F E001-00000020"/>
        <s v="F F002-00014647"/>
        <s v="F F002-00001411"/>
        <s v="F F002-00001409"/>
        <s v="F E001-00000065"/>
        <s v="R E001- 51"/>
        <s v="F F001-00009029"/>
        <s v="R E001 23"/>
        <s v="GAST/2025/06/0004"/>
        <s v="GAST/2025/06/0002"/>
        <s v="GAST/2025/06/0001"/>
        <s v="F E001-00000307"/>
        <s v="R S108-160788"/>
        <s v="F E001-00000262"/>
        <s v="F F052-01567501"/>
        <s v="F F002-00031355"/>
        <s v="F E001-00000736"/>
        <s v="R E001 116"/>
        <s v="R E001 73"/>
        <s v="R E001 17"/>
        <s v="F F002 - 00003881"/>
        <s v="F F002-00031205"/>
        <s v="F E001-00000496"/>
        <s v="F F101-00025503"/>
        <s v="F F002-00001374"/>
        <s v="F F001-00008946"/>
        <s v="F E001-00000059"/>
        <s v="F E001-00000058"/>
        <s v="F FE26-00004637"/>
        <s v="R E001 16"/>
        <s v="R E001- 66"/>
        <s v="F F004-00023984"/>
        <s v="F F002-00031139"/>
        <s v="F F001-00024304"/>
        <s v="F F001-00024303"/>
        <s v="F E001-00000495"/>
        <s v="F E001-00000494"/>
        <s v="F F002-00031007"/>
        <s v="F E001-00000050"/>
        <s v="R E001 15"/>
        <s v="F F001-00008887"/>
        <s v="R E001-22"/>
        <s v="R 10412704113"/>
        <s v="F E001-00000354"/>
        <s v="F E001-00000141"/>
        <s v="F E001-00000027"/>
        <s v="F FG01-00000002443"/>
        <s v="F E001-00000492"/>
        <s v="F E001-00000036"/>
        <s v="F E001-00000035"/>
        <s v="R E001 - 115"/>
        <s v="F F001 - 00007417"/>
        <s v="F E001-00001288"/>
        <s v="F FX02-00343038"/>
        <s v="F F001 - 000 1167"/>
        <s v="F E001-00000250"/>
        <s v="F E001-00000249"/>
        <s v="R S108-84224 N-BV-04145"/>
        <s v="F F001-00024068"/>
        <s v="F F052-01536673"/>
        <s v="F E001-00000029"/>
        <s v="F F001-00008823"/>
        <s v="F E001-00000033"/>
        <s v="R E001- 13"/>
        <s v="F E001-00001285"/>
        <s v="R E001-18"/>
        <s v="F E001-00000032"/>
        <s v="F E001-00000031"/>
        <s v="F E001-00000242"/>
        <s v="F E001-00000025"/>
        <s v="F E001-00000024"/>
        <s v="F E001-00001279"/>
        <s v="R E001- 19"/>
        <s v="F E001-00000030"/>
        <s v="F FE25-00003199"/>
        <s v="R E001-8"/>
        <s v="R E001-12"/>
        <s v="R E001- 7"/>
        <s v="R E001- 35"/>
        <s v="R E001- 28"/>
        <s v="R E001- 23"/>
        <s v="R E001- 14"/>
        <s v="F F001-00023949"/>
        <s v="F E001-00000485"/>
        <s v="F E001-00000484"/>
        <s v="F E001-00000483"/>
        <s v="F E001-00000239"/>
        <s v="F E001-00000238"/>
        <s v="F E001-00000019"/>
        <s v="F F001-00008733"/>
        <s v="F F001 - 00000184"/>
        <s v="F F001 - 00000183"/>
        <s v="F E001-00000303"/>
        <s v="F F052-01510600"/>
        <s v="F F001-00008662"/>
        <s v="F E001-00000123"/>
        <s v="F F001-00000691"/>
        <s v="F E001-00000247"/>
        <s v="F E001-00000051"/>
        <s v="F E001-00000005"/>
        <s v="F E001-00000476"/>
        <s v="F E001-00000475"/>
        <s v="F E001-00000474"/>
        <s v="F E001-00000088"/>
        <s v="F F001-00008616"/>
        <s v="F FFF1-00001498"/>
        <s v="F F002-00001290"/>
        <s v="F FE24-00003202"/>
        <s v="R E001- 136"/>
        <s v="R E001-2"/>
        <s v="F FFF1-00001494"/>
        <s v="F FFF1-00001493"/>
        <s v="F F001-00006261"/>
        <s v="F F002-00001286"/>
        <s v="F F002-00001282"/>
        <s v="R E001- 18"/>
        <s v="F FE23-00003622"/>
        <s v="F F003-0001115" u="1"/>
        <s v="FFNÂº-00401103267" u="1"/>
        <s v="F F052-01625979" u="1"/>
        <s v="F F581-07054538" u="1"/>
        <s v="FFBNÂº-8800045721" u="1"/>
        <s v="FI25-00017049" u="1"/>
        <s v="F NÂ° F001-00009109" u="1"/>
        <s v="F NÂ° F001-00009163" u="1"/>
        <s v="F NÂ° F001-00009370" u="1"/>
        <s v="F NÂ° F001-00009487" u="1"/>
        <s v="E001-00000061" u="1"/>
        <s v="F004-00001249" u="1"/>
        <s v="F003-00000798" u="1"/>
        <s v="F315-00455032" u="1"/>
        <s v="E001-00000020" u="1"/>
        <s v="E001-00000118" u="1"/>
        <s v="E001-00000148" u="1"/>
        <s v="FF-00200032368" u="1"/>
        <s v="BLAHWUJ-5448205" u="1"/>
        <s v="BLAAHNZ-5447857" u="1"/>
        <s v="BLATYXS-5446143" u="1"/>
        <s v="FF-00200032178" u="1"/>
        <s v="F F002-00003881" u="1"/>
        <s v="F F001-00007417" u="1"/>
        <s v="F F001-000 1167" u="1"/>
        <s v="F F001-00000184" u="1"/>
        <s v="F F001-00000183" u="1"/>
      </sharedItems>
    </cacheField>
    <cacheField name="Número_replica" numFmtId="4">
      <sharedItems/>
    </cacheField>
    <cacheField name="(PE) Document Number" numFmtId="4">
      <sharedItems containsBlank="1"/>
    </cacheField>
    <cacheField name="Número de Documento" numFmtId="4">
      <sharedItems/>
    </cacheField>
    <cacheField name="BUSQUEDA" numFmtId="4">
      <sharedItems count="465">
        <s v="E001-00000068"/>
        <s v="F002-00001584"/>
        <s v="E001-00000005"/>
        <s v="E001-00000039"/>
        <s v="F052-01689541"/>
        <s v="E001-20"/>
        <s v="F250-00000900"/>
        <s v="E001-18"/>
        <s v="E001-00000057"/>
        <s v="E001-00000026"/>
        <s v="F030-00008004"/>
        <s v="F301-00040284"/>
        <s v="F004-00001283"/>
        <s v="F003-00001183"/>
        <s v="E001-00000013"/>
        <s v="E001-00000493"/>
        <s v="E001-00000492"/>
        <s v="E001-00000127"/>
        <s v="E001-00000129"/>
        <s v="E001-00000128"/>
        <s v="E001-00000067"/>
        <s v="E001-00000016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04-00027540"/>
        <s v="F004-00027539"/>
        <s v="FE30-00023070"/>
        <s v="E001-00000037"/>
        <s v="S106-0014885947"/>
        <s v="SB01-0571094872"/>
        <s v="SB01-0571233027"/>
        <s v="FRE1-00007302"/>
        <s v="SB01-0569026304"/>
        <s v="F001-00010802"/>
        <s v="F21U-00028676"/>
        <s v="F18U-00070549"/>
        <s v="FS01-00002899"/>
        <s v="F001-00009648"/>
        <s v="F121-00003530"/>
        <s v="F021-00005320"/>
        <s v="F001-00007397"/>
        <s v="F001-00002213"/>
        <s v="FC03-00086728"/>
        <s v="FC01-00132753"/>
        <s v="E001-00000122"/>
        <s v="E001-00000063"/>
        <s v="E001-00000073"/>
        <s v="E001-00000537"/>
        <s v="F017-00003599"/>
        <s v="F814-00044499"/>
        <s v="F101-00106453"/>
        <s v="FR02-00001013"/>
        <s v="F021-00005380"/>
        <s v="F003-00007219"/>
        <s v="FI25-00017305"/>
        <s v="FF29-00003107"/>
        <s v="FE29-00025243"/>
        <s v="E001-00000136"/>
        <s v="FRE1-00007301"/>
        <s v="F448-00023557"/>
        <s v="F121-00003365"/>
        <s v="F121-00003401"/>
        <s v="F001-00009925"/>
        <s v="F100-00008599"/>
        <s v="E001-00000283"/>
        <s v="E001-00000285"/>
        <s v="F003-00000798"/>
        <s v="F004-00001249"/>
        <s v="E001-00000020"/>
        <s v="E001-00000061"/>
        <s v="R E001-00000015"/>
        <s v="NÂ° F001-00009566"/>
        <s v="F315-00455032"/>
        <s v="E001-00000118"/>
        <s v="F E001-00000293"/>
        <s v="F090-00187668"/>
        <s v="F090-00187667"/>
        <s v="F090-00187665"/>
        <s v="F090-00187666"/>
        <s v="F F002-00033229"/>
        <s v="F002-00001533"/>
        <s v="F E001-00000038"/>
        <s v="E001-00000059"/>
        <s v="E001-00000060"/>
        <s v="R S001-18120090"/>
        <s v="R E001-29"/>
        <s v="E001-00000117"/>
        <s v="F S108-00389525"/>
        <s v="FI25-00017049"/>
        <s v="E001-00000148"/>
        <s v="FI40-00016363"/>
        <s v="F052-01658369"/>
        <s v="B574-00006045"/>
        <s v="F F002-00033121"/>
        <s v="F E001-00000189"/>
        <s v="F E001-00000147"/>
        <s v="R E001-58"/>
        <s v="R E001-25"/>
        <s v="F001-00008373"/>
        <s v="FX02-00376089"/>
        <s v="F E001-00000060"/>
        <s v="F NÂ° F001-00009487"/>
        <s v="F FTR1-00000040"/>
        <s v="F E001-00000528"/>
        <s v="R SB02-0237683114"/>
        <s v="S102-00419303"/>
        <s v="F F005-00030678"/>
        <s v="F F004-00026751"/>
        <s v="F F001-00009405"/>
        <s v="F E001-00000777"/>
        <s v="F E001-00000037"/>
        <s v="FI37-00027698"/>
        <s v="R E001-49"/>
        <s v="R E001-35"/>
        <s v="F E001-00000113"/>
        <s v="F E001-00000057"/>
        <s v="F FE29-00019866"/>
        <s v="F E001-00000112"/>
        <s v="F204-00002733"/>
        <s v="F E001-00000527"/>
        <s v="F E001-00000526"/>
        <s v="F E001-00000073"/>
        <s v="FC01-00132402"/>
        <s v="F F002-00001507"/>
        <s v="F F001-00009446"/>
        <s v="F F001-00000432"/>
        <s v="F E001-00000049"/>
        <s v="FFBNÂº-8800045721"/>
        <s v="RE-00171"/>
        <s v="F F002-00001504"/>
        <s v="F F001-00025294"/>
        <s v="F E001-00000280"/>
        <s v="F E001-00000110"/>
        <s v="F F002-00032725"/>
        <s v="F S002-191441554"/>
        <s v="F F581-07054538"/>
        <s v="FFNÂº-00401103267"/>
        <s v="F E001-00000288"/>
        <s v="F E001-00000056"/>
        <s v="F E001-00000055"/>
        <s v="R S106-0013191099"/>
        <s v="F E001-00000044"/>
        <s v="R E001-14"/>
        <s v="F620-00033046"/>
        <s v="F F004-01101419"/>
        <s v="F F002-00057777"/>
        <s v="F E001-00000106"/>
        <s v="R E001-24"/>
        <s v="F NÂ° F001-00009370"/>
        <s v="F F001-00025171"/>
        <s v="RE-0013"/>
        <s v="F FI40-00015738"/>
        <s v="F F002-00015013"/>
        <s v="F E001-00000012"/>
        <s v="R S001-17516879"/>
        <s v="F FI40-00015675"/>
        <s v="F E001-00000152"/>
        <s v="F F004-00102454"/>
        <s v="R S108-313395-N-BV-04149"/>
        <s v="F FI40-00015605"/>
        <s v="F F052-01625979"/>
        <s v="R E001-13"/>
        <s v="F F52U-00022257"/>
        <s v="FF-00200032368"/>
        <s v="F E001-00000441"/>
        <s v="R SB 02-0 232062063"/>
        <s v="R E001-23"/>
        <s v="F F002-00032310"/>
        <s v="F E001-00000101"/>
        <s v="F E001-00001138"/>
        <s v="F201-00012170"/>
        <s v="F F001-00004435"/>
        <s v="F FE28-00009926"/>
        <s v="F F101-00014405"/>
        <s v="F F003-0001115"/>
        <s v="F F001-00024991"/>
        <s v="F E001-00000437"/>
        <s v="BLAHWUJ-5448205"/>
        <s v="BLAAHNZ-5447857"/>
        <s v="R E001-44"/>
        <s v="RE-00158"/>
        <s v="F907-00030714"/>
        <s v="F FF01-00041462"/>
        <s v="F F101-00026143"/>
        <s v="F F001-00009250"/>
        <s v="F E001-00000286"/>
        <s v="F E001-00000097"/>
        <s v="BLATYXS-5446143"/>
        <s v="B B100-00052538"/>
        <s v="F E001-00000518"/>
        <s v="F E001-00000017"/>
        <s v="F F008-00006896"/>
        <s v="F F002-00009971"/>
        <s v="R E001-33"/>
        <s v="F FI37-00026962"/>
        <s v="R E001-69"/>
        <s v="R SB01-0557237787"/>
        <s v="R SB01-0557184643"/>
        <s v="R SB01-0557184229"/>
        <s v="F FRE1-00004528"/>
        <s v="F FC03-00000218"/>
        <s v="FF-00200032178"/>
        <s v="R S106-0011552637"/>
        <s v="RE-00142"/>
        <s v="F E001-00000277"/>
        <s v="F F004-01090808"/>
        <s v="F F002-00034865"/>
        <s v="F E001-00001362"/>
        <s v="F E001-00000282"/>
        <s v="F E001-00000090"/>
        <s v="F E001-00000089"/>
        <s v="F E001-00000011"/>
        <s v="F E001-00001200"/>
        <s v="F F004-00025461"/>
        <s v="F F002-00000001"/>
        <s v="F F002-00032036"/>
        <s v="F F001-00002033"/>
        <s v="F E001-00000246"/>
        <s v="F E001-00000010"/>
        <s v="F SB01-0555279995"/>
        <s v="F F021-00004869"/>
        <s v="F E001-00000279"/>
        <s v="F E001-00000169"/>
        <s v="F E001-00000008"/>
        <s v="F E001-00000559"/>
        <s v="F E001-00000085"/>
        <s v="F E001-00001195"/>
        <s v="F E001-00000507"/>
        <s v="F E001-00000506"/>
        <s v="R S108-237482"/>
        <s v="F NÂ° F001-00009163"/>
        <s v="F F052-01597353"/>
        <s v="F FI37-00026643"/>
        <s v="B B002-00224626"/>
        <s v="RE-00120"/>
        <s v="RE-0011"/>
        <s v="F F500-00038780"/>
        <s v="F F037-00038714"/>
        <s v="F E001-00000557"/>
        <s v="F E001-00000079"/>
        <s v="F E001-00000078"/>
        <s v="F E001-00000009"/>
        <s v="F F002-00023825"/>
        <s v="F F001-00024718"/>
        <s v="F E001-00000985"/>
        <s v="F F574-00000062"/>
        <s v="F F005-00029664"/>
        <s v="F E001-00003801"/>
        <s v="R E001-84"/>
        <s v="F F101-00025883"/>
        <s v="F E001-00000270"/>
        <s v="F E001-00000076"/>
        <s v="F NÂ° F001-00009109"/>
        <s v="F FE27-00014814"/>
        <s v="F F001-00024683"/>
        <s v="F E001-00000271"/>
        <s v="F E001-00000071"/>
        <s v="F E001-00000070"/>
        <s v="F F001-00015150"/>
        <s v="R E001-67"/>
        <s v="F F203-00010988"/>
        <s v="F F001-00024648"/>
        <s v="R E001-21"/>
        <s v="RE-00134"/>
        <s v="F E001-00000069"/>
        <s v="F F101-00013907"/>
        <s v="F F002-00031619"/>
        <s v="F E001-00000275"/>
        <s v="F E001-00000272"/>
        <s v="F E001-00000254"/>
        <s v="R SB01-0550463247"/>
        <s v="R SB01-0550107596"/>
        <s v="R SB01-0550100191"/>
        <s v="RE-001117"/>
        <s v="F E001-00000268"/>
        <s v="F E001-00000160"/>
        <s v="F E001-00000068"/>
        <s v="GAST-2025060003"/>
        <s v="F E001-00000020"/>
        <s v="F F002-00014647"/>
        <s v="F F002-00001411"/>
        <s v="F F002-00001409"/>
        <s v="F E001-00000065"/>
        <s v="R E001-51"/>
        <s v="F F001-00009029"/>
        <s v="RE-00123"/>
        <s v="GAST-2025060004"/>
        <s v="GAST-2025060002"/>
        <s v="GAST-2025060001"/>
        <s v="F E001-00000307"/>
        <s v="R S108-160788"/>
        <s v="F E001-00000262"/>
        <s v="F F052-01567501"/>
        <s v="F F002-00031355"/>
        <s v="F E001-00000736"/>
        <s v="RE-001116"/>
        <s v="RE-00173"/>
        <s v="RE-00117"/>
        <s v="F F002-00003881"/>
        <s v="F F002-00031205"/>
        <s v="F E001-00000496"/>
        <s v="F F101-00025503"/>
        <s v="F F002-00001374"/>
        <s v="F F001-00008946"/>
        <s v="F E001-00000059"/>
        <s v="F E001-00000058"/>
        <s v="F FE26-00004637"/>
        <s v="RE-00116"/>
        <s v="R E001-66"/>
        <s v="F F004-00023984"/>
        <s v="F F002-00031139"/>
        <s v="F F001-00024304"/>
        <s v="F F001-00024303"/>
        <s v="F E001-00000495"/>
        <s v="F E001-00000494"/>
        <s v="F F002-00031007"/>
        <s v="F E001-00000050"/>
        <s v="RE-00115"/>
        <s v="F F001-00008887"/>
        <s v="R E001-22"/>
        <s v="R-10412704113"/>
        <s v="F E001-00000354"/>
        <s v="F E001-00000141"/>
        <s v="F E001-00000027"/>
        <s v="F FG01-00000002443"/>
        <s v="F E001-00000492"/>
        <s v="F E001-00000036"/>
        <s v="F E001-00000035"/>
        <s v="R E001-115"/>
        <s v="F F001-00007417"/>
        <s v="F E001-00001288"/>
        <s v="F FX02-00343038"/>
        <s v="F F001-000 1167"/>
        <s v="F E001-00000250"/>
        <s v="F E001-00000249"/>
        <s v="R S108-84224 N-BV-04145"/>
        <s v="F F001-00024068"/>
        <s v="F F052-01536673"/>
        <s v="F E001-00000029"/>
        <s v="F F001-00008823"/>
        <s v="F E001-00000033"/>
        <s v="F E001-00001285"/>
        <s v="R E001-18"/>
        <s v="F E001-00000032"/>
        <s v="F E001-00000031"/>
        <s v="F E001-00000242"/>
        <s v="F E001-00000025"/>
        <s v="F E001-00000024"/>
        <s v="F E001-00001279"/>
        <s v="R E001-19"/>
        <s v="F E001-00000030"/>
        <s v="F FE25-00003199"/>
        <s v="R E001-8"/>
        <s v="R E001-12"/>
        <s v="R E001-7"/>
        <s v="R E001-28"/>
        <s v="F F001-00023949"/>
        <s v="F E001-00000485"/>
        <s v="F E001-00000484"/>
        <s v="F E001-00000483"/>
        <s v="F E001-00000239"/>
        <s v="F E001-00000238"/>
        <s v="F E001-00000019"/>
        <s v="F F001-00008733"/>
        <s v="F F001-00000184"/>
        <s v="F F001-00000183"/>
        <s v="F E001-00000303"/>
        <s v="F F052-01510600"/>
        <s v="F F001-00008662"/>
        <s v="F E001-00000123"/>
        <s v="F F001-00000691"/>
        <s v="F E001-00000247"/>
        <s v="F E001-00000051"/>
        <s v="F E001-00000005"/>
        <s v="F E001-00000476"/>
        <s v="F E001-00000475"/>
        <s v="F E001-00000474"/>
        <s v="F E001-00000088"/>
        <s v="F F001-00008616"/>
        <s v="F FFF1-00001498"/>
        <s v="F F002-00001290"/>
        <s v="F FE24-00003202"/>
        <s v="R E001-136"/>
        <s v="R E001-2"/>
        <s v="F FFF1-00001494"/>
        <s v="F FFF1-00001493"/>
        <s v="F F001-00006261"/>
        <s v="F F002-00001286"/>
        <s v="F F002-00001282"/>
        <s v="F FE23-00003622"/>
        <s v="R E001 71" u="1"/>
        <s v="R E001 58" u="1"/>
        <s v="R E001 42" u="1"/>
        <s v="R E001 73" u="1"/>
        <s v="R E001 34" u="1"/>
        <s v="R E001 3" u="1"/>
        <s v="R E001 20" u="1"/>
        <s v="R E001 23" u="1"/>
        <s v="R E001 17" u="1"/>
        <s v="R E001 16" u="1"/>
        <s v="R E001 117" u="1"/>
        <s v="R E001 116" u="1"/>
        <s v="R E001 15" u="1"/>
        <s v="R E001 1" u="1"/>
        <s v="R 10412704113" u="1"/>
        <s v="N° F001-00009566" u="1"/>
        <s v="GAST/2025/06/0003" u="1"/>
        <s v="GAST/2025/06/0004" u="1"/>
        <s v="GAST/2025/06/0002" u="1"/>
        <s v="GAST/2025/06/0001" u="1"/>
        <s v="F N° F001-00009487" u="1"/>
        <s v="F N° F001-00009370" u="1"/>
        <s v="F N° F001-00009163" u="1"/>
        <s v="F N° F001-00009109" u="1"/>
        <s v="F FB88 Nº 00045721" u="1"/>
        <s v="F F004 Nº 01103267" u="1"/>
        <s v="F F002 00032368" u="1"/>
        <s v="F F002 00032178" u="1"/>
        <s v="E001 -38" u="1"/>
        <s v="F001 -00008373" u="1"/>
        <s v="F F581 -07054538" u="1"/>
        <s v="F F052 -01625979" u="1"/>
        <s v="F F003 -0001115" u="1"/>
        <s v="F F002 -00003881" u="1"/>
        <s v="R E001 -115" u="1"/>
        <s v="F F001 -00007417" u="1"/>
        <s v="F F001 -000 1167" u="1"/>
        <s v="F F001 -00000184" u="1"/>
        <s v="F F001 -00000183" u="1"/>
        <s v="B LA5448205HWUJ" u="1"/>
        <s v="B LA5447857AHNZ" u="1"/>
        <s v="B LA5446143TYXS" u="1"/>
        <s v="E001- 20" u="1"/>
        <s v="R E001- 29" u="1"/>
        <s v="F001 - 00008373" u="1"/>
        <s v="F F581 - 07054538" u="1"/>
        <s v="F F052 - 01625979" u="1"/>
        <s v="F F003 - 0001115" u="1"/>
        <s v="R E001- 69" u="1"/>
        <s v="R E001- 51" u="1"/>
        <s v="F F002 - 00003881" u="1"/>
        <s v="R E001- 66" u="1"/>
        <s v="R E001 - 115" u="1"/>
        <s v="F F001 - 00007417" u="1"/>
        <s v="F F001 - 000 1167" u="1"/>
        <s v="R E001- 13" u="1"/>
        <s v="R E001- 19" u="1"/>
        <s v="R E001- 7" u="1"/>
        <s v="R E001- 35" u="1"/>
        <s v="R E001- 28" u="1"/>
        <s v="R E001- 23" u="1"/>
        <s v="R E001- 14" u="1"/>
        <s v="F F001 - 00000184" u="1"/>
        <s v="F F001 - 00000183" u="1"/>
        <s v="R E001- 136" u="1"/>
        <s v="R E001- 18" u="1"/>
        <s v="E001- 18" u="1"/>
      </sharedItems>
    </cacheField>
    <cacheField name="VAOPE Codigo Evento" numFmtId="4">
      <sharedItems containsSemiMixedTypes="0" containsString="0" containsNumber="1" containsInteger="1" minValue="0" maxValue="0"/>
    </cacheField>
    <cacheField name="Evento" numFmtId="4">
      <sharedItems containsNonDate="0" containsString="0" containsBlank="1"/>
    </cacheField>
    <cacheField name="Nombre del contacto a mostrar en la factura" numFmtId="4">
      <sharedItems count="149">
        <s v="VENTURA SABINO MIGUEL ANGEL"/>
        <s v="PRAGMATIC S.A.C."/>
        <s v="GUTIERREZ PETIT MARIA ANGEL"/>
        <s v="CARMEN CRUZ MILAGROS ZONALI"/>
        <s v="MAPFRE PERU S.A."/>
        <s v="VARGAS HUARCAYA DANIELA RUBI"/>
        <s v="DOLCE CAPRICCIO SAC"/>
        <s v="GALVAN VARGAS DAYANA LIZBETH"/>
        <s v="SOLANO CALDERON JUAN ALONSO"/>
        <s v="ESPINO MORI LEANDRO JOAQUIN"/>
        <s v="PANIFICADORA LA NUEZ SAC"/>
        <s v="INVERSIONES SAP S.A."/>
        <s v="ORIENTAL GOURMET S.A."/>
        <s v="MALBEC SAC"/>
        <s v="KUNTUR PRO S.A.C."/>
        <s v="EURO CARS PERU S.A.C."/>
        <s v="MUÑOZ VERANO JOHN BRACKSON"/>
        <s v="SALVADOR ARNALDO REYES CHUECAS"/>
        <s v="TECNOLOGIA FLEXOGRAFICA S.A.C - TECFLEX"/>
        <s v="LATAM AIRLINES PERU S.A."/>
        <s v="ROJAS SIESQUEN CARLOS EDGARDO"/>
        <s v="LATAM PERU S.A.C."/>
        <s v="SECLEN ZAMORA JAHAIRA VANESSITA"/>
        <s v="BRAVO MATOS RICARDO ALEJANDRO"/>
        <s v="America Móvil Perú S.A.C."/>
        <s v="PRECINTOS PERU E.I.R.L"/>
        <s v="Verisure Peru SAC"/>
        <s v="J &amp; V MULTIUTILES PUNTO COM S.A.C."/>
        <s v="SERVICIO DE AGUA POTABLE Y ALCANTARILLADO DE LIMA"/>
        <s v="RASH PERU S.R.L"/>
        <s v="SANTOFA E.I.R.L."/>
        <s v="COESTI SA"/>
        <s v="TOOL STORE PERU E.I.R.L."/>
        <s v="PROLIDER EMPRESARIAL S.AC."/>
        <s v="YOPO S.A.C."/>
        <s v="SANKY 10 S.A.C"/>
        <s v="REPRESENTACIONES ALEXIA S.A.C."/>
        <s v="GRIFO SAN IGNACIO S.A.C."/>
        <s v="MARCAS TUPALAYA VICTOR ALBERTO"/>
        <s v="CATORCE &amp; SEIS S.A.C."/>
        <s v="DELIBAKERY PERU S.A.C."/>
        <s v="Repsol Comercial S.A.C."/>
        <s v="TERTISA COMBUSTIBLES S.A."/>
        <s v="FRANQUICIAS ALIMENTARIAS S.A."/>
        <s v="COCINA TRUJILLANA SAC"/>
        <s v="MEMORY KINGS PERU S.A.C"/>
        <s v="CORPORACION LINCOSUR E.I.R.L."/>
        <s v="RASH PERU SRL"/>
        <s v="TIENDAS DEL MEJORAMIENTO DEL HOGAR S.A."/>
        <s v="SP SABORES PERUANOS EIRL"/>
        <s v="NEGOCIOS GASTRONOMICOS SANTOS EIRL"/>
        <s v="JEMKA &amp; ASOCIADOS S.A.C."/>
        <s v="PRINTMATE2.0 E.I.R.L."/>
        <s v="CENCOSUD RETAIL PERU S.A."/>
        <s v="DANPRINT STUDIO (CINTHIA LISETH LOPEZ INGA)"/>
        <s v="PACIFICO COMPAÑIA DE SEGUROS Y REASEGUROS"/>
        <s v="FLINK S.A.C."/>
        <s v="CANGAHUALA LETONA ELIO HUGO"/>
        <s v="GARRIDO ROJAS GREGORY OMAR"/>
        <s v="WI-NET TELECOM S.A.C."/>
        <s v="LARREA MEDINA MELVA CIRINA"/>
        <s v="LUZ DEL SUR S.A.A."/>
        <s v="FERTU S.A.C"/>
        <s v="GLOBAL FUEL SOCIEDAD ANONIMA"/>
        <s v="VILCA SILVA JOHAN ALDAIR"/>
        <s v="DEVERCOMP TECHNOLOGY S.A.C."/>
        <s v="SAGA FALABELLA S.A."/>
        <s v="ROJAS CASTILLO SUSANA"/>
        <s v="#3ERA ESTACION E.I.R.L. -  20605029851"/>
        <s v="N.B. TEALDO &amp; CO. S.A."/>
        <s v="ECODYL S.A.C."/>
        <s v="THE ZABO COMPANY SAC"/>
        <s v="PAPACHOS RESTAURANTES S.A.C."/>
        <s v="LINARES DE LA CRUZ MARTINA"/>
        <s v="SERVIM LOGISTIC S.A.C."/>
        <s v="DOLPHIN EVOLUTION E.I.R.L."/>
        <s v="Compañía Food Retail S.A.C."/>
        <s v="Entel Peru S.A."/>
        <s v="RIMAC SEGUROS Y REASEGUROS"/>
        <s v="DIMERC PERU S.A.C."/>
        <s v="GARRIDO ROJAS MARISABEL"/>
        <s v="ESET - NOD32"/>
        <s v="CHUECA OSTOLAZA MARIA PATRICIA MILAGROS"/>
        <s v="MENDOZA GUERRA FELIX ANTONIO"/>
        <s v="REUSCHE CALLUPE ANTHONY ALAN"/>
        <s v="MAPFRE PERU COMPAÑIA DE SEGUROS Y REASEGUROS"/>
        <s v="JL ELECTRICIDAD S.A.C."/>
        <s v="GIURA MORI GABRIELA NORIKO"/>
        <s v="IVANKAA HOSTEL TRAVEL E.I.R.L."/>
        <s v="LA CROSSARIOLE S.A.C."/>
        <s v="MATUTE DIAZ VASTI VANESA"/>
        <s v="L &amp; R TURISMO Y COMERCIO SAC"/>
        <s v="EVIDENT S.A - Ruc: 20389601137"/>
        <s v="VASQUEZ SANTILLAN ETTY JHOSELLING"/>
        <s v="ORBIS VENTURES S.A.C"/>
        <s v="INSTITUTO PACIFICO S.A.C"/>
        <s v="GRUPO MAUVE E.I.R.L"/>
        <s v="UPWARDS STUDIO S.A.C."/>
        <s v="INVERSIONES BGG ORIENTE S.A.C."/>
        <s v="TODA TECNOLOGIA PERU S.A.C."/>
        <s v="PUERTO MADERO S.A.C."/>
        <s v="MARFIL GRANADOS BEAS ESTHER"/>
        <s v="MEGA HARD INVERSIONES S.A.C."/>
        <s v="BOTIFARMA PERU E.I.R.L."/>
        <s v="FALABELLA.COM S.A.C. - COMERCIAL REMAR"/>
        <s v="TECACTUS S.A.C."/>
        <s v="INVERSIONES GASTRONÓMICAS ARAMBURÚ S.A.C."/>
        <s v="PALOMINO VALLE ADRIANA"/>
        <s v="DE LA TORRE CHUQUISTA CELESTE"/>
        <s v="LUCHA PARTNERS S.A.C."/>
        <s v="SABOR DE CASA S.A.C."/>
        <s v="CONSULTORA SVS S.A.C."/>
        <s v="CODELIF"/>
        <s v="DI NATALE HERNANDEZ CARLOS ALFREDO"/>
        <s v="HOSPEDAJE RESIDENCIAL SOL Y LUNA E.I.R.L."/>
        <s v="HR CORP S.A.C."/>
        <s v="Papelera el Pacifico S.A."/>
        <s v="SANCHEZ SANCHEZ VICTOR RUBEN"/>
        <s v="Angie Nicole Flores Romero"/>
        <s v="Dany Tsukamoto  Yncio"/>
        <s v="Karla Gonzales"/>
        <s v="CHUQUISTA ALCARRAZ SAMUEL"/>
        <s v="SESMA CONSULTORES SAC"/>
        <s v="YIRA INVERSIONES E.I.R.L."/>
        <s v="MAGIKBYTE E.I.R.L."/>
        <s v="IDEA CREATIVA PUBLICIDAD EIRL"/>
        <s v="Yanet Yudi Gonzalo Moreno"/>
        <s v="DABATECH PERU SAC"/>
        <s v="ROBLES RIOS CHRISTIAN ALFREDO"/>
        <s v="ERIQUE GASPAR CARLOS ALFREDO"/>
        <s v="DAMIAN LEON JACKELINE NICOLE"/>
        <s v="GARCIA TUCTO NHASHLA MARIA VICTORIA"/>
        <s v="PAJUELO LUNA YAMILE MILAGROS"/>
        <s v="RODRIGO ALEJANDRO CRUZ LOPEZ"/>
        <s v="NAVARRO JAUREGUI BRYANDA YESSENIA"/>
        <s v="HERRERA ALBENGRIN ALEJANDRO"/>
        <s v="RODRIGUEZ RELAIZA ANGIE JORDANA"/>
        <s v="QUISPE QUISPE LUZ ESTEFANY"/>
        <s v="RODRIGUEZ BERNAOLA MARIA JOSE"/>
        <s v="VILCHEZ GARCES ANA DEL CARMEN"/>
        <s v="GMONEY S.A."/>
        <s v="Juan Diego Bances - VENTITAS HOME PERÚ"/>
        <s v="COMPLEJO SANTA ROSA - MARCAQUISPE CABEZA MACEDONIO"/>
        <s v="FULLSTACK SAC"/>
        <s v="SAIDA SAAVEDRA HERRERA"/>
        <s v="SALDAÑA VASQUEZ GENESIS"/>
        <s v="Inversiones Rentables SAC"/>
        <s v="Nelly Judith Mendoza Bravo"/>
        <s v="MANDOMEDIO PERU S.A"/>
      </sharedItems>
    </cacheField>
    <cacheField name="Fecha de factura" numFmtId="164">
      <sharedItems containsSemiMixedTypes="0" containsNonDate="0" containsDate="1" containsString="0" minDate="2025-03-01T00:00:00" maxDate="2025-10-15T00:00:00" count="151">
        <d v="2025-10-14T00:00:00"/>
        <d v="2025-10-13T00:00:00"/>
        <d v="2025-10-12T00:00:00"/>
        <d v="2025-10-11T00:00:00"/>
        <d v="2025-10-10T00:00:00"/>
        <d v="2025-10-01T00:00:00"/>
        <d v="2025-10-07T00:00:00"/>
        <d v="2025-10-06T00:00:00"/>
        <d v="2025-10-09T00:00:00"/>
        <d v="2025-10-08T00:00:00"/>
        <d v="2025-10-05T00:00:00"/>
        <d v="2025-10-04T00:00:00"/>
        <d v="2025-10-02T00:00:00"/>
        <d v="2025-09-24T00:00:00"/>
        <d v="2025-09-20T00:00:00"/>
        <d v="2025-09-25T00:00:00"/>
        <d v="2025-09-18T00:00:00"/>
        <d v="2025-09-29T00:00:00"/>
        <d v="2025-09-30T00:00:00"/>
        <d v="2025-08-31T00:00:00"/>
        <d v="2025-09-10T00:00:00"/>
        <d v="2025-09-08T00:00:00"/>
        <d v="2025-09-06T00:00:00"/>
        <d v="2025-09-15T00:00:00"/>
        <d v="2025-09-16T00:00:00"/>
        <d v="2025-09-26T00:00:00"/>
        <d v="2025-09-17T00:00:00"/>
        <d v="2025-09-19T00:00:00"/>
        <d v="2025-09-11T00:00:00"/>
        <d v="2025-09-04T00:00:00"/>
        <d v="2025-09-23T00:00:00"/>
        <d v="2025-09-14T00:00:00"/>
        <d v="2025-09-12T00:00:00"/>
        <d v="2025-09-09T00:00:00"/>
        <d v="2025-09-05T00:00:00"/>
        <d v="2025-09-03T00:00:00"/>
        <d v="2025-09-02T00:00:00"/>
        <d v="2025-09-01T00:00:00"/>
        <d v="2025-08-02T00:00:00"/>
        <d v="2025-08-30T00:00:00"/>
        <d v="2025-08-29T00:00:00"/>
        <d v="2025-08-28T00:00:00"/>
        <d v="2025-08-27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7T00:00:00"/>
        <d v="2025-08-04T00:00:00"/>
        <d v="2025-08-03T00:00:00"/>
        <d v="2025-08-01T00:00:00"/>
        <d v="2025-07-31T00:00:00"/>
        <d v="2025-07-03T00:00:00"/>
        <d v="2025-07-30T00:00:00"/>
        <d v="2025-07-28T00:00:00"/>
        <d v="2025-07-27T00:00:00"/>
        <d v="2025-07-26T00:00:00"/>
        <d v="2025-07-25T00:00:00"/>
        <d v="2025-07-24T00:00:00"/>
        <d v="2025-07-22T00:00:00"/>
        <d v="2025-07-21T00:00:00"/>
        <d v="2025-07-19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7T00:00:00"/>
        <d v="2025-07-06T00:00:00"/>
        <d v="2025-07-04T00:00:00"/>
        <d v="2025-07-02T00:00:00"/>
        <d v="2025-07-01T00:00:00"/>
        <d v="2025-06-30T00:00:00"/>
        <d v="2025-06-29T00:00:00"/>
        <d v="2025-06-27T00:00:00"/>
        <d v="2025-06-26T00:00:00"/>
        <d v="2025-06-25T00:00:00"/>
        <d v="2025-06-24T00:00:00"/>
        <d v="2025-06-23T00:00:00"/>
        <d v="2025-07-08T00:00:00"/>
        <d v="2025-06-19T00:00:00"/>
        <d v="2025-06-18T00:00:00"/>
        <d v="2025-06-17T00:00:00"/>
        <d v="2025-06-16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6T00:00:00"/>
        <d v="2025-05-24T00:00:00"/>
        <d v="2025-05-23T00:00:00"/>
        <d v="2025-05-21T00:00:00"/>
        <d v="2025-05-19T00:00:00"/>
        <d v="2025-05-16T00:00:00"/>
        <d v="2025-05-15T00:00:00"/>
        <d v="2025-05-14T00:00:00"/>
        <d v="2025-05-13T00:00:00"/>
        <d v="2025-05-12T00:00:00"/>
        <d v="2025-05-10T00:00:00"/>
        <d v="2025-05-08T00:00:00"/>
        <d v="2025-05-07T00:00:00"/>
        <d v="2025-05-06T00:00:00"/>
        <d v="2025-05-05T00:00:00"/>
        <d v="2025-05-03T00:00:00"/>
        <d v="2025-05-02T00:00:00"/>
        <d v="2025-05-01T00:00:00"/>
        <d v="2025-04-30T00:00:00"/>
        <d v="2025-04-29T00:00:00"/>
        <d v="2025-04-28T00:00:00"/>
        <d v="2025-04-24T00:00:00"/>
        <d v="2025-04-23T00:00:00"/>
        <d v="2025-04-22T00:00:00"/>
        <d v="2025-04-17T00:00:00"/>
        <d v="2025-04-14T00:00:00"/>
        <d v="2025-04-10T00:00:00"/>
        <d v="2025-04-09T00:00:00"/>
        <d v="2025-04-07T00:00:00"/>
        <d v="2025-04-05T00:00:00"/>
        <d v="2025-04-04T00:00:00"/>
        <d v="2025-04-03T00:00:00"/>
        <d v="2025-04-02T00:00:00"/>
        <d v="2025-04-01T00:00:00"/>
        <d v="2025-03-31T00:00:00"/>
        <d v="2025-03-28T00:00:00"/>
        <d v="2025-03-26T00:00:00"/>
        <d v="2025-03-24T00:00:00"/>
        <d v="2025-03-19T00:00:00"/>
        <d v="2025-03-17T00:00:00"/>
        <d v="2025-03-01T00:00:00"/>
      </sharedItems>
    </cacheField>
    <cacheField name="Fecha" numFmtId="164">
      <sharedItems containsSemiMixedTypes="0" containsNonDate="0" containsDate="1" containsString="0" minDate="2025-03-01T00:00:00" maxDate="2025-10-15T00:00:00"/>
    </cacheField>
    <cacheField name="Fecha de vencimiento" numFmtId="164">
      <sharedItems containsSemiMixedTypes="0" containsNonDate="0" containsDate="1" containsString="0" minDate="2025-03-24T00:00:00" maxDate="2025-10-15T00:00:00"/>
    </cacheField>
    <cacheField name="Origen" numFmtId="4">
      <sharedItems containsBlank="1"/>
    </cacheField>
    <cacheField name="Referencia de pago" numFmtId="4">
      <sharedItems containsBlank="1"/>
    </cacheField>
    <cacheField name="Referencia" numFmtId="4">
      <sharedItems containsBlank="1"/>
    </cacheField>
    <cacheField name="Actividades" numFmtId="4">
      <sharedItems containsBlank="1"/>
    </cacheField>
    <cacheField name="Empresa" numFmtId="4">
      <sharedItems/>
    </cacheField>
    <cacheField name="Importe sin impuestos firmado" numFmtId="4">
      <sharedItems containsString="0" containsBlank="1" containsNumber="1" minValue="-34498.81" maxValue="-6.19"/>
    </cacheField>
    <cacheField name="Impuesto firmado" numFmtId="4">
      <sharedItems containsString="0" containsBlank="1" containsNumber="1" minValue="-6209.78" maxValue="300"/>
    </cacheField>
    <cacheField name="Total firmado" numFmtId="4">
      <sharedItems containsString="0" containsBlank="1" containsNumber="1" minValue="-40708.589999999997" maxValue="-6.9"/>
    </cacheField>
    <cacheField name="Total en divisa firmado" numFmtId="4">
      <sharedItems containsString="0" containsBlank="1" containsNumber="1" minValue="-40708.589999999997" maxValue="-6.9"/>
    </cacheField>
    <cacheField name="Importe pendiente firmado" numFmtId="4">
      <sharedItems containsString="0" containsBlank="1" containsNumber="1" minValue="-3147.06" maxValue="-7.3"/>
    </cacheField>
    <cacheField name="Moneda" numFmtId="4">
      <sharedItems/>
    </cacheField>
    <cacheField name="Por revisar" numFmtId="4">
      <sharedItems/>
    </cacheField>
    <cacheField name="Estado de pago" numFmtId="4">
      <sharedItems/>
    </cacheField>
    <cacheField name="Facturación electrónica" numFmtId="4">
      <sharedItems containsNonDate="0" containsString="0" containsBlank="1"/>
    </cacheField>
    <cacheField name="Nivel de bloqueo de EDI" numFmtId="4">
      <sharedItems containsNonDate="0" containsString="0" containsBlank="1"/>
    </cacheField>
    <cacheField name="Mensaje de error de EDI" numFmtId="4">
      <sharedItems containsNonDate="0" containsString="0" containsBlank="1"/>
    </cacheField>
    <cacheField name="Estado" numFmtId="4">
      <sharedItems count="1">
        <s v="Registrado"/>
      </sharedItems>
    </cacheField>
    <cacheField name="Tipo de gasto" numFmtId="0">
      <sharedItems containsNonDate="0" containsString="0" containsBlank="1"/>
    </cacheField>
    <cacheField name="nro_productos" numFmtId="0">
      <sharedItems containsNonDate="0" containsString="0" containsBlank="1"/>
    </cacheField>
    <cacheField name="Nombre Producto" numFmtId="0">
      <sharedItems containsNonDate="0" containsString="0" containsBlank="1" count="1">
        <m/>
      </sharedItems>
    </cacheField>
    <cacheField name="Distribucion_analitica" numFmtId="0">
      <sharedItems containsNonDate="0" containsString="0" containsBlank="1" count="1">
        <m/>
      </sharedItems>
    </cacheField>
    <cacheField name="%distribucion" numFmtId="0">
      <sharedItems containsNonDate="0" containsString="0" containsBlank="1"/>
    </cacheField>
    <cacheField name="Nombre Cuenta" numFmtId="0">
      <sharedItems containsNonDate="0" containsString="0" containsBlank="1"/>
    </cacheField>
    <cacheField name="Valor Unitario" numFmtId="0">
      <sharedItems containsNonDate="0" containsString="0" containsBlank="1"/>
    </cacheField>
    <cacheField name="Precio_Unitario" numFmtId="0">
      <sharedItems containsNonDate="0" containsString="0" containsBlank="1"/>
    </cacheField>
    <cacheField name="Descuento" numFmtId="0">
      <sharedItems containsNonDate="0" containsString="0" containsBlank="1"/>
    </cacheField>
    <cacheField name="Tipo_cambio" numFmtId="0">
      <sharedItems containsNonDate="0" containsString="0" containsBlank="1"/>
    </cacheField>
    <cacheField name="Fecha Evento" numFmtId="0">
      <sharedItems containsNonDate="0" containsString="0" containsBlank="1"/>
    </cacheField>
    <cacheField name="FechaEvento_fechaFactura" numFmtId="14">
      <sharedItems containsSemiMixedTypes="0" containsNonDate="0" containsDate="1" containsString="0" minDate="2025-03-01T00:00:00" maxDate="2025-10-1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57.547090856482" createdVersion="8" refreshedVersion="8" minRefreshableVersion="3" recordCount="861" xr:uid="{19457474-12A4-47AD-820C-FE75C27A5C52}">
  <cacheSource type="worksheet">
    <worksheetSource ref="A1:AT862" sheet="facturas_con_items_json"/>
  </cacheSource>
  <cacheFields count="48">
    <cacheField name="serie_correlativo" numFmtId="0">
      <sharedItems containsMixedTypes="1" containsNumber="1" containsInteger="1" minValue="544" maxValue="544"/>
    </cacheField>
    <cacheField name="numero" numFmtId="0">
      <sharedItems containsMixedTypes="1" containsNumber="1" containsInteger="1" minValue="2" maxValue="10412704113"/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3-01T00:00:00" maxDate="2025-10-15T00:00:00" count="144">
        <d v="2025-10-14T00:00:00"/>
        <d v="2025-10-13T00:00:00"/>
        <d v="2025-10-10T00:00:00"/>
        <d v="2025-10-09T00:00:00"/>
        <d v="2025-10-07T00:00:00"/>
        <d v="2025-10-06T00:00:00"/>
        <d v="2025-10-05T00:00:00"/>
        <d v="2025-10-02T00:00:00"/>
        <d v="2025-10-01T00:00:00"/>
        <d v="2025-09-30T00:00:00"/>
        <d v="2025-09-26T00:00:00"/>
        <d v="2025-10-03T00:00:00"/>
        <d v="2025-09-24T00:00:00"/>
        <d v="2025-09-23T00:00:00"/>
        <d v="2025-09-25T00:00:00"/>
        <d v="2025-09-19T00:00:00"/>
        <d v="2025-09-18T00:00:00"/>
        <d v="2025-09-17T00:00:00"/>
        <d v="2025-09-29T00:00:00"/>
        <d v="2025-09-16T00:00:00"/>
        <d v="2025-09-14T00:00:00"/>
        <d v="2025-09-12T00:00:00"/>
        <d v="2025-09-11T00:00:00"/>
        <d v="2025-09-10T00:00:00"/>
        <d v="2025-09-09T00:00:00"/>
        <d v="2025-09-08T00:00:00"/>
        <d v="2025-09-06T00:00:00"/>
        <d v="2025-09-05T00:00:00"/>
        <d v="2025-09-04T00:00:00"/>
        <d v="2025-09-02T00:00:00"/>
        <d v="2025-09-01T00:00:00"/>
        <d v="2025-08-30T00:00:00"/>
        <d v="2025-08-29T00:00:00"/>
        <d v="2025-08-28T00:00:00"/>
        <d v="2025-08-27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7T00:00:00"/>
        <d v="2025-08-04T00:00:00"/>
        <d v="2025-08-03T00:00:00"/>
        <d v="2025-08-02T00:00:00"/>
        <d v="2025-08-01T00:00:00"/>
        <d v="2025-07-31T00:00:00"/>
        <d v="2025-07-30T00:00:00"/>
        <d v="2025-07-28T00:00:00"/>
        <d v="2025-07-27T00:00:00"/>
        <d v="2025-07-26T00:00:00"/>
        <d v="2025-07-25T00:00:00"/>
        <d v="2025-07-24T00:00:00"/>
        <d v="2025-07-22T00:00:00"/>
        <d v="2025-07-21T00:00:00"/>
        <d v="2025-07-19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8T00:00:00"/>
        <d v="2025-07-07T00:00:00"/>
        <d v="2025-07-06T00:00:00"/>
        <d v="2025-07-04T00:00:00"/>
        <d v="2025-07-03T00:00:00"/>
        <d v="2025-07-02T00:00:00"/>
        <d v="2025-07-01T00:00:00"/>
        <d v="2025-06-30T00:00:00"/>
        <d v="2025-06-29T00:00:00"/>
        <d v="2025-06-27T00:00:00"/>
        <d v="2025-06-26T00:00:00"/>
        <d v="2025-06-25T00:00:00"/>
        <d v="2025-06-24T00:00:00"/>
        <d v="2025-06-23T00:00:00"/>
        <d v="2025-06-19T00:00:00"/>
        <d v="2025-06-18T00:00:00"/>
        <d v="2025-06-17T00:00:00"/>
        <d v="2025-06-16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6T00:00:00"/>
        <d v="2025-05-24T00:00:00"/>
        <d v="2025-05-23T00:00:00"/>
        <d v="2025-05-21T00:00:00"/>
        <d v="2025-05-19T00:00:00"/>
        <d v="2025-05-16T00:00:00"/>
        <d v="2025-05-15T00:00:00"/>
        <d v="2025-05-14T00:00:00"/>
        <d v="2025-05-13T00:00:00"/>
        <d v="2025-05-12T00:00:00"/>
        <d v="2025-05-10T00:00:00"/>
        <d v="2025-05-08T00:00:00"/>
        <d v="2025-05-07T00:00:00"/>
        <d v="2025-05-06T00:00:00"/>
        <d v="2025-05-05T00:00:00"/>
        <d v="2025-05-03T00:00:00"/>
        <d v="2025-05-02T00:00:00"/>
        <d v="2025-05-01T00:00:00"/>
        <d v="2025-04-30T00:00:00"/>
        <d v="2025-04-29T00:00:00"/>
        <d v="2025-04-28T00:00:00"/>
        <d v="2025-04-24T00:00:00"/>
        <d v="2025-04-23T00:00:00"/>
        <d v="2025-04-22T00:00:00"/>
        <d v="2025-04-17T00:00:00"/>
        <d v="2025-04-14T00:00:00"/>
        <d v="2025-04-10T00:00:00"/>
        <d v="2025-04-09T00:00:00"/>
        <d v="2025-04-07T00:00:00"/>
        <d v="2025-04-05T00:00:00"/>
        <d v="2025-04-04T00:00:00"/>
        <d v="2025-04-03T00:00:00"/>
        <d v="2025-04-02T00:00:00"/>
        <d v="2025-04-01T00:00:00"/>
        <d v="2025-03-31T00:00:00"/>
        <d v="2025-03-28T00:00:00"/>
        <d v="2025-03-26T00:00:00"/>
        <d v="2025-03-24T00:00:00"/>
        <d v="2025-03-19T00:00:00"/>
        <d v="2025-03-17T00:00:00"/>
        <d v="2025-03-01T00:00:00"/>
      </sharedItems>
      <fieldGroup par="47"/>
    </cacheField>
    <cacheField name="hora_de_emision" numFmtId="0">
      <sharedItems containsNonDate="0" containsDate="1" containsString="0" containsBlank="1" minDate="2025-10-27T08:42:58" maxDate="2025-10-27T19:17:56"/>
    </cacheField>
    <cacheField name="nom_proveedor" numFmtId="0">
      <sharedItems count="150">
        <s v="VENTURA SABINO MIGUEL ANGEL"/>
        <s v="PRAGMATIC S.A.C."/>
        <s v="GUTIERREZ PETIT MARIA ANGEL"/>
        <s v="CARMEN CRUZ MILAGROS ZONALI"/>
        <s v="MAPFRE PERU S.A."/>
        <s v="DOLCE CAPRICCIO SAC"/>
        <s v="VARGAS HUARCAYA DANIELA RUBI"/>
        <s v="GALVAN VARGAS DAYANA LIZBETH"/>
        <s v="SOLANO CALDERON JUAN ALONSO"/>
        <s v="ESPINO MORI LEANDRO JOAQUIN"/>
        <s v="KUNTUR PRO S.A.C."/>
        <s v="MALBEC SAC"/>
        <s v="EURO CARS PERU S.A.C.  "/>
        <s v="INVERSIONES SAP S.A."/>
        <s v="MUÃ‘OZ VERANO JOHN BRACKSON"/>
        <s v="SALVADOR ARNALDO REYES CHUECAS"/>
        <s v="ORIENTAL GOURMET S.A."/>
        <s v="TECNOLOGIA FLEXOGRAFICA S.A.C - TECFLEX"/>
        <s v="LATAM AIRLINES PERU S.A."/>
        <s v="ROJAS SIESQUEN CARLOS EDGARDO"/>
        <s v="LATAM PERU S.A.C."/>
        <s v="SECLEN ZAMORA JAHAIRA VANESSITA"/>
        <s v="BRAVO MATOS RICARDO ALEJANDRO"/>
        <s v="America MÃ³vil PerÃº S.A.C."/>
        <s v="PRECINTOS PERU E.I.R.L"/>
        <s v="Verisure Peru SAC"/>
        <s v="PANIFICADORA LA NUEZ SAC"/>
        <s v="J &amp; V MULTIUTILES PUNTO COM S.A.C."/>
        <s v="YOPO S.A.C."/>
        <s v="SANTOFA E.I.R.L."/>
        <s v="TOOL STORE PERU E.I.R.L."/>
        <s v="REPRESENTACIONES ALEXIA S.A.C."/>
        <s v="MARCAS TUPALAYA VICTOR ALBERTO"/>
        <s v="CATORCE &amp; SEIS S.A.C."/>
        <s v="MEMORY KINGS PERU S.A.C"/>
        <s v="RASH PERU S.R.L"/>
        <s v="CORPORACION LINCOSUR E.I.R.L."/>
        <s v="RASH PERU SRL"/>
        <s v="TIENDAS DEL MEJORAMIENTO DEL HOGAR S.A."/>
        <s v="COESTI SA"/>
        <s v="GRIFO SAN IGNACIO S.A.C."/>
        <s v="JEMKA &amp; ASOCIADOS S.A.C."/>
        <s v="PRINTMATE2.0 E.I.R.L."/>
        <s v="SERVICIO DE AGUA POTABLE Y ALCANTARILLADO DE LIMA"/>
        <s v="SP SABORES PERUANOS EIRL"/>
        <s v="CENCOSUD RETAIL PERU S.A."/>
        <s v="PROLIDER EMPRESARIAL S.AC."/>
        <s v="SANKY 10 S.A.C"/>
        <s v="DANPRINT STUDIO (CINTHIA LISETH LOPEZ INGA)"/>
        <s v="PACIFICO COMPAÃ‘IA DE SEGUROS Y REASEGUROS"/>
        <s v="FLINK S.A.C._x000a_"/>
        <s v="COCINA TRUJILLANA SAC"/>
        <s v="CANGAHUALA LETONA ELIO HUGO"/>
        <s v="FRANQUICIAS ALIMENTARIAS S.A."/>
        <s v="GARRIDO ROJAS GREGORY OMAR"/>
        <s v="WI-NET TELECOM S.A.C."/>
        <s v="LUZ DEL SUR S.A.A."/>
        <s v="FERTU S.A.C"/>
        <s v="LARREA MEDINA MELVA CIRINA"/>
        <s v="GLOBAL FUEL SOCIEDAD ANONIMA"/>
        <s v="NEGOCIOS GASTRONOMICOS SANTOS EIRL"/>
        <s v="VILCA SILVA JOHAN ALDAIR  "/>
        <s v="SAGA FALABELLA S.A."/>
        <s v="DEVERCOMP TECHNOLOGY S.A.C."/>
        <s v="ROJAS CASTILLO SUSANA"/>
        <s v="DELIBAKERY PERU S.A.C."/>
        <s v="Repsol Comercial S.A.C."/>
        <s v="TERTISA COMBUSTIBLES S.A."/>
        <s v="#3ERA ESTACION E.I.R.L. -  20605029851"/>
        <s v="THE ZABO COMPANY SAC"/>
        <s v="ECODYL S.A.C."/>
        <s v="N.B. TEALDO &amp; CO. S.A."/>
        <s v="LINARES DE LA CRUZ MARTINA"/>
        <s v="DOLPHIN EVOLUTION E.I.R.L."/>
        <s v="SERVIM LOGISTIC S.A.C."/>
        <s v="CompaÃ±Ã­a Food Retail S.A.C."/>
        <s v="DIMERC PERU S.A.C."/>
        <s v="Entel Peru S.A."/>
        <s v="RIMAC SEGUROS Y REASEGUROS"/>
        <s v="GARRIDO ROJAS MARISABEL"/>
        <s v="ESET - NOD32"/>
        <s v="CHUECA OSTOLAZA MARIA PATRICIA MILAGROS"/>
        <s v="MENDOZA GUERRA FELIX ANTONIO"/>
        <s v="REUSCHE CALLUPE ANTHONY ALAN"/>
        <s v="MAPFRE PERU COMPAÃ‘IA DE SEGUROS Y REASEGUROS"/>
        <s v="JL ELECTRICIDAD S.A.C."/>
        <s v="GIURA MORI GABRIELA NORIKO"/>
        <s v="IVANKAA HOSTEL TRAVEL E.I.R.L."/>
        <s v="PAPACHOS RESTAURANTES S.A.C."/>
        <s v="LA CROSSARIOLE S.A.C."/>
        <s v="MATUTE DIAZ VASTI VANESA"/>
        <s v="L &amp; R TURISMO Y COMERCIO SAC"/>
        <s v="EVIDENT S.A - Ruc: 20389601137"/>
        <s v="ORBIS VENTURES S.A.C"/>
        <s v="INSTITUTO PACIFICO S.A.C"/>
        <s v="VASQUEZ SANTILLAN ETTY JHOSELLING  "/>
        <s v="UPWARDS STUDIO S.A.C."/>
        <s v="GRUPO MAUVE E.I.R.L"/>
        <s v="INVERSIONES BGG ORIENTE S.A.C."/>
        <s v="TODA TECNOLOGIA PERU S.A.C."/>
        <s v="PUERTO MADERO S.A.C."/>
        <s v="MARFIL GRANADOS BEAS ESTHER"/>
        <s v="MEGA HARD INVERSIONES S.A.C."/>
        <s v="BOTIFARMA PERU E.I.R.L."/>
        <s v="FALABELLA.COM S.A.C. - COMERCIAL REMAR"/>
        <s v="TECACTUS S.A.C."/>
        <s v="INVERSIONES GASTRONÃ“MICAS ARAMBURÃš S.A.C."/>
        <s v="Dany Tsukamoto  Yncio"/>
        <s v="Angie Nicole Flores Romero"/>
        <s v="LUCHA PARTNERS S.A.C."/>
        <s v="PALOMINO VALLE ADRIANA"/>
        <s v="DE LA TORRE CHUQUISTA CELESTE"/>
        <s v="SABOR DE CASA S.A.C."/>
        <s v="CONSULTORA SVS S.A.C."/>
        <s v="CODELIF"/>
        <s v="DI NATALE HERNANDEZ CARLOS ALFREDO"/>
        <s v="HOSPEDAJE RESIDENCIAL SOL Y LUNA E.I.R.L."/>
        <s v="HR CORP S.A.C."/>
        <s v="Papelera el Pacifico S.A."/>
        <s v="SANCHEZ SANCHEZ VICTOR RUBEN"/>
        <s v="CHUQUISTA ALCARRAZ SAMUEL"/>
        <s v="Karla Gonzales"/>
        <s v="SESMA CONSULTORES SAC"/>
        <s v="YIRA INVERSIONES E.I.R.L."/>
        <s v="FLINK S.A.C."/>
        <s v="MAGIKBYTE E.I.R.L."/>
        <s v="Yanet Yudi Gonzalo Moreno"/>
        <s v="IDEA CREATIVA PUBLICIDAD EIRL"/>
        <s v="DABATECH PERU SAC"/>
        <s v="ROBLES RIOS CHRISTIAN ALFREDO"/>
        <s v="ERIQUE GASPAR CARLOS ALFREDO"/>
        <s v="DAMIAN LEON JACKELINE NICOLE"/>
        <s v="GARCIA TUCTO NHASHLA MARIA VICTORIA"/>
        <s v="RODRIGUEZ RELAIZA ANGIE JORDANA"/>
        <s v="RODRIGO ALEJANDRO CRUZ LOPEZ"/>
        <s v="PAJUELO LUNA YAMILE MILAGROS"/>
        <s v="HERRERA ALBENGRIN ALEJANDRO"/>
        <s v="NAVARRO JAUREGUI BRYANDA YESSENIA"/>
        <s v="RODRIGUEZ BERNAOLA MARIA JOSE"/>
        <s v="QUISPE QUISPE LUZ ESTEFANY"/>
        <s v="VILCHEZ GARCES ANA DEL CARMEN"/>
        <s v="GMONEY S.A."/>
        <s v="Juan Diego Bances - VENTITAS HOME PERÃš"/>
        <s v="COMPLEJO SANTA ROSA - MARCAQUISPE CABEZA MACEDONIO"/>
        <s v="FULLSTACK SAC"/>
        <s v="SAIDA SAAVEDRA HERRERA"/>
        <s v="SALDAÃ‘A VASQUEZ GENESIS"/>
        <s v="Inversiones Rentables SAC"/>
        <s v="Nelly Judith Mendoza Bravo"/>
        <s v="MANDOMEDIO PERU S.A"/>
      </sharedItems>
    </cacheField>
    <cacheField name="cat_proveedor" numFmtId="0">
      <sharedItems containsBlank="1"/>
    </cacheField>
    <cacheField name="tipo_documento" numFmtId="0">
      <sharedItems/>
    </cacheField>
    <cacheField name="doc_proveedor" numFmtId="0">
      <sharedItems containsString="0" containsBlank="1" containsNumber="1" containsInteger="1" minValue="48112325" maxValue="20614142651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3-01T00:00:00" maxDate="2025-10-15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codigo_producto" numFmtId="0">
      <sharedItems containsString="0" containsBlank="1" containsNumber="1" containsInteger="1" minValue="217" maxValue="2313"/>
    </cacheField>
    <cacheField name="item.cantidad" numFmtId="0">
      <sharedItems containsSemiMixedTypes="0" containsString="0" containsNumber="1" minValue="1" maxValue="60000"/>
    </cacheField>
    <cacheField name="item.valor_unitario" numFmtId="0">
      <sharedItems containsMixedTypes="1" containsNumber="1" minValue="0" maxValue="18794.919999999998"/>
    </cacheField>
    <cacheField name="item.precio_unitario" numFmtId="0">
      <sharedItems containsMixedTypes="1" containsNumber="1" minValue="0" maxValue="22178.01"/>
    </cacheField>
    <cacheField name="item.descuento" numFmtId="0">
      <sharedItems containsSemiMixedTypes="0" containsString="0" containsNumber="1" containsInteger="1" minValue="0" maxValue="0"/>
    </cacheField>
    <cacheField name="item.subtotal" numFmtId="0">
      <sharedItems containsSemiMixedTypes="0" containsString="0" containsNumber="1" minValue="0" maxValue="18794.919999999998"/>
    </cacheField>
    <cacheField name="item.porcentaje_de_igv" numFmtId="0">
      <sharedItems containsSemiMixedTypes="0" containsString="0" containsNumber="1" minValue="-8" maxValue="18.29"/>
    </cacheField>
    <cacheField name="item.igv" numFmtId="0">
      <sharedItems containsSemiMixedTypes="0" containsString="0" containsNumber="1" minValue="-300" maxValue="3383.09"/>
    </cacheField>
    <cacheField name="item.total" numFmtId="0">
      <sharedItems containsSemiMixedTypes="0" containsString="0" containsNumber="1" minValue="0" maxValue="22178.01"/>
    </cacheField>
    <cacheField name="item.moneda" numFmtId="0">
      <sharedItems containsSemiMixedTypes="0" containsString="0" containsNumber="1" containsInteger="1" minValue="1" maxValue="2"/>
    </cacheField>
    <cacheField name="item.tipo_de_cambio" numFmtId="0">
      <sharedItems containsMixedTypes="1" containsNumber="1" minValue="1" maxValue="3.4889999999999999"/>
    </cacheField>
    <cacheField name="item.id_tipo_gasto" numFmtId="0">
      <sharedItems containsSemiMixedTypes="0" containsString="0" containsNumber="1" containsInteger="1" minValue="1" maxValue="5"/>
    </cacheField>
    <cacheField name="item.nom_tipo_gasto" numFmtId="0">
      <sharedItems/>
    </cacheField>
    <cacheField name="item.id_proveedor" numFmtId="0">
      <sharedItems containsSemiMixedTypes="0" containsString="0" containsNumber="1" containsInteger="1" minValue="384" maxValue="6473"/>
    </cacheField>
    <cacheField name="item.id_producto" numFmtId="0">
      <sharedItems containsSemiMixedTypes="0" containsString="0" containsNumber="1" containsInteger="1" minValue="26807" maxValue="31117"/>
    </cacheField>
    <cacheField name="item.nom_producto" numFmtId="0">
      <sharedItems containsBlank="1" count="953">
        <s v="CARPINTERIA"/>
        <s v="SERVICIO DE CAPACITACION"/>
        <s v="Servicio de movilidad"/>
        <s v="SERV VALIDADORES "/>
        <s v="SCTR"/>
        <s v="TORTA"/>
        <s v="SERVICIO DE SUPERVISION"/>
        <s v="Asesoria legal"/>
        <s v="PRODUCCION"/>
        <s v="ALMUERZO"/>
        <s v="SERVICIO DE MANTENIMIENTO"/>
        <s v="GASTOS COMPLEMENTARIOS"/>
        <s v="TRABAJO DE GASFITERIA"/>
        <s v="SERVICIOS"/>
        <s v="ETIQUETA"/>
        <s v="Etiquetas de seguridad"/>
        <s v="EQUIPAJE"/>
        <s v="CINTA DE EMBALAJE"/>
        <s v="SERVICIO DE COMUNICACIONES"/>
        <s v="BOLETO PREMIUM COSTESIA GENERAL"/>
        <s v="BOLETO PREMIUM COSTESIA VIP"/>
        <s v="BRAZALETE ZONA FUNDADORES"/>
        <s v="BRAZALETE ZONA FAMILIA HU"/>
        <s v="BRAZALETES VIP "/>
        <s v="BRAZALETES ZONA HALLOBOX"/>
        <s v="BRAZALETES FULL ACCESS"/>
        <s v="SERVICIO DE MONITOREO"/>
        <s v="STRETCH FILM"/>
        <s v="CONTOMETRO TERMICO"/>
        <s v="LAN TESTER"/>
        <s v="CRIMPEADOR"/>
        <s v="DELIVERY"/>
        <s v="CONECTOR"/>
        <s v="DESARROLLO WEB"/>
        <s v="SERVICIO DE MARKETING"/>
        <s v="CABLE RED"/>
        <s v="MONITOR"/>
        <s v="SILLAS DE OFICINA"/>
        <s v="GASOLINA"/>
        <s v="SERVICIOS CONTABLES"/>
        <s v="TRAMITE"/>
        <s v="CARTELES"/>
        <s v="TRABAJO DE CERRAJERIA"/>
        <s v="SERVICIO DE AGUA POTABLE"/>
        <s v="AGUA"/>
        <s v="VASO"/>
        <s v="BOLETO PREMIUN CON QR"/>
        <s v="BRAZALETE CON QR"/>
        <s v="PAPEL HIGIENICO"/>
        <s v="PAPEL TOALLA"/>
        <s v="Servicio de Validacion"/>
        <s v="BOLETO FULL COLOR CON QR"/>
        <s v="SEGUROS"/>
        <s v="DESARROLLO DE INTEGRACION"/>
        <s v="CONJUNTO DEPORTIVO"/>
        <s v="APOYO LOGISTICO"/>
        <s v="REMODELACION DE OFICINAS"/>
        <s v="SERVICIO DE INTERNET"/>
        <s v="SERVICIO DE LUZ"/>
        <s v="ALQUILER"/>
        <s v="AUDIFONO CON MICROFONO LOGITECH ZONE 300"/>
        <s v="APOYO EN LIMPIEZA"/>
        <s v="MOUSE PAD"/>
        <s v="AURICULAR ESTEREO CON MICROFONO H390"/>
        <s v="ESTABILIZADOR"/>
        <s v="Cajas - Full Color"/>
        <s v="CAFETERA"/>
        <s v="CHALECOS"/>
        <s v="DESAYUNO"/>
        <s v="CAJAS DE BRAZALETES"/>
        <s v="PRODUCCION Y TRANSMISION DE VIDEO EN VIVO"/>
        <s v="ELABORACION DE VIDEOS"/>
        <s v="REGISTRO AGIL DE CONTENIDO EN EXTERIORES"/>
        <m/>
        <s v="EQUIPO DE CELULAR"/>
        <s v="BOLSAS PARA BASURA"/>
        <s v="LEJIA"/>
        <s v="AMBIENTADOR"/>
        <s v="LAVAVAJILLA"/>
        <s v="JABON LIQUIDO"/>
        <s v="DETERGENTE LIQUIDO"/>
        <s v="CERA"/>
        <s v="LIMPIATODO"/>
        <s v="SACAGRASA"/>
        <s v="INSECTICIDA"/>
        <s v="ESPONJA"/>
        <s v="GUANTES"/>
        <s v="ALCOHOL ISOPROPILICO"/>
        <s v="TRAPEADOR"/>
        <s v="PAPELERA"/>
        <s v="Cafe"/>
        <s v="BIDONES"/>
        <s v="LAPTOP"/>
        <s v="MOUSE"/>
        <s v="SOPORTE LAPTOP"/>
        <s v="SERVICIOS DE APOYO LOGISTICO"/>
        <s v="SERVICIOS DE VALIDACION"/>
        <s v="MESA DE COMEDOR"/>
        <s v="CREACION DE CONTENIDO"/>
        <s v="SERVICIO DE DESARROLLO WEB"/>
        <s v="MOVILIDAD"/>
        <s v="HORNO MICROONDAS "/>
        <s v="BEBIDAS"/>
        <s v="Lapicero"/>
        <s v="ARCHIVADORES"/>
        <s v="Sobres"/>
        <s v="POST IT"/>
        <s v="ENGRAPADOR"/>
        <s v="Micas"/>
        <s v="Menaje"/>
        <s v="Infusiones"/>
        <s v="Azucar"/>
        <s v="SERVICIOS GENERALES"/>
        <s v="AUDITORIA"/>
        <s v="SUMINISTROS DE LIMPIEZA"/>
        <s v="IMPRESORA STICKERS VERTICALES"/>
        <s v="Antivirus"/>
        <s v="ELABORACION DE ESCRITOS"/>
        <s v="KIT DE TECLADO Y MOUSE"/>
        <s v="RIBBON"/>
        <s v="Equipos Zebra"/>
        <s v="PANO"/>
        <s v="Servicio de Instalacion"/>
        <s v="Planes postpago"/>
        <s v="SERVICO DE HOSPEDAJE"/>
        <s v="PASAJE"/>
        <s v="SERVICIO DE HOSPEDAJE"/>
        <s v="Rollos de stickers"/>
        <s v="COMISION"/>
        <s v="SUSCRIPCION"/>
        <s v="Archivador"/>
        <s v="SERVICIO DE CONTENIDO"/>
        <s v="KIT DE INTERNET SATELITAL STARLINK MINI"/>
        <s v="FOLDER MANILA"/>
        <s v="TIJERA"/>
        <s v="LIMPIA TIPO"/>
        <s v="TAJADOR"/>
        <s v="FOLDER"/>
        <s v="HOJA BOND"/>
        <s v="REGLA"/>
        <s v="RESALTADOR"/>
        <s v="PLUMON"/>
        <s v="CINTA DE AGUA"/>
        <s v="GLOBOS"/>
        <s v="CLIPS"/>
        <s v="FOTOCHECK"/>
        <s v="ALCOHOL"/>
        <s v="MASCARILLA"/>
        <s v="PARACETAMOL"/>
        <s v="ALGODON"/>
        <s v="PANADOL"/>
        <s v="HIRUDOID"/>
        <s v="CURITAS"/>
        <s v="CINTA"/>
        <s v="Bandera"/>
        <s v="SERVICIO DE PRODUCCION"/>
        <s v="MANTENIMIENTO"/>
        <s v="CONSUMO DE ENERGIA"/>
        <s v="Sistema Operativo"/>
        <s v="Comidas"/>
        <s v="Viaje y alojamiento"/>
        <s v="AROMATIZADOR"/>
        <s v="PULVERIZADOR"/>
        <s v="PASTILLA WC"/>
        <s v="LIMPIAVIDRIOS"/>
        <s v="LIMPIADOR DE CUERO"/>
        <s v="LETRERO"/>
        <s v="LIBRO"/>
        <s v="SERVICIO PRESTADO"/>
        <s v="CINTA DE RESINA NEGRA"/>
        <s v="TOALLA JUMBO ECOLOGICO"/>
        <s v="TOALLA INTERFOLIADO ARIESS"/>
        <s v="2 HABITACIONES MATRIMONIALES"/>
        <s v="Boleto Full Color "/>
        <s v="CONFIGURACION"/>
        <s v="Cintillos"/>
        <s v="Capacitaciones"/>
        <s v="SILLAS DE COMEDOR"/>
        <s v="STRETCH"/>
        <s v="DESARROLLO Y GRABACION DE SKETCHES CREATIVOS"/>
        <s v="ELABORACION DE VIDEOS CON PRESENTADOR"/>
        <s v="DISENIO DE POST Y CARRUSELES CON GUION"/>
        <s v="TOSHIBA DISCO DURO EXTERNO 25 1TB CANVIO BASICS USB 30 BLACK HDTB410XK3AA"/>
        <s v="KINGSTON USB DE 64GB DATATRAVELER EXODIA 32 GEN 1 DTX64GB"/>
        <s v="KINGSTON MEMORIA USB 64GB USB C 32 DATATRAVELER 70"/>
        <s v="KINGSTON MEMORIA SODIMM 16GB 3200MHZ KVR32S22S816"/>
        <s v="TYVEK"/>
        <s v="INSTALACION DE CHAPA DE PUERTA DE FIERRO Y CAMBIO DE SISTEMA CON TRES LLAVES"/>
        <s v="Polo box"/>
        <s v="Polo basico"/>
        <s v="MODULO COUNTER PVC ESTANDAR"/>
        <s v="Roll screen"/>
        <s v="EPSON TINTA NEGRO T504120 PL4150L4160L6161L6171L6171L6191"/>
        <s v="KIT VIDEO PORTERO DE CON MONITOR 7 2MP HIKVISION"/>
        <s v="CHAPA ELECTRICA CON BOTON PARA REJA MARCA BELCOM"/>
        <s v="TRANSFORMADOR PARA CHAPA ELECTRICA"/>
        <s v="CABLE UTP CAT5 X MTS"/>
        <s v="SERVICIO TECNICO MANO DE OBRA"/>
        <s v="MATERIALES TUBO O CANALETA ACCESORIOS DE FIJACION"/>
        <s v="SWICH DE TRANSFERENCIA"/>
        <s v="SOPORTE PARA LAPTOP"/>
        <s v="ENVIO"/>
        <s v="MONITOR LG LED 22MR410 100HZ 1920X1080 HDMI NS 503TOWR06049 GARANTIA 12 MESES POR LA MARCA"/>
        <s v="GENIUS PARLANTE"/>
        <s v="Impresora Brother DCP-T520W Multifuncional Wifi"/>
        <s v="LANYARDS"/>
        <s v="IMPRESION DE VINIL"/>
        <s v="SERVICIO DE GESTION COMERCIAL"/>
        <s v="Espejo de Bano Rectangular con Puntas Redondas 45x60cm"/>
        <s v="SAMSUNG  S 479 Celular Galaxy A06 4g 128gb Black"/>
        <s v="SAMSUNG Travel Adapter 15wpd"/>
        <s v="CARTONES PERSONALIZADOS"/>
        <s v="SERVICIO DE CONSULTA Y VALIDACION"/>
        <s v="CABLE HDMI"/>
        <s v="DISCO SOLIDO KINGSTON SSD 1TB EXTERNO USB TIPO-C USB 32 SXS10001000GB"/>
        <s v="TECLADO"/>
        <s v="KINGSTON SOLIDO EXTERNO 1TB XS1000 USB 32 GEN 2 TIPO C SXS10001000G"/>
        <s v="LOGITECH AUDIFONO ZONE 300 BLUETOOTH CMICROFONO"/>
        <s v="BANNERS PUBLICITARIOS"/>
        <s v="Validadores"/>
        <s v="HP LAPTOP VICTUS GAMING 15FA0021LA 156 FHD IPS CORE I512450H 8GB 512GB SSD RTX 3050  4GB W11 A14LCLA"/>
        <s v="KINGSTON MEMORIA RAM SODIMM  16GB DDR4 3200MHZ"/>
        <s v="LG MONITOR LED 215  22MR410  1920X1080 HDMI VGA 5MS100HZ"/>
        <s v="LOGITECH AURICULAR ESTEREO CON  MICROFONO H390 USB 981-000014"/>
        <s v="LOGITECH MOUSE M170 WIRELESS  BLACK GRAY 910-004940"/>
        <s v="LOGITECH MOUSE CABLEADO USB M90  DARK DPI DE 1000 NEGRO 910-"/>
        <s v="LENOVO NB V15 G4 IRU 156 FHD  INTEL I5-13420H 8GB 512GB INTEL  IRIS XE FREEDOS 83A100GJLM"/>
        <s v="DISENO Y EDICION"/>
        <s v="GESTION DE PLATAFORMAS DIGITALES"/>
        <s v="COORDINACION DE MARKETING"/>
        <s v="Polo"/>
        <s v="servicio"/>
        <s v="Memoria"/>
        <s v="Tumblers"/>
        <s v="Aplicaciones informaticas"/>
        <s v="CAT SALUD UNO RIESGO"/>
        <s v="COMISION POR VENTA DE ENTRADA EN COMPLEJO SANTA  ROSA DEL MES DE ENERO-MARZO 2025"/>
        <s v="Plan Individual Odoo"/>
        <s v="REALIZACION DE EVENTO"/>
        <s v="Venta del evento de agua marina y corazon serrano  mes de marzo 2025 Local Complejo Santa Rosa"/>
        <s v="SERVICIO DE DISENO UXUI"/>
        <s v="Bomba de condensado"/>
        <s v="Equipo LENNOX INVERTER SF 12000btu Split Pared  2200160hz R-410"/>
        <s v="MANTENIMIENTO DE LAS AREAS COMUNES"/>
        <s v="Implementacion Facturacion Electronica Mejoras personalizadas"/>
        <s v="Capacitacion en Liderazgo"/>
        <s v="INSTLACIÃ“N DE VENTANAS Y ARMADO DE MUEBLES" u="1"/>
        <s v="P00289: Servicio Soporte Funcional/Desarrollo por 5 hrs" u="1"/>
        <s v="P00286: SERVICIO DE VALIDACION PARA EL EVENTO CLUB ATLETICO TORINO VS TAHUISHO -COPA PERU 2025" u="1"/>
        <s v="P00285: SCTR" u="1"/>
        <s v="P00284: TORTA" u="1"/>
        <s v="SERVICIO DE SUPERVISIÃ“N" u="1"/>
        <s v="P00283: AsesorÃ­a legal" u="1"/>
        <s v="P00282: AsesorÃ­a legal" u="1"/>
        <s v="PRODUCCIÃ“N DE EVENTO DE HALLOWEEN" u="1"/>
        <s v="P00276: REFRIGERANTE/ANTICONGELANTE REPSOL 50/50 X_x000a_4LT" u="1"/>
        <s v="P00276: SERVICIO DE CAMBIO DE REFRIGERANTE DE MOTOR._x000a_M/O" u="1"/>
        <s v="P00277: ACEITE DE MOTOR TOTAL QUARTZ INEO 5W-30 X 4LT" u="1"/>
        <s v="P00277: ARANDELA DE TAPON DE CARTER" u="1"/>
        <s v="P00277: FILTRO DE ACEITE MOTOR" u="1"/>
        <s v="P00277: FILTRO DE AIRE MOTOR" u="1"/>
        <s v="P00277: SPRAY LIMPIAFRENOS WURTH" u="1"/>
        <s v="P00277: ADITIVO LIMPIAPARABRISAS WURTH" u="1"/>
        <s v="P00277: FILTRO DE A/C" u="1"/>
        <s v="P00277: LIQUIDO DE FRENOS DOT4 WURTH X 500 ML" u="1"/>
        <s v="P00277: SERVICIO DE MANTENIMIENTO PREVENTIVO REVISION_x000a_GENERAL. INSPECCION Y LIMPIEZA DE FRENOS._x000a_ESCANEO Y PURIFICADO DE A/C." u="1"/>
        <s v="P00271:  SERVICIOS DE VALIDACIÃ“N DE E-TICKETS Y CONTROL_x000a_ DE ACCESOS PARA EVENTOS EN COLEGIO HIPOLITO_x000a_ UNANUE Y EL REMANSO" u="1"/>
        <s v="P00272:  SERVICIOS DE SUPERVISION PARA EQUIPO DE_x000a_ VALIDACION DE E-TICKETS Y CONTROL DE ACCESOS_x000a_ PARA EVENTO DEPORTIVO DEL CLUB ATLETICO_x000a_ TORINO" u="1"/>
        <s v="P00274: GASTOS COMPLEMENTARIOS PARA APOYO_x000a_LOGÃSTICO EN EVENTO DEPORTIVO ESTADIO_x000a_CAMPEONISIMO DE TALARA" u="1"/>
        <s v="P00273: TRABAJO DE GASFITERIA Y CABLEADO DE RED" u="1"/>
        <s v="P00287:  Servicio al cliente" u="1"/>
        <s v="P00275: SERVICIO DE VALIDACION PARA EL EVENTO CLUB ATLETICO TORINO VS TAHUISHO -COPA PERU 2025" u="1"/>
        <s v="P00265: MILLARES ETIQUETAS PAPEL TD, 4.00&quot; X 2.00&quot;, 1COL, CORE 1&quot;" u="1"/>
        <s v="P00265: MILLARES ETIQUETAS SEGURIDAD TT, DE 1.50&quot; X 0.75&quot;, 2COL, COR TOTAL ROLLOS=30" u="1"/>
        <s v="P00278:  Venta Primera Pieza Equipaje hasta 23" u="1"/>
        <s v="P00269: SERV VALIDADORES " u="1"/>
        <s v="P00270: SERV VALIDADORES " u="1"/>
        <s v="P00288: SERVICIO DE COMUNICACIONES - LÃNEA DE COMERCIAL" u="1"/>
        <s v="P00264: THERMAL TICKET - PINK HOLOGRAFICO" u="1"/>
        <s v="P00264: THERMAL TICKET - GREEN HOLOGRAFICO" u="1"/>
        <s v="P00264: TYVEK 1&quot; - SIN TALON - SKY BLUE" u="1"/>
        <s v="P00264: TYVEK 1&quot; - SIN TALON - NEON GREEN" u="1"/>
        <s v="P00264: TYVEK 1&quot; - SIN TALON - NEON YELLOW" u="1"/>
        <s v="P00264: TYVEK 1&quot; - SIN TALON - NEON PINK" u="1"/>
        <s v="P00264: TYVEK 1&quot; -SIN TALON - BERRY" u="1"/>
        <s v="P00264: TYVEK 1&quot; - SIN TALON - CARIBBEAN BLUE" u="1"/>
        <s v="P00264: TYVEK 1&quot; - SIN TALON - GOLD" u="1"/>
        <s v="SERVICIO DE MONITOREO 01/10/2025..31/10/2025" u="1"/>
        <s v="P00259: STRETCH FILM 9&quot; . 22.5CM (ROLLO)" u="1"/>
        <s v="P00259: STRETCH FILM NEGRO . 20&quot; / 50CM (ROLLO)" u="1"/>
        <s v="P00259: CINTA DE EMBALAJE TRANSP. ULTRA GRUESA S&quot; X 400" u="1"/>
        <s v="P00260: CONTOMETRO TÃ‰RMICO 80mm X 80mm x 13(55-58gr)" u="1"/>
        <s v="P00262: SERVICIO DE MONITOREO - IMPRESOS" u="1"/>
        <s v="P00251: LAN TESTER RJ45 RJ11 PROBADOR CABLE DE RED_x000a_ TESTEADOR PROBADO" u="1"/>
        <s v="P00251:  3 EN 1 CRIMPEADOR PONCHADORA RJ45 UGREEN_x000a_ CABLE DE RED PELADOR CRIMPING " u="1"/>
        <s v="P00251: DELIVERY" u="1"/>
        <s v="P00255: Conector RJ45 Pass-Through CAT6 Cable Pasante" u="1"/>
        <s v="P00255: DELIVERY" u="1"/>
        <s v="P00258: DESARROLLO WEB" u="1"/>
        <s v="P00257: SERVICIOS DE VALIDACION DE E-TICKETS Y CONTROL_x000a_ DE ACCESOS PARA EVENTOS EN PARQUE DE LA_x000a_ EXPOSICIÃ“N, EL REMANSO , ANIVERSARIO EL AGUAJE_x000a_ Y EL HUARALINO" u="1"/>
        <s v="P00256:  CONTENIDO EXPRESS EDITADO Y OPTIMIZADO PARA_x000a_ REDES SOCIALES (3DIAS DE COBERTURA)" u="1"/>
        <s v="P00256:  ELABORACION DE VIDEOS CON PRESENTACION EN_x000a_ EVENTOS" u="1"/>
        <s v="P00252: CARPINTERIA" u="1"/>
        <s v="P00247: CABLE RED CAT-6A 305mts DIXON 9061 100% Cobre" u="1"/>
        <s v="P00267: SERVICIO DE COMUNICACIONES - CONTENIDO Y COMERCIAL" u="1"/>
        <s v="P00266: SERVICIO DE COMUNICACIONES - ADMIN" u="1"/>
        <s v="SERVICIOS DE MOVILIDAD" u="1"/>
        <s v="MONITOR PLANO 27 SAMSUNG LS27C310EALXPE IPS,_x000a_FHD(1920X1080), 16:9, 75 HZ, 5 MS, NEGRO_x000a_N/S:5MXXH9JXAO1981" u="1"/>
        <s v="HUB USB 7_x000a_PUERTOS USB2.0 TERAWARE" u="1"/>
        <s v="P00243: SERVICIO DE VALIDACION PARA EL EVENTO FERIA INTERNACIONAL A LA VIRGEN DE LAS NIEVES -SON DEL_x000a_DUKE EN PAITA._x000a_" u="1"/>
        <s v="P00250: SERVICIOS CONTABLES" u="1"/>
        <s v="P00249: TRAMITE SUNAT - MOVILIDAD" u="1"/>
        <s v="SERVICIO DE MONITOREO 16/09/2025..30/09/2025" u="1"/>
        <s v="P00242: CARTELES DOBLE CARA(PAR), DE CELTEX DE 3MM,_x000a_ CON VINIL, Y CINTA DOBLE CONTECTO" u="1"/>
        <s v="P00241: TRABAJO DE CERRAJERIA CAMBIO DE SISTEMA DE PUERTA" u="1"/>
        <s v="P00268: SERVICIO DE AGUA POTABLE" u="1"/>
        <s v="P00244: AGUA CIELO" u="1"/>
        <s v="P00244: VASO" u="1"/>
        <s v="P00244: DELIVERY" u="1"/>
        <s v="P00238: THERMAL TICKET - YELLOW HOLOGRAFICO" u="1"/>
        <s v="P00238: THERMAL TICKET - PURPLE HOLOGRAFICO" u="1"/>
        <s v="P00238: THERMAL TICKET - GREEN HOLOGRAFICO" u="1"/>
        <s v="P00238: THERMAL TICKET - PINK HOLOGRAFICO" u="1"/>
        <s v="P00238: TYVEK 1&quot; - SIN TALON - NEON PINK" u="1"/>
        <s v="P00238: TYVEK 1&quot; - SIN TALON - SILVER" u="1"/>
        <s v="P00238: TYVEK 1&quot; - SIN TALON - NEON ORANGE " u="1"/>
        <s v="P00238: TYVEK 1&quot; - SIN TALON - SKY BLUE" u="1"/>
        <s v="P00238: TYVEK 1&quot; - SIN TALON - NEON YELLOW" u="1"/>
        <s v="P00238: TYVEK 1&quot; - SIN TALON - LIME GREEN" u="1"/>
        <s v="P00238: THERMAL TICKET - ORANGE HOLOGRAFICO" u="1"/>
        <s v="P00238: THERMAL TICKET - LT.BLUE HOLOGRAFICO" u="1"/>
        <s v="P00236: SERVICIO DE ATENCION AL CLIENTE " u="1"/>
        <s v="P00263: SERVICIOS DE COMUNICACIÃ“N - RRHH" u="1"/>
        <s v="P00237: SERVICIOS DE VALIDACIÃ“N DE E-TICKETS Y CONTROL_x000a_DE ACCESOS PARA EVENTO EN EL REMANSO" u="1"/>
        <s v="P00233: IMPRESION FULL COLOR POR AMBAS CARAS, MATERARL COCHE 300GR + PERFORADO LINEAL (5 MODELOS)" u="1"/>
        <s v="P00229: SEGURO DEL AUTO DE SAMUEL" u="1"/>
        <s v="P00232: BRAZALETE TYVEK 1&quot; ULTRA AQUA" u="1"/>
        <s v="P00232: BRAZALETE TYVEK 1&quot; ULTRA ROSADO NEÃ“N" u="1"/>
        <s v="P00240: Desarrollo Personalizado Odoo:_x000a_ CreaciÃ³n de dos APIs para extraer datos de Odoo relacionados a_x000a_ Contabilidad:- Ventas Detalle- Egresos Detalle" u="1"/>
        <s v="P00234: CONJUNTO DEPORTIVO - 12 CONJUNTOS, 19 POLOS" u="1"/>
        <s v="P00223: Apoyo logÃ­stico por el evento Almuerzo Show con_x000a_Walther Lozada &amp; Orquesta y Marisol en El Remanso" u="1"/>
        <s v="P00221: REMODELACIÃ“N DE OFICINAS" u="1"/>
        <s v="P00227: SERVICIO DE INTERNET" u="1"/>
        <s v="P00222: SERVICIOS DE VALIDACION DE E-TICKETS Y CONTROL_x000a_DE ACCESOS PARA EVENTO EN LOCAL CARDANO" u="1"/>
        <s v="P00235: SERVICIO DE LUZ" u="1"/>
        <s v="P00218: ALQUILER CANCHITA DE VOLEY" u="1"/>
        <s v="P00220: AUDIFONO CON MICROFONO LOGITECH ZONE 300" u="1"/>
        <s v="P00220: DELIVERY" u="1"/>
        <s v="P00219: APOYO EN LIMPIEZA EN AREAS COMUNES" u="1"/>
        <s v="P00214: DELIVERY" u="1"/>
        <s v="ESTABILIZADOR 1000VA(500W) CDP R2CU-AVR1008i" u="1"/>
        <s v="P00217: SCTR" u="1"/>
        <s v="P00231: BRAZALETE TYVEK_x000a_1&quot; ULTRA VERDE NEÃ“N" u="1"/>
        <s v="P00231: BRAZALETE_x000a_TYVEK 1&quot; ULTRA DORADO" u="1"/>
        <s v="P00216: Cajas - Full Color 30X30X5CM Material: Carton microcorrugado_x000a_ImpresiÃ³n : sin impresion / natural" u="1"/>
        <s v="P00215: ALQUILER Cancha de FÃºtbol" u="1"/>
        <s v="P00205: DELIVERY" u="1"/>
        <s v="P00207: DELIVERY" u="1"/>
        <s v="Estabilizador CDP RU-AVR604I 600VA / 300W 4 Salidas 4 Puertos USB" u="1"/>
        <s v="P00213:  ASESORIA LEGAL Y ELABORACION DE ESCRITOS_x000a_ JURIDICOS." u="1"/>
        <s v="P00212: CHALECOS" u="1"/>
        <s v="P00211: REMODELACIÃ“N DE OFICINAS Y CONEXIONES DE REDES" u="1"/>
        <s v="P00209: TYVEK 1&quot; - SIN TALON - CARIBBEAN BLUE" u="1"/>
        <s v="P00209: TYVEK 1&quot; - SIN TALON - GOLD" u="1"/>
        <s v="P00209: TYVEK 1&quot; - SIN TALON - NEON YELLOW" u="1"/>
        <s v="P00209: TYVEK 1&quot; - SIN TALON - NEON ORANGE" u="1"/>
        <s v="P00209: TYVEK 1&quot; - SIN TALON - NEON RED" u="1"/>
        <s v="P00209: TYVEK 1&quot; - SIN TALON - NEON GREEN" u="1"/>
        <s v="P00209: THERMAL TICKET - YELLOW HOLOGRAFICO" u="1"/>
        <s v="P00209: TYVEK 1&quot; - SIN TALON - NEON PINK" u="1"/>
        <s v="P00209: TYVEK 1&quot; - SIN TALON - SKY BLUE" u="1"/>
        <s v="P00208: 50 CAJAS DE BRAZALETES 30*30*4.5" u="1"/>
        <s v="PRODUCCION Y TRANSMISION DE VIDEO EN VIVO_x000a_(LIVE STREAMING) CON REALIZACION PROFESIONAL,_x000a_DIRECCION SET" u="1"/>
        <s v="ELABORACION DE VIDEOS CON PRESENTADOR EN_x000a_EVENTOS PRESENCIALES" u="1"/>
        <s v="REGISTRO AGIL DE CONTENIDO EN EXTERIORES_x000a_VIDEO DE CORTA DURACION COBERTURA DE_x000a_EVENTOS, CREACION DE MEMES PARA REDES_x000a_SOCIALES_x000a_" u="1"/>
        <s v="P00248: SERVICIO DE LUZ - OFICINA DE IMPRESOS" u="1"/>
        <s v="P00228: EQUIPO DE CELULAR" u="1"/>
        <s v="P00204: BOLSAS PARA BASURA 25L - 100und" u="1"/>
        <s v="P00204: BOLSAS PARA BASURA 35L - 100und" u="1"/>
        <s v="P00204: BOLSAS PARA BASURA 75L - 100und" u="1"/>
        <s v="P00204: BOLSAS PARA BASURA 12L - 100und" u="1"/>
        <s v="P00204: LEJIA" u="1"/>
        <s v="P00204: AMBIENTADOR" u="1"/>
        <s v="P00204: LAVAVAJILLA" u="1"/>
        <s v="P00204: JABON LIQUIDO" u="1"/>
        <s v="P00204: DETERGENTE LIQUIDO" u="1"/>
        <s v="P00204: CERA" u="1"/>
        <s v="P00204: LIMPIATODO" u="1"/>
        <s v="P00204: SACAGRASA" u="1"/>
        <s v="P00204: INSECTICIDA" u="1"/>
        <s v="P00204: ESPONJA" u="1"/>
        <s v="P00204: GUANTES" u="1"/>
        <s v="P00204: ALCOHOL ISOPROPILICO" u="1"/>
        <s v="P00204: TRAPEADOR" u="1"/>
        <s v="P00204: PAPELERA 35L" u="1"/>
        <s v="P00204: PAPELERA75L" u="1"/>
        <s v="P00203: CafÃ© de Gerencia - 500 gr" u="1"/>
        <s v="P00203: Delivery" u="1"/>
        <s v="P00206: BIDONES DE AGUA" u="1"/>
        <s v="P00202: STRETCH FILM 9&quot; . 22.5CM (ROLLO)" u="1"/>
        <s v="P00202: STRETCH FILM NEGRO . 20&quot; / 50CM (ROLLO)" u="1"/>
        <s v="P00202: CINTA DE EMBALAJE TRANSP. ULTRA GRUESA S&quot; X 400" u="1"/>
        <s v="P00199: CafÃ© 5 kilos" u="1"/>
        <s v="P00198: LAPTOP" u="1"/>
        <s v="P00198: MOUSE" u="1"/>
        <s v="P00198: MONITOR" u="1"/>
        <s v="P00198: SOPORTE LAPTOP" u="1"/>
        <s v="P00180: SERVICIOS GENERALES DE CARPINTERÃA Y ELECTRICIDAD " u="1"/>
        <s v="P00194: SERVICIOS DE APOYO LOGÃSTICO PARA EL EVENTO 27Â° ANIVERSARIO DE LA ÃšNICA TROPICAL" u="1"/>
        <s v="P00193: SERVICIO DE VALIDACION PARA EL EVENTO FELIZ 12 ANIVERSARIO DE EL ENCANTO DE CORAZON CON SON_x000a_ DEL DUKE PIURA" u="1"/>
        <s v="P00192: APOYO LOGÃSTICO PARA TRANSLADO DE MODULO DE_x000a_ VENTA VAOPE. COM SÃBADO 30" u="1"/>
        <s v="P00210: SERVICIO DE MONITOREO 01/09/2025..30/09/2025" u="1"/>
        <s v="P00191:  SERVICIOS DE VALIDACIÃ“N DE E-TICKETS Y CONTROL_x000a_ DE ACCESOS PARA EVENTOS EN EL HUARALINO,_x000a_ ESCENCIA LA MOLINA, COMPLEJO SANTA ROSA Y_x000a_ ESTADIO JOEL GUTIÃ‰RREZ TACNA" u="1"/>
        <s v="CONTENIDO EXPRESS EDITADO Y OPTIMIZADO PARA_x000a_REDES SOCIALES. (2 DIAS DE COBERTURA" u="1"/>
        <s v="ELABORACION DE VIDEOS CON PRESENTADOR EN_x000a_EVENTOS" u="1"/>
        <s v="REGISTRO AGIL DE CONTENIDO EN EXTERIORES_x000a_VIDEO DE CORTA DURACION COBERTURA DE_x000a_EVENTOS, CREACION DE MEMES PARA REDES_x000a_SOCIALES" u="1"/>
        <s v="P00196: THERMAL TICKET - LT.BLUE HOLOGRAFICO" u="1"/>
        <s v="P00196: THERMAL TICKET - YELLOW HOLOGRAFICO" u="1"/>
        <s v="P00196: TYVEK 1&quot; - SIN TALON - NEON BLUE" u="1"/>
        <s v="P00196: TYVEK 1&quot; - SIN TALON - NEON RED" u="1"/>
        <s v="P00196: TYVEK 1&quot; - SIN TALON - SILVER" u="1"/>
        <s v="P00196: TYVEK 1&quot; - SIN TALON - SKY BLUE" u="1"/>
        <s v="P00196: TYVEK 1&quot; - SIN TALON - GOLD" u="1"/>
        <s v="P00196: TYVEK 1&quot; - SIN TALON - CORAL RED" u="1"/>
        <s v="P00196: TYVEK 1&quot; - SIN TALON - PANTONE YELLOW" u="1"/>
        <s v="P00196: TYVEK 1&quot; - SIN TALON - NEON GREEN" u="1"/>
        <s v="P00196: THERMAL TICKET - RED HOLOGRAFICO" u="1"/>
        <s v="P00196: THERMAL TICKET - PINK HOLOGRAFICO" u="1"/>
        <s v="P00196: THERMAL TICKET - GREEN HOLOGRAFICO" u="1"/>
        <s v="P00196: TYVEK 1&quot; - SIN TALON - NEON YELLOW" u="1"/>
        <s v="P00190: Mejora APIs con respecto a DetracciÃ³n, CÃ³digo Evento, Cuenta Analitica y_x000a_ Cuenta Contable" u="1"/>
        <s v="P00176: SERVICIO DE MANTENIMIENTO PARA EQUIPO CON CÃ“DIGOS DE BARRA POS-9210 - CAMBIO DE CABEZAL " u="1"/>
        <s v="P00176: INSTALACIÃ“N DE REPUESTO DE CABEZAL" u="1"/>
        <s v="P00188:  SERVICIO DE TRANSPORTE DE BIENES A NUEVO LOCAL" u="1"/>
        <s v="P00189: HORNO MICROONDAS PANASONIC SB25JBRPK" u="1"/>
        <s v="P00179: MILLARES ETIQUETAS PAPEL TT, 1.50&quot; X 0.75&quot;, 2COL, COR" u="1"/>
        <s v="P00185: SERVICIOS CONTABLES" u="1"/>
        <s v="P00184: DESARROLLO WEB" u="1"/>
        <s v="P00182: SERVICIOS DE VALIDACIÃ“N" u="1"/>
        <s v="P00152:  Desarrollo Personalizado Odoo_x000a_Calculo de tardanzas e ImplementaciÃ³n del MÃ³dulo de Nomina" u="1"/>
        <s v="P00197: BRAZALETE TYVEK 1&quot; ULTRA_x000a_NEGRO" u="1"/>
        <s v="P00197: BRAZALETE TYVEK 1&quot;_x000a_ULTIMATE ROJO METALICO" u="1"/>
        <s v="P00197: BRAZALETE TYVEK 1&quot;_x000a_ULTIMATE METALLIC PINK" u="1"/>
        <s v="P00197: BRAZALETE TYVEK 1&quot;_x000a_ULTIMATE VERDE METALICO_x000a_" u="1"/>
        <s v="P00197: ] BRAZALETE TYVEK 1&quot;_x000a_ULTIMATE AZUL METALICO" u="1"/>
        <s v="P00197: BRAZALETE TYVEK 1&quot;_x000a_ULTIMATE COP METALICO_x000a_" u="1"/>
        <s v="P00197: BRAZALETE TYVEK 1&quot;_x000a_ULTIMATE PLATEADO METALICO_x000a_" u="1"/>
        <s v="P00197: BRAZALETE TYVEK 1&quot;_x000a_ULTIMATE AQUA_x000a_" u="1"/>
        <s v="P00197: BRAZALETE TYVEK 1&quot;_x000a_ULTIMATE VERDE PANTONE" u="1"/>
        <s v="P00197: BRAZALETE TYVEK 1&quot;_x000a_ULTIMATE BLANCO" u="1"/>
        <s v="P00197: BRAZALETE TYVEK 1&quot;_x000a_ULTIMATE NARANJA NEON" u="1"/>
        <s v="P00156: Nectar sabor Naranja 970ml Frugos del Valle" u="1"/>
        <s v="P00156: Lapicero negro cr-31 1.0 mm artesco" u="1"/>
        <s v="P00156: Lapicero rojo cr-31 1.0 mm artesco" u="1"/>
        <s v="P00156: Lapicero azul CR-31 1.0mm tinta seca Artesco" u="1"/>
        <s v="P00156: Archivador Palanca CartÃ³n Plastificado Lomo Ancho Oficio Vinifan" u="1"/>
        <s v="P00156: Sobre manila A4 x 50 unidades Grafipapel" u="1"/>
        <s v="P00156: Post-it notas adhesivas 654 - 5pk colecciÃ³n cape town neÃ³n 7.6 cm x 7.6 cm" u="1"/>
        <s v="P00156: Grapas 26/6 caja x 5000 unidades Artesco" u="1"/>
        <s v="P00156: Mica portapapel polipropileno A4 x 10 unidades Fultons" u="1"/>
        <s v="P00156: Vaso Polipapel blanco 6 oz paquete 50 unidades Dimerc" u="1"/>
        <s v="P00156: Cucharita pequeÃ±a descartable paquete x 100 unidades" u="1"/>
        <s v="P00156: Plato descartable pet #15 x 25 und blanco Fiesta" u="1"/>
        <s v="P00156: TÃ© canela y clavo caja x 100 sobres Mccolins" u="1"/>
        <s v="P00156: Manzanilla caja x 100 sobres mccolins" u="1"/>
        <s v="P00156: AnÃ­s caja x 25 un Mccolins" u="1"/>
        <s v="P00156: AzÃºcar rubia 5 kg Paramonga" u="1"/>
        <s v="P00181: Planes postpago - 942282519" u="1"/>
        <s v="P00181: Planes postpago - 958477992" u="1"/>
        <s v="P00181: Planes postpago - 913256889" u="1"/>
        <s v="P00181: Planes postpago - 942215122" u="1"/>
        <s v="P00173: 4 MILLARES DE IMPRESION FULL COLOR PPOR AMBAS CARAS, MATERIAL COUCHE 300GR + PERFORADO LINEAL" u="1"/>
        <s v="P00177: SERVICIOS GENERALES DE CARPINTERÃA Y ELECTRICIDAD " u="1"/>
        <s v="P00175: PAGO DE POLIZA PARA RENOVACIÃ“N VEHICULAR - PLACA CMP-174" u="1"/>
        <s v="P00174: SERVICIOS GENERALES DE CARPINTERÃA Y ELECTRICIDAD " u="1"/>
        <s v="AUDITORIA EN GENERACIÃ“N DE CONTENIDO DIGITAL" u="1"/>
        <s v="P00183: SERVICIO DE AGUA POTABLE - AGOSTO 2025" u="1"/>
        <s v="P00172: PEPEL TOALLA INTERFOLIADO 2HB BL X 200H 21.6X25CM PLUS EL" u="1"/>
        <s v="P00172: PAÃ‘O ABSORVENTE AMARILLO PACK X 4 UN VIRUTEX" u="1"/>
        <s v="P00172: LEJÃA CONCENTRADA PROFESIONAL 4.63% X 5KG SAPOLIO " u="1"/>
        <s v="P00171: Servicio de AtenciÃ³n al Cliente del 13/08/2025 al_x000a_ 15/08/2025" u="1"/>
        <s v="P00170: SERVICIOS DE VALIDACIÃ“N DE E-TICKETS Y CONTROL PARA_x000a_EVENTOS EN CAMPO FERIAL YARINACOHA, ESTADIO_x000a_ERACLIO TAPIA, DISCOTECA EN AGUAJE Y EL REMANSO" u="1"/>
        <s v="P00164: IMPRESORA STICKERS G500 LABEL PRINTER 4&quot; 203DPI 5 PULG/S USB LAN RS232 US GOD " u="1"/>
        <s v="P00167: Antivirus ESET HOME Security Essential - Licencias " u="1"/>
        <s v="ELABORACION DE ESCRITOS_x000a_JURIDICOS." u="1"/>
        <s v="P00165: TYVEK 1&quot; - SIN TALON - NEON GREEN" u="1"/>
        <s v="P00165: TYVEK 1&quot; - SIN TALON - NEON BLUE" u="1"/>
        <s v="P00165: TYVEK 1&quot; - SIN TALON - NEON PINK" u="1"/>
        <s v="P00165: TYVEK 1&quot; - SIN TALON - SILVER" u="1"/>
        <s v="P00165: TYVEK 1&quot; - SIN TALON - NEON YELLOW" u="1"/>
        <s v="P00165: TYVEK 1&quot; X 10&quot; - TALON - CARIBBEAN BLUE" u="1"/>
        <s v="P00165: TYVEK 1&quot; - SIN TALON - SKY BLUE" u="1"/>
        <s v="P00165: TYVEK 1&quot; - SIN TALON - GOLD" u="1"/>
        <s v="P00165: TYVEK 1&quot; - SIN TALON - PURPLE" u="1"/>
        <s v="P00165: THERMAL TICKET - LT.BLUE HOLOGRAFICO" u="1"/>
        <s v="P00165: THERMAL TICKET - YELLOW HOLOGRAFICO" u="1"/>
        <s v="P00159:  21.5&quot; LG 22MR410-B FHD 100HZ 1MS" u="1"/>
        <s v="P00159: GENIUS KM-8206S WIRELESS BLACK" u="1"/>
        <s v="P00163: SERVICIOS" u="1"/>
        <s v="P00160: CINTA DE RESINA NEGRA DE 110MM X 300MTS (CSO) CBX" u="1"/>
        <s v="P00161: EQUIPO ZEBRA TC26K SERIE 23258523020377" u="1"/>
        <s v="P00154: FLETE POR SERVICIO DE TRANSPORTE " u="1"/>
        <s v="P00166: SERVICIO DE INTERNET AGOSTO 2025" u="1"/>
        <s v="P00158: POR SERVICIO DE TRANSPORTE PERSONAL PARA_x000a_EVENTOS JULIO 2025" u="1"/>
        <s v="P00150: PAPEL TOALLA INTERF 2H BL X 200H 21.6X25CM PLUS ELITE " u="1"/>
        <s v="P00150: PAPEL HIGIENICO 1H BL 245M X6ROLLOS PARAMONGA" u="1"/>
        <s v="P00150: SACAGRASA CITRICO GATILLO X650ML MAX " u="1"/>
        <s v="P00150: LEJIALEJIA CONCENTRADA 7.5% BOT 1 LT DARYZA" u="1"/>
        <s v="P00150: PAPEL TOALLA MEGAROLLO 2H BL 19MT SUPER" u="1"/>
        <s v="P00150: PAÃ‘O ABSORBENTE AMARILLO PACK X 4 UN VIRUTEX" u="1"/>
        <s v="P00150: PAÃ‘O MICROFIBRA COLORES X 4UN SCOTCHBRITE " u="1"/>
        <s v="P00150: TRAPEADOR (MOPA) ALGODON 200 GM C/PALO VIRUTEX " u="1"/>
        <s v="P00148:  MONITOR 21.5&quot; LG 22MR410-B FHD 100HZ 1MS  LG " u="1"/>
        <s v="P00169: SERVICIO DE LUZ AGOSTO 2025 - 350314" u="1"/>
        <s v="P00153: SCTR - AGOSTO" u="1"/>
        <s v="P00151: Servicio de AtenciÃ³n al Cliente del 26/07/2025 al_x000a_ 10/08/2025" u="1"/>
        <s v="P00162: BRAZALETE_x000a_TYVEK 1&quot; ULTRA ROJO" u="1"/>
        <s v="P00149: INSTALACIÃ“N DE 3 PUNTOS TOMAS ADOSABLE CON_x000a_ EQUIPAMIENTO" u="1"/>
        <s v="P00187: Planes postpago - 961614021" u="1"/>
        <s v="P00147: BRAZALETE TYVEK 1&quot; ULTIMATE GOLD METALICO" u="1"/>
        <s v="P00147: BRAZALETE TYVEK 1&quot; ULTIMATE COP METALICO" u="1"/>
        <s v="P00147: BRAZALETE TYVEK 1&quot; ULTIMATE ROJO METALICO" u="1"/>
        <s v="P00147: BRAZALETE TYVEK 1&quot; ULTIMATE METALLIC PINK" u="1"/>
        <s v="P00147: BRAZALETE TYVEK 1&quot; ULTIMATE PUR METALICO" u="1"/>
        <s v="P00147: BRAZALETE TYVEK 1&quot; ULTIMATE AZUL METALICO" u="1"/>
        <s v="P00147: BRAZALETE TYVEK 1&quot; ULTIMATE PLATEADO_x000a_METALICO" u="1"/>
        <s v="P00147: BRAZALETE TYVEK 1&quot; ULTIMATE AQUA" u="1"/>
        <s v="P00146: CHALECOS DRILL CON BORDADO EN PECHO Y_x000a_ ESPALDA CON LOGO DE VAOPE.COM" u="1"/>
        <s v="P00145: SERVICIOS DE SUPERVISION PARA EQUIPO DE VALIDACIÃ“N DE E-TICKETS Y CONTROL DE ACCESOS EN EVENTO ACCESO AL CORAZÃ“N 3 ESTADIO MANSICHE TRUJILLO" u="1"/>
        <s v="P00136: SERVICIO DE 19 VALIDADORES PARA CONCIERTO DE CORAZON SERRANO ACCESO AL CORAZON" u="1"/>
        <s v="P00121: SERVICO DE HOSPEDAJE HAB._x000a_MATRIMONIAL" u="1"/>
        <s v="P00125: PASAJE Chiclayo - Lima (Kojy) " u="1"/>
        <s v="P00126: PASAJE  Chiclayo - Lima (Dany)" u="1"/>
        <s v="P00123: SERVICIO DE HOSPEDAJE - MATRIMONIAL " u="1"/>
        <s v="P00128: SERVICIOS GENERALES PARA INSTALACIÃ“N DE TOMACORRIENTES EN SALA DE REUNIONES" u="1"/>
        <s v="P00119: MILLARES ETIQUETAS PAPEL TD, 4.00&quot; X 2,00&quot;, 1COL, CORE 1&quot;" u="1"/>
        <s v="P00119: MILLARES ETIQUETAS PAPEL TT, 1.50&quot; X 0.75&quot;, 2COL, COR" u="1"/>
        <s v="P00119: CINTA DE RESINA NEGRA DE 110MM X 300MTS (CSO) CBX" u="1"/>
        <s v="P00120: BRAZALETES DE SEGURIDAD SIN IMPRESION DE 2.54X25CM " u="1"/>
        <s v="P00133:  SERVICIO DE MONITOREO 01/08/2025..31/08/2025" u="1"/>
        <s v="P00124: PASAJE  Lima - Trujillo" u="1"/>
        <s v="P00144: COMISIÃ“N PE [01/07/2025 - 31/07/2025]" u="1"/>
        <s v="P00141: BRAZALETE TYVEK 1&quot; - SIN TALON - NEON RED" u="1"/>
        <s v="P00141: BRAZALETE  TYVEK 1&quot; - SIN TALON - GOLD" u="1"/>
        <s v="P00141: BRAZALETE  TYVEK 1&quot; - SIN TALON - NEON RED" u="1"/>
        <s v="P00141: BRAZALETE  TYVEK 1&quot; - SIN TALON - NEON BLUE" u="1"/>
        <s v="P00141: THERMAL TICKET - YELLOW HOLOGRAFICO" u="1"/>
        <s v="P00141: THERMAL TICKET - ORANGE HOLOGRAFICO" u="1"/>
        <s v="P00142:  SUSC. NUEVA ACTUALIDAD EMPRESARIAL C-2025 ABRIL 2025 - MARZO 2026" u="1"/>
        <s v="P00135: APOYO EN LA IMPRESIÃ“N DE TICKETS" u="1"/>
        <s v="P00111: BOLETO FULL COLOR AMARILLO GENERAL" u="1"/>
        <s v="P00111: BOLETO FULL COLOR VERDE GENERAL" u="1"/>
        <s v="P00111: BOLETO FULL COLOR FUCSIA GENERAL" u="1"/>
        <s v="P00111: BOLETO FULL COLOR CELESTE GENERAL" u="1"/>
        <s v="P00111: BOLETO FULL COLOR DORADO VIP " u="1"/>
        <s v="P00129: SERVICIOS DE APOYO LOGÃSTICO PARA EL EVENTO LA ÃšNICA TROPICAL Y ARMONÃA 10 EN EXPLANADA_x000a_SUPER LEO DE LURÃN" u="1"/>
        <s v="P00127: SERVICIOS DE VALIDACIÃ“N  DE E-TICKETS Y CONTROL DE_x000a_ACCESOS PARA EVENTOS QUMBIATONAZO, PARQUE LA_x000a_MURALLA, COMPLEJO SANTA ROSA, EL HUARALINO Y SUPER_x000a_COMPLEJO" u="1"/>
        <s v="P00134: SERVICIO DE DISENO GRAFICO 50% FINAL" u="1"/>
        <s v="P00114: ARCHIVADOR PARA OFICINA MODELO TAWA" u="1"/>
        <s v="PRODUCCION Y TRANSMISION DE VIDEO EN VIVO_x000a_ (LIVE STREAMING) CON REALIZACION PROFESIONAL,_x000a_ DIRECCION EN SET Y PERSONAL TECNICO." u="1"/>
        <s v="PRODCUCCION CREATIVA: CONTENIDO EDITADO Y_x000a_ OPTIMIZADO PARA REDES SOCIALES. (2 DIAS DE_x000a_ COBERTURA)" u="1"/>
        <s v="DESARROLLO Y GRABACION DE SKETCHES_x000a_ CREATIVOS CON GUION, ACTORES, DIRECCION DE_x000a_ ARTE, Y CONCEPTO ORIGINAL ADAPTAD A OBJETIVOS_x000a_ DE CAMPANA." u="1"/>
        <s v="ELABORACION DE VIDEOS CON PRESENTADOR EN_x000a_ EVENTOS PRESENCIALES" u="1"/>
        <s v=" REGISTRO AGIL DE CONTENIDO EN EXTERIORES_x000a_ VIDEOS DE CORTA DURACION COBERTURA DE_x000a_ EVENTOS CREACION DE MEMES Y CLIPS_x000a_ ESPONTANEOS PARA REDES SOCIALES." u="1"/>
        <s v=" CONTENIDO EDITADO Y OPTIMIZADO PARA REDES_x000a_ SOCIALES. (3 DIAS DE COBERTURA)" u="1"/>
        <s v=" CONTENIDO EXPRESS EDITADO Y OPTIMIZADO PARA_x000a_ REDES SOCIALES. (3 DIAS DE COBERTURA" u="1"/>
        <s v="CONTENIDO EDITADO Y OPTIMIZADO PARA REDES_x000a_ SOCIALES. (3 DIAS DE COBERTURA)" u="1"/>
        <s v=" CONTENIDO EXPRESS EDITADO Y OPTIMIZADO PARA_x000a_ REDES SOCIALES. (3 DIAS DE COBERTURA)" u="1"/>
        <s v=" CONTENIDO EDITADO Y OPTIMIZADO PARA REDES_x000a_ SOCIALES EN PROVINCIA. (2 DIAS DE COBERTURA)" u="1"/>
        <s v="P00118: SERVICIOS DE VALIDACION DE BOLETOS - VILMA PALMA" u="1"/>
        <s v="P00116: CABLE RED" u="1"/>
        <s v="P00116: DELIVERY" u="1"/>
        <s v="P00117: DESARROLLO FRONTEND" u="1"/>
        <s v="P00143: BRAZALETE TYVEK 1&quot; ULTRA_x000a_VERDE NEÃ“N" u="1"/>
        <s v="P00139: SERVICIO DE COMUNICACIONES" u="1"/>
        <s v="P00138: SERVICIO DE COMUNICACIONES - CLARO - 942215122 " u="1"/>
        <s v="P00137: SERVICIO DE COMUNICACIONES - CLARO -  958477992 " u="1"/>
        <s v="P00113: SOPORTE LAPTOP ALUMINIO A1" u="1"/>
        <s v="P00115: Kit de internet Satelital SpaceX Starlink Mini de alta velocidad y baja latencia, conecta hasta 128 dispositivos, compacto y portÃ¡til, Wi-Fi 5, blanco" u="1"/>
        <s v="P00115: DELIVERY" u="1"/>
        <s v="P00130: SERVICIOS CONTABLES" u="1"/>
        <s v="P00122: SERVICIO DE AGUA POTABLE" u="1"/>
        <s v="P00112:  SERVICIOS DE APOYO LOGÃSTICO PARA EL EVENTO DE ARMONIA 10 EN LA CHOZA DISCOTECA DEL DIA 13 DE_x000a_ JULIO" u="1"/>
        <s v="P00101: Folder manila A4 x 25 unidades Dimerc" u="1"/>
        <s v="P00101: Etiqueta 1/2 x 3/4 (19mm x 13mm) neÃ³n 500 unidades Pegafan" u="1"/>
        <s v="P00101: Etiqueta 1/2 x 3/4 (19mm x 13mm) amarillo 500 unidades Pegafan" u="1"/>
        <s v="P00101: Etiqueta 1/2 x 3/4 (19mm x 13mm) rosado neÃ³n 500 unidades Shurtape" u="1"/>
        <s v="P00101: Post-it notas adhesivas 654 - 5pk colecciÃ³n cape town neÃ³n 7.6 cm x 7.6 cm" u="1"/>
        <s v="P00101: Tijera premium plastometal Dimerc" u="1"/>
        <s v="P00101: Limpia tipo 35gr colores surtidos Artesco" u="1"/>
        <s v="P00101: Tajador con depÃ³sito modelos surtidos Artesco" u="1"/>
        <s v="P00101: Tajador plÃ¡stico simple con depÃ³sito cuadrado 613 Artesco" u="1"/>
        <s v="P00101: Engrapador metal e 35 p/35h faber" u="1"/>
        <s v="P00101: Folder colgante varilla oficio color naranja GenÃ©rico" u="1"/>
        <s v="P00101: Papel Fotocopia A4 70 gr 500 hojas Paper One" u="1"/>
        <s v="P00101: Regla metal x 60 cm" u="1"/>
        <s v="P00101: Resaltador e 48 artesco" u="1"/>
        <s v="P00101: Resaltador brilliant 48 celeste vinifan" u="1"/>
        <s v="P00101: PlumÃ³n permanente punta redonda negro 23 Faber Castell" u="1"/>
        <s v="P00101: PlumÃ³n permanente delgado negro 27 multimark Faber Castell" u="1"/>
        <s v="P00101: Plumones delgados happy 45 estuche zipper x 24 und Vinifan" u="1"/>
        <s v="P00101: Cinta de agua delgada rosado x 30 metros" u="1"/>
        <s v="P00101: Banderitas adhesivas 683 5CB 100h 5 colores Post It" u="1"/>
        <s v="P00101: Globo latex #12 bolsa x 12 unidades colores surtidos" u="1"/>
        <s v="P00101: Clips cromados # 1 tamaÃ±o 33mm caja x 100 unidades Dimerc" u="1"/>
        <s v="SERVICIOS DE VALIDACIÃ“N DE E-TICKETS Y CONTROL_x000a_DE ACCESOS PARA EVENTO DE CORAZÃ“N SERRANO_x000a_EN PUERTO MALDONADO" u="1"/>
        <s v="SERVCIOS DE VALIDACIÃ“N DE E-TICKETS Y CONTROL_x000a_DE ACCESOS PARA EVENTO EN EL HUARALINO" u="1"/>
        <s v="EQUIPO ZEBRA MODELO TC26BK SERIE_x000a_22067523020575" u="1"/>
        <s v="P00107: 220 BOLETOS FULL COLOR POR AMBAS CARAS, MATERIAL COUCHE 300GR + PERFORADO LINEAL" u="1"/>
        <s v="P00109: FOTOCHECK EN PVC IMPRESION EN AMBAS CARAS" u="1"/>
        <s v="P00108: SERVICIO DE MANTENIMIMIENTO DE IMPRESORA" u="1"/>
        <s v="P00103: Alcohol Puro 96% Boticas Y Salud" u="1"/>
        <s v="P00103: Mascarilla Facial 3 pliegues azul" u="1"/>
        <s v="P00103: Paracetamol Genfar 500mg" u="1"/>
        <s v="P00103: AlgodÃ³n CÃ³ppon Familia x 50gr" u="1"/>
        <s v="P00103: Panadol Antigripal" u="1"/>
        <s v="P00103: Hirudoid forte crema x14gr" u="1"/>
        <s v="P00103: Banditas Waterproof Regulares Nexcare" u="1"/>
        <s v="P00103: DELIVERY" u="1"/>
        <s v="P00106: STRETCH FILM 9&quot; - 22.5CM (ROLLO)" u="1"/>
        <s v="P00106: STRETCH FILM 12&quot; NEGRO 31 CM (ROLLO)" u="1"/>
        <s v="P00106: CINTA EMBALAJE TRANSP. ULTRA GRUESA 2&quot; X 400" u="1"/>
        <s v="P00095: Bandera de PerÃº 135x85cm" u="1"/>
        <s v="P00095: DELIVERY" u="1"/>
        <s v="P00105: BRAZALETE TYVEK 1&quot; ULTRA AZUL NEON" u="1"/>
        <s v="P00105: BRAZALETE TYVEK 1&quot; ULTRA ROJO" u="1"/>
        <s v="P00105: BRAZALETE TYVEK 1&quot; ULTRA AMARILLO NEON" u="1"/>
        <s v="P00105: BRAZALETE TYVEK 1&quot; ULTRA AQUA" u="1"/>
        <s v="P00105: BRAZALETE TYVEK 1&quot; ULTRA NARANJA NEON" u="1"/>
        <s v="P00105: BRAZALETE TYVEK 1&quot; ULTIMATE VERDE" u="1"/>
        <s v="P00105: BRAZALETE TYVEK 1&quot; ULTIMATE MORADO PANTONE" u="1"/>
        <s v="P00102: EQUIPO ZEBRA MODELO TC26BK SERIE_x000a_22174523026106" u="1"/>
        <s v="P00102: EQUIPO ZEBRA MODELO TC26BK SERIE_x000a_23117523022615" u="1"/>
        <s v="P00140: SERVICIO DE COMUNICACIONES - CLARO - 913256889" u="1"/>
        <s v="SERVICIO PRODUCCION DE LA CELEBRACION POR EL_x000a_LANZAMIENTO DE LA PAGINA WEB SEGUN_x000a_PRESUPUESTO N 004-2025" u="1"/>
        <s v="P00100: 550 HOJAS DE IMPRESION FULL COLOR POR AMBAS CARAS, MATERIAL COUCHE 300GR + PERFORADO LINEAL (1 MODELO)" u="1"/>
        <s v="P00099: Cajas - Full Color 30X23X5CM _x000a_MATERIAL: CARTON MICROCORRUGADO _x000a_IMPRESIÃ“N: SIN IMPRESIÃ“N / NATURAL" u="1"/>
        <s v="P00104:  CIERRE DE PROYECTO - SERVICIO DE_x000a_ IMPLEMENTACION Y GESTION DE_x000a_ INFRAESTRUCTURA, APROVISIONAMIENTO Y_x000a_ DESPLIEGUE DE PROYECTO BACKEND TENANT Y_x000a_ TU ENTRADA" u="1"/>
        <s v="SERVICIOS DE VALIDACIÃ“N DE E-TICKETS Y CONTROL DE_x000a_ ACCESOS PARA EVENTOS EN HUANCAYO, TACNA,_x000a_ MOQUEGUA Y LIMA" u="1"/>
        <s v="P00097: Mantenimiento prevenÆŸvo Impresora Bhrodert" u="1"/>
        <s v="P00097: Mantenimiento impresora Epson L 4260 " u="1"/>
        <s v=" VIDEO - PRODUCCION STANDARD: CONTENIDO_x000a_ EDITADO Y OPTIMIZADO PARA REDES SOCIALES. (7_x000a_ DIAS DE COBERTURA) EN IQUITOS, TRUJILLO, TACNA,_x000a_ CUSCO, AREQUIPA Y CHIMBOTE" u="1"/>
        <s v="VIDEO - PRODUCCION RAPIDA: CONTENIDO EXPRESS_x000a_ EDITADO Y OPTIMIZADO PARA REDES SOCIALES. (7_x000a_ DIAS DE COBERTURA) EN IQUITOS, TRUJILLO, TACNA,_x000a_ CUSCO, AREQUIPA Y CHIMBOTE" u="1"/>
        <s v=" GESTION DE CAMPANIA DE REDES SOCIALES_x000a_ CUBRIENDO COBERTURA EN IQUITOS, TRUJILLO,_x000a_ TACNA, CUSCO, AREQUIPA Y CHIMBOTE" u="1"/>
        <s v=" PRODUCCION ELABORADA: PRODUCCION Y_x000a_ TRANSMISION DE VIDEO EN VIVO (LIVE STREAMING)_x000a_ CON REALIZACION PROFESIONAL, DIRECCION EN SET_x000a_ Y PERSONAL TECNICO" u="1"/>
        <s v=" PRODUCCION CREATIVA: DESARROLLO Y GRABACION_x000a_ DE SKETCHES CREATIVOS CON GUION, ACTORES,_x000a_ DIRECCION DE ARTE, Y CONCEPTO ORIGINAL_x000a_ ADAPTADO A OBJETIVOS DE CAMPANIA" u="1"/>
        <s v=" PRODUCCION ESTANDAR: ELABORACION DE VIDEOS_x000a_ CON PRESENTADOR EN EVENTOS PRESENCIALES" u="1"/>
        <s v=" PRODUCCION RAPIDA: REGISTRO AGIL DE CONTENIDO_x000a_ EN EXTERIORES: VIDEOS DE CORTA DURACION,_x000a_ COBERTURA DE EVENTOS, CREACION DE MEMES Y_x000a_ CLIPS ESPONTANEOS PARA REDES SOCIALES" u="1"/>
        <s v=" COBERTURA DE PROVINCIA, EDICION. GRABACION DE_x000a_ VIDEOS EN EVENTOS TACNA, CUSCO, AREQUIPA,_x000a_ IQUITOS, CHIMBOTE Y TRUJILLO" u="1"/>
        <s v="P00110: CONSUMO DE ENERGÃA - JULIO" u="1"/>
        <s v="P00098: BRAZALETE TYVEK NEON YELLOW" u="1"/>
        <s v="P00098: BRAZALETE TYVEK NEON YELLOW " u="1"/>
        <s v="P00098: BRAZALETE TYVEK NEON PINK" u="1"/>
        <s v="P00098: BRAZALETE TYVEK NEON GREEN" u="1"/>
        <s v="P00098: BRAZALETE TYVEK SKY BLUE" u="1"/>
        <s v="P00098: BRAZALETE TYVEK GOLD" u="1"/>
        <s v="P00098: BRAZALETE TYVEK NEON RED" u="1"/>
        <s v="P00098: BRAZALETE TYVEK NEON ORANGE" u="1"/>
        <s v="P00098: BRAZALETE TYVEK BERRY" u="1"/>
        <s v="P00098: BRAZALETE TYVEK SILVER" u="1"/>
        <s v="P00098: BRAZALETE TYVEK NEON GOLD" u="1"/>
        <s v="P00096: Sctr Salud " u="1"/>
        <s v="P00094: AURICULAR LOGITECH H151 STEREO BLACK " u="1"/>
        <s v="P00094: DELIVERY" u="1"/>
        <s v="P00094: Sistema Operativo Windows 11 Pro 64bit oem" u="1"/>
        <s v="LAPTOP Core i5-1335U ASUS ExpertBook B1_x000a_B1502CVA" u="1"/>
        <s v="MONITOR 24&quot; SAMSUNG Essential S3 D300 iPS FHD" u="1"/>
        <s v="Dany Toshiro Tsukamoto Yncio: ALMUERZO CON CLIENTES" u="1"/>
        <s v="Jimena Guerrero Blas: EXPRESO INTERPROVINCIAL DORADO SAC" u="1"/>
        <s v="P00090: TORTA POR CUMPLEAÃ‘OS PARA DANY" u="1"/>
        <s v="SERVICIOS DE SUPERVISION PARA EQUIPO DE_x000a_ VALIDACIÃ“N DE E-TICKETS Y CONTROL DE ACCESOS_x000a_ EN FERIA SAN PEDRITO CHIMBOTE DEL 3 AL 6JUL" u="1"/>
        <s v=" SERVICIOS DE VALIDACIÃ“N DE E-TICKETS Y CONTROL_x000a_ DE ACCESOS PARA EVENTOS EN EL HUARALINO,_x000a_ COMPLEJO SANTA ROSA, EL AGUAJE Y BARRANCO" u="1"/>
        <s v=" SERVICIO DE IMPLEMENTACION Y GESTION DE INFRAESTRUCTURA, APROVISIONAMIENTO Y DESPLIEGUE DE PROYECTO BACKEND TENANT Y TU ENTRADA" u="1"/>
        <s v="P00092: EQUIPO ZEBRA TC26BK SERIE NUMERO 23258523020325" u="1"/>
        <s v="P00091:  SERVICIO DE VALIDACIÃ“N DE ENTREDAS DE EVENTO MUSICA LATINOAMERICANA HUANCAYO" u="1"/>
        <s v="P00089: SISTEMA DE GESTIÃ“N DE SST" u="1"/>
        <s v="P00088: 30 Rollos de stickers MILLARES ETIQUETAS SEGURITDAD TT, DE 1.5&quot; X 0.75&quot;, 2 COLAS " u="1"/>
        <s v="P00088: 1 Rollo de stickers, MILLARES ETIQUETAS PAPEL TD, 4.00&quot; X 2,00&quot;, 1 COL , CORE 1&quot;" u="1"/>
        <s v="P00085: AROMATIZADOR" u="1"/>
        <s v="P00085:  LEJIA 4% TRADICIONAL" u="1"/>
        <s v="P00085:  REPUESTO TRAPEADOR DE MICROFIBRA 45 X 72 CM" u="1"/>
        <s v="P00085: LAVAVAJILLA MANZANA DARYZA X 3.8 L" u="1"/>
        <s v="P00085: LIMPIATODO ANTIBACTERIAL BEBE DARYZA _x000a_GALON X 3.8 L" u="1"/>
        <s v="P00085: BOLSAS PARA BASURA" u="1"/>
        <s v="P00085: ALCOHOL ISOPROPILICO AL 53Â° DARYZA X 1 L - _x000a_ONU1219 C3" u="1"/>
        <s v="P00085:  PULVERIZADOR TRANSP COMPLETO X 650 ML" u="1"/>
        <s v="P00085: PASTILLA W.C LAVANDA P/TANQUE 48 GRS UND _x000a_1100360 - VIRUTEX" u="1"/>
        <s v="P00085: LIMPIAVIDRIOS BRISA DARYZA X 3.8 L" u="1"/>
        <s v="P00085: PAPEL HIGIENICO INSTITUCIONAL RENDIPEL PQT X 6 X 245 METROS" u="1"/>
        <s v="P00085: GLADE TOQUE LAVANDA COMPLETO" u="1"/>
        <s v="P00085: GLADE TOQUE RPTO X 3 UND LAVANDA" u="1"/>
        <s v="P00085: LIMPIADOR DE CUERO BINNER X 500ML" u="1"/>
        <s v="P00085: LETRERO PARA PISOS MOJADOS X 60CM" u="1"/>
        <s v="P00086: CafÃ© Selecto Ent" u="1"/>
        <s v="SUSC. NUEVA ACTUALIDAD EMPRESARIAL C-2025 ABRIL 2025 -" u="1"/>
        <s v="PRODUCCION DEL LANZAMIENTO DE ACCESO AL CORAZON EN AREQUIPA Y CUZCO" u="1"/>
        <s v="P00087: SERVICIO DE HOSPEDAJE POR LOS DIAS DEL 03 AL 06_x000a_DE JULIO 2025" u="1"/>
        <s v="SERVICIO DE MONITOREO 01/07/2025..31/07/2025" u="1"/>
        <s v="P00084: BRAZALETE TYVEK SKY BLUE PERSONALIZADO" u="1"/>
        <s v="P00084: BRAZALETE TYVEK NEON RED PERSONALIZADO" u="1"/>
        <s v="P00084: BRAZALETE TYVEK NEON GREEN PERSONALIZADO" u="1"/>
        <s v="P00084: BRAZALETE TYVEK NEON ORANGE PERSONALIZADO" u="1"/>
        <s v="P00084: BRAZALETE TYVEK PURPLE PERSONALIZADO" u="1"/>
        <s v="P00084: BRAZALETE GOLD PERSONALIZADO" u="1"/>
        <s v="P00084: BRAZALETE TYVEK BERRY PERSONALIZADO" u="1"/>
        <s v="P00084: BRAZALETE TYVEK NEON BLUE PERSONALIZADO" u="1"/>
        <s v="P00084: BRAZALETE TYVEK GOLD PERSONALIZADO" u="1"/>
        <s v="P00084: BRAZALETE TYVEK NEON PINK PERSONALIZADO" u="1"/>
        <s v="P00084: BRAZALETE TYVEK CON TALON PURPLE PERSONALIZADO" u="1"/>
        <s v="P00083: RIBBON CINTA DE RESINA NEGRA DE 110MM X 300MTS (CSO) CBX" u="1"/>
        <s v="P00073: BOLETO FULL COLOR " u="1"/>
        <s v=" SERVICIO DE SUPERVISIÃ“N A EQUIPO DE VALIDACIÃ“N_x000a_ DE E-TICKETS Y CONTROL DE ACCESOS PARA_x000a_ EVENTO DEPORTIVO EN EL ESTADIO MANSICHE_x000a_ TRUJILLO 25 JUN" u="1"/>
        <s v="SERVICIO DE VALIDACIÃ“N DE E-TICKETS Y CONTROL_x000a_ DE ACCESOS PARA EVENTOS EN COMPLEJO SANTA_x000a_ ROSA Y MANSO CORAZÃ“N SERRANO" u="1"/>
        <s v="P00077: Rollos de stickers" u="1"/>
        <s v="P00077: CINTA DE RESINA NEGRA" u="1"/>
        <s v="P00080: P. TOALLA JUMBO ECOLOGICO ELLIA 4 ROLLOS X 200 MTRS" u="1"/>
        <s v="P00080: P. TOALLA INTERFOLIADO BLANCO ARIESS 20 X200H " u="1"/>
        <s v="SERVICIOS DE VALIDACIÃ“N DE E-TICKETS Y CONTROL_x000a_DE ACCESOS PARA EVENTO DE LA ÃšNICA EN CUZCO" u="1"/>
        <s v="P00078: SERVICIO DE VALIDACION PARA EL DIA 25 DE JUNIO ESTADIO MANSICHE TRUJILLO" u="1"/>
        <s v=" SERVICIO DE APOYO LOGÃSTICO PARA EL EVENTO DE ATLÃ‰TICO GRAU EN PIURA" u="1"/>
        <s v="P00082: BRAZALETE TYVEK VERDE METALICO" u="1"/>
        <s v="P00082: BRAZALETE TYVEK ROJO METALICO" u="1"/>
        <s v="P00082: BRAZALETE TYVEK PUR ROJO METALICO" u="1"/>
        <s v="P00082: BRAZALETE TYVEK METALLIC PINK" u="1"/>
        <s v="P00082: BRAZALETE TYVEK AMARILLO PANTONE" u="1"/>
        <s v="P00082: BRAZALETE TYVEK AZUL METALICO" u="1"/>
        <s v="P00082: BRAZALETE TYVEK PLATEADO METALICO" u="1"/>
        <s v="P00082: BRAZALETE TVEK ULTIMATE NEGRO" u="1"/>
        <s v="ARCHIVADORES - HOJAS BOND JULIO - DIC" u="1"/>
        <s v="SERVICO DE HOSPEDAJE DEL 26/06/2025 AL 29/06/2025" u="1"/>
        <s v="P00076: 2 HABITACIONES MATRIMONIALES" u="1"/>
        <s v="SERVICIOS PROFESIONALES DE PRENSA Y RELACIONES PÃšBLICAS, CAMPAÃ‘A DE POSICIONAMIENTO" u="1"/>
        <s v="P00070: full color " u="1"/>
        <s v="P00074: Cajas - Full Color 30x23x5 cm _x000a_Material: Carton microcorrugado_x000a_ImpresiÃ³n : sin impresion / natural" u="1"/>
        <s v="SERVICIOS DE VALIDACIÃ“N DE E-TICKETS Y CONTROL_x000a_DE ACCESOS PARA EVENTOS EN LOS MADEROS BARRANCO Y EL HUARALINO_x000a_" u="1"/>
        <s v="SERVICIO DE 1 VALIDADOR PARA CAJAMARCA ,14 DE JUNIO" u="1"/>
        <s v="P00224: ConfiguraciÃ³n de nuevo servidor para Stage" u="1"/>
        <s v="P00071: Etiquetas de seguridad" u="1"/>
        <s v="P00079:  Desarrollo Personalizado Odoo y_x000a_ Mejoras en el mÃ³dulo de Gastos" u="1"/>
        <s v="SERVICIOS DE VALIDACIÃ“N DE E-TICKETS Y CONTROL_x000a_DE ACCESOS PARA EVENTO DE AGUA MARINA EN EL_x000a_REMANSO_x000a_" u="1"/>
        <s v="P00072: Boleto Premium RED HOLOGRAIFCO" u="1"/>
        <s v="P00072: Boleto Premium BLUE HOLOGRAFICO" u="1"/>
        <s v="P00072: Boleto Premium GREEN HOLOGRAFICO" u="1"/>
        <s v="P00072: Cintillos NEON BLUE" u="1"/>
        <s v="P00072: Cintillos GOLD" u="1"/>
        <s v="P00072: Cintillos NEON RED" u="1"/>
        <s v="P00072: Boleto Premium ORANGE HOLOGRAFICO" u="1"/>
        <s v="P00072: Boleto Premium RED HOLOGRAFICO" u="1"/>
        <s v="P00072: Boleto Premium WHITE HOLOGRAFICO" u="1"/>
        <s v="P00072: Boleto Premium YELLOW HOLOGRAFICO" u="1"/>
        <s v="P00072: Boleto Premium PINK HOLOGRAFICO" u="1"/>
        <s v="SERVICIO GENERALES COMO ELECTRICIDAD Y GASFITERIA" u="1"/>
        <s v="P00069: ASESORIA LEGAL Y ELABORACION DE ESCRITOS JURIDICOS" u="1"/>
        <s v="EQUIPO CELULAR POCO X5 PRO " u="1"/>
        <s v="P00068: 50 % ADELANTANTO POR SERVICIO DE DISENO_x000a_GRAFICO" u="1"/>
        <s v="Jimena Guerrero Blas: SUMINISTROS DE LIMPIEZA" u="1"/>
        <s v="Karla Maria del Rosario Gonzales Larrea: TAXI KARLA" u="1"/>
        <s v="CONSUMO DE ENERGÃA - JUNIO" u="1"/>
        <s v="P00059: full color " u="1"/>
        <s v="P00066: SCTR" u="1"/>
        <s v="P00067: BRAZALETE TYVEK 1&quot; ULTIMATE BLANCO " u="1"/>
        <s v="P00067: BRAZALETE TYVEK 1&quot; ULTIMATE NEGRO" u="1"/>
        <s v="P00062: CapacitaciÃ³n Hostigamiento Sexual laboral" u="1"/>
        <s v="P00061: Cajas - Full Color" u="1"/>
        <s v="ASESORIA LEGAL MES DE JUNIO" u="1"/>
        <s v="P00065: AUDITORIA" u="1"/>
        <s v=" SERVICIOS DE APOYO LOGÃSTICO COMPLEMENTARIO_x000a_ PARA ECOFERIA NUEVO CHIMBOTE" u="1"/>
        <s v="P00064: SERVICIO DE ASESORIA EN LA CREACION Y ELABORACION DE FORMATO DE BRIEF PARA PRODUCCION DE_x000a_ CONTENIDO DIGITAL" u="1"/>
        <s v="P00063: MESA DE COMEDOR" u="1"/>
        <s v="P00058:  Desarrollo y grabaciÃ³n de vÃ­deos con guion, y _x000a_concepto original adaptado a objetivos de la _x000a_empresa." u="1"/>
        <s v="P00058:  ElaboraciÃ³n de videos con estructuraciÃ³n." u="1"/>
        <s v="P00058:  DiseÃ±o de post y carruseles con guion, y concepto _x000a_creativo adaptado a objetivos de la empresa." u="1"/>
        <s v="P00058: Registro Ã¡gil de contenido en exteriores: videos de _x000a_corta duraciÃ³n, cobertura de eventos, creaciÃ³n de _x000a_memes y clips espontÃ¡neos para redes sociales." u="1"/>
        <s v="P00058: ElaboraciÃ³n de Mockups y diseÃ±os externo a los _x000a_post. " u="1"/>
        <s v="P00058: Desarrollo y grabaciÃ³n de sketches creativos con guion, _x000a_actores, direcciÃ³n de arte y concepto orifginal adaptado a _x000a_objetos de campaÃ±a." u="1"/>
        <s v="P00058:  EdiciÃ³n profesional de vÃ­deo." u="1"/>
        <s v="P00058: Rondas de revisiÃ³n" u="1"/>
        <s v="P00058: MÃºsica libre de derechos" u="1"/>
        <s v="P00058: TikTok, Instagram, Facebook" u="1"/>
        <s v="BRAZALETE TYVEK 1&quot; ULTIMATE VERDE METALICO" u="1"/>
        <s v="BRAZALETE TYVEK 1&quot; ULTIMATE ROJO METALICO" u="1"/>
        <s v="BRAZALETE TYVEK 1&quot; ULTIMATE PUR METALICO " u="1"/>
        <s v="BRAZALETE TYVEK 1&quot; ULTIMATE METALLIC PINK" u="1"/>
        <s v="BRAZALETE TYVEK 1&quot; ULTIMATE AMARILLO_x000a_PANTONE" u="1"/>
        <s v="BRAZALETE TYVEK 1&quot; ULTIMATE AZUL METALICO" u="1"/>
        <s v="BRAZALETE TYVEK 1&quot; ULTIMATE PLATEADO_x000a_METALICO" u="1"/>
        <s v="BRAZALETE TYVEK 1&quot; ULTIMATE NEGRO" u="1"/>
        <s v="SERVCIOS DE VALIDACIÃ“N DE E-TICKETS Y CONTROL_x000a_ DE ACCESOS PARA EVENTO ECOFERIA NUEVO_x000a_ CHIMBOTE DEL 30 MAYO AL 1 JUNIO" u="1"/>
        <s v=" SERVICIOS DE VALIDACIÃ“N DE E-TICKETS Y CONTROL DE ACCESOS PARA EVENTOS FIN DE SEMANA ESTADIO SAN MARCOS, COMPLEJO SANTA ROSA, EL_x000a_ HUARALINO Y EL REMANSO" u="1"/>
        <s v="P00055: NEON RED" u="1"/>
        <s v="P00055: NEON PINK " u="1"/>
        <s v="P00055: NEON YELLOW" u="1"/>
        <s v="P00055:  NEON PINK" u="1"/>
        <s v="P00055: NEON BLUE" u="1"/>
        <s v="P00055: NEON GREEN" u="1"/>
        <s v="P00055: PURPLE" u="1"/>
        <s v="P00055: FULL COLOR" u="1"/>
        <s v="P00055: AQUA" u="1"/>
        <s v="P00055:  SKY BLUE" u="1"/>
        <s v="P00055: PANTONE GREEN" u="1"/>
        <s v="Servicio Soporte Funcional/Desarrollo por 3 hrs._x000a_Vigencia 2 meses" u="1"/>
        <s v="SERVICIO DE MONITOREO 01/06/2025..30/06/2025" u="1"/>
        <s v="P00057: APOYO ADMINISTRATIVO" u="1"/>
        <s v="P00056: PT-SOF-COM1" u="1"/>
        <s v="DESARROLLO FRONTEND TU ENTRADA" u="1"/>
        <s v="P00053: STRETCH FILM 9&quot;" u="1"/>
        <s v="P00053: STRETCH FILM NEGRO" u="1"/>
        <s v="P00053: Cinta embalaje transparente" u="1"/>
        <s v="P00052: Etiquetas de seguridad" u="1"/>
        <s v="P00052: Cinta e resina negra" u="1"/>
        <s v="P00051: Etiquetas de seguridad" u="1"/>
        <s v="P00051: Cinta de resina negra" u="1"/>
        <s v=" SERVICIOS DE APOYO LOGÃSTICO COMPLEMENTARIO_x000a_ PARA EVENTO EN ECOFERIA NUEVO CHIMBOTE" u="1"/>
        <s v="DESARROLLO Y GRABACION DE SKETCHES_x000a_CREATIVOS CON GUION ACTORES DIRECCION DE_x000a_ARTE Y CONCEPTO ORIGINAL ADAPTADO A_x000a_OBJETIVOS DE CAMPANIA" u="1"/>
        <s v="DISENIO DE POST Y CARRUSELES CON GUION Y_x000a_CONCEPTO CREATIVO ADAPTADO A OBJETIVOS DE LA EMPRESA" u="1"/>
        <s v="PRODUCCION Y TRANSMISION DE VIDEO EN VIVO_x000a_(LIVE STREAMING) CON REALIZACION PROFESIONAL,_x000a_DIRECCION EN SET Y PERSONAL TECNICO." u="1"/>
        <s v="REGISTRO AGIL DE CONTENIDO EN EXTERIORES_x000a_VIDEOS DE CORTA DURACION COBERTURA DE_x000a_EVENTOS CREACION DE MEMES Y CLIPS_x000a_ESPONTANEOS PARA REDES SOCIALES" u="1"/>
        <s v="P00049: TOSHIBA DISCO DURO EXTERNO 2.5&quot; 1TB CANVIO BASICS USB 3.0 BLACK (HDTB410XK3AA)" u="1"/>
        <s v="P00049: KINGSTON USB DE 64GB DATATRAVELER EXODIA 3.2 GEN 1 (DTX/64GB)" u="1"/>
        <s v="P00049: KINGSTON MEMORIA USB 64GB USB C 3.2 DATATRAVELER 70" u="1"/>
        <s v="P00049: KINGSTON MEMORIA SODIMM 16GB 3200MHZ (KVR32S22S8/16)" u="1"/>
        <s v="SERVICIOS DE VALIDACIÃ“N DE E-TICKETS Y CONTROL_x000a_DE ACCESOS PARA EVENTO ACCESO AL CORAZÃ“N_x000a_TACNA" u="1"/>
        <s v="SERVICIOS DE VALIDACIÃ“N DE E-TICKETS Y CONTROL_x000a_DE ACCESOS PARA EVENTO ECOFERIA NUEVO_x000a_CHIMBOTE DEL 22 AL 25 DE MAYO" u="1"/>
        <s v="P00048: BRAZALETE TYVEK 1&quot; ULTRA NEGRO" u="1"/>
        <s v="P00048: BRAZALETE TYVEK 1&quot; ULTRA BLANCO " u="1"/>
        <s v="P00048: BRAZALETE TYVEK 1&quot; ULTIMATE AZUL METALICO" u="1"/>
        <s v="P00048: BRAZALETE TYVEK 1&quot; ULTIMATE VERDE METALICO" u="1"/>
        <s v="P00046: APOYO ADMINISTRATIVO" u="1"/>
        <s v="P00047: TYVEK 1&quot; - SIN TALON - NEON PINK" u="1"/>
        <s v="P00047: TYVEK 1&quot; - SIN TALON - BLACK" u="1"/>
        <s v="P00047: TYVEK 1&quot; - SIN TALON - WHITE" u="1"/>
        <s v="P00047: TYVEK 1&quot; - SIN TALON - NEON ORANGE" u="1"/>
        <s v="P00047: TYVEK 1&quot; - SIN TALON - NEON BLUE" u="1"/>
        <s v="P00047: TYVEK 1&quot; - SIN TALON - NEON RED" u="1"/>
        <s v="P00047: TYVEK 1&quot; - SIN TALON - NEON GREEN" u="1"/>
        <s v="P00047: TYVEK 1&quot; - SIN TALON - NEON YELLOW" u="1"/>
        <s v="P00045: INSTALACIÃ“N DE CHAPA DE PUERTA DE FIERRO Y CAMBIO DE SISTEMA CON TRES LLAVES" u="1"/>
        <s v="ASESORÃA LEGAL Y ELABORACIÃ“N DE ESCRITOS JURÃDICOS" u="1"/>
        <s v="P00042: Polo box 12 x 33.04" u="1"/>
        <s v="P00042: Polo bÃ¡sico 24 x 28.32" u="1"/>
        <s v="P00024: MÃ³dulo PVC 0.80 ancho x 1.90 alto x 0.38 prof" u="1"/>
        <s v="P00024: Roll screen 1.20 anc x 2.00 alt " u="1"/>
        <s v="P00030: Cajas - Full Color 30X23X5" u="1"/>
        <s v="SERVICIOS DE VALIDACIÃ“N DE E-TICKETS Y CONTROL_x000a_ DE ACCESOS PARA EVENTO DE AGUA MARINA EN_x000a_ HUÃNUCO" u="1"/>
        <s v="P00043: EPSON 2 TINTA NEGRO (T504120) P/L4150/L4160/L6161/L6171/L6171/L6191" u="1"/>
        <s v="P00035: KIT VIDEO PORTERO DE CON MONITOR 7&quot; 2MP HIKVISION" u="1"/>
        <s v="P00035: CHAPA ELECTRICA CON BOTON PARA REJA MARCA BELCOM" u="1"/>
        <s v="P00035: TRANSFORMADOR PARA CHAPA ELECTRICA" u="1"/>
        <s v="P00035: CABLE UTP CAT.5 X MTS" u="1"/>
        <s v="P00035: SERVICIO TECNICO MANO DE OBRA" u="1"/>
        <s v="P00035: MATERIALES TUBO O CANALETA ACCESORIOS DE FIJACION" u="1"/>
        <s v="P00035: SWICH DE TRANSFERENCIA" u="1"/>
        <s v="P00040: SOPORTE PARA LAPTOP" u="1"/>
        <s v="P00040: ENVIO" u="1"/>
        <s v="P00037: MONITOR LG LED 22MR410 100HZ 1920X1080 HDMI NS: 503TOWR06049 GARANTIA 12 MESES POR LA MARCA" u="1"/>
        <s v="P00037: GENIUS PARLANTE SP-HF180 (31730029400) USB POWER 6W MADERA NS: UO2408907985 GARANTIA 06 MESES" u="1"/>
        <s v="P00041: Impresora Brother DCP-T520W Multifuncional Wifi" u="1"/>
        <s v="P00041: ENVIO" u="1"/>
        <s v="- LANYARDS PERSONALIZADOS MEDIDA DE 2.5CM + TIC TOC COLOR AMARILLO" u="1"/>
        <s v="IMPRESION DE VINIL + PEGADO - MARCO SELFIE_x000a_MEDIDA DE 1.00MTX0.80CM" u="1"/>
        <s v="SERVICIO DE GESTION COMERCIAL EN EL EVENTO DE VILMA PALMA EN TRUJILLO" u="1"/>
        <s v="P00038: Espejo de BaÃ±o Rectangular con Puntas Redondas 45x60cm" u="1"/>
        <s v="P00038: SAMSUNG  S/ 479 Celular Galaxy A06 4g 128gb Black" u="1"/>
        <s v="P00038: SAMSUNG Travel Adapter 15w_pd" u="1"/>
        <s v="P00038: ENVIO" u="1"/>
        <s v="P00034: 1000 HOJAS FULL COLOR CON 5 DISEÃ‘OS DISTINTOS" u="1"/>
        <s v="P00031: 11 MILLARES DE CARTONES PERSONALIZADOS FULL COLOR" u="1"/>
        <s v="SERVICIO DE CONSULTA Y VALIDACIÃ“N CPE, PLAN BASIC-AÃ‘O _x000a_50000 CONSULTAS MENSUALES" u="1"/>
        <s v="CONSUMO DE ENERGÃA MES DE MAYO" u="1"/>
        <s v="P00033: Rollos de stickers" u="1"/>
        <s v="P00033: CINTAS DE RIBBON" u="1"/>
        <s v="P00032:  Sctr Salud" u="1"/>
        <s v=" SERVICIOS DE VALIDACIÃ“N DE E-TICKETS Y CONTROL_x000a_ DE ACCESOS PARA EVENTOS EN EL ESTADIO_x000a_ ALEJANDRO VILLANUEVA, COUNTRY CLUB HUANCAYO,_x000a_ EVENTO PRIVADO ESCUELA DE OFICIALES PUENTE_x000a_ PIEDRA Y ESTADIO NACIONAL" u="1"/>
        <s v="Cintillos - NEON YELLOW" u="1"/>
        <s v="Cintillos - NEON PINK " u="1"/>
        <s v="Cintillos - NEON RED" u="1"/>
        <s v="Cintillos - NEON ORANGE" u="1"/>
        <s v="Cintillos  - PURPLE" u="1"/>
        <s v="Cintillos - SILVER" u="1"/>
        <s v="Boleto Premium  - RED HOLOGRAFICO" u="1"/>
        <s v="Boleto Premium - PINK HOLOGRAFICO" u="1"/>
        <s v="CABLE HDMI A HDMI 3 MTS (GP-090)" u="1"/>
        <s v="ERVICIO PRESTADO COMO ASISTENTE ADMINISTRATIVO" u="1"/>
        <s v="DISCO SOLIDO KINGSTON SSD 1TB EXTERNO USB TIPO-C USB 3.2 SXS1000/1000GB" u="1"/>
        <s v="LOGITECH TECLADO INALAMBRICO K780 MULTI_x000a_DEVICE BLACK (920-008026)" u="1"/>
        <s v="SERVICIOS POR EL MES DE ABRIL" u="1"/>
        <s v="KINGSTON SOLIDO EXTERNO 1TB XS1000 USB 3.2 GEN 2 TIPO C (SXS1000/1000G)" u="1"/>
        <s v="LOGITECH AUDIFONO ZONE 300 BLUETOOTH C/MICROFONO" u="1"/>
        <s v="LOGITECH TECLADO INALAMBRICO_x000a_K780 MULTI-DEVICE" u="1"/>
        <s v="P00028: BANNERS PUBLICITARIOS DE MESA A4-A5 " u="1"/>
        <s v="SERVICIOS DE VALIDACIÃ“N DE E-TICKETS Y CONTROL_x000a_DE ACCESOS PARA EVENTOS EN MALL DEL SUR,_x000a_ESTADIO SAN MARCOS, FRONTERAS UNIDAS, EL_x000a_REMANSO Y GREEN ARENA (30 ABRIL, 1 Y 3 MAYO)" u="1"/>
        <s v="APOYO LOGÃSTICO EN TRANSLADO PARA EQUIPO DE_x000a_VALIDADORES Y VERIFICADORES VAOPE.COM" u="1"/>
        <s v="25 UND - LANYARDS PERSONALIZADOS " u="1"/>
        <s v="SERVICIO DE 4 VALIDADORES PARA EL EVENTO DE VILMA PALMA EN TRUJILLO , EL DIA 30 DE MAYO" u="1"/>
        <s v="P00027: HP LAPTOP VICTUS GAMING 15FA0021LA 15.6&quot; FHD IPS CORE I512450H 8GB 512GB SSD RTX 3050  4GB W11 (A14LCLA)" u="1"/>
        <s v="P00027: KINGSTON MEMORIA RAM SODIMM  16GB DDR4 3200MHZ" u="1"/>
        <s v="P00027: LG MONITOR LED 21.5&quot;  22MR410  1920X1080 HDMI VGA 5MS/100HZ" u="1"/>
        <s v="P00027: LOGITECH AURICULAR ESTEREO CON  MICROFONO H390 USB (981-000014)" u="1"/>
        <s v="P00027: LOGITECH MOUSE M170 WIRELESS  BLACK/ GRAY (910-004940)" u="1"/>
        <s v="P00027: LOGITECH MOUSE CABLEADO USB M90  DARK DPI DE 1000 NEGRO (910-" u="1"/>
        <s v="P00027: LENOVO NB V15 G4 IRU 15.6 FHD  INTEL I5-13420H 8GB 512GB INTEL  IRIS XE FREEDOS (83A100GJLM)" u="1"/>
        <s v="P00025: Rollos de stickers" u="1"/>
        <s v="P00025: Cintas de Ribbon" u="1"/>
        <s v="P00011: FULL COLOR PERSONALIZADOS" u="1"/>
        <s v="CREATIVA, DIRECCION DE GRABACION, COORDINACION DEL EQUIPO PARA GRABACIONES" u="1"/>
        <s v="REALIZACION/EDICION" u="1"/>
        <s v="EdiciÃ³n y RealizaciÃ³n" u="1"/>
        <s v="SERVICIOS DEL MES DE ABRIL" u="1"/>
        <s v="SERVICIO DE PRODUCCION POR LANZAMIENDO DE_x000a_ PROYECTO MUNDO CORAZON DEL MES DE ABRIL" u="1"/>
        <s v="P00016: 300 CARTONES PERSONALIZADOS FULL COLOR " u="1"/>
        <s v=" SERVICIO DE PRODUCCION, REALIZACION Y EDICION_x000a_ DE CONTENIDO AUDIOVISUAL PARA EL AREA DE_x000a_ BOLETOS IMPRESOS EN EL MES DE ABRIL" u="1"/>
        <s v="SERVICIO DE PRODUCCION, REALIZACION Y EDICION_x000a_DE CONTENIDO AUDIOVISUAL PARA LOS EVENTOS_x000a_REALIZADOS EN EL MES DE ABRIL" u="1"/>
        <s v="DISEÃ‘O Y EDICIÃ“N DE LA CAMPAÃ‘A DE ABRIL" u="1"/>
        <s v="GESTIÃ“N DE PLATAFORMAS DIGITALES - POR CAMPAÃ‘A ABRIL 2025" u="1"/>
        <s v=" SERVICIO DE COMUNICACIONES CORRESPONDIENTE_x000a_ AL MES DE ABRIL" u="1"/>
        <s v="COORDINACIÃ“N DE MARKETING" u="1"/>
        <s v="POLO EN PIQUE LACOSTE, COLOR AZUL CON LOGOS_x000a_EN PECHO Y ESPALDA" u="1"/>
        <s v="APOYO LOGÃSTICO PARA IMPLEMENTACIÃ“N DE PUNTO_x000a_DE VENTA FÃSICO VAOPE.COM EN MALL DEL SUR" u="1"/>
        <s v="SERVICIOS DE VALIDACIÃ“N DE E-TICKETS Y CONTROL_x000a_DE ACCESOS PARA EVENTOS EN ESTADIO_x000a_MONUMENTAL Y TEATRO PLAZA NORTE" u="1"/>
        <s v="P00026: Boleto Premium" u="1"/>
        <s v="P00026: Cintillos" u="1"/>
        <s v="P00022: Tumblers" u="1"/>
        <s v="P00021: SERVICIOS DE VALIDACIÃ“N DE E-TICKETS Y CONTROL_x000a_DE ACCESOS PARA EVENTO CORAZÃ“N SERRANO EN_x000a_REMANSO" u="1"/>
        <s v="P00020: Tumblers" u="1"/>
        <s v="Aplicaciones informÃ¡ticas" u="1"/>
        <s v="AsesorÃ­a legal" u="1"/>
        <s v="P00019: THERMAL TICKET - PINK HOLOGRAFICO" u="1"/>
        <s v="P00019: TYVEK 1&quot;" u="1"/>
        <s v="P00018" u="1"/>
        <s v="P00017: CAT SALUD UNO RIESGO - NÂ° de asegurados 4" u="1"/>
        <s v="P00010: CAJAS PARA FULL COLOR - 30X23X5" u="1"/>
        <s v="OTROS SERVICIOS - SERVICIO DE_x000a_ IMPLEMENTACIÃ“N" u="1"/>
        <s v="P00014: Archivador Manu 4 Compartimientos Ventitas Home Blanco" u="1"/>
        <s v=" SERVICIOS DE VALIDACIÃ“N DE E-TICKETS Y CONTROL_x000a_ DE ACCESOS PARA EVENTOS EN EL ESTADIO MATUTE_x000a_ Y EL REMANSO" u="1"/>
        <s v="P00013: Plan Individual Odoo (Para 1 estudiante) " u="1"/>
        <s v="SERVICIOS LOGISTICOS Y DE PRODUCCION DE_x000a_ MERCHANDISING INSTITUCIONAL REALIZADOS PARA_x000a_ ACTIVIDAD PROMOCIONAL EN EVENTOS EN FEBRERO_x000a_ Y MARZO" u="1"/>
        <s v=" REALIZACION DE EVENTO POR CELEBRACION DEL DIA_x000a_ DE LA MUJER EN EL MES DE MARZO" u="1"/>
        <s v=" SERVICIO DE CONTENIDO: EDICION Y REALIZACION DE_x000a_ VIDEOS CON PRODUCCION ELABORADA EN VIVOS,_x000a_ SKETCH, VIDEOS ESTANDAR Y VIDEOS DE_x000a_ PRODUCCION RAPIDA CON MAJO DIFUSION Y_x000a_ GRABACION EN SHOWS EN VIVO DEL MES DE MARZO." u="1"/>
        <s v=" SERVICIO DE CONTENIDO: EDICION Y REALIZACION DE_x000a_ VIDEOS CON PRODUCCION ELABORADA EN VIVOS,_x000a_ SKETCH, VIDEOS ESTANDAR Y VIDEOS DE_x000a_ PRODUCCION RAPIDA CON MAJO DIFUSION Y_x000a_ GRABACION EN SHOWS EN VIVO DEL MES DE_x000a_ FEBRERO." u="1"/>
        <s v="Cintillos TYVEK" u="1"/>
        <s v="Venta del evento de agua marina y corazÃ³n serrano  mes de marzo 2025 Local Complejo Santa Rosa" u="1"/>
        <s v="SERVICIO DE DISEÃ‘O UXUI" u="1"/>
        <s v="P00226: Desarrollo de integraciÃ³n:_x000a_ Odoo - Backend" u="1"/>
        <s v="Bomba de condensado Litte Liants" u="1"/>
        <s v="P00009: SERVICIOS DE VALIDACIÃ“N DE E-TICKETS Y CONTROL DE ACCESOS PARA EVENTOS EN FAMILIAS UNIDAS, EL_x000a_HUARALINO, EXPLANADA UNICACHI Y Y EL REMANSO" u="1"/>
        <s v="P00006: Equipo LENNOX INVERTER S/F 12,000btu Split Pared  220/01/60hz R-410" u="1"/>
        <s v="P00005: Servicio de InstalaciÃ³n de aire acondicionado" u="1"/>
        <s v="MANTENIMIENTO DE LAS ÃREAS COMUNES" u="1"/>
        <s v="P00002: ImplementaciÃ³n FacturaciÃ³n ElectrÃ³nica: Mejoras personalizadas" u="1"/>
        <s v="P00001: CapacitaciÃ³n en Liderazgo" u="1"/>
        <s v="P00225:  ImplementaciÃ³n de Odoo v17 Onpremise" u="1"/>
        <s v="P00012: AsesorÃ­a legal" u="1"/>
        <s v="SERVICIO DE MONITOREO 01/03/2025..31/03/2025" u="1"/>
      </sharedItems>
    </cacheField>
    <cacheField name="item.categoria_producto" numFmtId="0">
      <sharedItems containsBlank="1"/>
    </cacheField>
    <cacheField name="item.id_estado" numFmtId="0">
      <sharedItems/>
    </cacheField>
    <cacheField name="item.nombre_estado" numFmtId="0">
      <sharedItems count="3">
        <s v="Pagado"/>
        <s v="Sin pagar"/>
        <s v="Revertido"/>
      </sharedItems>
    </cacheField>
    <cacheField name="item.id_cuenta" numFmtId="0">
      <sharedItems containsSemiMixedTypes="0" containsString="0" containsNumber="1" containsInteger="1" minValue="877" maxValue="6963"/>
    </cacheField>
    <cacheField name="item.nom_cuenta" numFmtId="0">
      <sharedItems/>
    </cacheField>
    <cacheField name="item.distribucion_analitica" numFmtId="0">
      <sharedItems/>
    </cacheField>
    <cacheField name="item.evento.id_evento" numFmtId="0">
      <sharedItems containsNonDate="0" containsString="0" containsBlank="1"/>
    </cacheField>
    <cacheField name="item.evento.nom_evento" numFmtId="0">
      <sharedItems containsNonDate="0" containsString="0" containsBlank="1"/>
    </cacheField>
    <cacheField name="item.evento.fecha_hora_ini_event" numFmtId="0">
      <sharedItems containsNonDate="0" containsString="0" containsBlank="1"/>
    </cacheField>
    <cacheField name="item.evento.fecha_hora_fin_event" numFmtId="0">
      <sharedItems containsNonDate="0" containsString="0" containsBlank="1"/>
    </cacheField>
    <cacheField name="item.evento.id_organizador" numFmtId="0">
      <sharedItems containsNonDate="0" containsString="0" containsBlank="1"/>
    </cacheField>
    <cacheField name="item.evento.nom_organizador" numFmtId="0">
      <sharedItems containsNonDate="0" containsString="0" containsBlank="1"/>
    </cacheField>
    <cacheField name="item.evento.tipo_organizador" numFmtId="0">
      <sharedItems containsNonDate="0" containsString="0" containsBlank="1"/>
    </cacheField>
    <cacheField name="UNIFICADO" numFmtId="0">
      <sharedItems count="398">
        <s v="E001-00000068"/>
        <s v="F002-00001584"/>
        <s v="E001-00000005"/>
        <s v="E001-00000039"/>
        <s v="F052-01689541"/>
        <s v="F250-00000900"/>
        <s v="E001-20"/>
        <s v="E001-18"/>
        <s v="E001-00000057"/>
        <s v="E001-00000026"/>
        <s v="E001-00000013"/>
        <s v="F003-00001183"/>
        <s v="E001-00000493"/>
        <s v="E001-00000492"/>
        <s v="F301-00040284"/>
        <s v="E001-00000127"/>
        <s v="E001-00000129"/>
        <s v="E001-00000128"/>
        <s v="E001-00000067"/>
        <s v="E001-00000016"/>
        <s v="F004-00001283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30-00008004"/>
        <s v="F004-00027540"/>
        <s v="F004-00027539"/>
        <s v="FE30-00023070"/>
        <s v="F121-00003530"/>
        <s v="F001-00010802"/>
        <s v="FS01-00002899"/>
        <s v="F001-00002213"/>
        <s v="E001-00000073"/>
        <s v="E001-00000122"/>
        <s v="E001-00000537"/>
        <s v="E001-00000063"/>
        <s v="FI25-00017305"/>
        <s v="SB01-0571094872"/>
        <s v="SB01-0571233027"/>
        <s v="FRE1-00007302"/>
        <s v="E001-00000136"/>
        <s v="FRE1-00007301"/>
        <s v="F448-00023557"/>
        <s v="E001-00000037"/>
        <s v="F21U-00028676"/>
        <s v="F18U-00070549"/>
        <s v="FC03-00086728"/>
        <s v="E001-00000283"/>
        <s v="E001-00000285"/>
        <s v="FF29-00003107"/>
        <s v="FE29-00025243"/>
        <s v="F004-00001249"/>
        <s v="E001-00000020"/>
        <s v="E001-00000061"/>
        <s v="S106-0014885947"/>
        <s v="F121-00003401"/>
        <s v="F001-00009925"/>
        <s v="F315-00455032"/>
        <s v="NÂ° F001-00009566"/>
        <s v="R E001-00000015"/>
        <s v="SB01-0569026304"/>
        <s v="F001-00009648"/>
        <s v="F001-00007397"/>
        <s v="E001-00000118"/>
        <s v="F E001-00000293"/>
        <s v="F121-00003365"/>
        <s v="F090-00187668"/>
        <s v="F090-00187667"/>
        <s v="F090-00187665"/>
        <s v="F090-00187666"/>
        <s v="F F002-00033229"/>
        <s v="F003-00007219"/>
        <s v="F002-00001533"/>
        <s v="F E001-00000038"/>
        <s v="FR02-00001013"/>
        <s v="E001-00000059"/>
        <s v="E001-00000060"/>
        <s v="R S001-18120090"/>
        <s v="E001-00000117"/>
        <s v="F S108-00389525"/>
        <s v="E001-00000148"/>
        <s v="FI25-00017049"/>
        <s v="R E001-29"/>
        <s v="B574-00006045"/>
        <s v="F100-00008599"/>
        <s v="FI40-00016363"/>
        <s v="F052-01658369"/>
        <s v="F F002-00033121"/>
        <s v="F E001-00000189"/>
        <s v="FC01-00132753"/>
        <s v="F021-00005380"/>
        <s v="F E001-00000147"/>
        <s v="FX02-00376089"/>
        <s v="F001-00008373"/>
        <s v="R E001-25"/>
        <s v="F E001-00000060"/>
        <s v="R E001-58"/>
        <s v="F017-00003599"/>
        <s v="F NÂ° F001-00009487"/>
        <s v="F814-00044499"/>
        <s v="F101-00106453"/>
        <s v="F FTR1-00000040"/>
        <s v="F E001-00000528"/>
        <s v="S102-00419303"/>
        <s v="F003-00000798"/>
        <s v="R SB02-0237683114"/>
        <s v="F F001-00009405"/>
        <s v="F E001-00000037"/>
        <s v="F E001-00000777"/>
        <s v="F F004-00026751"/>
        <s v="F F005-00030678"/>
        <s v="FI37-00027698"/>
        <s v="F E001-00000057"/>
        <s v="R E001-49"/>
        <s v="R E001-35"/>
        <s v="F E001-00000113"/>
        <s v="F FE29-00019866"/>
        <s v="F E001-00000112"/>
        <s v="F021-00005320"/>
        <s v="F E001-00000073"/>
        <s v="F E001-00000527"/>
        <s v="F E001-00000526"/>
        <s v="FC01-00132402"/>
        <s v="F F001-00009446"/>
        <s v="F F002-00001507"/>
        <s v="F E001-00000049"/>
        <s v="F F001-00000432"/>
        <s v="FFBNÂº-8800045721"/>
        <s v="F F001-00025294"/>
        <s v="F E001-00000280"/>
        <s v="RE-00171"/>
        <s v="F E001-00000110"/>
        <s v="F F002-00001504"/>
        <s v="F F002-00032725"/>
        <s v="FFNÂº-00401103267"/>
        <s v="F S002-191441554"/>
        <s v="F E001-00000288"/>
        <s v="F E001-00000056"/>
        <s v="F F581-07054538"/>
        <s v="F E001-00000055"/>
        <s v="F E001-00000044"/>
        <s v="R S106-0013191099"/>
        <s v="F620-00033046"/>
        <s v="F F004-01101419"/>
        <s v="R E001-14"/>
        <s v="F E001-00000106"/>
        <s v="F F001-00025171"/>
        <s v="F F002-00057777"/>
        <s v="R E001-24"/>
        <s v="F NÂ° F001-00009370"/>
        <s v="F FI40-00015738"/>
        <s v="RE-0013"/>
        <s v="F F002-00015013"/>
        <s v="F E001-00000012"/>
        <s v="F FI40-00015675"/>
        <s v="R S001-17516879"/>
        <s v="F E001-00000152"/>
        <s v="F F004-00102454"/>
        <s v="F FI40-00015605"/>
        <s v="R S108-313395-N-BV-04149"/>
        <s v="F F052-01625979"/>
        <s v="F F52U-00022257"/>
        <s v="R E001-13"/>
        <s v="FF-00200032368"/>
        <s v="F E001-00000441"/>
        <s v="R SB 02-0 232062063"/>
        <s v="F F002-00032310"/>
        <s v="F E001-00000101"/>
        <s v="R E001-23"/>
        <s v="F E001-00001138"/>
        <s v="F204-00002733"/>
        <s v="F201-00012170"/>
        <s v="F F001-00004435"/>
        <s v="BLAAHNZ-5447857"/>
        <s v="BLAHWUJ-5448205"/>
        <s v="F F101-00014405"/>
        <s v="F E001-00000437"/>
        <s v="F F001-00024991"/>
        <s v="F F003-0001115"/>
        <s v="F FE28-00009926"/>
        <s v="B B100-00052538"/>
        <s v="BLATYXS-5446143"/>
        <s v="F FF01-00041462"/>
        <s v="F F001-00009250"/>
        <s v="F F101-00026143"/>
        <s v="RE-00158"/>
        <s v="F E001-00000286"/>
        <s v="R E001-44"/>
        <s v="F E001-00000097"/>
        <s v="F E001-00000017"/>
        <s v="F E001-00000518"/>
        <s v="F F008-00006896"/>
        <s v="F F002-00009971"/>
        <s v="R E001-33"/>
        <s v="F FI37-00026962"/>
        <s v="R E001-69"/>
        <s v="FF-00200032178"/>
        <s v="R SB01-0557237787"/>
        <s v="R SB01-0557184643"/>
        <s v="R SB01-0557184229"/>
        <s v="F FC03-00000218"/>
        <s v="F FRE1-00004528"/>
        <s v="F E001-00000277"/>
        <s v="R S106-0011552637"/>
        <s v="RE-00142"/>
        <s v="F F002-00034865"/>
        <s v="F F004-01090808"/>
        <s v="F E001-00000089"/>
        <s v="F E001-00000090"/>
        <s v="F E001-00000011"/>
        <s v="F E001-00000282"/>
        <s v="F E001-00001362"/>
        <s v="F E001-00001200"/>
        <s v="F F002-00000001"/>
        <s v="F F004-00025461"/>
        <s v="F F001-00002033"/>
        <s v="F E001-00000246"/>
        <s v="F F002-00032036"/>
        <s v="F E001-00000010"/>
        <s v="F F021-00004869"/>
        <s v="F SB01-0555279995"/>
        <s v="F E001-00000008"/>
        <s v="F E001-00000279"/>
        <s v="F E001-00000169"/>
        <s v="F E001-00000559"/>
        <s v="F E001-00000085"/>
        <s v="F E001-00001195"/>
        <s v="F E001-00000507"/>
        <s v="F E001-00000506"/>
        <s v="R S108-237482"/>
        <s v="F NÂ° F001-00009163"/>
        <s v="F F052-01597353"/>
        <s v="B B002-00224626"/>
        <s v="F FI37-00026643"/>
        <s v="GAST-2025060004"/>
        <s v="GAST-2025060003"/>
        <s v="F F037-00038714"/>
        <s v="F F500-00038780"/>
        <s v="RE-00120"/>
        <s v="F E001-00000079"/>
        <s v="F E001-00000078"/>
        <s v="F E001-00000557"/>
        <s v="F E001-00000009"/>
        <s v="RE-0011"/>
        <s v="F F002-00023825"/>
        <s v="F E001-00000985"/>
        <s v="F F001-00024718"/>
        <s v="F907-00030714"/>
        <s v="F F574-00000062"/>
        <s v="F E001-00003801"/>
        <s v="F F005-00029664"/>
        <s v="F F101-00025883"/>
        <s v="F E001-00000076"/>
        <s v="R E001-84"/>
        <s v="F E001-00000270"/>
        <s v="F FE27-00014814"/>
        <s v="F NÂ° F001-00009109"/>
        <s v="F F001-00024683"/>
        <s v="F E001-00000271"/>
        <s v="F E001-00000071"/>
        <s v="F E001-00000070"/>
        <s v="F F001-00015150"/>
        <s v="F F001-00024648"/>
        <s v="F F203-00010988"/>
        <s v="R E001-67"/>
        <s v="F E001-00000069"/>
        <s v="R E001-21"/>
        <s v="RE-00134"/>
        <s v="F F002-00031619"/>
        <s v="F E001-00000272"/>
        <s v="F E001-00000275"/>
        <s v="F E001-00000254"/>
        <s v="F F101-00013907"/>
        <s v="R SB01-0550107596"/>
        <s v="R SB01-0550100191"/>
        <s v="R SB01-0550463247"/>
        <s v="RE-001117"/>
        <s v="F E001-00000268"/>
        <s v="F E001-00000160"/>
        <s v="F E001-00000068"/>
        <s v="F E001-00000020"/>
        <s v="F F002-00001411"/>
        <s v="F F002-00014647"/>
        <s v="F F002-00001409"/>
        <s v="F E001-00000065"/>
        <s v="F F001-00009029"/>
        <s v="R E001-51"/>
        <s v="RE-00123"/>
        <s v="F E001-00000307"/>
        <s v="GAST-2025060002"/>
        <s v="GAST-2025060001"/>
        <s v="R S108-160788"/>
        <s v="F E001-00000262"/>
        <s v="F F052-01567501"/>
        <s v="F F002-00031355"/>
        <s v="F E001-00000736"/>
        <s v="RE-001116"/>
        <s v="RE-00117"/>
        <s v="RE-00173"/>
        <s v="F F002-00003881"/>
        <s v="F E001-00000496"/>
        <s v="F F002-00031205"/>
        <s v="F E001-00000059"/>
        <s v="F E001-00000058"/>
        <s v="F F001-00008946"/>
        <s v="F F101-00025503"/>
        <s v="F F002-00001374"/>
        <s v="F FE26-00004637"/>
        <s v="RE-00116"/>
        <s v="F F002-00031139"/>
        <s v="R E001-66"/>
        <s v="F F004-00023984"/>
        <s v="F F001-00024304"/>
        <s v="F F001-00024303"/>
        <s v="F E001-00000495"/>
        <s v="F E001-00000494"/>
        <s v="F E001-00000050"/>
        <s v="F F002-00031007"/>
        <s v="RE-00115"/>
        <s v="F F001-00008887"/>
        <s v="R-10412704113"/>
        <s v="R E001-22"/>
        <s v="F E001-00000027"/>
        <s v="F E001-00000354"/>
        <s v="F E001-00000141"/>
        <s v="F E001-00000036"/>
        <s v="F E001-00000492"/>
        <s v="F FG01-00000002443"/>
        <s v="F E001-00000035"/>
        <s v="F F001-00007417"/>
        <s v="F E001-00001288"/>
        <s v="R E001-115"/>
        <s v="F FX02-00343038"/>
        <s v="F E001-00000250"/>
        <s v="F E001-00000249"/>
        <s v="F F001-000 1167"/>
        <s v="R S108-84224 N-BV-04145"/>
        <s v="F F001-00024068"/>
        <s v="F F052-01536673"/>
        <s v="F E001-00000029"/>
        <s v="F F001-00008823"/>
        <s v="F E001-00000033"/>
        <s v="F E001-00001285"/>
        <s v="F E001-00000032"/>
        <s v="R E001-18"/>
        <s v="F E001-00000031"/>
        <s v="F E001-00000242"/>
        <s v="F E001-00000024"/>
        <s v="F E001-00000025"/>
        <s v="F E001-00001279"/>
        <s v="R E001-19"/>
        <s v="F E001-00000030"/>
        <s v="F FE25-00003199"/>
        <s v="F F001-00023949"/>
        <s v="F E001-00000238"/>
        <s v="R E001-8"/>
        <s v="R E001-28"/>
        <s v="R E001-12"/>
        <s v="F E001-00000485"/>
        <s v="F E001-00000239"/>
        <s v="F E001-00000484"/>
        <s v="F E001-00000483"/>
        <s v="R E001-7"/>
        <s v="F E001-00000019"/>
        <s v="F F001-00008733"/>
        <s v="F F001-00000184"/>
        <s v="F F001-00000183"/>
        <s v="F E001-00000303"/>
        <s v="F F001-00008662"/>
        <s v="F F052-01510600"/>
        <s v="F E001-00000123"/>
        <s v="F F001-00000691"/>
        <s v="F E001-00000247"/>
        <s v="F E001-00000051"/>
        <s v="F E001-00000005"/>
        <s v="F E001-00000088"/>
        <s v="F E001-00000476"/>
        <s v="F E001-00000475"/>
        <s v="F E001-00000474"/>
        <s v="F F001-00008616"/>
        <s v="F F002-00001290"/>
        <s v="F FFF1-00001498"/>
        <s v="F FE24-00003202"/>
        <s v="R E001-136"/>
        <s v="F FFF1-00001493"/>
        <s v="F FFF1-00001494"/>
        <s v="R E001-2"/>
        <s v="F F002-00001286"/>
        <s v="F F001-00006261"/>
        <s v="F F002-00001282"/>
        <s v="F FE23-00003622"/>
      </sharedItems>
    </cacheField>
    <cacheField name="Días (fecha_de_emision)" numFmtId="0" databaseField="0">
      <fieldGroup base="3">
        <rangePr groupBy="days" startDate="2025-03-01T00:00:00" endDate="2025-10-15T00:00:00"/>
        <groupItems count="368">
          <s v="&lt;1/03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5/10/2025"/>
        </groupItems>
      </fieldGroup>
    </cacheField>
    <cacheField name="Meses (fecha_de_emision)" numFmtId="0" databaseField="0">
      <fieldGroup base="3">
        <rangePr groupBy="months" startDate="2025-03-01T00:00:00" endDate="2025-10-15T00:00:00"/>
        <groupItems count="14">
          <s v="&lt;1/03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5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81.532232291669" createdVersion="8" refreshedVersion="8" minRefreshableVersion="3" recordCount="863" xr:uid="{914E1FD7-9D3E-48D3-9443-9C52904C36DC}">
  <cacheSource type="worksheet">
    <worksheetSource ref="B1:E864" sheet="SQL"/>
  </cacheSource>
  <cacheFields count="4">
    <cacheField name="FACTURAID" numFmtId="0">
      <sharedItems count="399">
        <s v="E001-00000068"/>
        <s v="F002-00001584"/>
        <s v="E001-00000005"/>
        <s v="E001-00000039"/>
        <s v="F052-01689541"/>
        <s v="F250-00000900"/>
        <s v="E001-20"/>
        <s v="E001-18"/>
        <s v="E001-00000057"/>
        <s v="E001-00000026"/>
        <s v="E001-00000013"/>
        <s v="F003-00001183"/>
        <s v="E001-00000493"/>
        <s v="E001-00000492"/>
        <s v="F301-00040284"/>
        <s v="E001-00000127"/>
        <s v="E001-00000129"/>
        <s v="E001-00000128"/>
        <s v="E001-00000067"/>
        <s v="E001-00000016"/>
        <s v="F004-00001283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30-00008004"/>
        <s v="F004-00027540"/>
        <s v="F004-00027539"/>
        <s v="FE30-00023070"/>
        <s v="F121-00003530"/>
        <s v="F001-00010802"/>
        <s v="FS01-00002899"/>
        <s v="F001-00002213"/>
        <s v="E001-00000073"/>
        <s v="E001-00000122"/>
        <s v="E001-00000537"/>
        <s v="E001-00000063"/>
        <s v="FI25-00017305"/>
        <s v="SB01-0571094872"/>
        <s v="SB01-0571233027"/>
        <s v="FRE1-00007302"/>
        <s v="E001-00000136"/>
        <s v="FRE1-00007301"/>
        <s v="F448-00023557"/>
        <s v="E001-00000037"/>
        <s v="F21U-00028676"/>
        <s v="F18U-00070549"/>
        <s v="FC03-00086728"/>
        <s v="E001-00000283"/>
        <s v="E001-00000285"/>
        <s v="FF29-00003107"/>
        <s v="FE29-00025243"/>
        <s v="F004-00001249"/>
        <s v="E001-00000020"/>
        <s v="E001-00000061"/>
        <s v="S106-0014885947"/>
        <s v="F121-00003401"/>
        <s v="F001-00009925"/>
        <s v="F315-00455032"/>
        <s v="N° F001-00009566"/>
        <s v="R E001-00000015"/>
        <s v="SB01-0569026304"/>
        <s v="F001-00009648"/>
        <s v="F001-00007397"/>
        <s v="E001-00000118"/>
        <s v="F E001-00000293"/>
        <s v="F121-00003365"/>
        <s v="F090-00187668"/>
        <s v="F090-00187667"/>
        <s v="F090-00187665"/>
        <s v="F090-00187666"/>
        <s v="F F002-00033229"/>
        <s v="F003-00007219"/>
        <s v="F002-00001533"/>
        <s v="F E001-00000038"/>
        <s v="FR02-00001013"/>
        <s v="E001-00000059"/>
        <s v="E001-00000060"/>
        <s v="R S001-18120090"/>
        <s v="E001-00000117"/>
        <s v="F S108-00389525"/>
        <s v="E001-00000148"/>
        <s v="FI25-00017049"/>
        <s v="R E001-29"/>
        <s v="B574-00006045"/>
        <s v="F100-00008599"/>
        <s v="FI40-00016363"/>
        <s v="F052-01658369"/>
        <s v="F F002-00033121"/>
        <s v="F E001-00000189"/>
        <s v="FC01-00132753"/>
        <s v="F021-00005380"/>
        <s v="F E001-00000147"/>
        <s v="FX02-00376089"/>
        <s v="F001-00008373"/>
        <s v="R E001-25"/>
        <s v="F E001-00000060"/>
        <s v="R E001-58"/>
        <s v="F017-00003599"/>
        <s v="F N° F001-00009487"/>
        <s v="F814-00044499"/>
        <s v="F101-00106453"/>
        <s v="F FTR1-00000040"/>
        <s v="F E001-00000528"/>
        <s v="S102-00419303"/>
        <s v="F003-00000798"/>
        <s v="R SB02-0237683114"/>
        <s v="F F001-00009405"/>
        <s v="F E001-00000037"/>
        <s v="F E001-00000777"/>
        <s v="F F004-00026751"/>
        <s v="F F005-00030678"/>
        <s v="FI37-00027698"/>
        <s v="F E001-00000057"/>
        <s v="R E001-49"/>
        <s v="R E001-35"/>
        <s v="F E001-00000113"/>
        <s v="F FE29-00019866"/>
        <s v="F E001-00000112"/>
        <s v="F021-00005320"/>
        <s v="F E001-00000073"/>
        <s v="F E001-00000527"/>
        <s v="F E001-00000526"/>
        <s v="FC01-00132402"/>
        <s v="F F001-00009446"/>
        <s v="F F002-00001507"/>
        <s v="F E001-00000049"/>
        <s v="F F001-00000432"/>
        <s v="FFBNº-8800045721"/>
        <s v="F F001-00025294"/>
        <s v="F E001-00000280"/>
        <s v="RE-00171"/>
        <s v="F E001-00000110"/>
        <s v="F F002-00001504"/>
        <s v="F F002-00032725"/>
        <s v="FFNº-00401103267"/>
        <s v="F S002-191441554"/>
        <s v="F E001-00000288"/>
        <s v="F E001-00000056"/>
        <s v="F F581-07054538"/>
        <s v="F E001-00000055"/>
        <s v="F E001-00000044"/>
        <s v="R S106-0013191099"/>
        <s v="F620-00033046"/>
        <s v="F F004-01101419"/>
        <s v="R E001-14"/>
        <s v="F E001-00000106"/>
        <s v="F F001-00025171"/>
        <s v="F F002-00057777"/>
        <s v="R E001-24"/>
        <s v="F N° F001-00009370"/>
        <s v="F FI40-00015738"/>
        <s v="RE-0013"/>
        <s v="F F002-00015013"/>
        <s v="F E001-00000012"/>
        <s v="F FI40-00015675"/>
        <s v="R S001-17516879"/>
        <s v="F E001-00000152"/>
        <s v="F F004-00102454"/>
        <s v="F FI40-00015605"/>
        <s v="R S108-313395-N-BV-04149"/>
        <s v="F F052-01625979"/>
        <s v="F F52U-00022257"/>
        <s v="R E001-13"/>
        <s v="FF-00200032368"/>
        <s v="F E001-00000441"/>
        <s v="R SB 02-0 232062063"/>
        <s v="F F002-00032310"/>
        <s v="F E001-00000101"/>
        <s v="R E001-23"/>
        <s v="F E001-00001138"/>
        <s v="F204-00002733"/>
        <s v="F201-00012170"/>
        <s v="F F001-00004435"/>
        <s v="BLAAHNZ-5447857"/>
        <s v="BLAHWUJ-5448205"/>
        <s v="F F101-00014405"/>
        <s v="F E001-00000437"/>
        <s v="F F001-00024991"/>
        <s v="F F003-0001115"/>
        <s v="F FE28-00009926"/>
        <s v="B B100-00052538"/>
        <s v="BLATYXS-5446143"/>
        <s v="F FF01-00041462"/>
        <s v="F F001-00009250"/>
        <s v="F F101-00026143"/>
        <s v="RE-00158"/>
        <s v="F E001-00000286"/>
        <s v="R E001-44"/>
        <s v="F E001-00000097"/>
        <s v="F E001-00000017"/>
        <s v="F E001-00000518"/>
        <s v="F F008-00006896"/>
        <s v="F F002-00009971"/>
        <s v="R E001-33"/>
        <s v="F FI37-00026962"/>
        <s v="R E001-69"/>
        <s v="FF-00200032178"/>
        <s v="R SB01-0557237787"/>
        <s v="R SB01-0557184643"/>
        <s v="R SB01-0557184229"/>
        <s v="F FC03-00000218"/>
        <s v="F FRE1-00004528"/>
        <s v="F E001-00000277"/>
        <s v="R S106-0011552637"/>
        <s v="RE-00142"/>
        <s v="F F002-00034865"/>
        <s v="F F004-01090808"/>
        <s v="F E001-00000089"/>
        <s v="F E001-00000090"/>
        <s v="F E001-00000011"/>
        <s v="F E001-00000282"/>
        <s v="F E001-00001362"/>
        <s v="F E001-00001200"/>
        <s v="F F002-00000001"/>
        <s v="F F004-00025461"/>
        <s v="F F001-00002033"/>
        <s v="F E001-00000246"/>
        <s v="F F002-00032036"/>
        <s v="F E001-00000010"/>
        <s v="F F021-00004869"/>
        <s v="F SB01-0555279995"/>
        <s v="F E001-00000008"/>
        <s v="F E001-00000279"/>
        <s v="F E001-00000169"/>
        <s v="F E001-00000559"/>
        <s v="F E001-00000085"/>
        <s v="F E001-00001195"/>
        <s v="F E001-00000507"/>
        <s v="F E001-00000506"/>
        <s v="R S108-237482"/>
        <s v="F N° F001-00009163"/>
        <s v="F F052-01597353"/>
        <s v="B B002-00224626"/>
        <s v="F FI37-00026643"/>
        <s v="GAST-2025060004"/>
        <s v="GAST-2025060003"/>
        <s v="F F037-00038714"/>
        <s v="F F500-00038780"/>
        <s v="RE-00120"/>
        <s v="F E001-00000079"/>
        <s v="F E001-00000078"/>
        <s v="F E001-00000557"/>
        <s v="F E001-00000009"/>
        <s v="RE-0011"/>
        <s v="F F002-00023825"/>
        <s v="F E001-00000985"/>
        <s v="F F001-00024718"/>
        <s v="F907-00030714"/>
        <s v="F F574-00000062"/>
        <s v="F E001-00003801"/>
        <s v="F F005-00029664"/>
        <s v="F F101-00025883"/>
        <s v="F E001-00000076"/>
        <s v="R E001-84"/>
        <s v="F E001-00000270"/>
        <s v="F FE27-00014814"/>
        <s v="F N° F001-00009109"/>
        <s v="F F001-00024683"/>
        <s v="F E001-00000271"/>
        <s v="F E001-00000071"/>
        <s v="F E001-00000070"/>
        <s v="F F001-00015150"/>
        <s v="F F001-00024648"/>
        <s v="F F203-00010988"/>
        <s v="R E001-67"/>
        <s v="F E001-00000069"/>
        <s v="R E001-21"/>
        <s v="RE-00134"/>
        <s v="F F002-00031619"/>
        <s v="F E001-00000272"/>
        <s v="F E001-00000275"/>
        <s v="F E001-00000254"/>
        <s v="F F101-00013907"/>
        <s v="R SB01-0550107596"/>
        <s v="R SB01-0550100191"/>
        <s v="R SB01-0550463247"/>
        <s v="RE-001117"/>
        <s v="F E001-00000268"/>
        <s v="F E001-00000160"/>
        <s v="F E001-00000068"/>
        <s v="F E001-00000020"/>
        <s v="F F002-00001411"/>
        <s v="F F002-00014647"/>
        <s v="F F002-00001409"/>
        <s v="F E001-00000065"/>
        <s v="F F001-00009029"/>
        <s v="R E001-51"/>
        <s v="RE-00123"/>
        <s v="F E001-00000307"/>
        <s v="GAST-2025060002"/>
        <s v="GAST-2025060001"/>
        <s v="R S108-160788"/>
        <s v="F E001-00000262"/>
        <s v="F F052-01567501"/>
        <s v="F F002-00031355"/>
        <s v="F E001-00000736"/>
        <s v="RE-001116"/>
        <s v="RE-00117"/>
        <s v="RE-00173"/>
        <s v="F F002-00003881"/>
        <s v="F E001-00000496"/>
        <s v="F F002-00031205"/>
        <s v="F E001-00000059"/>
        <s v="F E001-00000058"/>
        <s v="F F001-00008946"/>
        <s v="F F101-00025503"/>
        <s v="F F002-00001374"/>
        <s v="F FE26-00004637"/>
        <s v="RE-00116"/>
        <s v="F F002-00031139"/>
        <s v="R E001-66"/>
        <s v="F F004-00023984"/>
        <s v="F F001-00024304"/>
        <s v="F F001-00024303"/>
        <s v="F E001-00000495"/>
        <s v="F E001-00000494"/>
        <s v="F E001-00000050"/>
        <s v="F F002-00031007"/>
        <s v="RE-00115"/>
        <s v="F F001-00008887"/>
        <s v="R-10412704113"/>
        <s v="R E001-22"/>
        <s v="F E001-00000027"/>
        <s v="F E001-00000354"/>
        <s v="F E001-00000141"/>
        <s v="F E001-00000036"/>
        <s v="F E001-00000492"/>
        <s v="F FG01-00000002443"/>
        <s v="F E001-00000035"/>
        <s v="F F001-00007417"/>
        <s v="F E001-00001288"/>
        <s v="R E001-115"/>
        <s v="F FX02-00343038"/>
        <s v="F E001-00000250"/>
        <s v="F E001-00000249"/>
        <s v="F F001-000 1167"/>
        <s v="R S108-84224 N-BV-04145"/>
        <s v="F F001-00024068"/>
        <s v="F F052-01536673"/>
        <s v="F E001-00000029"/>
        <s v="F F001-00008823"/>
        <s v="F E001-00000033"/>
        <s v="F E001-00001285"/>
        <s v="F E001-00000032"/>
        <s v="R E001-18"/>
        <s v="F E001-00000031"/>
        <s v="F E001-00000242"/>
        <s v="F E001-00000024"/>
        <s v="F E001-00000025"/>
        <s v="F E001-00001279"/>
        <s v="R E001-19"/>
        <s v="F E001-00000030"/>
        <s v="F FE25-00003199"/>
        <s v="F F001-00023949"/>
        <s v="F E001-00000238"/>
        <s v="R E001-8"/>
        <s v="R E001-28"/>
        <s v="R E001-12"/>
        <s v="F E001-00000485"/>
        <s v="F E001-00000239"/>
        <s v="F E001-00000484"/>
        <s v="F E001-00000483"/>
        <s v="R E001-7"/>
        <s v="F E001-00000019"/>
        <s v="F F001-00008733"/>
        <s v="F F001-00000184"/>
        <s v="F F001-00000183"/>
        <s v="F E001-00000303"/>
        <s v="F F001-00008662"/>
        <s v="F F052-01510600"/>
        <s v="F E001-00000123"/>
        <s v="F F001-00000691"/>
        <s v="F E001-00000247"/>
        <s v="F E001-00000051"/>
        <s v="F E001-00000005"/>
        <s v="F E001-00000088"/>
        <s v="F E001-00000476"/>
        <s v="F E001-00000475"/>
        <s v="F E001-00000474"/>
        <s v="F F001-00008616"/>
        <s v="F F002-00001290"/>
        <s v="F FFF1-00001498"/>
        <s v="F FE24-00003202"/>
        <s v="R E001-136"/>
        <s v="F FFF1-00001493"/>
        <s v="F FFF1-00001494"/>
        <s v="R E001-2"/>
        <s v="F F002-00001286"/>
        <s v="F F001-00006261"/>
        <s v="F F002-00001282"/>
        <s v="F FE23-00003622"/>
        <s v="P-P" u="1"/>
      </sharedItems>
    </cacheField>
    <cacheField name="SINIMPUESTO" numFmtId="0">
      <sharedItems containsSemiMixedTypes="0" containsString="0" containsNumber="1" minValue="0" maxValue="18794.919999999998"/>
    </cacheField>
    <cacheField name="IMPUESTO" numFmtId="0">
      <sharedItems containsSemiMixedTypes="0" containsString="0" containsNumber="1" minValue="-300" maxValue="3383.09"/>
    </cacheField>
    <cacheField name="TOTAL" numFmtId="0">
      <sharedItems containsSemiMixedTypes="0" containsString="0" containsNumber="1" minValue="0" maxValue="22178.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82.565709490744" createdVersion="8" refreshedVersion="8" minRefreshableVersion="3" recordCount="861" xr:uid="{8205F2FA-FD68-495B-BFFA-41AF56A50033}">
  <cacheSource type="worksheet">
    <worksheetSource ref="A1:AW862" sheet="facturas_con_items_json"/>
  </cacheSource>
  <cacheFields count="51">
    <cacheField name="serie_correlativo" numFmtId="0">
      <sharedItems containsMixedTypes="1" containsNumber="1" containsInteger="1" minValue="544" maxValue="544"/>
    </cacheField>
    <cacheField name="numero" numFmtId="0">
      <sharedItems containsMixedTypes="1" containsNumber="1" containsInteger="1" minValue="2" maxValue="10412704113"/>
    </cacheField>
    <cacheField name="nombre_empresa" numFmtId="0">
      <sharedItems/>
    </cacheField>
    <cacheField name="fecha_de_emision" numFmtId="14">
      <sharedItems containsSemiMixedTypes="0" containsNonDate="0" containsDate="1" containsString="0" minDate="2025-03-01T00:00:00" maxDate="2025-10-15T00:00:00" count="144">
        <d v="2025-10-14T00:00:00"/>
        <d v="2025-10-13T00:00:00"/>
        <d v="2025-10-10T00:00:00"/>
        <d v="2025-10-09T00:00:00"/>
        <d v="2025-10-07T00:00:00"/>
        <d v="2025-10-06T00:00:00"/>
        <d v="2025-10-05T00:00:00"/>
        <d v="2025-10-02T00:00:00"/>
        <d v="2025-10-01T00:00:00"/>
        <d v="2025-09-30T00:00:00"/>
        <d v="2025-09-26T00:00:00"/>
        <d v="2025-10-03T00:00:00"/>
        <d v="2025-09-24T00:00:00"/>
        <d v="2025-09-23T00:00:00"/>
        <d v="2025-09-25T00:00:00"/>
        <d v="2025-09-19T00:00:00"/>
        <d v="2025-09-18T00:00:00"/>
        <d v="2025-09-17T00:00:00"/>
        <d v="2025-09-29T00:00:00"/>
        <d v="2025-09-16T00:00:00"/>
        <d v="2025-09-14T00:00:00"/>
        <d v="2025-09-12T00:00:00"/>
        <d v="2025-09-11T00:00:00"/>
        <d v="2025-09-10T00:00:00"/>
        <d v="2025-09-09T00:00:00"/>
        <d v="2025-09-08T00:00:00"/>
        <d v="2025-09-06T00:00:00"/>
        <d v="2025-09-05T00:00:00"/>
        <d v="2025-09-04T00:00:00"/>
        <d v="2025-09-02T00:00:00"/>
        <d v="2025-09-01T00:00:00"/>
        <d v="2025-08-30T00:00:00"/>
        <d v="2025-08-29T00:00:00"/>
        <d v="2025-08-28T00:00:00"/>
        <d v="2025-08-27T00:00:00"/>
        <d v="2025-08-25T00:00:00"/>
        <d v="2025-08-22T00:00:00"/>
        <d v="2025-08-21T00:00:00"/>
        <d v="2025-08-20T00:00:00"/>
        <d v="2025-08-19T00:00:00"/>
        <d v="2025-08-18T00:00:00"/>
        <d v="2025-08-15T00:00:00"/>
        <d v="2025-08-14T00:00:00"/>
        <d v="2025-08-13T00:00:00"/>
        <d v="2025-08-12T00:00:00"/>
        <d v="2025-08-11T00:00:00"/>
        <d v="2025-08-07T00:00:00"/>
        <d v="2025-08-04T00:00:00"/>
        <d v="2025-08-03T00:00:00"/>
        <d v="2025-08-02T00:00:00"/>
        <d v="2025-08-01T00:00:00"/>
        <d v="2025-07-31T00:00:00"/>
        <d v="2025-07-30T00:00:00"/>
        <d v="2025-07-28T00:00:00"/>
        <d v="2025-07-27T00:00:00"/>
        <d v="2025-07-26T00:00:00"/>
        <d v="2025-07-25T00:00:00"/>
        <d v="2025-07-24T00:00:00"/>
        <d v="2025-07-22T00:00:00"/>
        <d v="2025-07-21T00:00:00"/>
        <d v="2025-07-19T00:00:00"/>
        <d v="2025-07-18T00:00:00"/>
        <d v="2025-07-17T00:00:00"/>
        <d v="2025-07-16T00:00:00"/>
        <d v="2025-07-15T00:00:00"/>
        <d v="2025-07-14T00:00:00"/>
        <d v="2025-07-12T00:00:00"/>
        <d v="2025-07-11T00:00:00"/>
        <d v="2025-07-10T00:00:00"/>
        <d v="2025-07-08T00:00:00"/>
        <d v="2025-07-07T00:00:00"/>
        <d v="2025-07-06T00:00:00"/>
        <d v="2025-07-04T00:00:00"/>
        <d v="2025-07-03T00:00:00"/>
        <d v="2025-07-02T00:00:00"/>
        <d v="2025-07-01T00:00:00"/>
        <d v="2025-06-30T00:00:00"/>
        <d v="2025-06-29T00:00:00"/>
        <d v="2025-06-27T00:00:00"/>
        <d v="2025-06-26T00:00:00"/>
        <d v="2025-06-25T00:00:00"/>
        <d v="2025-06-24T00:00:00"/>
        <d v="2025-06-23T00:00:00"/>
        <d v="2025-06-19T00:00:00"/>
        <d v="2025-06-18T00:00:00"/>
        <d v="2025-06-17T00:00:00"/>
        <d v="2025-06-16T00:00:00"/>
        <d v="2025-06-14T00:00:00"/>
        <d v="2025-06-13T00:00:00"/>
        <d v="2025-06-12T00:00:00"/>
        <d v="2025-06-11T00:00:00"/>
        <d v="2025-06-10T00:00:00"/>
        <d v="2025-06-09T00:00:00"/>
        <d v="2025-06-07T00:00:00"/>
        <d v="2025-06-06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6T00:00:00"/>
        <d v="2025-05-24T00:00:00"/>
        <d v="2025-05-23T00:00:00"/>
        <d v="2025-05-21T00:00:00"/>
        <d v="2025-05-19T00:00:00"/>
        <d v="2025-05-16T00:00:00"/>
        <d v="2025-05-15T00:00:00"/>
        <d v="2025-05-14T00:00:00"/>
        <d v="2025-05-13T00:00:00"/>
        <d v="2025-05-12T00:00:00"/>
        <d v="2025-05-10T00:00:00"/>
        <d v="2025-05-08T00:00:00"/>
        <d v="2025-05-07T00:00:00"/>
        <d v="2025-05-06T00:00:00"/>
        <d v="2025-05-05T00:00:00"/>
        <d v="2025-05-03T00:00:00"/>
        <d v="2025-05-02T00:00:00"/>
        <d v="2025-05-01T00:00:00"/>
        <d v="2025-04-30T00:00:00"/>
        <d v="2025-04-29T00:00:00"/>
        <d v="2025-04-28T00:00:00"/>
        <d v="2025-04-24T00:00:00"/>
        <d v="2025-04-23T00:00:00"/>
        <d v="2025-04-22T00:00:00"/>
        <d v="2025-04-17T00:00:00"/>
        <d v="2025-04-14T00:00:00"/>
        <d v="2025-04-10T00:00:00"/>
        <d v="2025-04-09T00:00:00"/>
        <d v="2025-04-07T00:00:00"/>
        <d v="2025-04-05T00:00:00"/>
        <d v="2025-04-04T00:00:00"/>
        <d v="2025-04-03T00:00:00"/>
        <d v="2025-04-02T00:00:00"/>
        <d v="2025-04-01T00:00:00"/>
        <d v="2025-03-31T00:00:00"/>
        <d v="2025-03-28T00:00:00"/>
        <d v="2025-03-26T00:00:00"/>
        <d v="2025-03-24T00:00:00"/>
        <d v="2025-03-19T00:00:00"/>
        <d v="2025-03-17T00:00:00"/>
        <d v="2025-03-01T00:00:00"/>
      </sharedItems>
      <fieldGroup par="50"/>
    </cacheField>
    <cacheField name="hora_de_emision" numFmtId="0">
      <sharedItems containsNonDate="0" containsDate="1" containsString="0" containsBlank="1" minDate="2025-10-27T08:42:58" maxDate="2025-10-27T19:17:56"/>
    </cacheField>
    <cacheField name="nom_proveedor" numFmtId="0">
      <sharedItems/>
    </cacheField>
    <cacheField name="cat_proveedor" numFmtId="0">
      <sharedItems containsBlank="1"/>
    </cacheField>
    <cacheField name="tipo_documento" numFmtId="0">
      <sharedItems/>
    </cacheField>
    <cacheField name="doc_proveedor" numFmtId="0">
      <sharedItems containsString="0" containsBlank="1" containsNumber="1" containsInteger="1" minValue="48112325" maxValue="20614142651"/>
    </cacheField>
    <cacheField name="items" numFmtId="0">
      <sharedItems longText="1"/>
    </cacheField>
    <cacheField name="factura.fecha_emision" numFmtId="14">
      <sharedItems containsSemiMixedTypes="0" containsNonDate="0" containsDate="1" containsString="0" minDate="2025-03-01T00:00:00" maxDate="2025-10-15T00:00:00"/>
    </cacheField>
    <cacheField name="factura.cliente" numFmtId="0">
      <sharedItems containsNonDate="0" containsString="0" containsBlank="1"/>
    </cacheField>
    <cacheField name="factura.id_cliente" numFmtId="0">
      <sharedItems containsNonDate="0" containsString="0" containsBlank="1"/>
    </cacheField>
    <cacheField name="factura.total" numFmtId="0">
      <sharedItems containsNonDate="0" containsString="0" containsBlank="1"/>
    </cacheField>
    <cacheField name="factura.moneda" numFmtId="0">
      <sharedItems containsNonDate="0" containsString="0" containsBlank="1"/>
    </cacheField>
    <cacheField name="factura.estado" numFmtId="0">
      <sharedItems containsNonDate="0" containsString="0" containsBlank="1"/>
    </cacheField>
    <cacheField name="item.codigo_producto" numFmtId="0">
      <sharedItems containsString="0" containsBlank="1" containsNumber="1" containsInteger="1" minValue="217" maxValue="2313" count="252">
        <n v="2292"/>
        <n v="1956"/>
        <n v="2029"/>
        <n v="2258"/>
        <n v="1857"/>
        <n v="1957"/>
        <n v="1939"/>
        <n v="1808"/>
        <n v="2313"/>
        <n v="1912"/>
        <n v="2026"/>
        <n v="2308"/>
        <n v="2307"/>
        <n v="1851"/>
        <n v="1966"/>
        <n v="1902"/>
        <n v="2309"/>
        <n v="2031"/>
        <n v="1829"/>
        <n v="2300"/>
        <n v="2301"/>
        <n v="2302"/>
        <n v="2303"/>
        <n v="2265"/>
        <n v="2304"/>
        <n v="2306"/>
        <n v="1891"/>
        <n v="1987"/>
        <n v="2293"/>
        <n v="2290"/>
        <n v="2291"/>
        <n v="1916"/>
        <n v="2287"/>
        <n v="1935"/>
        <n v="278"/>
        <n v="1989"/>
        <n v="238"/>
        <n v="257"/>
        <n v="2048"/>
        <n v="1938"/>
        <n v="2288"/>
        <n v="2284"/>
        <n v="2283"/>
        <n v="1991"/>
        <n v="2285"/>
        <n v="2286"/>
        <n v="223"/>
        <n v="1895"/>
        <n v="1952"/>
        <n v="2000"/>
        <n v="1806"/>
        <n v="1924"/>
        <n v="2025"/>
        <n v="2045"/>
        <n v="2047"/>
        <n v="1858"/>
        <n v="2041"/>
        <n v="2014"/>
        <n v="1846"/>
        <n v="2023"/>
        <n v="2042"/>
        <n v="1853"/>
        <n v="2043"/>
        <n v="241"/>
        <n v="243"/>
        <n v="264"/>
        <n v="1807"/>
        <n v="253"/>
        <n v="1999"/>
        <n v="1994"/>
        <n v="2040"/>
        <n v="1903"/>
        <n v="1905"/>
        <n v="1906"/>
        <m/>
        <n v="1923"/>
        <n v="1946"/>
        <n v="1942"/>
        <n v="2032"/>
        <n v="1944"/>
        <n v="2033"/>
        <n v="1949"/>
        <n v="2034"/>
        <n v="1945"/>
        <n v="2001"/>
        <n v="2035"/>
        <n v="2036"/>
        <n v="2037"/>
        <n v="1947"/>
        <n v="1943"/>
        <n v="2038"/>
        <n v="1955"/>
        <n v="1990"/>
        <n v="2039"/>
        <n v="244"/>
        <n v="240"/>
        <n v="245"/>
        <n v="1910"/>
        <n v="1859"/>
        <n v="260"/>
        <n v="1830"/>
        <n v="283"/>
        <n v="1917"/>
        <n v="252"/>
        <n v="2022"/>
        <n v="2016"/>
        <n v="1937"/>
        <n v="2017"/>
        <n v="1967"/>
        <n v="1971"/>
        <n v="2018"/>
        <n v="2019"/>
        <n v="2020"/>
        <n v="2021"/>
        <n v="1993"/>
        <n v="1958"/>
        <n v="1918"/>
        <n v="251"/>
        <n v="2015"/>
        <n v="2024"/>
        <n v="2012"/>
        <n v="1940"/>
        <n v="234"/>
        <n v="2002"/>
        <n v="1804"/>
        <n v="2027"/>
        <n v="1931"/>
        <n v="1911"/>
        <n v="1992"/>
        <n v="1824"/>
        <n v="1998"/>
        <n v="1997"/>
        <n v="1814"/>
        <n v="279"/>
        <n v="1925"/>
        <n v="1965"/>
        <n v="1968"/>
        <n v="1969"/>
        <n v="1970"/>
        <n v="1972"/>
        <n v="1973"/>
        <n v="1974"/>
        <n v="1975"/>
        <n v="1976"/>
        <n v="1977"/>
        <n v="1978"/>
        <n v="1979"/>
        <n v="1843"/>
        <n v="1980"/>
        <n v="1981"/>
        <n v="1982"/>
        <n v="1983"/>
        <n v="1984"/>
        <n v="1985"/>
        <n v="1986"/>
        <n v="1988"/>
        <n v="1963"/>
        <n v="1828"/>
        <n v="1964"/>
        <n v="1892"/>
        <n v="1962"/>
        <n v="1780"/>
        <n v="1781"/>
        <n v="1941"/>
        <n v="1948"/>
        <n v="1950"/>
        <n v="1951"/>
        <n v="1953"/>
        <n v="1954"/>
        <n v="1913"/>
        <n v="1855"/>
        <n v="1932"/>
        <n v="1933"/>
        <n v="1934"/>
        <n v="1930"/>
        <n v="220"/>
        <n v="2044"/>
        <n v="219"/>
        <n v="1915"/>
        <n v="258"/>
        <n v="1909"/>
        <n v="1825"/>
        <n v="1904"/>
        <n v="1907"/>
        <n v="1908"/>
        <n v="1896"/>
        <n v="1897"/>
        <n v="1898"/>
        <n v="1899"/>
        <n v="1894"/>
        <n v="1893"/>
        <n v="1881"/>
        <n v="1882"/>
        <n v="1822"/>
        <n v="1823"/>
        <n v="1883"/>
        <n v="1860"/>
        <n v="1861"/>
        <n v="1862"/>
        <n v="1863"/>
        <n v="1864"/>
        <n v="1865"/>
        <n v="1886"/>
        <n v="1878"/>
        <n v="1879"/>
        <n v="1871"/>
        <n v="1877"/>
        <n v="1880"/>
        <n v="1876"/>
        <n v="1844"/>
        <n v="1885"/>
        <n v="1884"/>
        <n v="1873"/>
        <n v="1874"/>
        <n v="1875"/>
        <n v="1854"/>
        <n v="1872"/>
        <n v="1856"/>
        <n v="1852"/>
        <n v="239"/>
        <n v="1848"/>
        <n v="1849"/>
        <n v="1847"/>
        <n v="1845"/>
        <n v="217"/>
        <n v="1835"/>
        <n v="1836"/>
        <n v="1837"/>
        <n v="1838"/>
        <n v="1839"/>
        <n v="1840"/>
        <n v="1841"/>
        <n v="1842"/>
        <n v="1832"/>
        <n v="1831"/>
        <n v="1827"/>
        <n v="1826"/>
        <n v="1834"/>
        <n v="1818"/>
        <n v="1817"/>
        <n v="1816"/>
        <n v="1815"/>
        <n v="1813"/>
        <n v="1811"/>
        <n v="1812"/>
        <n v="1797"/>
        <n v="1810"/>
        <n v="1809"/>
        <n v="1805"/>
        <n v="1802"/>
        <n v="1798"/>
        <n v="1796"/>
      </sharedItems>
    </cacheField>
    <cacheField name="item.cantidad" numFmtId="0">
      <sharedItems containsSemiMixedTypes="0" containsString="0" containsNumber="1" minValue="1" maxValue="60000"/>
    </cacheField>
    <cacheField name="item.valor_unitario" numFmtId="0">
      <sharedItems containsMixedTypes="1" containsNumber="1" minValue="0" maxValue="18794.919999999998"/>
    </cacheField>
    <cacheField name="item.precio_unitario" numFmtId="0">
      <sharedItems containsMixedTypes="1" containsNumber="1" minValue="0" maxValue="22178.01"/>
    </cacheField>
    <cacheField name="item.descuento" numFmtId="0">
      <sharedItems containsSemiMixedTypes="0" containsString="0" containsNumber="1" containsInteger="1" minValue="0" maxValue="0"/>
    </cacheField>
    <cacheField name="item.subtotal" numFmtId="0">
      <sharedItems containsSemiMixedTypes="0" containsString="0" containsNumber="1" minValue="0" maxValue="18794.919999999998"/>
    </cacheField>
    <cacheField name="item.porcentaje_de_igv" numFmtId="0">
      <sharedItems containsSemiMixedTypes="0" containsString="0" containsNumber="1" minValue="-8" maxValue="18.29"/>
    </cacheField>
    <cacheField name="item.igv" numFmtId="0">
      <sharedItems containsSemiMixedTypes="0" containsString="0" containsNumber="1" minValue="-300" maxValue="3383.09"/>
    </cacheField>
    <cacheField name="item.total" numFmtId="0">
      <sharedItems containsSemiMixedTypes="0" containsString="0" containsNumber="1" minValue="0" maxValue="22178.01"/>
    </cacheField>
    <cacheField name="item.moneda" numFmtId="0">
      <sharedItems containsSemiMixedTypes="0" containsString="0" containsNumber="1" containsInteger="1" minValue="1" maxValue="2"/>
    </cacheField>
    <cacheField name="item.tipo_de_cambio" numFmtId="0">
      <sharedItems containsMixedTypes="1" containsNumber="1" minValue="1" maxValue="3.4889999999999999"/>
    </cacheField>
    <cacheField name="item.id_tipo_gasto" numFmtId="0">
      <sharedItems containsSemiMixedTypes="0" containsString="0" containsNumber="1" containsInteger="1" minValue="1" maxValue="5" count="4">
        <n v="5"/>
        <n v="2"/>
        <n v="1"/>
        <n v="4"/>
      </sharedItems>
    </cacheField>
    <cacheField name="item.nom_tipo_gasto" numFmtId="0">
      <sharedItems/>
    </cacheField>
    <cacheField name="item.id_proveedor" numFmtId="0">
      <sharedItems containsSemiMixedTypes="0" containsString="0" containsNumber="1" containsInteger="1" minValue="384" maxValue="6473" count="156">
        <n v="1806"/>
        <n v="565"/>
        <n v="6473"/>
        <n v="1553"/>
        <n v="529"/>
        <n v="514"/>
        <n v="6339"/>
        <n v="6338"/>
        <n v="1816"/>
        <n v="1642"/>
        <n v="2741"/>
        <n v="1529"/>
        <n v="1579"/>
        <n v="722"/>
        <n v="1389"/>
        <n v="4421"/>
        <n v="6005"/>
        <n v="470"/>
        <n v="1406"/>
        <n v="6269"/>
        <n v="6268"/>
        <n v="469"/>
        <n v="1430"/>
        <n v="2218"/>
        <n v="1400"/>
        <n v="561"/>
        <n v="6315"/>
        <n v="1578"/>
        <n v="4975"/>
        <n v="6096"/>
        <n v="6105"/>
        <n v="4976"/>
        <n v="1811"/>
        <n v="384"/>
        <n v="2224"/>
        <n v="3202"/>
        <n v="6120"/>
        <n v="496"/>
        <n v="1435"/>
        <n v="1532"/>
        <n v="499"/>
        <n v="1412"/>
        <n v="5991"/>
        <n v="3976"/>
        <n v="1566"/>
        <n v="1484"/>
        <n v="5078"/>
        <n v="776"/>
        <n v="482"/>
        <n v="5880"/>
        <n v="1555"/>
        <n v="1548"/>
        <n v="5938"/>
        <n v="1505"/>
        <n v="2001"/>
        <n v="1451"/>
        <n v="1450"/>
        <n v="5800"/>
        <n v="5831"/>
        <n v="4004"/>
        <n v="1580"/>
        <n v="1570"/>
        <n v="1533"/>
        <n v="1800"/>
        <n v="1492"/>
        <n v="1417"/>
        <n v="6107"/>
        <n v="6106"/>
        <n v="5627"/>
        <n v="5075"/>
        <n v="1455"/>
        <n v="2113"/>
        <n v="537"/>
        <n v="5060"/>
        <n v="4858"/>
        <n v="5014"/>
        <n v="5015"/>
        <n v="2742"/>
        <n v="544"/>
        <n v="1488"/>
        <n v="1752"/>
        <n v="4771"/>
        <n v="4732"/>
        <n v="2187"/>
        <n v="4658"/>
        <n v="570"/>
        <n v="3996"/>
        <n v="1550"/>
        <n v="3964"/>
        <n v="6146"/>
        <n v="6145"/>
        <n v="4981"/>
        <n v="1974"/>
        <n v="3916"/>
        <n v="4117"/>
        <n v="1812"/>
        <n v="1441"/>
        <n v="1545"/>
        <n v="3199"/>
        <n v="4977"/>
        <n v="3197"/>
        <n v="1457"/>
        <n v="1454"/>
        <n v="2452"/>
        <n v="2828"/>
        <n v="2822"/>
        <n v="1404"/>
        <n v="4974"/>
        <n v="1614"/>
        <n v="1606"/>
        <n v="1390"/>
        <n v="1519"/>
        <n v="1786"/>
        <n v="2186"/>
        <n v="4973"/>
        <n v="2181"/>
        <n v="2111"/>
        <n v="2116"/>
        <n v="1991"/>
        <n v="4972"/>
        <n v="2010"/>
        <n v="550"/>
        <n v="1387"/>
        <n v="524"/>
        <n v="1834"/>
        <n v="1813"/>
        <n v="1582"/>
        <n v="733"/>
        <n v="779"/>
        <n v="762"/>
        <n v="1801"/>
        <n v="1731"/>
        <n v="1794"/>
        <n v="1479"/>
        <n v="1797"/>
        <n v="1661"/>
        <n v="1784"/>
        <n v="563"/>
        <n v="1758"/>
        <n v="1756"/>
        <n v="1759"/>
        <n v="1757"/>
        <n v="1755"/>
        <n v="1754"/>
        <n v="1753"/>
        <n v="1751"/>
        <n v="1702"/>
        <n v="2117"/>
        <n v="1660"/>
        <n v="1659"/>
        <n v="1644"/>
        <n v="1612"/>
        <n v="1643"/>
        <n v="1634"/>
        <n v="1628"/>
        <n v="1611"/>
      </sharedItems>
    </cacheField>
    <cacheField name="item.id_producto" numFmtId="0">
      <sharedItems containsSemiMixedTypes="0" containsString="0" containsNumber="1" containsInteger="1" minValue="26807" maxValue="31117"/>
    </cacheField>
    <cacheField name="item.nom_producto" numFmtId="0">
      <sharedItems containsBlank="1" count="246">
        <s v="CARPINTERIA"/>
        <s v="SERVICIO DE CAPACITACION"/>
        <s v="Servicio de movilidad"/>
        <s v="SERV VALIDADORES "/>
        <s v="SCTR"/>
        <s v="TORTA"/>
        <s v="SERVICIO DE SUPERVISION"/>
        <s v="Asesoria legal"/>
        <s v="PRODUCCION"/>
        <s v="ALMUERZO"/>
        <s v="SERVICIO DE MANTENIMIENTO"/>
        <s v="GASTOS COMPLEMENTARIOS"/>
        <s v="TRABAJO DE GASFITERIA"/>
        <s v="SERVICIOS"/>
        <s v="ETIQUETA"/>
        <s v="Etiquetas de seguridad"/>
        <s v="EQUIPAJE"/>
        <s v="CINTA DE EMBALAJE"/>
        <s v="SERVICIO DE COMUNICACIONES"/>
        <s v="BOLETO PREMIUM COSTESIA GENERAL"/>
        <s v="BOLETO PREMIUM COSTESIA VIP"/>
        <s v="BRAZALETE ZONA FUNDADORES"/>
        <s v="BRAZALETE ZONA FAMILIA HU"/>
        <s v="BRAZALETES VIP "/>
        <s v="BRAZALETES ZONA HALLOBOX"/>
        <s v="BRAZALETES FULL ACCESS"/>
        <s v="SERVICIO DE MONITOREO"/>
        <s v="STRETCH FILM"/>
        <s v="CONTOMETRO TERMICO"/>
        <s v="LAN TESTER"/>
        <s v="CRIMPEADOR"/>
        <s v="DELIVERY"/>
        <s v="CONECTOR"/>
        <s v="DESARROLLO WEB"/>
        <s v="SERVICIO DE MARKETING"/>
        <s v="CABLE RED"/>
        <s v="MONITOR"/>
        <s v="SILLAS DE OFICINA"/>
        <s v="GASOLINA"/>
        <s v="SERVICIOS CONTABLES"/>
        <s v="TRAMITE"/>
        <s v="CARTELES"/>
        <s v="TRABAJO DE CERRAJERIA"/>
        <s v="SERVICIO DE AGUA POTABLE"/>
        <s v="AGUA"/>
        <s v="VASO"/>
        <s v="BOLETO PREMIUN CON QR"/>
        <s v="BRAZALETE CON QR"/>
        <s v="PAPEL HIGIENICO"/>
        <s v="PAPEL TOALLA"/>
        <s v="Servicio de Validacion"/>
        <s v="BOLETO FULL COLOR CON QR"/>
        <s v="SEGUROS"/>
        <s v="DESARROLLO DE INTEGRACION"/>
        <s v="CONJUNTO DEPORTIVO"/>
        <s v="APOYO LOGISTICO"/>
        <s v="REMODELACION DE OFICINAS"/>
        <s v="SERVICIO DE INTERNET"/>
        <s v="SERVICIO DE LUZ"/>
        <s v="ALQUILER"/>
        <s v="AUDIFONO CON MICROFONO LOGITECH ZONE 300"/>
        <s v="APOYO EN LIMPIEZA"/>
        <s v="MOUSE PAD"/>
        <s v="AURICULAR ESTEREO CON MICROFONO H390"/>
        <s v="ESTABILIZADOR"/>
        <s v="Cajas - Full Color"/>
        <s v="CAFETERA"/>
        <s v="CHALECOS"/>
        <s v="DESAYUNO"/>
        <s v="CAJAS DE BRAZALETES"/>
        <s v="PRODUCCION Y TRANSMISION DE VIDEO EN VIVO"/>
        <s v="ELABORACION DE VIDEOS"/>
        <s v="REGISTRO AGIL DE CONTENIDO EN EXTERIORES"/>
        <m/>
        <s v="EQUIPO DE CELULAR"/>
        <s v="BOLSAS PARA BASURA"/>
        <s v="LEJIA"/>
        <s v="AMBIENTADOR"/>
        <s v="LAVAVAJILLA"/>
        <s v="JABON LIQUIDO"/>
        <s v="DETERGENTE LIQUIDO"/>
        <s v="CERA"/>
        <s v="LIMPIATODO"/>
        <s v="SACAGRASA"/>
        <s v="INSECTICIDA"/>
        <s v="ESPONJA"/>
        <s v="GUANTES"/>
        <s v="ALCOHOL ISOPROPILICO"/>
        <s v="TRAPEADOR"/>
        <s v="PAPELERA"/>
        <s v="Cafe"/>
        <s v="BIDONES"/>
        <s v="LAPTOP"/>
        <s v="MOUSE"/>
        <s v="SOPORTE LAPTOP"/>
        <s v="SERVICIOS DE APOYO LOGISTICO"/>
        <s v="SERVICIOS DE VALIDACION"/>
        <s v="MESA DE COMEDOR"/>
        <s v="CREACION DE CONTENIDO"/>
        <s v="SERVICIO DE DESARROLLO WEB"/>
        <s v="MOVILIDAD"/>
        <s v="HORNO MICROONDAS "/>
        <s v="BEBIDAS"/>
        <s v="Lapicero"/>
        <s v="ARCHIVADORES"/>
        <s v="Sobres"/>
        <s v="POST IT"/>
        <s v="ENGRAPADOR"/>
        <s v="Micas"/>
        <s v="Menaje"/>
        <s v="Infusiones"/>
        <s v="Azucar"/>
        <s v="SERVICIOS GENERALES"/>
        <s v="AUDITORIA"/>
        <s v="SUMINISTROS DE LIMPIEZA"/>
        <s v="IMPRESORA STICKERS VERTICALES"/>
        <s v="Antivirus"/>
        <s v="ELABORACION DE ESCRITOS"/>
        <s v="KIT DE TECLADO Y MOUSE"/>
        <s v="RIBBON"/>
        <s v="Equipos Zebra"/>
        <s v="PANO"/>
        <s v="Servicio de Instalacion"/>
        <s v="Planes postpago"/>
        <s v="SERVICO DE HOSPEDAJE"/>
        <s v="PASAJE"/>
        <s v="SERVICIO DE HOSPEDAJE"/>
        <s v="Rollos de stickers"/>
        <s v="COMISION"/>
        <s v="SUSCRIPCION"/>
        <s v="Archivador"/>
        <s v="SERVICIO DE CONTENIDO"/>
        <s v="KIT DE INTERNET SATELITAL STARLINK MINI"/>
        <s v="FOLDER MANILA"/>
        <s v="TIJERA"/>
        <s v="LIMPIA TIPO"/>
        <s v="TAJADOR"/>
        <s v="FOLDER"/>
        <s v="HOJA BOND"/>
        <s v="REGLA"/>
        <s v="RESALTADOR"/>
        <s v="PLUMON"/>
        <s v="CINTA DE AGUA"/>
        <s v="GLOBOS"/>
        <s v="CLIPS"/>
        <s v="FOTOCHECK"/>
        <s v="ALCOHOL"/>
        <s v="MASCARILLA"/>
        <s v="PARACETAMOL"/>
        <s v="ALGODON"/>
        <s v="PANADOL"/>
        <s v="HIRUDOID"/>
        <s v="CURITAS"/>
        <s v="CINTA"/>
        <s v="Bandera"/>
        <s v="SERVICIO DE PRODUCCION"/>
        <s v="MANTENIMIENTO"/>
        <s v="CONSUMO DE ENERGIA"/>
        <s v="Sistema Operativo"/>
        <s v="Comidas"/>
        <s v="Viaje y alojamiento"/>
        <s v="AROMATIZADOR"/>
        <s v="PULVERIZADOR"/>
        <s v="PASTILLA WC"/>
        <s v="LIMPIAVIDRIOS"/>
        <s v="LIMPIADOR DE CUERO"/>
        <s v="LETRERO"/>
        <s v="LIBRO"/>
        <s v="SERVICIO PRESTADO"/>
        <s v="CINTA DE RESINA NEGRA"/>
        <s v="TOALLA JUMBO ECOLOGICO"/>
        <s v="TOALLA INTERFOLIADO ARIESS"/>
        <s v="2 HABITACIONES MATRIMONIALES"/>
        <s v="Boleto Full Color "/>
        <s v="CONFIGURACION"/>
        <s v="Cintillos"/>
        <s v="Capacitaciones"/>
        <s v="SILLAS DE COMEDOR"/>
        <s v="STRETCH"/>
        <s v="DESARROLLO Y GRABACION DE SKETCHES CREATIVOS"/>
        <s v="ELABORACION DE VIDEOS CON PRESENTADOR"/>
        <s v="DISENIO DE POST Y CARRUSELES CON GUION"/>
        <s v="TOSHIBA DISCO DURO EXTERNO 25 1TB CANVIO BASICS USB 30 BLACK HDTB410XK3AA"/>
        <s v="KINGSTON USB DE 64GB DATATRAVELER EXODIA 32 GEN 1 DTX64GB"/>
        <s v="KINGSTON MEMORIA USB 64GB USB C 32 DATATRAVELER 70"/>
        <s v="KINGSTON MEMORIA SODIMM 16GB 3200MHZ KVR32S22S816"/>
        <s v="TYVEK"/>
        <s v="INSTALACION DE CHAPA DE PUERTA DE FIERRO Y CAMBIO DE SISTEMA CON TRES LLAVES"/>
        <s v="Polo box"/>
        <s v="Polo basico"/>
        <s v="MODULO COUNTER PVC ESTANDAR"/>
        <s v="Roll screen"/>
        <s v="EPSON TINTA NEGRO T504120 PL4150L4160L6161L6171L6171L6191"/>
        <s v="KIT VIDEO PORTERO DE CON MONITOR 7 2MP HIKVISION"/>
        <s v="CHAPA ELECTRICA CON BOTON PARA REJA MARCA BELCOM"/>
        <s v="TRANSFORMADOR PARA CHAPA ELECTRICA"/>
        <s v="CABLE UTP CAT5 X MTS"/>
        <s v="SERVICIO TECNICO MANO DE OBRA"/>
        <s v="MATERIALES TUBO O CANALETA ACCESORIOS DE FIJACION"/>
        <s v="SWICH DE TRANSFERENCIA"/>
        <s v="SOPORTE PARA LAPTOP"/>
        <s v="ENVIO"/>
        <s v="MONITOR LG LED 22MR410 100HZ 1920X1080 HDMI NS 503TOWR06049 GARANTIA 12 MESES POR LA MARCA"/>
        <s v="GENIUS PARLANTE"/>
        <s v="Impresora Brother DCP-T520W Multifuncional Wifi"/>
        <s v="LANYARDS"/>
        <s v="IMPRESION DE VINIL"/>
        <s v="SERVICIO DE GESTION COMERCIAL"/>
        <s v="Espejo de Bano Rectangular con Puntas Redondas 45x60cm"/>
        <s v="SAMSUNG  S 479 Celular Galaxy A06 4g 128gb Black"/>
        <s v="SAMSUNG Travel Adapter 15wpd"/>
        <s v="CARTONES PERSONALIZADOS"/>
        <s v="SERVICIO DE CONSULTA Y VALIDACION"/>
        <s v="CABLE HDMI"/>
        <s v="DISCO SOLIDO KINGSTON SSD 1TB EXTERNO USB TIPO-C USB 32 SXS10001000GB"/>
        <s v="TECLADO"/>
        <s v="KINGSTON SOLIDO EXTERNO 1TB XS1000 USB 32 GEN 2 TIPO C SXS10001000G"/>
        <s v="LOGITECH AUDIFONO ZONE 300 BLUETOOTH CMICROFONO"/>
        <s v="BANNERS PUBLICITARIOS"/>
        <s v="Validadores"/>
        <s v="HP LAPTOP VICTUS GAMING 15FA0021LA 156 FHD IPS CORE I512450H 8GB 512GB SSD RTX 3050  4GB W11 A14LCLA"/>
        <s v="KINGSTON MEMORIA RAM SODIMM  16GB DDR4 3200MHZ"/>
        <s v="LG MONITOR LED 215  22MR410  1920X1080 HDMI VGA 5MS100HZ"/>
        <s v="LOGITECH AURICULAR ESTEREO CON  MICROFONO H390 USB 981-000014"/>
        <s v="LOGITECH MOUSE M170 WIRELESS  BLACK GRAY 910-004940"/>
        <s v="LOGITECH MOUSE CABLEADO USB M90  DARK DPI DE 1000 NEGRO 910-"/>
        <s v="LENOVO NB V15 G4 IRU 156 FHD  INTEL I5-13420H 8GB 512GB INTEL  IRIS XE FREEDOS 83A100GJLM"/>
        <s v="DISENO Y EDICION"/>
        <s v="GESTION DE PLATAFORMAS DIGITALES"/>
        <s v="COORDINACION DE MARKETING"/>
        <s v="Polo"/>
        <s v="servicio"/>
        <s v="Memoria"/>
        <s v="Tumblers"/>
        <s v="Aplicaciones informaticas"/>
        <s v="CAT SALUD UNO RIESGO"/>
        <s v="COMISION POR VENTA DE ENTRADA EN COMPLEJO SANTA  ROSA DEL MES DE ENERO-MARZO 2025"/>
        <s v="Plan Individual Odoo"/>
        <s v="REALIZACION DE EVENTO"/>
        <s v="Venta del evento de agua marina y corazon serrano  mes de marzo 2025 Local Complejo Santa Rosa"/>
        <s v="SERVICIO DE DISENO UXUI"/>
        <s v="Bomba de condensado"/>
        <s v="Equipo LENNOX INVERTER SF 12000btu Split Pared  2200160hz R-410"/>
        <s v="MANTENIMIENTO DE LAS AREAS COMUNES"/>
        <s v="Implementacion Facturacion Electronica Mejoras personalizadas"/>
        <s v="Capacitacion en Liderazgo"/>
      </sharedItems>
    </cacheField>
    <cacheField name="item.categoria_producto" numFmtId="0">
      <sharedItems containsBlank="1" count="13">
        <s v="EVENTOS"/>
        <s v="SERVICIOS"/>
        <s v="MERCADERIA"/>
        <s v="Otros"/>
        <s v="ACTIVOS"/>
        <s v="IMPRESOS"/>
        <s v="PERSONAL"/>
        <m/>
        <s v="Mobiliario de oficina"/>
        <s v="ADMINISTRATIVOS"/>
        <s v="CapacitaciÃ³n en habilidades blandas"/>
        <s v="COMISION"/>
        <s v="Desarrollo profesional"/>
      </sharedItems>
    </cacheField>
    <cacheField name="item.id_estado" numFmtId="0">
      <sharedItems count="3">
        <s v="paid"/>
        <s v="not_paid"/>
        <s v="reversed"/>
      </sharedItems>
    </cacheField>
    <cacheField name="item.nombre_estado" numFmtId="0">
      <sharedItems/>
    </cacheField>
    <cacheField name="item.id_cuenta" numFmtId="0">
      <sharedItems containsSemiMixedTypes="0" containsString="0" containsNumber="1" containsInteger="1" minValue="877" maxValue="6963" count="36">
        <n v="6743"/>
        <n v="6740"/>
        <n v="6723"/>
        <n v="6797"/>
        <n v="6726"/>
        <n v="877"/>
        <n v="6727"/>
        <n v="6960"/>
        <n v="6962"/>
        <n v="6746"/>
        <n v="6676"/>
        <n v="6806"/>
        <n v="6963"/>
        <n v="6763"/>
        <n v="6796"/>
        <n v="6804"/>
        <n v="6765"/>
        <n v="6756"/>
        <n v="6711"/>
        <n v="6695"/>
        <n v="6961"/>
        <n v="6387"/>
        <n v="6742"/>
        <n v="6383"/>
        <n v="6413"/>
        <n v="6328"/>
        <n v="6701"/>
        <n v="6748"/>
        <n v="6782"/>
        <n v="6803"/>
        <n v="6707"/>
        <n v="6731"/>
        <n v="6403"/>
        <n v="6708"/>
        <n v="6317"/>
        <n v="6370"/>
      </sharedItems>
    </cacheField>
    <cacheField name="item.nom_cuenta" numFmtId="0">
      <sharedItems/>
    </cacheField>
    <cacheField name="item.distribucion_analitica" numFmtId="0">
      <sharedItems count="52">
        <s v="[[{'codigo': 138, 'nom_distribucion': 'Administrativo', 'sub_categoria': 'Acondicionamiento', 'porcentaje': '100.00'}]]"/>
        <s v="[[{'codigo': '', 'nom_distribucion': '', 'sub_categoria': '', 'porcentaje': '100.00'}]]"/>
        <s v="[[{'codigo': 103, 'nom_distribucion': 'Validadores', 'sub_categoria': 'Personal temporal', 'porcentaje': '100.00'}]]"/>
        <s v="[[{'codigo': 130, 'nom_distribucion': 'RR.HH', 'sub_categoria': 'Seguridad y salud laboral', 'porcentaje': '100.00'}]]"/>
        <s v="[[{'codigo': 97, 'nom_distribucion': 'RR.HH', 'sub_categoria': 'Bienestar', 'porcentaje': '100.00'}]]"/>
        <s v="[[{'codigo': 57, 'nom_distribucion': 'Administrativo', 'sub_categoria': 'Legal', 'porcentaje': '100.00'}]]"/>
        <s v="[[{'codigo': 96, 'nom_distribucion': 'RR.HH', 'sub_categoria': 'Act. de IntegraciÃ³n', 'porcentaje': '100.00'}]]"/>
        <s v="[[{'codigo': 145, 'nom_distribucion': 'Administrativo', 'sub_categoria': 'Gerencia', 'porcentaje': '100.00'}]]"/>
        <s v="[[{'codigo': 132, 'nom_distribucion': 'Validadores', 'sub_categoria': 'Gastos de Viaje', 'porcentaje': '100.00'}]]"/>
        <s v="[[{'codigo': 68, 'nom_distribucion': 'ATC', 'sub_categoria': 'Personal de apoyo', 'porcentaje': '100.00'}]]"/>
        <s v="[[{'codigo': 83, 'nom_distribucion': 'Impresos', 'sub_categoria': 'Suministros Compra', 'porcentaje': '100.00'}]]"/>
        <s v="[[{'codigo': 69, 'nom_distribucion': 'Comercial', 'sub_categoria': 'Otros', 'porcentaje': '100.00'}]]"/>
        <s v="[[{'codigo': 60, 'nom_distribucion': 'Administrativo', 'sub_categoria': 'Seguridad', 'porcentaje': '100.00'}]]"/>
        <s v="[[{'codigo': 98, 'nom_distribucion': 'TI', 'sub_categoria': 'Ime', 'porcentaje': '100.00'}]]"/>
        <s v="[[{'codigo': 63, 'nom_distribucion': 'Administrativo', 'sub_categoria': 'Delivery', 'porcentaje': '100.00'}]]"/>
        <s v="[[{'codigo': 125, 'nom_distribucion': 'TI', 'sub_categoria': 'Servidores', 'porcentaje': '100.00'}]]"/>
        <s v="[[{'codigo': 73, 'nom_distribucion': 'Contenido', 'sub_categoria': 'Personal temporal', 'porcentaje': '100.00'}]]"/>
        <s v="[[{'codigo': 75, 'nom_distribucion': 'Contenido', 'sub_categoria': 'Otros', 'porcentaje': '75.00'}, {'codigo': 92, 'nom_distribucion': 'Operaciones', 'sub_categoria': 'Operativos', 'porcentaje': '25.00'}]]"/>
        <s v="[[{'codigo': 61, 'nom_distribucion': 'Administrativo', 'sub_categoria': 'Operativos', 'porcentaje': '100.00'}]]"/>
        <s v="[[{'codigo': 82, 'nom_distribucion': 'Impresos', 'sub_categoria': 'Ime', 'porcentaje': '100.00'}]]"/>
        <s v="[[{'codigo': 56, 'nom_distribucion': 'Administrativo', 'sub_categoria': 'Contabilidad', 'porcentaje': '100.00'}]]"/>
        <s v="[[{'codigo': 127, 'nom_distribucion': 'Administrativo', 'sub_categoria': 'Servicios', 'porcentaje': '100.00'}]]"/>
        <s v="[[{'codigo': 143, 'nom_distribucion': 'RR.HH', 'sub_categoria': 'Otros', 'porcentaje': '100.00'}]]"/>
        <s v="[[{'codigo': 131, 'nom_distribucion': 'Administrativo', 'sub_categoria': 'Mantenimiento', 'porcentaje': '100.00'}]]"/>
        <s v="[[{'codigo': 60, 'nom_distribucion': 'Administrativo', 'sub_categoria': 'Seguridad', 'porcentaje': '35.00'}, {'codigo': 131, 'nom_distribucion': 'Administrativo', 'sub_categoria': 'Mantenimiento', 'porcentaje': '65.00'}]]"/>
        <s v="[[{'codigo': 59, 'nom_distribucion': 'Administrativo', 'sub_categoria': 'Ime', 'porcentaje': '100.00'}]]"/>
        <s v="[[{'codigo': 104, 'nom_distribucion': 'Validadores', 'sub_categoria': 'Otros', 'porcentaje': '100.00'}]]"/>
        <s v="[[{'codigo': 75, 'nom_distribucion': 'Contenido', 'sub_categoria': 'Otros', 'porcentaje': '100.00'}]]"/>
        <s v="[[{'codigo': 139, 'nom_distribucion': 'Administrativo', 'sub_categoria': 'Otros', 'porcentaje': '100.00'}]]"/>
        <s v="[[{'codigo': 133, 'nom_distribucion': 'Administrativo', 'sub_categoria': 'Suministros', 'porcentaje': '100.00'}]]"/>
        <s v="[[{'codigo': 100, 'nom_distribucion': 'TI', 'sub_categoria': 'Proyecto', 'porcentaje': '100.00'}]]"/>
        <s v="[[{'codigo': 144, 'nom_distribucion': 'Operaciones', 'sub_categoria': 'Otros', 'porcentaje': '100.00'}]]"/>
        <s v="[[{'codigo': 85, 'nom_distribucion': 'Impresos', 'sub_categoria': 'Proyecto', 'porcentaje': '100.00'}]]"/>
        <s v="[[{'codigo': 65, 'nom_distribucion': 'ATC', 'sub_categoria': 'Otros', 'porcentaje': '100.00'}]]"/>
        <s v="[[{'codigo': 137, 'nom_distribucion': 'TI', 'sub_categoria': 'Sofware y Licencias', 'porcentaje': '100.00'}]]"/>
        <s v="[[{'codigo': 110, 'nom_distribucion': 'Administrativo', 'sub_categoria': 'Proyecto', 'porcentaje': '100.00'}]]"/>
        <s v="[[{'codigo': 102, 'nom_distribucion': 'Validadores', 'sub_categoria': 'Ime', 'porcentaje': '100.00'}]]"/>
        <s v="[[{'codigo': 77, 'nom_distribucion': 'DiseÃ±o', 'sub_categoria': 'Ime', 'porcentaje': '100.00'}]]"/>
        <s v="[[{'codigo': 101, 'nom_distribucion': 'TI', 'sub_categoria': 'Personal Temporal', 'porcentaje': '100.00'}]]"/>
        <s v="[[{'codigo': 72, 'nom_distribucion': 'Comercial', 'sub_categoria': 'Gastos de Viaje', 'porcentaje': '100.00'}]]"/>
        <s v="[[{'codigo': 99, 'nom_distribucion': 'TI', 'sub_categoria': 'Proveedores digitales y plataforma web', 'porcentaje': '100.00'}]]"/>
        <s v="[[{'codigo': 71, 'nom_distribucion': 'Comercial', 'sub_categoria': 'Proyecto', 'porcentaje': '100.00'}]]"/>
        <s v="[[{'codigo': 81, 'nom_distribucion': 'Impresos', 'sub_categoria': 'Otros', 'porcentaje': '100.00'}]]"/>
        <s v="[[{'codigo': 95, 'nom_distribucion': 'RR.HH', 'sub_categoria': 'Ime', 'porcentaje': '100.00'}]]"/>
        <s v="[[{'codigo': 142, 'nom_distribucion': 'RR.HH', 'sub_categoria': 'Suministros', 'porcentaje': '100.00'}]]"/>
        <s v="[[{'codigo': 76, 'nom_distribucion': 'Marketing', 'sub_categoria': 'Otros', 'porcentaje': '100.00'}]]"/>
        <s v="[[{'codigo': 92, 'nom_distribucion': 'Operaciones', 'sub_categoria': 'Operativos', 'porcentaje': '100.00'}]]"/>
        <s v="[[{'codigo': 62, 'nom_distribucion': 'Administrativo', 'sub_categoria': 'Personal temporal', 'porcentaje': '100.00'}]]"/>
        <s v="[[{'codigo': 74, 'nom_distribucion': 'Contenido', 'sub_categoria': 'Gastos de Viaje', 'porcentaje': '100.00'}]]"/>
        <s v="[[{'codigo': 126, 'nom_distribucion': 'Administrativo', 'sub_categoria': 'Proveedores digitales y plataforma web', 'porcentaje': '100.00'}]]"/>
        <s v="[[{'codigo': 86, 'nom_distribucion': 'Marketing', 'sub_categoria': 'CampaÃ±a', 'porcentaje': '100.00'}]]"/>
        <s v="[[{'codigo': 129, 'nom_distribucion': 'Contenido', 'sub_categoria': 'Ime', 'porcentaje': '100.00'}]]"/>
      </sharedItems>
    </cacheField>
    <cacheField name="item.evento.id_evento" numFmtId="0">
      <sharedItems containsNonDate="0" containsString="0" containsBlank="1" count="1">
        <m/>
      </sharedItems>
    </cacheField>
    <cacheField name="item.evento.nom_evento" numFmtId="0">
      <sharedItems containsNonDate="0" containsString="0" containsBlank="1"/>
    </cacheField>
    <cacheField name="item.evento.fecha_hora_ini_event" numFmtId="0">
      <sharedItems containsNonDate="0" containsString="0" containsBlank="1"/>
    </cacheField>
    <cacheField name="item.evento.fecha_hora_fin_event" numFmtId="0">
      <sharedItems containsNonDate="0" containsString="0" containsBlank="1"/>
    </cacheField>
    <cacheField name="item.evento.id_organizador" numFmtId="0">
      <sharedItems containsNonDate="0" containsString="0" containsBlank="1"/>
    </cacheField>
    <cacheField name="item.evento.nom_organizador" numFmtId="0">
      <sharedItems containsNonDate="0" containsString="0" containsBlank="1"/>
    </cacheField>
    <cacheField name="item.evento.tipo_organizador" numFmtId="0">
      <sharedItems containsNonDate="0" containsString="0" containsBlank="1"/>
    </cacheField>
    <cacheField name="UNIFICADO" numFmtId="0">
      <sharedItems count="398">
        <s v="E001-00000068"/>
        <s v="F002-00001584"/>
        <s v="E001-00000005"/>
        <s v="E001-00000039"/>
        <s v="F052-01689541"/>
        <s v="F250-00000900"/>
        <s v="E001-20"/>
        <s v="E001-18"/>
        <s v="E001-00000057"/>
        <s v="E001-00000026"/>
        <s v="E001-00000013"/>
        <s v="F003-00001183"/>
        <s v="E001-00000493"/>
        <s v="E001-00000492"/>
        <s v="F301-00040284"/>
        <s v="E001-00000127"/>
        <s v="E001-00000129"/>
        <s v="E001-00000128"/>
        <s v="E001-00000067"/>
        <s v="E001-00000016"/>
        <s v="F004-00001283"/>
        <s v="E001-38"/>
        <s v="F001-00025751"/>
        <s v="544-4458714229"/>
        <s v="FP03-00001558"/>
        <s v="FF13-00000401"/>
        <s v="E001-00000004"/>
        <s v="E001-00000015"/>
        <s v="SB02-0243453637"/>
        <s v="F001-00009665"/>
        <s v="FE30-00023585"/>
        <s v="F030-00008004"/>
        <s v="F004-00027540"/>
        <s v="F004-00027539"/>
        <s v="FE30-00023070"/>
        <s v="F121-00003530"/>
        <s v="F001-00010802"/>
        <s v="FS01-00002899"/>
        <s v="F001-00002213"/>
        <s v="E001-00000073"/>
        <s v="E001-00000122"/>
        <s v="E001-00000537"/>
        <s v="E001-00000063"/>
        <s v="FI25-00017305"/>
        <s v="SB01-0571094872"/>
        <s v="SB01-0571233027"/>
        <s v="FRE1-00007302"/>
        <s v="E001-00000136"/>
        <s v="FRE1-00007301"/>
        <s v="F448-00023557"/>
        <s v="E001-00000037"/>
        <s v="F21U-00028676"/>
        <s v="F18U-00070549"/>
        <s v="FC03-00086728"/>
        <s v="E001-00000283"/>
        <s v="E001-00000285"/>
        <s v="FF29-00003107"/>
        <s v="FE29-00025243"/>
        <s v="F004-00001249"/>
        <s v="E001-00000020"/>
        <s v="E001-00000061"/>
        <s v="S106-0014885947"/>
        <s v="F121-00003401"/>
        <s v="F001-00009925"/>
        <s v="F315-00455032"/>
        <s v="NÂ° F001-00009566"/>
        <s v="R E001-00000015"/>
        <s v="SB01-0569026304"/>
        <s v="F001-00009648"/>
        <s v="F001-00007397"/>
        <s v="E001-00000118"/>
        <s v="F E001-00000293"/>
        <s v="F121-00003365"/>
        <s v="F090-00187668"/>
        <s v="F090-00187667"/>
        <s v="F090-00187665"/>
        <s v="F090-00187666"/>
        <s v="F F002-00033229"/>
        <s v="F003-00007219"/>
        <s v="F002-00001533"/>
        <s v="F E001-00000038"/>
        <s v="FR02-00001013"/>
        <s v="E001-00000059"/>
        <s v="E001-00000060"/>
        <s v="R S001-18120090"/>
        <s v="E001-00000117"/>
        <s v="F S108-00389525"/>
        <s v="E001-00000148"/>
        <s v="FI25-00017049"/>
        <s v="R E001-29"/>
        <s v="B574-00006045"/>
        <s v="F100-00008599"/>
        <s v="FI40-00016363"/>
        <s v="F052-01658369"/>
        <s v="F F002-00033121"/>
        <s v="F E001-00000189"/>
        <s v="FC01-00132753"/>
        <s v="F021-00005380"/>
        <s v="F E001-00000147"/>
        <s v="FX02-00376089"/>
        <s v="F001-00008373"/>
        <s v="R E001-25"/>
        <s v="F E001-00000060"/>
        <s v="R E001-58"/>
        <s v="F017-00003599"/>
        <s v="F NÂ° F001-00009487"/>
        <s v="F814-00044499"/>
        <s v="F101-00106453"/>
        <s v="F FTR1-00000040"/>
        <s v="F E001-00000528"/>
        <s v="S102-00419303"/>
        <s v="F003-00000798"/>
        <s v="R SB02-0237683114"/>
        <s v="F F001-00009405"/>
        <s v="F E001-00000037"/>
        <s v="F E001-00000777"/>
        <s v="F F004-00026751"/>
        <s v="F F005-00030678"/>
        <s v="FI37-00027698"/>
        <s v="F E001-00000057"/>
        <s v="R E001-49"/>
        <s v="R E001-35"/>
        <s v="F E001-00000113"/>
        <s v="F FE29-00019866"/>
        <s v="F E001-00000112"/>
        <s v="F021-00005320"/>
        <s v="F E001-00000073"/>
        <s v="F E001-00000527"/>
        <s v="F E001-00000526"/>
        <s v="FC01-00132402"/>
        <s v="F F001-00009446"/>
        <s v="F F002-00001507"/>
        <s v="F E001-00000049"/>
        <s v="F F001-00000432"/>
        <s v="FFBNÂº-8800045721"/>
        <s v="F F001-00025294"/>
        <s v="F E001-00000280"/>
        <s v="RE-00171"/>
        <s v="F E001-00000110"/>
        <s v="F F002-00001504"/>
        <s v="F F002-00032725"/>
        <s v="FFNÂº-00401103267"/>
        <s v="F S002-191441554"/>
        <s v="F E001-00000288"/>
        <s v="F E001-00000056"/>
        <s v="F F581-07054538"/>
        <s v="F E001-00000055"/>
        <s v="F E001-00000044"/>
        <s v="R S106-0013191099"/>
        <s v="F620-00033046"/>
        <s v="F F004-01101419"/>
        <s v="R E001-14"/>
        <s v="F E001-00000106"/>
        <s v="F F001-00025171"/>
        <s v="F F002-00057777"/>
        <s v="R E001-24"/>
        <s v="F NÂ° F001-00009370"/>
        <s v="F FI40-00015738"/>
        <s v="RE-0013"/>
        <s v="F F002-00015013"/>
        <s v="F E001-00000012"/>
        <s v="F FI40-00015675"/>
        <s v="R S001-17516879"/>
        <s v="F E001-00000152"/>
        <s v="F F004-00102454"/>
        <s v="F FI40-00015605"/>
        <s v="R S108-313395-N-BV-04149"/>
        <s v="F F052-01625979"/>
        <s v="F F52U-00022257"/>
        <s v="R E001-13"/>
        <s v="FF-00200032368"/>
        <s v="F E001-00000441"/>
        <s v="R SB 02-0 232062063"/>
        <s v="F F002-00032310"/>
        <s v="F E001-00000101"/>
        <s v="R E001-23"/>
        <s v="F E001-00001138"/>
        <s v="F204-00002733"/>
        <s v="F201-00012170"/>
        <s v="F F001-00004435"/>
        <s v="BLAAHNZ-5447857"/>
        <s v="BLAHWUJ-5448205"/>
        <s v="F F101-00014405"/>
        <s v="F E001-00000437"/>
        <s v="F F001-00024991"/>
        <s v="F F003-0001115"/>
        <s v="F FE28-00009926"/>
        <s v="B B100-00052538"/>
        <s v="BLATYXS-5446143"/>
        <s v="F FF01-00041462"/>
        <s v="F F001-00009250"/>
        <s v="F F101-00026143"/>
        <s v="RE-00158"/>
        <s v="F E001-00000286"/>
        <s v="R E001-44"/>
        <s v="F E001-00000097"/>
        <s v="F E001-00000017"/>
        <s v="F E001-00000518"/>
        <s v="F F008-00006896"/>
        <s v="F F002-00009971"/>
        <s v="R E001-33"/>
        <s v="F FI37-00026962"/>
        <s v="R E001-69"/>
        <s v="FF-00200032178"/>
        <s v="R SB01-0557237787"/>
        <s v="R SB01-0557184643"/>
        <s v="R SB01-0557184229"/>
        <s v="F FC03-00000218"/>
        <s v="F FRE1-00004528"/>
        <s v="F E001-00000277"/>
        <s v="R S106-0011552637"/>
        <s v="RE-00142"/>
        <s v="F F002-00034865"/>
        <s v="F F004-01090808"/>
        <s v="F E001-00000089"/>
        <s v="F E001-00000090"/>
        <s v="F E001-00000011"/>
        <s v="F E001-00000282"/>
        <s v="F E001-00001362"/>
        <s v="F E001-00001200"/>
        <s v="F F002-00000001"/>
        <s v="F F004-00025461"/>
        <s v="F F001-00002033"/>
        <s v="F E001-00000246"/>
        <s v="F F002-00032036"/>
        <s v="F E001-00000010"/>
        <s v="F F021-00004869"/>
        <s v="F SB01-0555279995"/>
        <s v="F E001-00000008"/>
        <s v="F E001-00000279"/>
        <s v="F E001-00000169"/>
        <s v="F E001-00000559"/>
        <s v="F E001-00000085"/>
        <s v="F E001-00001195"/>
        <s v="F E001-00000507"/>
        <s v="F E001-00000506"/>
        <s v="R S108-237482"/>
        <s v="F NÂ° F001-00009163"/>
        <s v="F F052-01597353"/>
        <s v="B B002-00224626"/>
        <s v="F FI37-00026643"/>
        <s v="GAST-2025060004"/>
        <s v="GAST-2025060003"/>
        <s v="F F037-00038714"/>
        <s v="F F500-00038780"/>
        <s v="RE-00120"/>
        <s v="F E001-00000079"/>
        <s v="F E001-00000078"/>
        <s v="F E001-00000557"/>
        <s v="F E001-00000009"/>
        <s v="RE-0011"/>
        <s v="F F002-00023825"/>
        <s v="F E001-00000985"/>
        <s v="F F001-00024718"/>
        <s v="F907-00030714"/>
        <s v="F F574-00000062"/>
        <s v="F E001-00003801"/>
        <s v="F F005-00029664"/>
        <s v="F F101-00025883"/>
        <s v="F E001-00000076"/>
        <s v="R E001-84"/>
        <s v="F E001-00000270"/>
        <s v="F FE27-00014814"/>
        <s v="F NÂ° F001-00009109"/>
        <s v="F F001-00024683"/>
        <s v="F E001-00000271"/>
        <s v="F E001-00000071"/>
        <s v="F E001-00000070"/>
        <s v="F F001-00015150"/>
        <s v="F F001-00024648"/>
        <s v="F F203-00010988"/>
        <s v="R E001-67"/>
        <s v="F E001-00000069"/>
        <s v="R E001-21"/>
        <s v="RE-00134"/>
        <s v="F F002-00031619"/>
        <s v="F E001-00000272"/>
        <s v="F E001-00000275"/>
        <s v="F E001-00000254"/>
        <s v="F F101-00013907"/>
        <s v="R SB01-0550107596"/>
        <s v="R SB01-0550100191"/>
        <s v="R SB01-0550463247"/>
        <s v="RE-001117"/>
        <s v="F E001-00000268"/>
        <s v="F E001-00000160"/>
        <s v="F E001-00000068"/>
        <s v="F E001-00000020"/>
        <s v="F F002-00001411"/>
        <s v="F F002-00014647"/>
        <s v="F F002-00001409"/>
        <s v="F E001-00000065"/>
        <s v="F F001-00009029"/>
        <s v="R E001-51"/>
        <s v="RE-00123"/>
        <s v="F E001-00000307"/>
        <s v="GAST-2025060002"/>
        <s v="GAST-2025060001"/>
        <s v="R S108-160788"/>
        <s v="F E001-00000262"/>
        <s v="F F052-01567501"/>
        <s v="F F002-00031355"/>
        <s v="F E001-00000736"/>
        <s v="RE-001116"/>
        <s v="RE-00117"/>
        <s v="RE-00173"/>
        <s v="F F002-00003881"/>
        <s v="F E001-00000496"/>
        <s v="F F002-00031205"/>
        <s v="F E001-00000059"/>
        <s v="F E001-00000058"/>
        <s v="F F001-00008946"/>
        <s v="F F101-00025503"/>
        <s v="F F002-00001374"/>
        <s v="F FE26-00004637"/>
        <s v="RE-00116"/>
        <s v="F F002-00031139"/>
        <s v="R E001-66"/>
        <s v="F F004-00023984"/>
        <s v="F F001-00024304"/>
        <s v="F F001-00024303"/>
        <s v="F E001-00000495"/>
        <s v="F E001-00000494"/>
        <s v="F E001-00000050"/>
        <s v="F F002-00031007"/>
        <s v="RE-00115"/>
        <s v="F F001-00008887"/>
        <s v="R-10412704113"/>
        <s v="R E001-22"/>
        <s v="F E001-00000027"/>
        <s v="F E001-00000354"/>
        <s v="F E001-00000141"/>
        <s v="F E001-00000036"/>
        <s v="F E001-00000492"/>
        <s v="F FG01-00000002443"/>
        <s v="F E001-00000035"/>
        <s v="F F001-00007417"/>
        <s v="F E001-00001288"/>
        <s v="R E001-115"/>
        <s v="F FX02-00343038"/>
        <s v="F E001-00000250"/>
        <s v="F E001-00000249"/>
        <s v="F F001-000 1167"/>
        <s v="R S108-84224 N-BV-04145"/>
        <s v="F F001-00024068"/>
        <s v="F F052-01536673"/>
        <s v="F E001-00000029"/>
        <s v="F F001-00008823"/>
        <s v="F E001-00000033"/>
        <s v="F E001-00001285"/>
        <s v="F E001-00000032"/>
        <s v="R E001-18"/>
        <s v="F E001-00000031"/>
        <s v="F E001-00000242"/>
        <s v="F E001-00000024"/>
        <s v="F E001-00000025"/>
        <s v="F E001-00001279"/>
        <s v="R E001-19"/>
        <s v="F E001-00000030"/>
        <s v="F FE25-00003199"/>
        <s v="F F001-00023949"/>
        <s v="F E001-00000238"/>
        <s v="R E001-8"/>
        <s v="R E001-28"/>
        <s v="R E001-12"/>
        <s v="F E001-00000485"/>
        <s v="F E001-00000239"/>
        <s v="F E001-00000484"/>
        <s v="F E001-00000483"/>
        <s v="R E001-7"/>
        <s v="F E001-00000019"/>
        <s v="F F001-00008733"/>
        <s v="F F001-00000184"/>
        <s v="F F001-00000183"/>
        <s v="F E001-00000303"/>
        <s v="F F001-00008662"/>
        <s v="F F052-01510600"/>
        <s v="F E001-00000123"/>
        <s v="F F001-00000691"/>
        <s v="F E001-00000247"/>
        <s v="F E001-00000051"/>
        <s v="F E001-00000005"/>
        <s v="F E001-00000088"/>
        <s v="F E001-00000476"/>
        <s v="F E001-00000475"/>
        <s v="F E001-00000474"/>
        <s v="F F001-00008616"/>
        <s v="F F002-00001290"/>
        <s v="F FFF1-00001498"/>
        <s v="F FE24-00003202"/>
        <s v="R E001-136"/>
        <s v="F FFF1-00001493"/>
        <s v="F FFF1-00001494"/>
        <s v="R E001-2"/>
        <s v="F F002-00001286"/>
        <s v="F F001-00006261"/>
        <s v="F F002-00001282"/>
        <s v="F FE23-00003622"/>
      </sharedItems>
    </cacheField>
    <cacheField name="CONVERSION.item.subtotal" numFmtId="0">
      <sharedItems containsSemiMixedTypes="0" containsString="0" containsNumber="1" minValue="0" maxValue="18794.919999999998"/>
    </cacheField>
    <cacheField name="CONVERSION.item.igv" numFmtId="0">
      <sharedItems containsSemiMixedTypes="0" containsString="0" containsNumber="1" minValue="-300" maxValue="3383.09"/>
    </cacheField>
    <cacheField name="CONVERSION.item.total" numFmtId="0">
      <sharedItems containsSemiMixedTypes="0" containsString="0" containsNumber="1" minValue="0" maxValue="22178.01"/>
    </cacheField>
    <cacheField name="Días (fecha_de_emision)" numFmtId="0" databaseField="0">
      <fieldGroup base="3">
        <rangePr groupBy="days" startDate="2025-03-01T00:00:00" endDate="2025-10-15T00:00:00"/>
        <groupItems count="368">
          <s v="&lt;1/03/2025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t"/>
          <s v="2-Set"/>
          <s v="3-Set"/>
          <s v="4-Set"/>
          <s v="5-Set"/>
          <s v="6-Set"/>
          <s v="7-Set"/>
          <s v="8-Set"/>
          <s v="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5/10/2025"/>
        </groupItems>
      </fieldGroup>
    </cacheField>
    <cacheField name="Meses (fecha_de_emision)" numFmtId="0" databaseField="0">
      <fieldGroup base="3">
        <rangePr groupBy="months" startDate="2025-03-01T00:00:00" endDate="2025-10-15T00:00:00"/>
        <groupItems count="14">
          <s v="&lt;1/03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15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 Zuniga" refreshedDate="45982.569990625001" createdVersion="8" refreshedVersion="8" minRefreshableVersion="3" recordCount="592" xr:uid="{C2D444C7-A542-4643-9FFE-CC64D40E152E}">
  <cacheSource type="worksheet">
    <worksheetSource name="Tabla1"/>
  </cacheSource>
  <cacheFields count="12">
    <cacheField name="facturaid" numFmtId="0">
      <sharedItems count="399">
        <s v="544-4458714229"/>
        <s v="B B002-00224626"/>
        <s v="B B100-00052538"/>
        <s v="B574-00006045"/>
        <s v="BLAAHNZ-5447857"/>
        <s v="BLAHWUJ-5448205"/>
        <s v="BLATYXS-5446143"/>
        <s v="E001-00000004"/>
        <s v="E001-00000005"/>
        <s v="E001-00000013"/>
        <s v="E001-00000015"/>
        <s v="E001-00000016"/>
        <s v="E001-00000020"/>
        <s v="E001-00000026"/>
        <s v="E001-00000037"/>
        <s v="E001-00000039"/>
        <s v="E001-00000057"/>
        <s v="E001-00000059"/>
        <s v="E001-00000060"/>
        <s v="E001-00000061"/>
        <s v="E001-00000063"/>
        <s v="E001-00000067"/>
        <s v="E001-00000068"/>
        <s v="E001-00000073"/>
        <s v="E001-00000117"/>
        <s v="E001-00000118"/>
        <s v="E001-00000122"/>
        <s v="E001-00000127"/>
        <s v="E001-00000128"/>
        <s v="E001-00000129"/>
        <s v="E001-00000136"/>
        <s v="E001-00000148"/>
        <s v="E001-00000283"/>
        <s v="E001-00000285"/>
        <s v="E001-00000492"/>
        <s v="E001-00000493"/>
        <s v="E001-00000537"/>
        <s v="E001-18"/>
        <s v="E001-20"/>
        <s v="E001-38"/>
        <s v="F E001-00000005"/>
        <s v="F E001-00000008"/>
        <s v="F E001-00000009"/>
        <s v="F E001-00000010"/>
        <s v="F E001-00000011"/>
        <s v="F E001-00000012"/>
        <s v="F E001-00000017"/>
        <s v="F E001-00000019"/>
        <s v="F E001-00000020"/>
        <s v="F E001-00000024"/>
        <s v="F E001-00000025"/>
        <s v="F E001-00000027"/>
        <s v="F E001-00000029"/>
        <s v="F E001-00000030"/>
        <s v="F E001-00000031"/>
        <s v="F E001-00000032"/>
        <s v="F E001-00000033"/>
        <s v="F E001-00000035"/>
        <s v="F E001-00000036"/>
        <s v="F E001-00000037"/>
        <s v="F E001-00000038"/>
        <s v="F E001-00000044"/>
        <s v="F E001-00000049"/>
        <s v="F E001-00000050"/>
        <s v="F E001-00000051"/>
        <s v="F E001-00000055"/>
        <s v="F E001-00000056"/>
        <s v="F E001-00000057"/>
        <s v="F E001-00000058"/>
        <s v="F E001-00000059"/>
        <s v="F E001-00000060"/>
        <s v="F E001-00000065"/>
        <s v="F E001-00000068"/>
        <s v="F E001-00000069"/>
        <s v="F E001-00000070"/>
        <s v="F E001-00000071"/>
        <s v="F E001-00000073"/>
        <s v="F E001-00000076"/>
        <s v="F E001-00000078"/>
        <s v="F E001-00000079"/>
        <s v="F E001-00000085"/>
        <s v="F E001-00000088"/>
        <s v="F E001-00000089"/>
        <s v="F E001-00000090"/>
        <s v="F E001-00000097"/>
        <s v="F E001-00000101"/>
        <s v="F E001-00000106"/>
        <s v="F E001-00000110"/>
        <s v="F E001-00000112"/>
        <s v="F E001-00000113"/>
        <s v="F E001-00000123"/>
        <s v="F E001-00000141"/>
        <s v="F E001-00000147"/>
        <s v="F E001-00000152"/>
        <s v="F E001-00000160"/>
        <s v="F E001-00000169"/>
        <s v="F E001-00000189"/>
        <s v="F E001-00000238"/>
        <s v="F E001-00000239"/>
        <s v="F E001-00000242"/>
        <s v="F E001-00000246"/>
        <s v="F E001-00000247"/>
        <s v="F E001-00000249"/>
        <s v="F E001-00000250"/>
        <s v="F E001-00000254"/>
        <s v="F E001-00000262"/>
        <s v="F E001-00000268"/>
        <s v="F E001-00000270"/>
        <s v="F E001-00000271"/>
        <s v="F E001-00000272"/>
        <s v="F E001-00000275"/>
        <s v="F E001-00000277"/>
        <s v="F E001-00000279"/>
        <s v="F E001-00000280"/>
        <s v="F E001-00000282"/>
        <s v="F E001-00000286"/>
        <s v="F E001-00000288"/>
        <s v="F E001-00000293"/>
        <s v="F E001-00000303"/>
        <s v="F E001-00000307"/>
        <s v="F E001-00000354"/>
        <s v="F E001-00000437"/>
        <s v="F E001-00000441"/>
        <s v="F E001-00000474"/>
        <s v="F E001-00000475"/>
        <s v="F E001-00000476"/>
        <s v="F E001-00000483"/>
        <s v="F E001-00000484"/>
        <s v="F E001-00000485"/>
        <s v="F E001-00000492"/>
        <s v="F E001-00000494"/>
        <s v="F E001-00000495"/>
        <s v="F E001-00000496"/>
        <s v="F E001-00000506"/>
        <s v="F E001-00000507"/>
        <s v="F E001-00000518"/>
        <s v="F E001-00000526"/>
        <s v="F E001-00000527"/>
        <s v="F E001-00000528"/>
        <s v="F E001-00000557"/>
        <s v="F E001-00000559"/>
        <s v="F E001-00000736"/>
        <s v="F E001-00000777"/>
        <s v="F E001-00000985"/>
        <s v="F E001-00001138"/>
        <s v="F E001-00001195"/>
        <s v="F E001-00001200"/>
        <s v="F E001-00001279"/>
        <s v="F E001-00001285"/>
        <s v="F E001-00001288"/>
        <s v="F E001-00001362"/>
        <s v="F E001-00003801"/>
        <s v="F F001-000 1167"/>
        <s v="F F001-00000183"/>
        <s v="F F001-00000184"/>
        <s v="F F001-00000432"/>
        <s v="F F001-00000691"/>
        <s v="F F001-00002033"/>
        <s v="F F001-00004435"/>
        <s v="F F001-00006261"/>
        <s v="F F001-00007417"/>
        <s v="F F001-00008616"/>
        <s v="F F001-00008662"/>
        <s v="F F001-00008733"/>
        <s v="F F001-00008823"/>
        <s v="F F001-00008887"/>
        <s v="F F001-00008946"/>
        <s v="F F001-00009029"/>
        <s v="F F001-00009250"/>
        <s v="F F001-00009405"/>
        <s v="F F001-00009446"/>
        <s v="F F001-00015150"/>
        <s v="F F001-00023949"/>
        <s v="F F001-00024068"/>
        <s v="F F001-00024303"/>
        <s v="F F001-00024304"/>
        <s v="F F001-00024648"/>
        <s v="F F001-00024683"/>
        <s v="F F001-00024718"/>
        <s v="F F001-00024991"/>
        <s v="F F001-00025171"/>
        <s v="F F001-00025294"/>
        <s v="F F002-00000001"/>
        <s v="F F002-00001282"/>
        <s v="F F002-00001286"/>
        <s v="F F002-00001290"/>
        <s v="F F002-00001374"/>
        <s v="F F002-00001409"/>
        <s v="F F002-00001411"/>
        <s v="F F002-00001504"/>
        <s v="F F002-00001507"/>
        <s v="F F002-00003881"/>
        <s v="F F002-00009971"/>
        <s v="F F002-00014647"/>
        <s v="F F002-00015013"/>
        <s v="F F002-00023825"/>
        <s v="F F002-00031007"/>
        <s v="F F002-00031139"/>
        <s v="F F002-00031205"/>
        <s v="F F002-00031355"/>
        <s v="F F002-00031619"/>
        <s v="F F002-00032036"/>
        <s v="F F002-00032310"/>
        <s v="F F002-00032725"/>
        <s v="F F002-00033121"/>
        <s v="F F002-00033229"/>
        <s v="F F002-00034865"/>
        <s v="F F002-00057777"/>
        <s v="F F003-0001115"/>
        <s v="F F004-00023984"/>
        <s v="F F004-00025461"/>
        <s v="F F004-00026751"/>
        <s v="F F004-00102454"/>
        <s v="F F004-01090808"/>
        <s v="F F004-01101419"/>
        <s v="F F005-00029664"/>
        <s v="F F005-00030678"/>
        <s v="F F008-00006896"/>
        <s v="F F021-00004869"/>
        <s v="F F037-00038714"/>
        <s v="F F052-01510600"/>
        <s v="F F052-01536673"/>
        <s v="F F052-01567501"/>
        <s v="F F052-01597353"/>
        <s v="F F052-01625979"/>
        <s v="F F101-00013907"/>
        <s v="F F101-00014405"/>
        <s v="F F101-00025503"/>
        <s v="F F101-00025883"/>
        <s v="F F101-00026143"/>
        <s v="F F203-00010988"/>
        <s v="F F500-00038780"/>
        <s v="F F52U-00022257"/>
        <s v="F F574-00000062"/>
        <s v="F F581-07054538"/>
        <s v="F FC03-00000218"/>
        <s v="F FE23-00003622"/>
        <s v="F FE24-00003202"/>
        <s v="F FE25-00003199"/>
        <s v="F FE26-00004637"/>
        <s v="F FE27-00014814"/>
        <s v="F FE28-00009926"/>
        <s v="F FE29-00019866"/>
        <s v="F FF01-00041462"/>
        <s v="F FFF1-00001493"/>
        <s v="F FFF1-00001494"/>
        <s v="F FFF1-00001498"/>
        <s v="F FG01-00000002443"/>
        <s v="F FI37-00026643"/>
        <s v="F FI37-00026962"/>
        <s v="F FI40-00015605"/>
        <s v="F FI40-00015675"/>
        <s v="F FI40-00015738"/>
        <s v="F FRE1-00004528"/>
        <s v="F FTR1-00000040"/>
        <s v="F FX02-00343038"/>
        <s v="F N° F001-00009109"/>
        <s v="F N° F001-00009163"/>
        <s v="F N° F001-00009370"/>
        <s v="F N° F001-00009487"/>
        <s v="F S002-191441554"/>
        <s v="F S108-00389525"/>
        <s v="F SB01-0555279995"/>
        <s v="F001-00002213"/>
        <s v="F001-00007397"/>
        <s v="F001-00008373"/>
        <s v="F001-00009648"/>
        <s v="F001-00009665"/>
        <s v="F001-00009925"/>
        <s v="F001-00010802"/>
        <s v="F001-00025751"/>
        <s v="F002-00001533"/>
        <s v="F002-00001584"/>
        <s v="F003-00000798"/>
        <s v="F003-00001183"/>
        <s v="F003-00007219"/>
        <s v="F004-00001249"/>
        <s v="F004-00001283"/>
        <s v="F004-00027539"/>
        <s v="F004-00027540"/>
        <s v="F017-00003599"/>
        <s v="F021-00005320"/>
        <s v="F021-00005380"/>
        <s v="F030-00008004"/>
        <s v="F052-01658369"/>
        <s v="F052-01689541"/>
        <s v="F090-00187665"/>
        <s v="F090-00187666"/>
        <s v="F090-00187667"/>
        <s v="F090-00187668"/>
        <s v="F100-00008599"/>
        <s v="F101-00106453"/>
        <s v="F121-00003365"/>
        <s v="F121-00003401"/>
        <s v="F121-00003530"/>
        <s v="F18U-00070549"/>
        <s v="F201-00012170"/>
        <s v="F204-00002733"/>
        <s v="F21U-00028676"/>
        <s v="F250-00000900"/>
        <s v="F301-00040284"/>
        <s v="F315-00455032"/>
        <s v="F448-00023557"/>
        <s v="F620-00033046"/>
        <s v="F814-00044499"/>
        <s v="F907-00030714"/>
        <s v="FC01-00132402"/>
        <s v="FC01-00132753"/>
        <s v="FC03-00086728"/>
        <s v="FE29-00025243"/>
        <s v="FE30-00023070"/>
        <s v="FE30-00023585"/>
        <s v="FF-00200032178"/>
        <s v="FF-00200032368"/>
        <s v="FF13-00000401"/>
        <s v="FF29-00003107"/>
        <s v="FFBNº-8800045721"/>
        <s v="FFNº-00401103267"/>
        <s v="FI25-00017049"/>
        <s v="FI25-00017305"/>
        <s v="FI37-00027698"/>
        <s v="FI40-00016363"/>
        <s v="FP03-00001558"/>
        <s v="FR02-00001013"/>
        <s v="FRE1-00007301"/>
        <s v="FRE1-00007302"/>
        <s v="FS01-00002899"/>
        <s v="FX02-00376089"/>
        <s v="GAST-2025060001"/>
        <s v="GAST-2025060002"/>
        <s v="GAST-2025060003"/>
        <s v="GAST-2025060004"/>
        <s v="N° F001-00009566"/>
        <s v="R E001-00000015"/>
        <s v="R E001-115"/>
        <s v="R E001-12"/>
        <s v="R E001-13"/>
        <s v="R E001-136"/>
        <s v="R E001-14"/>
        <s v="R E001-18"/>
        <s v="R E001-19"/>
        <s v="R E001-2"/>
        <s v="R E001-21"/>
        <s v="R E001-22"/>
        <s v="R E001-23"/>
        <s v="R E001-24"/>
        <s v="R E001-25"/>
        <s v="R E001-28"/>
        <s v="R E001-29"/>
        <s v="R E001-33"/>
        <s v="R E001-35"/>
        <s v="R E001-44"/>
        <s v="R E001-49"/>
        <s v="R E001-51"/>
        <s v="R E001-58"/>
        <s v="R E001-66"/>
        <s v="R E001-67"/>
        <s v="R E001-69"/>
        <s v="R E001-7"/>
        <s v="R E001-8"/>
        <s v="R E001-84"/>
        <s v="R S001-17516879"/>
        <s v="R S001-18120090"/>
        <s v="R S106-0011552637"/>
        <s v="R S106-0013191099"/>
        <s v="R S108-160788"/>
        <s v="R S108-237482"/>
        <s v="R S108-313395-N-BV-04149"/>
        <s v="R S108-84224 N-BV-04145"/>
        <s v="R SB 02-0 232062063"/>
        <s v="R SB01-0550100191"/>
        <s v="R SB01-0550107596"/>
        <s v="R SB01-0550463247"/>
        <s v="R SB01-0557184229"/>
        <s v="R SB01-0557184643"/>
        <s v="R SB01-0557237787"/>
        <s v="R SB02-0237683114"/>
        <s v="R-10412704113"/>
        <s v="RE-0011"/>
        <s v="RE-001116"/>
        <s v="RE-001117"/>
        <s v="RE-00115"/>
        <s v="RE-00116"/>
        <s v="RE-00117"/>
        <s v="RE-00120"/>
        <s v="RE-00123"/>
        <s v="RE-0013"/>
        <s v="RE-00134"/>
        <s v="RE-00142"/>
        <s v="RE-00158"/>
        <s v="RE-00171"/>
        <s v="RE-00173"/>
        <s v="S102-00419303"/>
        <s v="S106-0014885947"/>
        <s v="SB01-0569026304"/>
        <s v="SB01-0571094872"/>
        <s v="SB01-0571233027"/>
        <s v="SB02-0243453637"/>
        <s v="P-P" u="1"/>
      </sharedItems>
    </cacheField>
    <cacheField name="nombre" numFmtId="0">
      <sharedItems containsBlank="1" count="12">
        <s v="Validadores"/>
        <s v="Administrativo"/>
        <s v="Comercial"/>
        <m/>
        <s v="RR.HH"/>
        <s v="ATC"/>
        <s v="TI"/>
        <s v="Contenido"/>
        <s v="Impresos"/>
        <s v="Diseño"/>
        <s v="Operaciones"/>
        <s v="Marketing"/>
      </sharedItems>
    </cacheField>
    <cacheField name="nomproducto" numFmtId="0">
      <sharedItems containsBlank="1" count="246">
        <s v="EQUIPAJE"/>
        <s v="ALMUERZO"/>
        <s v="PASAJE"/>
        <s v="SERV VALIDADORES"/>
        <s v="Servicio de movilidad"/>
        <s v="PRODUCCION"/>
        <s v="SERVICIOS"/>
        <s v="CARTELES"/>
        <s v="Asesoria legal"/>
        <s v="APOYO LOGISTICO"/>
        <s v="REMODELACION DE OFICINAS"/>
        <s v="TRABAJO DE CERRAJERIA"/>
        <s v="CARPINTERIA"/>
        <s v="TRABAJO DE GASFITERIA"/>
        <s v="DESARROLLO WEB"/>
        <s v="Servicio de Validacion"/>
        <s v="GASTOS COMPLEMENTARIOS"/>
        <s v="MONITOR"/>
        <s v="ALQUILER"/>
        <s v="SERVICIOS CONTABLES"/>
        <s v="TRAMITE"/>
        <s v="SERVICIO DE MANTENIMIENTO"/>
        <s v="SERVICIO DE MARKETING"/>
        <s v="SERVICIO DE SUPERVISION"/>
        <s v="SERVICIO DE PRODUCCION"/>
        <s v="Equipos Zebra"/>
        <s v="SERVICIO PRESTADO"/>
        <s v="Validadores"/>
        <s v="SERVICIO DE DESARROLLO WEB"/>
        <s v="servicio"/>
        <s v="SERVICIOS DE VALIDACION"/>
        <s v="Polo basico"/>
        <s v="Polo box"/>
        <s v="LAPTOP"/>
        <s v="Memoria"/>
        <s v="MOUSE"/>
        <s v="KINGSTON MEMORIA RAM SODIMM  16GB DDR4 3200MHZ"/>
        <s v="LENOVO NB V15 G4 IRU 156 FHD  INTEL I5"/>
        <s v="LOGITECH MOUSE M170 WIRELESS  BLACK GRAY 910"/>
        <s v="HP LAPTOP VICTUS GAMING 15FA0021LA 156 FHD IPS CORE I512450H 8GB 512GB SSD RTX 3050  4GB W11 A14LCLA"/>
        <s v="LG MONITOR LED 215  22MR410  1920X1080 HDMI VGA 5MS100HZ"/>
        <s v="LOGITECH AURICULAR ESTEREO CON  MICROFONO H390 USB 981"/>
        <s v="LOGITECH MOUSE CABLEADO USB M90  DARK DPI DE 1000 NEGRO 910"/>
        <s v="KINGSTON SOLIDO EXTERNO 1TB XS1000 USB 32 GEN 2 TIPO C SXS10001000G"/>
        <s v="LOGITECH AUDIFONO ZONE 300 BLUETOOTH CMICROFONO"/>
        <s v="TECLADO"/>
        <s v="SERVICIO DE COMUNICACIONES"/>
        <s v="AUDIFONO CON MICROFONO LOGITECH ZONE 300"/>
        <s v="DISCO SOLIDO KINGSTON SSD 1TB EXTERNO USB TIPO"/>
        <s v="CABLE HDMI"/>
        <s v="GENIUS PARLANTE"/>
        <s v="MONITOR LG LED 22MR410 100HZ 1920X1080 HDMI NS 503TOWR06049 GARANTIA 12 MESES POR LA MARCA"/>
        <s v="EPSON TINTA NEGRO T504120 PL4150L4160L6161L6171L6171L6191"/>
        <s v="KINGSTON MEMORIA SODIMM 16GB 3200MHZ KVR32S22S816"/>
        <s v="KINGSTON MEMORIA USB 64GB USB C 32 DATATRAVELER 70"/>
        <s v="KINGSTON USB DE 64GB DATATRAVELER EXODIA 32 GEN 1 DTX64GB"/>
        <s v="TOSHIBA DISCO DURO EXTERNO 25 1TB CANVIO BASICS USB 30 BLACK HDTB410XK3AA"/>
        <s v="Cafe"/>
        <s v="Delivery"/>
        <s v="CONJUNTO DEPORTIVO"/>
        <s v="AUDITORIA"/>
        <s v="COMISION POR VENTA DE ENTRADA EN COMPLEJO SANTA  ROSA DEL MES DE ENERO"/>
        <s v="SERVICIOS DE APOYO LOGISTICO"/>
        <s v="Polo"/>
        <s v="SERVICIOS GENERALES"/>
        <s v="CHALECOS"/>
        <s v="MESA DE COMEDOR"/>
        <s v="Plan Individual Odoo"/>
        <s v="Archivador"/>
        <s v="Cajas"/>
        <s v="Boleto Full Color"/>
        <s v="BANNERS PUBLICITARIOS"/>
        <s v="Bandera"/>
        <s v="CARTONES PERSONALIZADOS"/>
        <s v="SERVICO DE HOSPEDAJE"/>
        <s v="BOLETO FULL COLOR CON QR"/>
        <s v="ARCHIVADORES"/>
        <s v="Aplicaciones informaticas"/>
        <s v="EQUIPO DE CELULAR"/>
        <s v="MODULO COUNTER PVC ESTANDAR"/>
        <s v="Roll screen"/>
        <s v="Servicio de Instalacion"/>
        <s v="SERVICIO DE CONTENIDO"/>
        <s v="REALIZACION DE EVENTO"/>
        <s v="CABLE UTP CAT5 X MTS"/>
        <s v="CHAPA ELECTRICA CON BOTON PARA REJA MARCA BELCOM"/>
        <s v="KIT VIDEO PORTERO DE CON MONITOR 7 2MP HIKVISION"/>
        <s v="MATERIALES TUBO O CANALETA ACCESORIOS DE FIJACION"/>
        <s v="SERVICIO TECNICO MANO DE OBRA"/>
        <s v="SWICH DE TRANSFERENCIA"/>
        <s v="TRANSFORMADOR PARA CHAPA ELECTRICA"/>
        <s v="DESARROLLO Y GRABACION DE SKETCHES CREATIVOS"/>
        <s v="ELABORACION DE VIDEOS"/>
        <s v="PRODUCCION Y TRANSMISION DE VIDEO EN VIVO"/>
        <s v="REGISTRO AGIL DE CONTENIDO EN EXTERIORES"/>
        <s v="DISENIO DE POST Y CARRUSELES CON GUION"/>
        <s v="ELABORACION DE VIDEOS CON PRESENTADOR"/>
        <s v="CREACION DE CONTENIDO"/>
        <s v="Capacitaciones"/>
        <s v="BIDONES"/>
        <s v="SERVICIO DE CAPACITACION"/>
        <s v="MANTENIMIENTO"/>
        <s v="FOTOCHECK"/>
        <s v="LANYARDS"/>
        <s v="IMPRESION DE VINIL"/>
        <s v="ALCOHOL ISOPROPILICO"/>
        <s v="AROMATIZADOR"/>
        <s v="BOLSAS PARA BASURA"/>
        <s v="LAVAVAJILLA"/>
        <s v="LEJIA"/>
        <s v="LETRERO"/>
        <s v="LIMPIADOR DE CUERO"/>
        <s v="LIMPIATODO"/>
        <s v="LIMPIAVIDRIOS"/>
        <s v="PAPEL HIGIENICO"/>
        <s v="PASTILLA WC"/>
        <s v="PULVERIZADOR"/>
        <s v="TRAPEADOR"/>
        <s v="SERVICIO DE CONSULTA Y VALIDACION"/>
        <s v="Tumblers"/>
        <s v="MOVILIDAD"/>
        <s v="Capacitacion en Liderazgo"/>
        <s v="ENVIO"/>
        <s v="Impresora Brother DCP"/>
        <s v="Cintillos"/>
        <s v="BOLETO PREMIUN CON QR"/>
        <s v="TYVEK"/>
        <s v="BRAZALETE CON QR"/>
        <s v="AMBIENTADOR"/>
        <s v="CERA"/>
        <s v="DETERGENTE LIQUIDO"/>
        <s v="ESPONJA"/>
        <s v="GUANTES"/>
        <s v="INSECTICIDA"/>
        <s v="JABON LIQUIDO"/>
        <s v="PAPELERA"/>
        <s v="SACAGRASA"/>
        <s v="Cinta"/>
        <s v="Rollos de stickers"/>
        <s v="Etiquetas de seguridad"/>
        <s v="CINTA DE RESINA NEGRA"/>
        <s v="RIBBON"/>
        <s v="IMPRESORA STICKERS VERTICALES"/>
        <s v="ALCOHOL"/>
        <s v="ALGODON"/>
        <s v="CURITAS"/>
        <s v="HIRUDOID"/>
        <s v="MASCARILLA"/>
        <s v="PANADOL"/>
        <s v="PARACETAMOL"/>
        <s v="Implementacion Facturacion Electronica Mejoras personalizadas"/>
        <s v="DESARROLLO DE INTEGRACION"/>
        <s v="CONFIGURACION"/>
        <s v="SILLAS DE COMEDOR"/>
        <s v="Antivirus"/>
        <s v="STRETCH"/>
        <s v="STRETCH FILM"/>
        <s v="CINTA DE EMBALAJE"/>
        <s v="PANO"/>
        <s v="PAPEL TOALLA"/>
        <s v="CINTA DE AGUA"/>
        <s v="CLIPS"/>
        <s v="ENGRAPADOR"/>
        <s v="ETIQUETA"/>
        <s v="FOLDER"/>
        <s v="FOLDER MANILA"/>
        <s v="GLOBOS"/>
        <s v="HOJA BOND"/>
        <s v="LIMPIA TIPO"/>
        <s v="PLUMON"/>
        <s v="POST IT"/>
        <s v="REGLA"/>
        <s v="RESALTADOR"/>
        <s v="TAJADOR"/>
        <s v="TIJERA"/>
        <s v="SUMINISTROS DE LIMPIEZA"/>
        <s v="CAT SALUD UNO RIESGO"/>
        <s v="SCTR"/>
        <s v="2 HABITACIONES MATRIMONIALES"/>
        <s v="SERVICIO DE HOSPEDAJE"/>
        <s v="LIBRO"/>
        <s v="SUSCRIPCION"/>
        <s v="TOALLA INTERFOLIADO ARIESS"/>
        <s v="TOALLA JUMBO ECOLOGICO"/>
        <s v="TORTA"/>
        <s v="GASOLINA"/>
        <s v="DESAYUNO"/>
        <s v="SEGUROS"/>
        <s v="SOPORTE LAPTOP"/>
        <s v="SERVICIO DE MONITOREO"/>
        <s v="COMISION"/>
        <s v="Equipo LENNOX INVERTER SF 12000btu Split Pared  2200160hz R"/>
        <s v="Bomba de condensado"/>
        <s v="SOPORTE PARA LAPTOP"/>
        <s v="Sistema Operativo"/>
        <s v="CABLE RED"/>
        <s v="KIT DE TECLADO Y MOUSE"/>
        <s v="KIT DE INTERNET SATELITAL STARLINK MINI"/>
        <s v="CAJAS DE BRAZALETES"/>
        <s v="Espejo de Bano Rectangular con Puntas Redondas 45x60cm"/>
        <s v="SAMSUNG  S 479 Celular Galaxy A06 4g 128gb Black"/>
        <s v="SAMSUNG Travel Adapter 15wpd"/>
        <s v="SERVICIO DE LUZ"/>
        <s v="ESTABILIZADOR"/>
        <s v="BOLETO PREMIUM COSTESIA GENERAL"/>
        <s v="BOLETO PREMIUM COSTESIA VIP"/>
        <s v="BRAZALETE ZONA FAMILIA HU"/>
        <s v="BRAZALETE ZONA FUNDADORES"/>
        <s v="BRAZALETES FULL ACCESS"/>
        <s v="BRAZALETES VIP"/>
        <s v="BRAZALETES ZONA HALLOBOX"/>
        <s v="CRIMPEADOR"/>
        <s v="LAN TESTER"/>
        <m/>
        <s v="CONTOMETRO TERMICO"/>
        <s v="AGUA"/>
        <s v="VASO"/>
        <s v="SILLAS DE OFICINA"/>
        <s v="HORNO MICROONDAS"/>
        <s v="Azucar"/>
        <s v="BEBIDAS"/>
        <s v="Infusiones"/>
        <s v="Lapicero"/>
        <s v="Menaje"/>
        <s v="Micas"/>
        <s v="Sobres"/>
        <s v="AURICULAR ESTEREO CON MICROFONO H390"/>
        <s v="MOUSE PAD"/>
        <s v="CONECTOR"/>
        <s v="CAFETERA"/>
        <s v="Viaje y alojamiento"/>
        <s v="Comidas"/>
        <s v="SERVICIO DE GESTION COMERCIAL"/>
        <s v="Venta del evento de agua marina y corazon serrano  mes de marzo 2025 Local Complejo Santa Rosa"/>
        <s v="MANTENIMIENTO DE LAS AREAS COMUNES"/>
        <s v="COORDINACION DE MARKETING"/>
        <s v="SERVICIO DE DISENO UXUI"/>
        <s v="ELABORACION DE ESCRITOS"/>
        <s v="APOYO EN LIMPIEZA"/>
        <s v="DISENO Y EDICION"/>
        <s v="GESTION DE PLATAFORMAS DIGITALES"/>
        <s v="SERVICIO DE INTERNET"/>
        <s v="SERVICIO DE AGUA POTABLE"/>
        <s v="CONSUMO DE ENERGIA"/>
        <s v="Planes postpago"/>
        <s v="INSTALACION DE CHAPA DE PUERTA DE FIERRO Y CAMBIO DE SISTEMA CON TRES LLAVES"/>
      </sharedItems>
    </cacheField>
    <cacheField name="NombreCuenta" numFmtId="0">
      <sharedItems count="36">
        <s v="6315100 Otros gastos de viaje"/>
        <s v="6314100 Alimentación"/>
        <s v="6329102 SERVICIOS DIVERSOS"/>
        <s v="6311200 MOVILIDAD"/>
        <s v="6329000 Asesoría y consultoría - Otros"/>
        <s v="602112 Insumos"/>
        <s v="6327106 SERVICIOS INFORMATICOS"/>
        <s v="6330102 COMPRA EQUIPOS"/>
        <s v="6352100 Alquileres Edificaciones"/>
        <s v="6321102 Asesoría y consult. Contabilidad"/>
        <s v="6561104 uniformes"/>
        <s v="6329101 SERVICIOS MANTENIMIENTO EQUIPO"/>
        <s v="6241100 Capacitación"/>
        <s v="6330104 MATERIALES"/>
        <s v="2524100 Otros suministros"/>
        <s v="6419100 Otros"/>
        <s v="2211100 Subproductos"/>
        <s v="6314102 Despensa"/>
        <s v="6032400 Compra Suministros-Otros Suministros"/>
        <s v="6561103 Utiles de Aseo"/>
        <s v="6251100 Atención al personal"/>
        <s v="3383100 Muebles y enseres por Recibir"/>
        <s v="3412100 Licencias-Costo"/>
        <s v="6273100 Seguro compl. Trab. Riesgo, accid. y enferm. prof."/>
        <s v="6511101 SEGURO SCTR"/>
        <s v="6561107 COMBUSTIBLE"/>
        <s v="6212100 Comisiones"/>
        <s v="3324100 Instalaciones -Costo"/>
        <s v="632902 Operativos"/>
        <s v="6511100 Seguros VEHICULAR"/>
        <s v="3351100 Muebles-Costo"/>
        <s v="3361100 Equipo para procesam. de inform.-Costo"/>
        <s v="6365100 Internet"/>
        <s v="6363100 Agua"/>
        <s v="6132300 Variación Suministros-Energía"/>
        <s v="6324100 MARKTING"/>
      </sharedItems>
    </cacheField>
    <cacheField name="EstadoFactura" numFmtId="0">
      <sharedItems count="3">
        <s v="Pagado"/>
        <s v="Sin pagar"/>
        <s v="Revertido"/>
      </sharedItems>
    </cacheField>
    <cacheField name="NombreEvento" numFmtId="0">
      <sharedItems containsNonDate="0" containsString="0" containsBlank="1" count="1">
        <m/>
      </sharedItems>
    </cacheField>
    <cacheField name="mes" numFmtId="0">
      <sharedItems containsSemiMixedTypes="0" containsString="0" containsNumber="1" containsInteger="1" minValue="3" maxValue="10" count="8">
        <n v="10"/>
        <n v="7"/>
        <n v="9"/>
        <n v="8"/>
        <n v="4"/>
        <n v="6"/>
        <n v="5"/>
        <n v="3"/>
      </sharedItems>
    </cacheField>
    <cacheField name="NomProveedor" numFmtId="0">
      <sharedItems count="149">
        <s v="LATAM AIRLINES PERU S.A."/>
        <s v="INVERSIONES GASTRONÓMICAS ARAMBURÚ S.A.C."/>
        <s v="NEGOCIOS GASTRONOMICOS SANTOS EIRL"/>
        <s v="GLOBAL FUEL SOCIEDAD ANONIMA"/>
        <s v="SECLEN ZAMORA JAHAIRA VANESSITA"/>
        <s v="GUTIERREZ PETIT MARIA ANGEL"/>
        <s v="KUNTUR PRO S.A.C."/>
        <s v="BRAVO MATOS RICARDO ALEJANDRO"/>
        <s v="SALVADOR ARNALDO REYES CHUECAS"/>
        <s v="PRINTMATE2.0 E.I.R.L."/>
        <s v="ESPINO MORI LEANDRO JOAQUIN"/>
        <s v="CARMEN CRUZ MILAGROS ZONALI"/>
        <s v="SOLANO CALDERON JUAN ALONSO"/>
        <s v="GARRIDO ROJAS GREGORY OMAR"/>
        <s v="VENTURA SABINO MIGUEL ANGEL"/>
        <s v="MARCAS TUPALAYA VICTOR ALBERTO"/>
        <s v="MUÑOZ VERANO JOHN BRACKSON"/>
        <s v="CORPORACION LINCOSUR E.I.R.L."/>
        <s v="FERTU S.A.C"/>
        <s v="JEMKA &amp; ASOCIADOS S.A.C."/>
        <s v="EURO CARS PERU S.A.C."/>
        <s v="CATORCE &amp; SEIS S.A.C."/>
        <s v="GALVAN VARGAS DAYANA LIZBETH"/>
        <s v="VARGAS HUARCAYA DANIELA RUBI"/>
        <s v="MENDOZA GUERRA FELIX ANTONIO"/>
        <s v="UPWARDS STUDIO S.A.C."/>
        <s v="GIURA MORI GABRIELA NORIKO"/>
        <s v="Yanet Yudi Gonzalo Moreno"/>
        <s v="MAGIKBYTE E.I.R.L."/>
        <s v="GARRIDO ROJAS MARISABEL"/>
        <s v="THE ZABO COMPANY SAC"/>
        <s v="CANGAHUALA LETONA ELIO HUGO"/>
        <s v="DOLPHIN EVOLUTION E.I.R.L."/>
        <s v="COMPLEJO SANTA ROSA - MARCAQUISPE CABEZA MACEDONIO"/>
        <s v="ROJAS CASTILLO SUSANA"/>
        <s v="LINARES DE LA CRUZ MARTINA"/>
        <s v="FULLSTACK SAC"/>
        <s v="GRUPO MAUVE E.I.R.L"/>
        <s v="VILCA SILVA JOHAN ALDAIR"/>
        <s v="REUSCHE CALLUPE ANTHONY ALAN"/>
        <s v="DANPRINT STUDIO (CINTHIA LISETH LOPEZ INGA)"/>
        <s v="FALABELLA.COM S.A.C. - COMERCIAL REMAR"/>
        <s v="Juan Diego Bances - VENTITAS HOME PERÚ"/>
        <s v="HOSPEDAJE RESIDENCIAL SOL Y LUNA E.I.R.L."/>
        <s v="CHUQUISTA ALCARRAZ SAMUEL"/>
        <s v="IDEA CREATIVA PUBLICIDAD EIRL"/>
        <s v="JL ELECTRICIDAD S.A.C."/>
        <s v="DABATECH PERU SAC"/>
        <s v="TECACTUS S.A.C."/>
        <s v="SESMA CONSULTORES SAC"/>
        <s v="ECODYL S.A.C."/>
        <s v="CONSULTORA SVS S.A.C."/>
        <s v="IVANKAA HOSTEL TRAVEL E.I.R.L."/>
        <s v="MEGA HARD INVERSIONES S.A.C."/>
        <s v="MARFIL GRANADOS BEAS ESTHER"/>
        <s v="CODELIF"/>
        <s v="ERIQUE GASPAR CARLOS ALFREDO"/>
        <s v="VILCHEZ GARCES ANA DEL CARMEN"/>
        <s v="SERVIM LOGISTIC S.A.C."/>
        <s v="GMONEY S.A."/>
        <s v="REPRESENTACIONES ALEXIA S.A.C."/>
        <s v="MATUTE DIAZ VASTI VANESA"/>
        <s v="MANDOMEDIO PERU S.A"/>
        <s v="DEVERCOMP TECHNOLOGY S.A.C."/>
        <s v="PRECINTOS PERU E.I.R.L"/>
        <s v="PROLIDER EMPRESARIAL S.AC."/>
        <s v="HR CORP S.A.C."/>
        <s v="TECNOLOGIA FLEXOGRAFICA S.A.C - TECFLEX"/>
        <s v="BOTIFARMA PERU E.I.R.L."/>
        <s v="PRAGMATIC S.A.C."/>
        <s v="YIRA INVERSIONES E.I.R.L."/>
        <s v="INVERSIONES BGG ORIENTE S.A.C."/>
        <s v="SABOR DE CASA S.A.C."/>
        <s v="FLINK S.A.C."/>
        <s v="PUERTO MADERO S.A.C."/>
        <s v="ESET - NOD32"/>
        <s v="EVIDENT S.A - Ruc: 20389601137"/>
        <s v="J &amp; V MULTIUTILES PUNTO COM S.A.C."/>
        <s v="DIMERC PERU S.A.C."/>
        <s v="N.B. TEALDO &amp; CO. S.A."/>
        <s v="COCINA TRUJILLANA SAC"/>
        <s v="YOPO S.A.C."/>
        <s v="LUCHA PARTNERS S.A.C."/>
        <s v="MAPFRE PERU S.A."/>
        <s v="MAPFRE PERU COMPAÑIA DE SEGUROS Y REASEGUROS"/>
        <s v="L &amp; R TURISMO Y COMERCIO SAC"/>
        <s v="INSTITUTO PACIFICO S.A.C"/>
        <s v="Papelera el Pacifico S.A."/>
        <s v="DOLCE CAPRICCIO SAC"/>
        <s v="COESTI SA"/>
        <s v="RIMAC SEGUROS Y REASEGUROS"/>
        <s v="TODA TECNOLOGIA PERU S.A.C."/>
        <s v="Verisure Peru SAC"/>
        <s v="ORBIS VENTURES S.A.C"/>
        <s v="Inversiones Rentables SAC"/>
        <s v="MEMORY KINGS PERU S.A.C"/>
        <s v="RASH PERU S.R.L"/>
        <s v="#3ERA ESTACION E.I.R.L. -  20605029851"/>
        <s v="SAGA FALABELLA S.A."/>
        <s v="Entel Peru S.A."/>
        <s v="LUZ DEL SUR S.A.A."/>
        <s v="America Móvil Perú S.A.C."/>
        <s v="SANKY 10 S.A.C"/>
        <s v="SP SABORES PERUANOS EIRL"/>
        <s v="SANTOFA E.I.R.L."/>
        <s v="MALBEC SAC"/>
        <s v="ORIENTAL GOURMET S.A."/>
        <s v="DELIBAKERY PERU S.A.C."/>
        <s v="PANIFICADORA LA NUEZ SAC"/>
        <s v="PACIFICO COMPAÑIA DE SEGUROS Y REASEGUROS"/>
        <s v="TERTISA COMBUSTIBLES S.A."/>
        <s v="LA CROSSARIOLE S.A.C."/>
        <s v="PAPACHOS RESTAURANTES S.A.C."/>
        <s v="INVERSIONES SAP S.A."/>
        <s v="CENCOSUD RETAIL PERU S.A."/>
        <s v="TIENDAS DEL MEJORAMIENTO DEL HOGAR S.A."/>
        <s v="Repsol Comercial S.A.C."/>
        <s v="GRIFO SAN IGNACIO S.A.C."/>
        <s v="LATAM PERU S.A.C."/>
        <s v="Compañía Food Retail S.A.C."/>
        <s v="ROJAS SIESQUEN CARLOS EDGARDO"/>
        <s v="FRANQUICIAS ALIMENTARIAS S.A."/>
        <s v="RASH PERU SRL"/>
        <s v="TOOL STORE PERU E.I.R.L."/>
        <s v="Karla Gonzales"/>
        <s v="Angie Nicole Flores Romero"/>
        <s v="Dany Tsukamoto  Yncio"/>
        <s v="ROBLES RIOS CHRISTIAN ALFREDO"/>
        <s v="RODRIGO ALEJANDRO CRUZ LOPEZ"/>
        <s v="PALOMINO VALLE ADRIANA"/>
        <s v="SAIDA SAAVEDRA HERRERA"/>
        <s v="RODRIGUEZ BERNAOLA MARIA JOSE"/>
        <s v="DAMIAN LEON JACKELINE NICOLE"/>
        <s v="Nelly Judith Mendoza Bravo"/>
        <s v="PAJUELO LUNA YAMILE MILAGROS"/>
        <s v="QUISPE QUISPE LUZ ESTEFANY"/>
        <s v="SALDAÑA VASQUEZ GENESIS"/>
        <s v="RODRIGUEZ RELAIZA ANGIE JORDANA"/>
        <s v="LARREA MEDINA MELVA CIRINA"/>
        <s v="HERRERA ALBENGRIN ALEJANDRO"/>
        <s v="NAVARRO JAUREGUI BRYANDA YESSENIA"/>
        <s v="GARCIA TUCTO NHASHLA MARIA VICTORIA"/>
        <s v="DI NATALE HERNANDEZ CARLOS ALFREDO"/>
        <s v="WI-NET TELECOM S.A.C."/>
        <s v="SERVICIO DE AGUA POTABLE Y ALCANTARILLADO DE LIMA"/>
        <s v="DE LA TORRE CHUQUISTA CELESTE"/>
        <s v="SANCHEZ SANCHEZ VICTOR RUBEN"/>
        <s v="CHUECA OSTOLAZA MARIA PATRICIA MILAGROS"/>
        <s v="VASQUEZ SANTILLAN ETTY JHOSELLING"/>
      </sharedItems>
    </cacheField>
    <cacheField name="nombregasto" numFmtId="0">
      <sharedItems count="4">
        <s v="Otros"/>
        <s v="Servicios"/>
        <s v="Personal"/>
        <s v="Gasto administrativo"/>
      </sharedItems>
    </cacheField>
    <cacheField name="sinImpuesto" numFmtId="0">
      <sharedItems containsSemiMixedTypes="0" containsString="0" containsNumber="1" minValue="0" maxValue="32498.81"/>
    </cacheField>
    <cacheField name="Q" numFmtId="0">
      <sharedItems containsSemiMixedTypes="0" containsString="0" containsNumber="1" containsInteger="1" minValue="1" maxValue="19"/>
    </cacheField>
    <cacheField name="cantidadProd" numFmtId="0">
      <sharedItems containsSemiMixedTypes="0" containsString="0" containsNumber="1" containsInteger="1" minValue="1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x v="0"/>
    <s v="FXP/2025/10/0117"/>
    <s v="E001-00000068"/>
    <s v="02-E001-00000068"/>
    <x v="0"/>
    <n v="0"/>
    <m/>
    <x v="0"/>
    <x v="0"/>
    <d v="2025-10-14T00:00:00"/>
    <d v="2025-10-14T00:00:00"/>
    <m/>
    <m/>
    <m/>
    <s v="PENDIENTE DE PAGO"/>
    <s v="COLABORATIVA S.A.C."/>
    <n v="-2170"/>
    <m/>
    <n v="-2170"/>
    <n v="-2170"/>
    <m/>
    <s v="PEN"/>
    <b v="0"/>
    <s v="Pagado"/>
    <m/>
    <m/>
    <m/>
    <x v="0"/>
    <m/>
    <m/>
    <x v="0"/>
    <x v="0"/>
    <m/>
    <m/>
    <m/>
    <m/>
    <m/>
    <m/>
    <m/>
    <d v="2025-10-14T00:00:00"/>
  </r>
  <r>
    <x v="1"/>
    <s v="FXP/2025/10/0116"/>
    <s v="F002-00001584"/>
    <s v="01-F002-00001584"/>
    <x v="1"/>
    <n v="0"/>
    <m/>
    <x v="1"/>
    <x v="1"/>
    <d v="2025-10-13T00:00:00"/>
    <d v="2025-10-14T00:00:00"/>
    <s v="P00289"/>
    <m/>
    <s v="F002-00001584"/>
    <m/>
    <s v="COLABORATIVA S.A.C."/>
    <n v="-450"/>
    <n v="-81"/>
    <n v="-531"/>
    <n v="-531"/>
    <m/>
    <s v="PEN"/>
    <b v="0"/>
    <s v="Pagado"/>
    <m/>
    <m/>
    <m/>
    <x v="0"/>
    <m/>
    <m/>
    <x v="0"/>
    <x v="0"/>
    <m/>
    <m/>
    <m/>
    <m/>
    <m/>
    <m/>
    <m/>
    <d v="2025-10-13T00:00:00"/>
  </r>
  <r>
    <x v="2"/>
    <s v="FXP/2025/10/0113"/>
    <s v="E001-00000005"/>
    <s v="T-E001-00000005"/>
    <x v="2"/>
    <n v="0"/>
    <m/>
    <x v="2"/>
    <x v="1"/>
    <d v="2025-10-13T00:00:00"/>
    <d v="2025-10-13T00:00:00"/>
    <m/>
    <m/>
    <s v="E001-5"/>
    <m/>
    <s v="COLABORATIVA S.A.C."/>
    <n v="-3550"/>
    <m/>
    <n v="-3550"/>
    <n v="-3550"/>
    <m/>
    <s v="PEN"/>
    <b v="0"/>
    <s v="Pagado"/>
    <m/>
    <m/>
    <m/>
    <x v="0"/>
    <m/>
    <m/>
    <x v="0"/>
    <x v="0"/>
    <m/>
    <m/>
    <m/>
    <m/>
    <m/>
    <m/>
    <m/>
    <d v="2025-10-13T00:00:00"/>
  </r>
  <r>
    <x v="3"/>
    <s v="FXP/2025/10/0109"/>
    <s v="E001-00000039"/>
    <s v="02-E001-00000039"/>
    <x v="3"/>
    <n v="0"/>
    <m/>
    <x v="3"/>
    <x v="2"/>
    <d v="2025-10-13T00:00:00"/>
    <d v="2025-10-12T00:00:00"/>
    <s v="P00286"/>
    <m/>
    <s v="E001-39"/>
    <m/>
    <s v="COLABORATIVA S.A.C."/>
    <n v="-1640"/>
    <m/>
    <n v="-1640"/>
    <n v="-1640"/>
    <m/>
    <s v="PEN"/>
    <b v="0"/>
    <s v="Pagado"/>
    <m/>
    <m/>
    <m/>
    <x v="0"/>
    <m/>
    <m/>
    <x v="0"/>
    <x v="0"/>
    <m/>
    <m/>
    <m/>
    <m/>
    <m/>
    <m/>
    <m/>
    <d v="2025-10-12T00:00:00"/>
  </r>
  <r>
    <x v="4"/>
    <s v="FXP/2025/10/0111"/>
    <s v="F052-01689541"/>
    <s v="01-F052-01689541"/>
    <x v="4"/>
    <n v="0"/>
    <m/>
    <x v="4"/>
    <x v="3"/>
    <d v="2025-10-11T00:00:00"/>
    <d v="2025-10-11T00:00:00"/>
    <s v="P00285"/>
    <m/>
    <s v="F052-01689541"/>
    <m/>
    <s v="COLABORATIVA S.A.C."/>
    <n v="-225"/>
    <n v="-40.5"/>
    <n v="-265.5"/>
    <n v="-265.5"/>
    <m/>
    <s v="PEN"/>
    <b v="0"/>
    <s v="Pagado"/>
    <m/>
    <m/>
    <m/>
    <x v="0"/>
    <m/>
    <m/>
    <x v="0"/>
    <x v="0"/>
    <m/>
    <m/>
    <m/>
    <m/>
    <m/>
    <m/>
    <m/>
    <d v="2025-10-11T00:00:00"/>
  </r>
  <r>
    <x v="5"/>
    <s v="FXP/2025/10/0112"/>
    <s v="E001- 20"/>
    <s v="T-E001- 20"/>
    <x v="5"/>
    <n v="0"/>
    <m/>
    <x v="5"/>
    <x v="4"/>
    <d v="2025-10-10T00:00:00"/>
    <d v="2025-10-10T00:00:00"/>
    <m/>
    <m/>
    <s v="E001- 20"/>
    <m/>
    <s v="COLABORATIVA S.A.C."/>
    <n v="-5400"/>
    <m/>
    <n v="-5400"/>
    <n v="-5400"/>
    <m/>
    <s v="PEN"/>
    <b v="0"/>
    <s v="Pagado"/>
    <m/>
    <m/>
    <m/>
    <x v="0"/>
    <m/>
    <m/>
    <x v="0"/>
    <x v="0"/>
    <m/>
    <m/>
    <m/>
    <m/>
    <m/>
    <m/>
    <m/>
    <d v="2025-10-10T00:00:00"/>
  </r>
  <r>
    <x v="6"/>
    <s v="FXP/2025/10/0110"/>
    <s v="F250-00000900"/>
    <s v="01-F250-00000900"/>
    <x v="6"/>
    <n v="0"/>
    <m/>
    <x v="6"/>
    <x v="4"/>
    <d v="2025-10-10T00:00:00"/>
    <d v="2025-10-13T00:00:00"/>
    <s v="P00284"/>
    <m/>
    <m/>
    <m/>
    <s v="COLABORATIVA S.A.C."/>
    <n v="-101.69"/>
    <n v="-18.309999999999999"/>
    <n v="-120"/>
    <n v="-120"/>
    <m/>
    <s v="PEN"/>
    <b v="0"/>
    <s v="Pagado"/>
    <m/>
    <m/>
    <m/>
    <x v="0"/>
    <m/>
    <m/>
    <x v="0"/>
    <x v="0"/>
    <m/>
    <m/>
    <m/>
    <m/>
    <m/>
    <m/>
    <m/>
    <d v="2025-10-10T00:00:00"/>
  </r>
  <r>
    <x v="7"/>
    <s v="FXP/2025/10/0108"/>
    <s v="E001- 18"/>
    <s v="T-E001- 18"/>
    <x v="7"/>
    <n v="0"/>
    <m/>
    <x v="7"/>
    <x v="4"/>
    <d v="2025-10-10T00:00:00"/>
    <d v="2025-10-10T00:00:00"/>
    <m/>
    <m/>
    <s v="E001- 18"/>
    <m/>
    <s v="COLABORATIVA S.A.C."/>
    <n v="-7000"/>
    <m/>
    <n v="-7000"/>
    <n v="-7000"/>
    <m/>
    <s v="PEN"/>
    <b v="0"/>
    <s v="Pagado"/>
    <m/>
    <m/>
    <m/>
    <x v="0"/>
    <m/>
    <m/>
    <x v="0"/>
    <x v="0"/>
    <m/>
    <m/>
    <m/>
    <m/>
    <m/>
    <m/>
    <m/>
    <d v="2025-10-10T00:00:00"/>
  </r>
  <r>
    <x v="8"/>
    <s v="FXP/2025/10/0106"/>
    <s v="E001-00000057"/>
    <s v="02-E001-00000057"/>
    <x v="8"/>
    <n v="0"/>
    <m/>
    <x v="8"/>
    <x v="4"/>
    <d v="2025-10-10T00:00:00"/>
    <d v="2025-10-10T00:00:00"/>
    <s v="P00283"/>
    <m/>
    <m/>
    <m/>
    <s v="COLABORATIVA S.A.C."/>
    <n v="-338.98"/>
    <n v="-61.02"/>
    <n v="-400"/>
    <n v="-400"/>
    <m/>
    <s v="PEN"/>
    <b v="0"/>
    <s v="Pagado"/>
    <m/>
    <m/>
    <m/>
    <x v="0"/>
    <m/>
    <m/>
    <x v="0"/>
    <x v="0"/>
    <m/>
    <m/>
    <m/>
    <m/>
    <m/>
    <m/>
    <m/>
    <d v="2025-10-10T00:00:00"/>
  </r>
  <r>
    <x v="9"/>
    <s v="FXP/2025/10/0105"/>
    <s v="E001-00000026"/>
    <s v="02-E001-00000026"/>
    <x v="9"/>
    <n v="0"/>
    <m/>
    <x v="9"/>
    <x v="4"/>
    <d v="2025-10-10T00:00:00"/>
    <d v="2025-10-10T00:00:00"/>
    <s v="P00282"/>
    <m/>
    <m/>
    <m/>
    <s v="COLABORATIVA S.A.C."/>
    <n v="-296.61"/>
    <n v="-53.39"/>
    <n v="-350"/>
    <n v="-350"/>
    <m/>
    <s v="PEN"/>
    <b v="0"/>
    <s v="Pagado"/>
    <m/>
    <m/>
    <m/>
    <x v="0"/>
    <m/>
    <m/>
    <x v="0"/>
    <x v="0"/>
    <m/>
    <m/>
    <m/>
    <m/>
    <m/>
    <m/>
    <m/>
    <d v="2025-10-10T00:00:00"/>
  </r>
  <r>
    <x v="10"/>
    <s v="FXP/2025/10/0102"/>
    <s v="F030-00008004"/>
    <s v="01-F030-00008004"/>
    <x v="10"/>
    <n v="0"/>
    <m/>
    <x v="10"/>
    <x v="5"/>
    <d v="2025-10-10T00:00:00"/>
    <d v="2025-10-01T00:00:00"/>
    <m/>
    <m/>
    <s v="F030-00008004"/>
    <m/>
    <s v="COLABORATIVA S.A.C."/>
    <n v="-71.7"/>
    <m/>
    <n v="-71.7"/>
    <n v="-71.7"/>
    <m/>
    <s v="PEN"/>
    <b v="0"/>
    <s v="Pagado"/>
    <m/>
    <m/>
    <m/>
    <x v="0"/>
    <m/>
    <m/>
    <x v="0"/>
    <x v="0"/>
    <m/>
    <m/>
    <m/>
    <m/>
    <m/>
    <m/>
    <m/>
    <d v="2025-10-01T00:00:00"/>
  </r>
  <r>
    <x v="11"/>
    <s v="FXP/2025/10/0101"/>
    <s v="F301-00040284"/>
    <s v="01-F301-00040284"/>
    <x v="11"/>
    <n v="0"/>
    <m/>
    <x v="11"/>
    <x v="6"/>
    <d v="2025-10-10T00:00:00"/>
    <d v="2025-10-07T00:00:00"/>
    <m/>
    <m/>
    <s v="F301-00040284"/>
    <m/>
    <s v="COLABORATIVA S.A.C."/>
    <n v="-127.8"/>
    <m/>
    <n v="-127.8"/>
    <n v="-127.8"/>
    <m/>
    <s v="PEN"/>
    <b v="0"/>
    <s v="Pagado"/>
    <m/>
    <m/>
    <m/>
    <x v="0"/>
    <m/>
    <m/>
    <x v="0"/>
    <x v="0"/>
    <m/>
    <m/>
    <m/>
    <m/>
    <m/>
    <m/>
    <m/>
    <d v="2025-10-07T00:00:00"/>
  </r>
  <r>
    <x v="12"/>
    <s v="FXP/2025/10/0100"/>
    <s v="F004-00001283"/>
    <s v="01-F004-00001283"/>
    <x v="12"/>
    <n v="0"/>
    <m/>
    <x v="12"/>
    <x v="7"/>
    <d v="2025-10-10T00:00:00"/>
    <d v="2025-10-06T00:00:00"/>
    <m/>
    <m/>
    <s v="F004-1283"/>
    <m/>
    <s v="COLABORATIVA S.A.C."/>
    <n v="-64.5"/>
    <m/>
    <n v="-64.5"/>
    <n v="-64.5"/>
    <m/>
    <s v="PEN"/>
    <b v="0"/>
    <s v="Pagado"/>
    <m/>
    <m/>
    <m/>
    <x v="0"/>
    <m/>
    <m/>
    <x v="0"/>
    <x v="0"/>
    <m/>
    <m/>
    <m/>
    <m/>
    <m/>
    <m/>
    <m/>
    <d v="2025-10-06T00:00:00"/>
  </r>
  <r>
    <x v="13"/>
    <s v="FXP/2025/10/0099"/>
    <s v="F003-00001183"/>
    <s v="01-F003-00001183"/>
    <x v="13"/>
    <n v="0"/>
    <m/>
    <x v="13"/>
    <x v="8"/>
    <d v="2025-10-10T00:00:00"/>
    <d v="2025-10-09T00:00:00"/>
    <m/>
    <m/>
    <s v="F003-00001183"/>
    <m/>
    <s v="COLABORATIVA S.A.C."/>
    <n v="-462"/>
    <m/>
    <n v="-462"/>
    <n v="-462"/>
    <m/>
    <s v="PEN"/>
    <b v="0"/>
    <s v="Pagado"/>
    <m/>
    <m/>
    <m/>
    <x v="0"/>
    <m/>
    <m/>
    <x v="0"/>
    <x v="0"/>
    <m/>
    <m/>
    <m/>
    <m/>
    <m/>
    <m/>
    <m/>
    <d v="2025-10-09T00:00:00"/>
  </r>
  <r>
    <x v="14"/>
    <s v="FXP/2025/10/0107"/>
    <s v="E001-00000013"/>
    <s v="01-E001-00000013"/>
    <x v="14"/>
    <n v="0"/>
    <m/>
    <x v="14"/>
    <x v="8"/>
    <d v="2025-10-09T00:00:00"/>
    <d v="2025-10-10T00:00:00"/>
    <m/>
    <m/>
    <m/>
    <m/>
    <s v="COLABORATIVA S.A.C."/>
    <n v="-1000"/>
    <n v="-180"/>
    <n v="-1180"/>
    <n v="-1180"/>
    <m/>
    <s v="PEN"/>
    <b v="0"/>
    <s v="Pagado"/>
    <m/>
    <m/>
    <m/>
    <x v="0"/>
    <m/>
    <m/>
    <x v="0"/>
    <x v="0"/>
    <m/>
    <m/>
    <m/>
    <m/>
    <m/>
    <m/>
    <m/>
    <d v="2025-10-09T00:00:00"/>
  </r>
  <r>
    <x v="15"/>
    <s v="FXP/2025/10/0096"/>
    <s v="E001-00000493"/>
    <s v="01-E001-00000493"/>
    <x v="15"/>
    <n v="0"/>
    <m/>
    <x v="15"/>
    <x v="9"/>
    <d v="2025-10-08T00:00:00"/>
    <d v="2025-10-09T00:00:00"/>
    <s v="P00276"/>
    <m/>
    <s v="E001-493"/>
    <m/>
    <s v="COLABORATIVA S.A.C."/>
    <n v="-110.17"/>
    <n v="-19.84"/>
    <n v="-130.01"/>
    <n v="-130.01"/>
    <m/>
    <s v="PEN"/>
    <b v="0"/>
    <s v="Pagado"/>
    <m/>
    <m/>
    <m/>
    <x v="0"/>
    <m/>
    <m/>
    <x v="0"/>
    <x v="0"/>
    <m/>
    <m/>
    <m/>
    <m/>
    <m/>
    <m/>
    <m/>
    <d v="2025-10-08T00:00:00"/>
  </r>
  <r>
    <x v="16"/>
    <s v="FXP/2025/10/0095"/>
    <s v="E001-00000492"/>
    <s v="01-E001-00000492"/>
    <x v="16"/>
    <n v="0"/>
    <m/>
    <x v="15"/>
    <x v="9"/>
    <d v="2025-10-08T00:00:00"/>
    <d v="2025-10-09T00:00:00"/>
    <s v="P00277"/>
    <m/>
    <s v="E001-492"/>
    <m/>
    <s v="COLABORATIVA S.A.C."/>
    <n v="-550.85"/>
    <n v="-99.17"/>
    <n v="-650.02"/>
    <n v="-650.02"/>
    <m/>
    <s v="PEN"/>
    <b v="0"/>
    <s v="Pagado"/>
    <m/>
    <m/>
    <m/>
    <x v="0"/>
    <m/>
    <m/>
    <x v="0"/>
    <x v="0"/>
    <m/>
    <m/>
    <m/>
    <m/>
    <m/>
    <m/>
    <m/>
    <d v="2025-10-08T00:00:00"/>
  </r>
  <r>
    <x v="17"/>
    <s v="FXP/2025/10/0094"/>
    <s v="E001-00000127"/>
    <s v="01-E001-00000127"/>
    <x v="17"/>
    <n v="0"/>
    <m/>
    <x v="16"/>
    <x v="6"/>
    <d v="2025-10-07T00:00:00"/>
    <d v="2025-10-09T00:00:00"/>
    <s v="P00271"/>
    <m/>
    <s v="E001-127"/>
    <m/>
    <s v="COLABORATIVA S.A.C."/>
    <n v="-1200"/>
    <n v="-216"/>
    <n v="-1416"/>
    <n v="-1416"/>
    <m/>
    <s v="PEN"/>
    <b v="0"/>
    <s v="Pagado"/>
    <m/>
    <m/>
    <m/>
    <x v="0"/>
    <m/>
    <m/>
    <x v="0"/>
    <x v="0"/>
    <m/>
    <m/>
    <m/>
    <m/>
    <m/>
    <m/>
    <m/>
    <d v="2025-10-07T00:00:00"/>
  </r>
  <r>
    <x v="18"/>
    <s v="FXP/2025/10/0093"/>
    <s v="E001-00000129"/>
    <s v="01-E001-00000129"/>
    <x v="18"/>
    <n v="0"/>
    <m/>
    <x v="16"/>
    <x v="6"/>
    <d v="2025-10-07T00:00:00"/>
    <d v="2025-10-09T00:00:00"/>
    <s v="P00272"/>
    <m/>
    <s v="E001-129"/>
    <m/>
    <s v="COLABORATIVA S.A.C."/>
    <n v="-200"/>
    <n v="-36"/>
    <n v="-236"/>
    <n v="-236"/>
    <m/>
    <s v="PEN"/>
    <b v="0"/>
    <s v="Pagado"/>
    <m/>
    <m/>
    <m/>
    <x v="0"/>
    <m/>
    <m/>
    <x v="0"/>
    <x v="0"/>
    <m/>
    <m/>
    <m/>
    <m/>
    <m/>
    <m/>
    <m/>
    <d v="2025-10-07T00:00:00"/>
  </r>
  <r>
    <x v="19"/>
    <s v="FXP/2025/10/0089"/>
    <s v="E001-00000128"/>
    <s v="01-E001-00000128"/>
    <x v="19"/>
    <n v="0"/>
    <m/>
    <x v="16"/>
    <x v="6"/>
    <d v="2025-10-07T00:00:00"/>
    <d v="2025-10-07T00:00:00"/>
    <s v="P00274"/>
    <m/>
    <m/>
    <m/>
    <s v="COLABORATIVA S.A.C."/>
    <n v="-308"/>
    <n v="-55.44"/>
    <n v="-363.44"/>
    <n v="-363.44"/>
    <m/>
    <s v="PEN"/>
    <b v="0"/>
    <s v="Pagado"/>
    <m/>
    <m/>
    <m/>
    <x v="0"/>
    <m/>
    <m/>
    <x v="0"/>
    <x v="0"/>
    <m/>
    <m/>
    <m/>
    <m/>
    <m/>
    <m/>
    <m/>
    <d v="2025-10-07T00:00:00"/>
  </r>
  <r>
    <x v="20"/>
    <s v="FXP/2025/10/0088"/>
    <s v="E001-00000067"/>
    <s v="02-E001-00000067"/>
    <x v="20"/>
    <n v="0"/>
    <m/>
    <x v="0"/>
    <x v="6"/>
    <d v="2025-10-07T00:00:00"/>
    <d v="2025-10-07T00:00:00"/>
    <s v="P00273"/>
    <m/>
    <m/>
    <m/>
    <s v="COLABORATIVA S.A.C."/>
    <n v="-880"/>
    <m/>
    <n v="-880"/>
    <n v="-880"/>
    <m/>
    <s v="PEN"/>
    <b v="0"/>
    <s v="Pagado"/>
    <m/>
    <m/>
    <m/>
    <x v="0"/>
    <m/>
    <m/>
    <x v="0"/>
    <x v="0"/>
    <m/>
    <m/>
    <m/>
    <m/>
    <m/>
    <m/>
    <m/>
    <d v="2025-10-07T00:00:00"/>
  </r>
  <r>
    <x v="21"/>
    <s v="FXP/2025/10/0114"/>
    <s v="E001-00000016"/>
    <s v="02-E001-00000016"/>
    <x v="21"/>
    <n v="0"/>
    <m/>
    <x v="17"/>
    <x v="7"/>
    <d v="2025-10-06T00:00:00"/>
    <d v="2025-10-13T00:00:00"/>
    <s v="P00287"/>
    <m/>
    <s v="E001-16"/>
    <m/>
    <s v="COLABORATIVA S.A.C."/>
    <n v="-600"/>
    <m/>
    <n v="-600"/>
    <n v="-600"/>
    <m/>
    <s v="PEN"/>
    <b v="0"/>
    <s v="Pagado"/>
    <m/>
    <m/>
    <m/>
    <x v="0"/>
    <m/>
    <m/>
    <x v="0"/>
    <x v="0"/>
    <m/>
    <m/>
    <m/>
    <m/>
    <m/>
    <m/>
    <m/>
    <d v="2025-10-06T00:00:00"/>
  </r>
  <r>
    <x v="22"/>
    <s v="FXP/2025/10/0097"/>
    <s v="E001 -38"/>
    <s v="02-E001 -38"/>
    <x v="22"/>
    <n v="0"/>
    <m/>
    <x v="3"/>
    <x v="7"/>
    <d v="2025-10-06T00:00:00"/>
    <d v="2025-10-09T00:00:00"/>
    <s v="P00275"/>
    <m/>
    <s v="E001-38"/>
    <m/>
    <s v="COLABORATIVA S.A.C."/>
    <n v="-160"/>
    <m/>
    <n v="-160"/>
    <n v="-160"/>
    <m/>
    <s v="PEN"/>
    <b v="0"/>
    <s v="Pagado"/>
    <m/>
    <m/>
    <m/>
    <x v="0"/>
    <m/>
    <m/>
    <x v="0"/>
    <x v="0"/>
    <m/>
    <m/>
    <m/>
    <m/>
    <m/>
    <m/>
    <m/>
    <d v="2025-10-06T00:00:00"/>
  </r>
  <r>
    <x v="23"/>
    <s v="FXP/2025/10/0092"/>
    <s v="F001-00025751"/>
    <s v="01-F001-00025751"/>
    <x v="23"/>
    <n v="0"/>
    <m/>
    <x v="18"/>
    <x v="7"/>
    <d v="2025-10-06T00:00:00"/>
    <d v="2025-10-06T00:00:00"/>
    <s v="P00265"/>
    <m/>
    <m/>
    <m/>
    <s v="COLABORATIVA S.A.C."/>
    <n v="-2477"/>
    <n v="-445.86"/>
    <n v="-2922.86"/>
    <n v="-2922.86"/>
    <m/>
    <s v="PEN"/>
    <b v="0"/>
    <s v="Pagado"/>
    <m/>
    <m/>
    <m/>
    <x v="0"/>
    <m/>
    <m/>
    <x v="0"/>
    <x v="0"/>
    <m/>
    <m/>
    <m/>
    <m/>
    <m/>
    <m/>
    <m/>
    <d v="2025-10-06T00:00:00"/>
  </r>
  <r>
    <x v="24"/>
    <s v="FXP/2025/10/0098"/>
    <s v="544-4458714229"/>
    <s v="01-544-4458714229"/>
    <x v="24"/>
    <n v="0"/>
    <m/>
    <x v="19"/>
    <x v="10"/>
    <d v="2025-10-05T00:00:00"/>
    <d v="2025-10-09T00:00:00"/>
    <s v="P00278"/>
    <m/>
    <m/>
    <m/>
    <s v="COLABORATIVA S.A.C."/>
    <n v="-132.78"/>
    <n v="-23.9"/>
    <n v="-156.68"/>
    <n v="-156.68"/>
    <m/>
    <s v="PEN"/>
    <b v="0"/>
    <s v="Pagado"/>
    <m/>
    <m/>
    <m/>
    <x v="0"/>
    <m/>
    <m/>
    <x v="0"/>
    <x v="0"/>
    <m/>
    <m/>
    <m/>
    <m/>
    <m/>
    <m/>
    <m/>
    <d v="2025-10-05T00:00:00"/>
  </r>
  <r>
    <x v="25"/>
    <s v="FXP/2025/10/0091"/>
    <s v="FP03-00001558"/>
    <s v="01-FP03-00001558"/>
    <x v="25"/>
    <n v="0"/>
    <m/>
    <x v="20"/>
    <x v="10"/>
    <d v="2025-10-05T00:00:00"/>
    <d v="2025-10-07T00:00:00"/>
    <m/>
    <m/>
    <m/>
    <m/>
    <s v="COLABORATIVA S.A.C."/>
    <n v="-128.81"/>
    <n v="-23.19"/>
    <n v="-152"/>
    <n v="-152"/>
    <m/>
    <s v="PEN"/>
    <b v="0"/>
    <s v="Pagado"/>
    <m/>
    <m/>
    <m/>
    <x v="0"/>
    <m/>
    <m/>
    <x v="0"/>
    <x v="0"/>
    <m/>
    <m/>
    <m/>
    <m/>
    <m/>
    <m/>
    <m/>
    <d v="2025-10-05T00:00:00"/>
  </r>
  <r>
    <x v="26"/>
    <s v="FXP/2025/10/0090"/>
    <s v="FF13-00000401"/>
    <s v="01-FF13-00000401"/>
    <x v="26"/>
    <n v="0"/>
    <m/>
    <x v="21"/>
    <x v="10"/>
    <d v="2025-10-05T00:00:00"/>
    <d v="2025-10-07T00:00:00"/>
    <m/>
    <m/>
    <m/>
    <m/>
    <s v="COLABORATIVA S.A.C."/>
    <n v="-50.85"/>
    <n v="-9.15"/>
    <n v="-60"/>
    <n v="-60"/>
    <m/>
    <s v="PEN"/>
    <b v="0"/>
    <s v="Pagado"/>
    <m/>
    <m/>
    <m/>
    <x v="0"/>
    <m/>
    <m/>
    <x v="0"/>
    <x v="0"/>
    <m/>
    <m/>
    <m/>
    <m/>
    <m/>
    <m/>
    <m/>
    <d v="2025-10-05T00:00:00"/>
  </r>
  <r>
    <x v="27"/>
    <s v="FXP/2025/10/0086"/>
    <s v="E001-00000004"/>
    <s v="02-E001-00000004"/>
    <x v="27"/>
    <n v="0"/>
    <m/>
    <x v="22"/>
    <x v="10"/>
    <d v="2025-10-05T00:00:00"/>
    <d v="2025-10-05T00:00:00"/>
    <s v="P00269"/>
    <m/>
    <s v="E001-4"/>
    <m/>
    <s v="COLABORATIVA S.A.C."/>
    <n v="-220"/>
    <m/>
    <n v="-220"/>
    <n v="-220"/>
    <m/>
    <s v="PEN"/>
    <b v="0"/>
    <s v="Pagado"/>
    <m/>
    <m/>
    <m/>
    <x v="0"/>
    <m/>
    <m/>
    <x v="0"/>
    <x v="0"/>
    <m/>
    <m/>
    <m/>
    <m/>
    <m/>
    <m/>
    <m/>
    <d v="2025-10-05T00:00:00"/>
  </r>
  <r>
    <x v="28"/>
    <s v="FXP/2025/10/0084"/>
    <s v="E001-00000015"/>
    <s v="02-E001-00000015"/>
    <x v="28"/>
    <n v="0"/>
    <m/>
    <x v="23"/>
    <x v="10"/>
    <d v="2025-10-05T00:00:00"/>
    <d v="2025-10-07T00:00:00"/>
    <s v="P00270"/>
    <s v="Pago Honorarios"/>
    <m/>
    <m/>
    <s v="COLABORATIVA S.A.C."/>
    <n v="-120"/>
    <m/>
    <n v="-120"/>
    <n v="-120"/>
    <m/>
    <s v="PEN"/>
    <b v="0"/>
    <s v="Pagado"/>
    <m/>
    <m/>
    <m/>
    <x v="0"/>
    <m/>
    <m/>
    <x v="0"/>
    <x v="0"/>
    <m/>
    <m/>
    <m/>
    <m/>
    <m/>
    <m/>
    <m/>
    <d v="2025-10-05T00:00:00"/>
  </r>
  <r>
    <x v="29"/>
    <s v="FXP/2025/10/0115"/>
    <s v="SB02-0243453637"/>
    <s v="14-SB02-0243453637"/>
    <x v="29"/>
    <n v="0"/>
    <m/>
    <x v="24"/>
    <x v="11"/>
    <d v="2025-10-04T00:00:00"/>
    <d v="2025-10-14T00:00:00"/>
    <s v="P00288"/>
    <m/>
    <m/>
    <s v="PENDIENTE DE PAGO"/>
    <s v="COLABORATIVA S.A.C."/>
    <n v="-36.04"/>
    <n v="-6.49"/>
    <n v="-42.53"/>
    <n v="-42.53"/>
    <n v="-42.53"/>
    <s v="PEN"/>
    <b v="0"/>
    <s v="Sin pagar"/>
    <m/>
    <m/>
    <m/>
    <x v="0"/>
    <m/>
    <m/>
    <x v="0"/>
    <x v="0"/>
    <m/>
    <m/>
    <m/>
    <m/>
    <m/>
    <m/>
    <m/>
    <d v="2025-10-04T00:00:00"/>
  </r>
  <r>
    <x v="30"/>
    <s v="FXP/2025/10/0078"/>
    <s v="F001-00009665"/>
    <s v="01-F001-00009665"/>
    <x v="30"/>
    <n v="0"/>
    <m/>
    <x v="25"/>
    <x v="12"/>
    <d v="2025-10-02T00:00:00"/>
    <d v="2025-10-03T00:00:00"/>
    <s v="P00264"/>
    <m/>
    <m/>
    <m/>
    <s v="COLABORATIVA S.A.C."/>
    <n v="-2002.56"/>
    <n v="-360.44"/>
    <n v="-2363"/>
    <n v="-2363"/>
    <m/>
    <s v="PEN"/>
    <b v="0"/>
    <s v="Pagado"/>
    <m/>
    <m/>
    <m/>
    <x v="0"/>
    <m/>
    <m/>
    <x v="0"/>
    <x v="0"/>
    <m/>
    <m/>
    <m/>
    <m/>
    <m/>
    <m/>
    <m/>
    <d v="2025-10-02T00:00:00"/>
  </r>
  <r>
    <x v="31"/>
    <s v="FXP/2025/10/0104"/>
    <s v="FE30-00023585"/>
    <s v="01-FE30-00023585"/>
    <x v="31"/>
    <n v="0"/>
    <m/>
    <x v="26"/>
    <x v="5"/>
    <d v="2025-10-01T00:00:00"/>
    <d v="2025-10-10T00:00:00"/>
    <m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10-01T00:00:00"/>
  </r>
  <r>
    <x v="32"/>
    <s v="FXP/2025/10/0077"/>
    <s v="F004-00027540"/>
    <s v="01-F004-00027540"/>
    <x v="32"/>
    <n v="0"/>
    <m/>
    <x v="27"/>
    <x v="5"/>
    <d v="2025-10-01T00:00:00"/>
    <d v="2025-10-01T00:00:00"/>
    <s v="P00259"/>
    <m/>
    <m/>
    <m/>
    <s v="COLABORATIVA S.A.C."/>
    <n v="-125.85"/>
    <n v="-22.65"/>
    <n v="-148.5"/>
    <n v="-148.5"/>
    <m/>
    <s v="PEN"/>
    <b v="0"/>
    <s v="Pagado"/>
    <m/>
    <m/>
    <m/>
    <x v="0"/>
    <m/>
    <m/>
    <x v="0"/>
    <x v="0"/>
    <m/>
    <m/>
    <m/>
    <m/>
    <m/>
    <m/>
    <m/>
    <d v="2025-10-01T00:00:00"/>
  </r>
  <r>
    <x v="33"/>
    <s v="FXP/2025/10/0076"/>
    <s v="F004-00027539"/>
    <s v="01-F004-00027539"/>
    <x v="33"/>
    <n v="0"/>
    <m/>
    <x v="27"/>
    <x v="5"/>
    <d v="2025-10-01T00:00:00"/>
    <d v="2025-10-03T00:00:00"/>
    <s v="P00260"/>
    <m/>
    <m/>
    <m/>
    <s v="COLABORATIVA S.A.C."/>
    <n v="-677.97"/>
    <n v="-122.03"/>
    <n v="-800"/>
    <n v="-800"/>
    <m/>
    <s v="PEN"/>
    <b v="0"/>
    <s v="Pagado"/>
    <m/>
    <m/>
    <m/>
    <x v="0"/>
    <m/>
    <m/>
    <x v="0"/>
    <x v="0"/>
    <m/>
    <m/>
    <m/>
    <m/>
    <m/>
    <m/>
    <m/>
    <d v="2025-10-01T00:00:00"/>
  </r>
  <r>
    <x v="34"/>
    <s v="FXP/2025/10/0067"/>
    <s v="FE30-00023070"/>
    <s v="01-FE30-00023070"/>
    <x v="34"/>
    <n v="0"/>
    <m/>
    <x v="26"/>
    <x v="5"/>
    <d v="2025-10-01T00:00:00"/>
    <d v="2025-10-02T00:00:00"/>
    <s v="P00262"/>
    <m/>
    <m/>
    <m/>
    <s v="COLABORATIVA S.A.C."/>
    <n v="-87.29"/>
    <n v="-15.71"/>
    <n v="-103"/>
    <n v="-103"/>
    <m/>
    <s v="PEN"/>
    <b v="0"/>
    <s v="Pagado"/>
    <m/>
    <m/>
    <m/>
    <x v="0"/>
    <m/>
    <m/>
    <x v="0"/>
    <x v="0"/>
    <m/>
    <m/>
    <m/>
    <m/>
    <m/>
    <m/>
    <m/>
    <d v="2025-10-01T00:00:00"/>
  </r>
  <r>
    <x v="35"/>
    <s v="FXP/2025/10/0087"/>
    <s v="E001-00000037"/>
    <s v="02-E001-00000037"/>
    <x v="35"/>
    <n v="0"/>
    <m/>
    <x v="3"/>
    <x v="13"/>
    <d v="2025-09-30T00:00:00"/>
    <d v="2025-09-24T00:00:00"/>
    <s v="P00243"/>
    <m/>
    <s v="E001-37"/>
    <m/>
    <s v="COLABORATIVA S.A.C."/>
    <n v="-175"/>
    <m/>
    <n v="-175"/>
    <n v="-175"/>
    <m/>
    <s v="PEN"/>
    <b v="0"/>
    <s v="Pagado"/>
    <m/>
    <m/>
    <m/>
    <x v="0"/>
    <m/>
    <m/>
    <x v="0"/>
    <x v="0"/>
    <m/>
    <m/>
    <m/>
    <m/>
    <m/>
    <m/>
    <m/>
    <d v="2025-09-24T00:00:00"/>
  </r>
  <r>
    <x v="36"/>
    <s v="FXP/2025/10/0083"/>
    <s v="S106-0014885947"/>
    <s v="14-S106-0014885947"/>
    <x v="36"/>
    <n v="0"/>
    <m/>
    <x v="28"/>
    <x v="14"/>
    <d v="2025-09-30T00:00:00"/>
    <d v="2025-10-06T00:00:00"/>
    <s v="P00268"/>
    <m/>
    <m/>
    <m/>
    <s v="COLABORATIVA S.A.C."/>
    <n v="-6.19"/>
    <n v="-1.1100000000000001"/>
    <n v="-7.3"/>
    <n v="-7.3"/>
    <n v="-7.3"/>
    <s v="PEN"/>
    <b v="0"/>
    <s v="Sin pagar"/>
    <m/>
    <m/>
    <m/>
    <x v="0"/>
    <m/>
    <m/>
    <x v="0"/>
    <x v="0"/>
    <m/>
    <m/>
    <m/>
    <m/>
    <m/>
    <m/>
    <m/>
    <d v="2025-09-20T00:00:00"/>
  </r>
  <r>
    <x v="37"/>
    <s v="FXP/2025/10/0081"/>
    <s v="SB01-0571094872"/>
    <s v="14-SB01-0571094872"/>
    <x v="37"/>
    <n v="0"/>
    <m/>
    <x v="24"/>
    <x v="15"/>
    <d v="2025-09-30T00:00:00"/>
    <d v="2025-10-06T00:00:00"/>
    <s v="P00267"/>
    <m/>
    <m/>
    <m/>
    <s v="COLABORATIVA S.A.C."/>
    <n v="-76.760000000000005"/>
    <n v="-13.82"/>
    <n v="-90.58"/>
    <n v="-90.58"/>
    <n v="-90.58"/>
    <s v="PEN"/>
    <b v="0"/>
    <s v="Sin pagar"/>
    <m/>
    <m/>
    <m/>
    <x v="0"/>
    <m/>
    <m/>
    <x v="0"/>
    <x v="0"/>
    <m/>
    <m/>
    <m/>
    <m/>
    <m/>
    <m/>
    <m/>
    <d v="2025-09-25T00:00:00"/>
  </r>
  <r>
    <x v="38"/>
    <s v="FXP/2025/10/0080"/>
    <s v="SB01-0571233027"/>
    <s v="14-SB01-0571233027"/>
    <x v="38"/>
    <n v="0"/>
    <m/>
    <x v="24"/>
    <x v="15"/>
    <d v="2025-09-30T00:00:00"/>
    <d v="2025-10-06T00:00:00"/>
    <s v="P00266"/>
    <m/>
    <m/>
    <m/>
    <s v="COLABORATIVA S.A.C."/>
    <n v="-26.15"/>
    <n v="-4.71"/>
    <n v="-30.86"/>
    <n v="-30.86"/>
    <n v="-30.86"/>
    <s v="PEN"/>
    <b v="0"/>
    <s v="Sin pagar"/>
    <m/>
    <m/>
    <m/>
    <x v="0"/>
    <m/>
    <m/>
    <x v="0"/>
    <x v="0"/>
    <m/>
    <m/>
    <m/>
    <m/>
    <m/>
    <m/>
    <m/>
    <d v="2025-09-25T00:00:00"/>
  </r>
  <r>
    <x v="39"/>
    <s v="FXP/2025/10/0079"/>
    <s v="FRE1-00007302"/>
    <s v="01-FRE1-00007302"/>
    <x v="39"/>
    <n v="0"/>
    <m/>
    <x v="29"/>
    <x v="15"/>
    <d v="2025-09-30T00:00:00"/>
    <d v="2025-10-03T00:00:00"/>
    <m/>
    <m/>
    <m/>
    <m/>
    <s v="COLABORATIVA S.A.C."/>
    <n v="-9.24"/>
    <n v="-1.66"/>
    <n v="-10.9"/>
    <n v="-10.9"/>
    <m/>
    <s v="PEN"/>
    <b v="0"/>
    <s v="Pagado"/>
    <m/>
    <m/>
    <m/>
    <x v="0"/>
    <m/>
    <m/>
    <x v="0"/>
    <x v="0"/>
    <m/>
    <m/>
    <m/>
    <m/>
    <m/>
    <m/>
    <m/>
    <d v="2025-09-25T00:00:00"/>
  </r>
  <r>
    <x v="40"/>
    <s v="FXP/2025/10/0074"/>
    <s v="SB01-0569026304"/>
    <s v="14-SB01-0569026304"/>
    <x v="40"/>
    <n v="0"/>
    <m/>
    <x v="24"/>
    <x v="16"/>
    <d v="2025-09-30T00:00:00"/>
    <d v="2025-10-03T00:00:00"/>
    <s v="P00263"/>
    <m/>
    <m/>
    <m/>
    <s v="COLABORATIVA S.A.C."/>
    <n v="-33.5"/>
    <n v="-6.03"/>
    <n v="-39.53"/>
    <n v="-39.53"/>
    <m/>
    <s v="PEN"/>
    <b v="0"/>
    <s v="Pagado"/>
    <m/>
    <m/>
    <m/>
    <x v="0"/>
    <m/>
    <m/>
    <x v="0"/>
    <x v="0"/>
    <m/>
    <m/>
    <m/>
    <m/>
    <m/>
    <m/>
    <m/>
    <d v="2025-09-18T00:00:00"/>
  </r>
  <r>
    <x v="41"/>
    <s v="FXP/2025/10/0073"/>
    <s v="F001-00010802"/>
    <s v="01-F001-00010802"/>
    <x v="41"/>
    <n v="0"/>
    <m/>
    <x v="30"/>
    <x v="17"/>
    <d v="2025-09-30T00:00:00"/>
    <d v="2025-10-02T00:00:00"/>
    <s v="P00251"/>
    <m/>
    <m/>
    <m/>
    <s v="COLABORATIVA S.A.C."/>
    <n v="-88.81"/>
    <n v="-15.99"/>
    <n v="-104.8"/>
    <n v="-104.8"/>
    <m/>
    <s v="PEN"/>
    <b v="0"/>
    <s v="Pagado"/>
    <m/>
    <m/>
    <m/>
    <x v="0"/>
    <m/>
    <m/>
    <x v="0"/>
    <x v="0"/>
    <m/>
    <m/>
    <m/>
    <m/>
    <m/>
    <m/>
    <m/>
    <d v="2025-09-29T00:00:00"/>
  </r>
  <r>
    <x v="42"/>
    <s v="FXP/2025/10/0069"/>
    <s v="F21U-00028676"/>
    <s v="01-F21U-00028676"/>
    <x v="42"/>
    <n v="0"/>
    <m/>
    <x v="31"/>
    <x v="13"/>
    <d v="2025-09-30T00:00:00"/>
    <d v="2025-09-24T00:00:00"/>
    <m/>
    <m/>
    <s v="F21U-00028676"/>
    <m/>
    <s v="COLABORATIVA S.A.C."/>
    <n v="-73.89"/>
    <m/>
    <n v="-73.89"/>
    <n v="-73.89"/>
    <m/>
    <s v="PEN"/>
    <b v="0"/>
    <s v="Pagado"/>
    <m/>
    <m/>
    <m/>
    <x v="0"/>
    <m/>
    <m/>
    <x v="0"/>
    <x v="0"/>
    <m/>
    <m/>
    <m/>
    <m/>
    <m/>
    <m/>
    <m/>
    <d v="2025-09-24T00:00:00"/>
  </r>
  <r>
    <x v="43"/>
    <s v="FXP/2025/10/0068"/>
    <s v="F18U-00070549"/>
    <s v="01-F18U-00070549"/>
    <x v="43"/>
    <n v="0"/>
    <m/>
    <x v="31"/>
    <x v="13"/>
    <d v="2025-09-30T00:00:00"/>
    <d v="2025-09-24T00:00:00"/>
    <m/>
    <m/>
    <s v="F18U-00070549"/>
    <m/>
    <s v="COLABORATIVA S.A.C."/>
    <n v="-183.65"/>
    <m/>
    <n v="-183.65"/>
    <n v="-183.65"/>
    <m/>
    <s v="PEN"/>
    <b v="0"/>
    <s v="Pagado"/>
    <m/>
    <m/>
    <m/>
    <x v="0"/>
    <m/>
    <m/>
    <x v="0"/>
    <x v="0"/>
    <m/>
    <m/>
    <m/>
    <m/>
    <m/>
    <m/>
    <m/>
    <d v="2025-09-24T00:00:00"/>
  </r>
  <r>
    <x v="44"/>
    <s v="FXP/2025/10/0066"/>
    <s v="FS01-00002899"/>
    <s v="01-FS01-00002899"/>
    <x v="44"/>
    <n v="0"/>
    <m/>
    <x v="32"/>
    <x v="17"/>
    <d v="2025-09-30T00:00:00"/>
    <d v="2025-10-01T00:00:00"/>
    <s v="P00255"/>
    <m/>
    <m/>
    <m/>
    <s v="COLABORATIVA S.A.C."/>
    <n v="-64.400000000000006"/>
    <n v="-11.59"/>
    <n v="-75.989999999999995"/>
    <n v="-75.989999999999995"/>
    <m/>
    <s v="PEN"/>
    <b v="0"/>
    <s v="Pagado"/>
    <m/>
    <m/>
    <m/>
    <x v="0"/>
    <m/>
    <m/>
    <x v="0"/>
    <x v="0"/>
    <m/>
    <m/>
    <m/>
    <m/>
    <m/>
    <m/>
    <m/>
    <d v="2025-09-29T00:00:00"/>
  </r>
  <r>
    <x v="45"/>
    <s v="FXP/2025/10/0065"/>
    <s v="F001-00009648"/>
    <s v="01-F001-00009648"/>
    <x v="45"/>
    <n v="0"/>
    <m/>
    <x v="33"/>
    <x v="16"/>
    <d v="2025-09-30T00:00:00"/>
    <d v="2025-09-18T00:00:00"/>
    <m/>
    <m/>
    <s v="F001-00009648"/>
    <m/>
    <s v="COLABORATIVA S.A.C."/>
    <n v="-783.4"/>
    <m/>
    <n v="-783.4"/>
    <n v="-783.4"/>
    <m/>
    <s v="PEN"/>
    <b v="0"/>
    <s v="Pagado"/>
    <m/>
    <m/>
    <m/>
    <x v="0"/>
    <m/>
    <m/>
    <x v="0"/>
    <x v="0"/>
    <m/>
    <m/>
    <m/>
    <m/>
    <m/>
    <m/>
    <m/>
    <d v="2025-09-18T00:00:00"/>
  </r>
  <r>
    <x v="46"/>
    <s v="FXP/2025/10/0061"/>
    <s v="F121-00003530"/>
    <s v="01-F121-00003530"/>
    <x v="46"/>
    <n v="0"/>
    <m/>
    <x v="34"/>
    <x v="18"/>
    <d v="2025-09-30T00:00:00"/>
    <d v="2025-09-30T00:00:00"/>
    <m/>
    <m/>
    <m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30T00:00:00"/>
  </r>
  <r>
    <x v="47"/>
    <s v="FXP/2025/09/0045"/>
    <s v="F021-00005320"/>
    <s v="01-F021-00005320"/>
    <x v="47"/>
    <n v="0"/>
    <m/>
    <x v="34"/>
    <x v="19"/>
    <d v="2025-09-30T00:00:00"/>
    <d v="2025-08-31T00:00:00"/>
    <m/>
    <m/>
    <s v="F021-00005320"/>
    <m/>
    <s v="COLABORATIVA S.A.C."/>
    <n v="-86"/>
    <m/>
    <n v="-86"/>
    <n v="-86"/>
    <m/>
    <s v="PEN"/>
    <b v="0"/>
    <s v="Pagado"/>
    <m/>
    <m/>
    <m/>
    <x v="0"/>
    <m/>
    <m/>
    <x v="0"/>
    <x v="0"/>
    <m/>
    <m/>
    <m/>
    <m/>
    <m/>
    <m/>
    <m/>
    <d v="2025-08-31T00:00:00"/>
  </r>
  <r>
    <x v="48"/>
    <s v="FXP/2025/09/0044"/>
    <s v="F001-00007397"/>
    <s v="01-F001-00007397"/>
    <x v="48"/>
    <n v="0"/>
    <m/>
    <x v="35"/>
    <x v="16"/>
    <d v="2025-09-30T00:00:00"/>
    <d v="2025-09-18T00:00:00"/>
    <m/>
    <m/>
    <s v="F001-00007397"/>
    <m/>
    <s v="COLABORATIVA S.A.C."/>
    <n v="-20.9"/>
    <m/>
    <n v="-20.9"/>
    <n v="-20.9"/>
    <m/>
    <s v="PEN"/>
    <b v="0"/>
    <s v="Pagado"/>
    <m/>
    <m/>
    <m/>
    <x v="0"/>
    <m/>
    <m/>
    <x v="0"/>
    <x v="0"/>
    <m/>
    <m/>
    <m/>
    <m/>
    <m/>
    <m/>
    <m/>
    <d v="2025-09-18T00:00:00"/>
  </r>
  <r>
    <x v="49"/>
    <s v="FXP/2025/09/0043"/>
    <s v="F001-00002213"/>
    <s v="01-F001-00002213"/>
    <x v="49"/>
    <n v="0"/>
    <m/>
    <x v="36"/>
    <x v="17"/>
    <d v="2025-09-30T00:00:00"/>
    <d v="2025-09-29T00:00:00"/>
    <m/>
    <m/>
    <s v="F001-2213"/>
    <m/>
    <s v="COLABORATIVA S.A.C."/>
    <n v="-104"/>
    <m/>
    <n v="-104"/>
    <n v="-104"/>
    <m/>
    <s v="PEN"/>
    <b v="0"/>
    <s v="Pagado"/>
    <m/>
    <m/>
    <m/>
    <x v="0"/>
    <m/>
    <m/>
    <x v="0"/>
    <x v="0"/>
    <m/>
    <m/>
    <m/>
    <m/>
    <m/>
    <m/>
    <m/>
    <d v="2025-09-29T00:00:00"/>
  </r>
  <r>
    <x v="50"/>
    <s v="FXP/2025/09/0042"/>
    <s v="FC03-00086728"/>
    <s v="01-FC03-00086728"/>
    <x v="50"/>
    <n v="0"/>
    <m/>
    <x v="37"/>
    <x v="13"/>
    <d v="2025-09-30T00:00:00"/>
    <d v="2025-09-24T00:00:00"/>
    <m/>
    <m/>
    <s v="FC03-0086728"/>
    <m/>
    <s v="COLABORATIVA S.A.C."/>
    <n v="-181.26"/>
    <m/>
    <n v="-181.26"/>
    <n v="-181.26"/>
    <m/>
    <s v="PEN"/>
    <b v="0"/>
    <s v="Pagado"/>
    <m/>
    <m/>
    <m/>
    <x v="0"/>
    <m/>
    <m/>
    <x v="0"/>
    <x v="0"/>
    <m/>
    <m/>
    <m/>
    <m/>
    <m/>
    <m/>
    <m/>
    <d v="2025-09-24T00:00:00"/>
  </r>
  <r>
    <x v="51"/>
    <s v="FXP/2025/09/0041"/>
    <s v="FC01-00132753"/>
    <s v="01-FC01-00132753"/>
    <x v="51"/>
    <n v="0"/>
    <m/>
    <x v="37"/>
    <x v="20"/>
    <d v="2025-09-30T00:00:00"/>
    <d v="2025-09-10T00:00:00"/>
    <m/>
    <m/>
    <s v="FC01-0132753"/>
    <m/>
    <s v="COLABORATIVA S.A.C."/>
    <n v="-198.93"/>
    <m/>
    <n v="-198.93"/>
    <n v="-198.93"/>
    <m/>
    <s v="PEN"/>
    <b v="0"/>
    <s v="Pagado"/>
    <m/>
    <m/>
    <m/>
    <x v="0"/>
    <m/>
    <m/>
    <x v="0"/>
    <x v="0"/>
    <m/>
    <m/>
    <m/>
    <m/>
    <m/>
    <m/>
    <m/>
    <d v="2025-09-10T00:00:00"/>
  </r>
  <r>
    <x v="52"/>
    <s v="FXP/2025/10/0072"/>
    <s v="E001-00000122"/>
    <s v="01-E001-00000122"/>
    <x v="52"/>
    <n v="0"/>
    <m/>
    <x v="16"/>
    <x v="17"/>
    <d v="2025-09-29T00:00:00"/>
    <d v="2025-09-30T00:00:00"/>
    <s v="P00257"/>
    <m/>
    <m/>
    <m/>
    <s v="COLABORATIVA S.A.C."/>
    <n v="-2470"/>
    <n v="-444.6"/>
    <n v="-2914.6"/>
    <n v="-2914.6"/>
    <m/>
    <s v="PEN"/>
    <b v="0"/>
    <s v="Pagado"/>
    <m/>
    <m/>
    <m/>
    <x v="0"/>
    <m/>
    <m/>
    <x v="0"/>
    <x v="0"/>
    <m/>
    <m/>
    <m/>
    <m/>
    <m/>
    <m/>
    <m/>
    <d v="2025-09-29T00:00:00"/>
  </r>
  <r>
    <x v="53"/>
    <s v="FXP/2025/09/0046"/>
    <s v="E001-00000063"/>
    <s v="02-E001-00000063"/>
    <x v="53"/>
    <n v="0"/>
    <m/>
    <x v="0"/>
    <x v="17"/>
    <d v="2025-09-29T00:00:00"/>
    <d v="2025-09-29T00:00:00"/>
    <s v="P00252"/>
    <m/>
    <s v="E001-63"/>
    <m/>
    <s v="COLABORATIVA S.A.C."/>
    <n v="-2400"/>
    <m/>
    <n v="-2400"/>
    <n v="-2400"/>
    <m/>
    <s v="PEN"/>
    <b v="0"/>
    <s v="Pagado"/>
    <m/>
    <m/>
    <m/>
    <x v="0"/>
    <m/>
    <m/>
    <x v="0"/>
    <x v="0"/>
    <m/>
    <m/>
    <m/>
    <m/>
    <m/>
    <m/>
    <m/>
    <d v="2025-09-29T00:00:00"/>
  </r>
  <r>
    <x v="54"/>
    <s v="FXP/2025/09/0036"/>
    <s v="E001-00000073"/>
    <s v="02-E001-00000073"/>
    <x v="54"/>
    <n v="0"/>
    <m/>
    <x v="38"/>
    <x v="17"/>
    <d v="2025-09-29T00:00:00"/>
    <d v="2025-09-30T00:00:00"/>
    <s v="P00258"/>
    <m/>
    <s v="E001-73"/>
    <m/>
    <s v="COLABORATIVA S.A.C."/>
    <n v="-594.59"/>
    <n v="47.57"/>
    <n v="-547.02"/>
    <n v="-547.02"/>
    <m/>
    <s v="PEN"/>
    <b v="0"/>
    <s v="Pagado"/>
    <m/>
    <m/>
    <m/>
    <x v="0"/>
    <m/>
    <m/>
    <x v="0"/>
    <x v="0"/>
    <m/>
    <m/>
    <m/>
    <m/>
    <m/>
    <m/>
    <m/>
    <d v="2025-09-29T00:00:00"/>
  </r>
  <r>
    <x v="55"/>
    <s v="FXP/2025/09/0035"/>
    <s v="E001-00000537"/>
    <s v="01-E001-00000537"/>
    <x v="55"/>
    <n v="0"/>
    <m/>
    <x v="39"/>
    <x v="17"/>
    <d v="2025-09-29T00:00:00"/>
    <d v="2025-09-30T00:00:00"/>
    <s v="P00256"/>
    <m/>
    <m/>
    <m/>
    <s v="COLABORATIVA S.A.C."/>
    <n v="-12677.65"/>
    <n v="-2281.98"/>
    <n v="-14959.63"/>
    <n v="-14959.63"/>
    <m/>
    <s v="PEN"/>
    <b v="0"/>
    <s v="Pagado"/>
    <m/>
    <m/>
    <m/>
    <x v="0"/>
    <m/>
    <m/>
    <x v="0"/>
    <x v="0"/>
    <m/>
    <m/>
    <m/>
    <m/>
    <m/>
    <m/>
    <m/>
    <d v="2025-09-29T00:00:00"/>
  </r>
  <r>
    <x v="56"/>
    <s v="FXP/2025/09/0034"/>
    <s v="F017-00003599"/>
    <s v="01-F017-00003599"/>
    <x v="56"/>
    <n v="0"/>
    <m/>
    <x v="40"/>
    <x v="21"/>
    <d v="2025-09-29T00:00:00"/>
    <d v="2025-09-08T00:00:00"/>
    <m/>
    <m/>
    <s v="F017-3599"/>
    <m/>
    <s v="COLABORATIVA S.A.C."/>
    <n v="-141.5"/>
    <m/>
    <n v="-141.5"/>
    <n v="-141.5"/>
    <m/>
    <s v="PEN"/>
    <b v="0"/>
    <s v="Pagado"/>
    <m/>
    <m/>
    <m/>
    <x v="0"/>
    <m/>
    <m/>
    <x v="0"/>
    <x v="0"/>
    <m/>
    <m/>
    <m/>
    <m/>
    <m/>
    <m/>
    <m/>
    <d v="2025-09-08T00:00:00"/>
  </r>
  <r>
    <x v="57"/>
    <s v="FXP/2025/09/0033"/>
    <s v="F814-00044499"/>
    <s v="01-F814-00044499"/>
    <x v="57"/>
    <n v="0"/>
    <m/>
    <x v="41"/>
    <x v="22"/>
    <d v="2025-09-29T00:00:00"/>
    <d v="2025-09-06T00:00:00"/>
    <m/>
    <m/>
    <s v="F814-00044499"/>
    <m/>
    <s v="COLABORATIVA S.A.C."/>
    <n v="-241.11"/>
    <m/>
    <n v="-241.11"/>
    <n v="-241.11"/>
    <m/>
    <s v="PEN"/>
    <b v="0"/>
    <s v="Pagado"/>
    <m/>
    <m/>
    <m/>
    <x v="0"/>
    <m/>
    <m/>
    <x v="0"/>
    <x v="0"/>
    <m/>
    <m/>
    <m/>
    <m/>
    <m/>
    <m/>
    <m/>
    <d v="2025-09-06T00:00:00"/>
  </r>
  <r>
    <x v="58"/>
    <s v="FXP/2025/09/0032"/>
    <s v="F101-00106453"/>
    <s v="01-F101-00106453"/>
    <x v="58"/>
    <n v="0"/>
    <m/>
    <x v="42"/>
    <x v="22"/>
    <d v="2025-09-29T00:00:00"/>
    <d v="2025-09-06T00:00:00"/>
    <m/>
    <m/>
    <s v="F101-00106453"/>
    <m/>
    <s v="COLABORATIVA S.A.C."/>
    <n v="-64"/>
    <m/>
    <n v="-64"/>
    <n v="-64"/>
    <m/>
    <s v="PEN"/>
    <b v="0"/>
    <s v="Pagado"/>
    <m/>
    <m/>
    <m/>
    <x v="0"/>
    <m/>
    <m/>
    <x v="0"/>
    <x v="0"/>
    <m/>
    <m/>
    <m/>
    <m/>
    <m/>
    <m/>
    <m/>
    <d v="2025-09-06T00:00:00"/>
  </r>
  <r>
    <x v="59"/>
    <s v="FXP/2025/09/0028"/>
    <s v="FR02-00001013"/>
    <s v="01-FR02-00001013"/>
    <x v="59"/>
    <n v="0"/>
    <m/>
    <x v="43"/>
    <x v="23"/>
    <d v="2025-09-29T00:00:00"/>
    <d v="2025-09-15T00:00:00"/>
    <m/>
    <m/>
    <s v="FR02-00001013"/>
    <m/>
    <s v="COLABORATIVA S.A.C."/>
    <n v="-59.8"/>
    <m/>
    <n v="-59.8"/>
    <n v="-59.8"/>
    <m/>
    <s v="PEN"/>
    <b v="0"/>
    <s v="Pagado"/>
    <m/>
    <m/>
    <m/>
    <x v="0"/>
    <m/>
    <m/>
    <x v="0"/>
    <x v="0"/>
    <m/>
    <m/>
    <m/>
    <m/>
    <m/>
    <m/>
    <m/>
    <d v="2025-09-15T00:00:00"/>
  </r>
  <r>
    <x v="60"/>
    <s v="FXP/2025/09/0027"/>
    <s v="F021-00005380"/>
    <s v="01-F021-00005380"/>
    <x v="60"/>
    <n v="0"/>
    <m/>
    <x v="34"/>
    <x v="20"/>
    <d v="2025-09-29T00:00:00"/>
    <d v="2025-09-10T00:00:00"/>
    <m/>
    <m/>
    <s v="F021-00005380"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10T00:00:00"/>
  </r>
  <r>
    <x v="61"/>
    <s v="FXP/2025/09/0026"/>
    <s v="F003-00007219"/>
    <s v="01-F003-00007219"/>
    <x v="61"/>
    <n v="0"/>
    <m/>
    <x v="44"/>
    <x v="24"/>
    <d v="2025-09-29T00:00:00"/>
    <d v="2025-09-16T00:00:00"/>
    <m/>
    <m/>
    <s v="F003-7219"/>
    <m/>
    <s v="COLABORATIVA S.A.C."/>
    <n v="-276"/>
    <m/>
    <n v="-276"/>
    <n v="-276"/>
    <m/>
    <s v="PEN"/>
    <b v="0"/>
    <s v="Pagado"/>
    <m/>
    <m/>
    <m/>
    <x v="0"/>
    <m/>
    <m/>
    <x v="0"/>
    <x v="0"/>
    <m/>
    <m/>
    <m/>
    <m/>
    <m/>
    <m/>
    <m/>
    <d v="2025-09-16T00:00:00"/>
  </r>
  <r>
    <x v="62"/>
    <s v="FXP/2025/09/0022"/>
    <s v="FI25-00017305"/>
    <s v="01-FI25-00017305"/>
    <x v="62"/>
    <n v="0"/>
    <m/>
    <x v="45"/>
    <x v="25"/>
    <d v="2025-09-26T00:00:00"/>
    <d v="2025-09-26T00:00:00"/>
    <s v="P00247"/>
    <m/>
    <m/>
    <m/>
    <s v="COLABORATIVA S.A.C."/>
    <n v="-538.14"/>
    <n v="-96.86"/>
    <n v="-635"/>
    <n v="-635"/>
    <m/>
    <s v="PEN"/>
    <b v="0"/>
    <s v="Pagado"/>
    <m/>
    <m/>
    <m/>
    <x v="0"/>
    <m/>
    <m/>
    <x v="0"/>
    <x v="0"/>
    <m/>
    <m/>
    <m/>
    <m/>
    <m/>
    <m/>
    <m/>
    <d v="2025-09-26T00:00:00"/>
  </r>
  <r>
    <x v="63"/>
    <s v="FXP/2025/09/0016"/>
    <s v="FF29-00003107"/>
    <s v="01-FF29-00003107"/>
    <x v="63"/>
    <n v="0"/>
    <m/>
    <x v="26"/>
    <x v="13"/>
    <d v="2025-09-26T00:00:00"/>
    <d v="2025-09-26T00:00:00"/>
    <m/>
    <m/>
    <m/>
    <m/>
    <s v="COLABORATIVA S.A.C."/>
    <n v="-168.64"/>
    <n v="-30.36"/>
    <n v="-199"/>
    <n v="-199"/>
    <m/>
    <s v="PEN"/>
    <b v="0"/>
    <s v="Pagado"/>
    <m/>
    <m/>
    <m/>
    <x v="0"/>
    <m/>
    <m/>
    <x v="0"/>
    <x v="0"/>
    <m/>
    <m/>
    <m/>
    <m/>
    <m/>
    <m/>
    <m/>
    <d v="2025-09-24T00:00:00"/>
  </r>
  <r>
    <x v="64"/>
    <s v="FXP/2025/09/0015"/>
    <s v="FE29-00025243"/>
    <s v="01-FE29-00025243"/>
    <x v="64"/>
    <n v="0"/>
    <m/>
    <x v="26"/>
    <x v="13"/>
    <d v="2025-09-26T00:00:00"/>
    <d v="2025-09-26T00:00:00"/>
    <m/>
    <m/>
    <m/>
    <m/>
    <s v="COLABORATIVA S.A.C."/>
    <n v="-87.29"/>
    <n v="-15.71"/>
    <n v="-103"/>
    <n v="-103"/>
    <m/>
    <s v="PEN"/>
    <b v="0"/>
    <s v="Pagado"/>
    <m/>
    <m/>
    <m/>
    <x v="0"/>
    <m/>
    <m/>
    <x v="0"/>
    <x v="0"/>
    <m/>
    <m/>
    <m/>
    <m/>
    <m/>
    <m/>
    <m/>
    <d v="2025-09-24T00:00:00"/>
  </r>
  <r>
    <x v="65"/>
    <s v="FXP/2025/09/0037"/>
    <s v="E001-00000136"/>
    <s v="01-E001-00000136"/>
    <x v="65"/>
    <n v="0"/>
    <m/>
    <x v="46"/>
    <x v="15"/>
    <d v="2025-09-25T00:00:00"/>
    <d v="2025-09-30T00:00:00"/>
    <m/>
    <m/>
    <m/>
    <m/>
    <s v="COLABORATIVA S.A.C."/>
    <n v="-422.88"/>
    <n v="-76.12"/>
    <n v="-499"/>
    <n v="-499"/>
    <m/>
    <s v="PEN"/>
    <b v="0"/>
    <s v="Pagado"/>
    <m/>
    <m/>
    <m/>
    <x v="0"/>
    <m/>
    <m/>
    <x v="0"/>
    <x v="0"/>
    <m/>
    <m/>
    <m/>
    <m/>
    <m/>
    <m/>
    <m/>
    <d v="2025-09-25T00:00:00"/>
  </r>
  <r>
    <x v="66"/>
    <s v="FXP/2025/09/0018"/>
    <s v="FRE1-00007301"/>
    <s v="01-FRE1-00007301"/>
    <x v="66"/>
    <n v="0"/>
    <m/>
    <x v="47"/>
    <x v="15"/>
    <d v="2025-09-25T00:00:00"/>
    <d v="2025-09-26T00:00:00"/>
    <m/>
    <m/>
    <m/>
    <m/>
    <s v="COLABORATIVA S.A.C."/>
    <n v="-33.729999999999997"/>
    <n v="-6.07"/>
    <n v="-39.799999999999997"/>
    <n v="-39.799999999999997"/>
    <m/>
    <s v="PEN"/>
    <b v="0"/>
    <s v="Pagado"/>
    <m/>
    <m/>
    <m/>
    <x v="0"/>
    <m/>
    <m/>
    <x v="0"/>
    <x v="0"/>
    <m/>
    <m/>
    <m/>
    <m/>
    <m/>
    <m/>
    <m/>
    <d v="2025-09-25T00:00:00"/>
  </r>
  <r>
    <x v="67"/>
    <s v="FXP/2025/09/0017"/>
    <s v="F448-00023557"/>
    <s v="01-F448-00023557"/>
    <x v="67"/>
    <n v="0"/>
    <m/>
    <x v="48"/>
    <x v="15"/>
    <d v="2025-09-25T00:00:00"/>
    <d v="2025-09-26T00:00:00"/>
    <m/>
    <m/>
    <m/>
    <m/>
    <s v="COLABORATIVA S.A.C."/>
    <n v="-575.98"/>
    <n v="-103.68"/>
    <n v="-679.66"/>
    <n v="-679.66"/>
    <m/>
    <s v="PEN"/>
    <b v="0"/>
    <s v="Pagado"/>
    <m/>
    <m/>
    <m/>
    <x v="0"/>
    <m/>
    <m/>
    <x v="0"/>
    <x v="0"/>
    <m/>
    <m/>
    <m/>
    <m/>
    <m/>
    <m/>
    <m/>
    <d v="2025-09-25T00:00:00"/>
  </r>
  <r>
    <x v="68"/>
    <s v="FXP/2025/09/0013"/>
    <s v="F121-00003365"/>
    <s v="01-F121-00003365"/>
    <x v="68"/>
    <n v="0"/>
    <m/>
    <x v="34"/>
    <x v="26"/>
    <d v="2025-09-25T00:00:00"/>
    <d v="2025-09-17T00:00:00"/>
    <m/>
    <m/>
    <s v="F121-00003365"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17T00:00:00"/>
  </r>
  <r>
    <x v="69"/>
    <s v="FXP/2025/09/0012"/>
    <s v="F121-00003401"/>
    <s v="01-F121-00003401"/>
    <x v="69"/>
    <n v="0"/>
    <m/>
    <x v="34"/>
    <x v="27"/>
    <d v="2025-09-25T00:00:00"/>
    <d v="2025-09-19T00:00:00"/>
    <m/>
    <m/>
    <s v="F121-00003401"/>
    <m/>
    <s v="COLABORATIVA S.A.C."/>
    <n v="-30"/>
    <m/>
    <n v="-30"/>
    <n v="-30"/>
    <m/>
    <s v="PEN"/>
    <b v="0"/>
    <s v="Pagado"/>
    <m/>
    <m/>
    <m/>
    <x v="0"/>
    <m/>
    <m/>
    <x v="0"/>
    <x v="0"/>
    <m/>
    <m/>
    <m/>
    <m/>
    <m/>
    <m/>
    <m/>
    <d v="2025-09-19T00:00:00"/>
  </r>
  <r>
    <x v="70"/>
    <s v="FXP/2025/09/0010"/>
    <s v="F001-00009925"/>
    <s v="01-F001-00009925"/>
    <x v="70"/>
    <n v="0"/>
    <m/>
    <x v="49"/>
    <x v="27"/>
    <d v="2025-09-25T00:00:00"/>
    <d v="2025-09-19T00:00:00"/>
    <m/>
    <m/>
    <s v="F001-00009925"/>
    <m/>
    <s v="COLABORATIVA S.A.C."/>
    <n v="-217"/>
    <m/>
    <n v="-217"/>
    <n v="-217"/>
    <m/>
    <s v="PEN"/>
    <b v="0"/>
    <s v="Pagado"/>
    <m/>
    <m/>
    <m/>
    <x v="0"/>
    <m/>
    <m/>
    <x v="0"/>
    <x v="0"/>
    <m/>
    <m/>
    <m/>
    <m/>
    <m/>
    <m/>
    <m/>
    <d v="2025-09-19T00:00:00"/>
  </r>
  <r>
    <x v="71"/>
    <s v="FXP/2025/09/0009"/>
    <s v="F100-00008599"/>
    <s v="01-F100-00008599"/>
    <x v="71"/>
    <n v="0"/>
    <m/>
    <x v="50"/>
    <x v="28"/>
    <d v="2025-09-25T00:00:00"/>
    <d v="2025-09-11T00:00:00"/>
    <m/>
    <m/>
    <s v="F100-8599"/>
    <m/>
    <s v="COLABORATIVA S.A.C."/>
    <n v="-238.98"/>
    <n v="-43.02"/>
    <n v="-282"/>
    <n v="-282"/>
    <m/>
    <s v="PEN"/>
    <b v="0"/>
    <s v="Pagado"/>
    <m/>
    <m/>
    <m/>
    <x v="0"/>
    <m/>
    <m/>
    <x v="0"/>
    <x v="0"/>
    <m/>
    <m/>
    <m/>
    <m/>
    <m/>
    <m/>
    <m/>
    <d v="2025-09-11T00:00:00"/>
  </r>
  <r>
    <x v="72"/>
    <s v="FXP/2025/09/0024"/>
    <s v="E001-00000283"/>
    <s v="01-E001-00000283"/>
    <x v="72"/>
    <n v="0"/>
    <m/>
    <x v="51"/>
    <x v="13"/>
    <d v="2025-09-24T00:00:00"/>
    <d v="2025-09-26T00:00:00"/>
    <s v="P00250"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9-24T00:00:00"/>
  </r>
  <r>
    <x v="73"/>
    <s v="FXP/2025/09/0023"/>
    <s v="E001-00000285"/>
    <s v="01-E001-00000285"/>
    <x v="73"/>
    <n v="0"/>
    <m/>
    <x v="51"/>
    <x v="13"/>
    <d v="2025-09-24T00:00:00"/>
    <d v="2025-09-26T00:00:00"/>
    <s v="P00249"/>
    <m/>
    <m/>
    <m/>
    <s v="COLABORATIVA S.A.C."/>
    <n v="-200"/>
    <n v="-36"/>
    <n v="-236"/>
    <n v="-236"/>
    <m/>
    <s v="PEN"/>
    <b v="0"/>
    <s v="Pagado"/>
    <m/>
    <m/>
    <m/>
    <x v="0"/>
    <m/>
    <m/>
    <x v="0"/>
    <x v="0"/>
    <m/>
    <m/>
    <m/>
    <m/>
    <m/>
    <m/>
    <m/>
    <d v="2025-09-24T00:00:00"/>
  </r>
  <r>
    <x v="74"/>
    <s v="FXP/2025/09/0004"/>
    <s v="F003-00000798"/>
    <s v="01-F003-00000798"/>
    <x v="74"/>
    <n v="0"/>
    <m/>
    <x v="13"/>
    <x v="29"/>
    <d v="2025-09-24T00:00:00"/>
    <d v="2025-09-04T00:00:00"/>
    <m/>
    <m/>
    <s v="F003-00000798"/>
    <m/>
    <s v="COLABORATIVA S.A.C."/>
    <n v="-444"/>
    <m/>
    <n v="-444"/>
    <n v="-444"/>
    <m/>
    <s v="PEN"/>
    <b v="0"/>
    <s v="Pagado"/>
    <m/>
    <m/>
    <m/>
    <x v="0"/>
    <m/>
    <m/>
    <x v="0"/>
    <x v="0"/>
    <m/>
    <m/>
    <m/>
    <m/>
    <m/>
    <m/>
    <m/>
    <d v="2025-09-04T00:00:00"/>
  </r>
  <r>
    <x v="75"/>
    <s v="FXP/2025/09/0003"/>
    <s v="F004-00001249"/>
    <s v="01-F004-00001249"/>
    <x v="75"/>
    <n v="0"/>
    <m/>
    <x v="12"/>
    <x v="30"/>
    <d v="2025-09-24T00:00:00"/>
    <d v="2025-09-23T00:00:00"/>
    <m/>
    <m/>
    <s v="F004-1249"/>
    <m/>
    <s v="COLABORATIVA S.A.C."/>
    <n v="-52.97"/>
    <n v="-9.5299999999999994"/>
    <n v="-62.5"/>
    <n v="-62.5"/>
    <m/>
    <s v="PEN"/>
    <b v="0"/>
    <s v="Pagado"/>
    <m/>
    <m/>
    <m/>
    <x v="0"/>
    <m/>
    <m/>
    <x v="0"/>
    <x v="0"/>
    <m/>
    <m/>
    <m/>
    <m/>
    <m/>
    <m/>
    <m/>
    <d v="2025-09-23T00:00:00"/>
  </r>
  <r>
    <x v="76"/>
    <s v="FXP/2025/09/0006"/>
    <s v="E001-00000020"/>
    <s v="01-E001-00000020"/>
    <x v="76"/>
    <n v="0"/>
    <m/>
    <x v="52"/>
    <x v="30"/>
    <d v="2025-09-23T00:00:00"/>
    <d v="2025-09-23T00:00:00"/>
    <s v="P00242"/>
    <m/>
    <m/>
    <m/>
    <s v="COLABORATIVA S.A.C."/>
    <n v="-456"/>
    <n v="-82.08"/>
    <n v="-538.08000000000004"/>
    <n v="-538.08000000000004"/>
    <m/>
    <s v="PEN"/>
    <b v="0"/>
    <s v="Pagado"/>
    <m/>
    <m/>
    <m/>
    <x v="0"/>
    <m/>
    <m/>
    <x v="0"/>
    <x v="0"/>
    <m/>
    <m/>
    <m/>
    <m/>
    <m/>
    <m/>
    <m/>
    <d v="2025-09-23T00:00:00"/>
  </r>
  <r>
    <x v="77"/>
    <s v="FXP/2025/09/0001"/>
    <s v="E001-00000061"/>
    <s v="02-E001-00000061"/>
    <x v="77"/>
    <n v="0"/>
    <m/>
    <x v="0"/>
    <x v="30"/>
    <d v="2025-09-23T00:00:00"/>
    <d v="2025-09-23T00:00:00"/>
    <s v="P00241"/>
    <m/>
    <m/>
    <m/>
    <s v="COLABORATIVA S.A.C."/>
    <n v="-560"/>
    <m/>
    <n v="-560"/>
    <n v="-560"/>
    <m/>
    <s v="PEN"/>
    <b v="0"/>
    <s v="Pagado"/>
    <m/>
    <m/>
    <m/>
    <x v="0"/>
    <m/>
    <m/>
    <x v="0"/>
    <x v="0"/>
    <m/>
    <m/>
    <m/>
    <m/>
    <m/>
    <m/>
    <m/>
    <d v="2025-09-23T00:00:00"/>
  </r>
  <r>
    <x v="78"/>
    <s v="R E001-00000015"/>
    <m/>
    <s v="02-"/>
    <x v="78"/>
    <n v="0"/>
    <m/>
    <x v="17"/>
    <x v="27"/>
    <d v="2025-09-19T00:00:00"/>
    <d v="2025-09-19T00:00:00"/>
    <s v="P00236"/>
    <m/>
    <m/>
    <m/>
    <s v="COLABORATIVA S.A.C."/>
    <n v="-1317.5"/>
    <m/>
    <n v="-1317.5"/>
    <n v="-1317.5"/>
    <n v="-1317.5"/>
    <s v="PEN"/>
    <b v="0"/>
    <s v="Sin pagar"/>
    <m/>
    <m/>
    <m/>
    <x v="0"/>
    <m/>
    <m/>
    <x v="0"/>
    <x v="0"/>
    <m/>
    <m/>
    <m/>
    <m/>
    <m/>
    <m/>
    <m/>
    <d v="2025-09-19T00:00:00"/>
  </r>
  <r>
    <x v="79"/>
    <s v="NÂ° F001-00009566"/>
    <s v="NÂ° F001-00009566"/>
    <s v="01-N° F001-00009566"/>
    <x v="79"/>
    <n v="0"/>
    <m/>
    <x v="25"/>
    <x v="27"/>
    <d v="2025-09-19T00:00:00"/>
    <d v="2025-09-19T00:00:00"/>
    <s v="P00238"/>
    <m/>
    <m/>
    <m/>
    <s v="COLABORATIVA S.A.C."/>
    <n v="-2394.09"/>
    <n v="-430.91"/>
    <n v="-2825"/>
    <n v="-2825"/>
    <m/>
    <s v="PEN"/>
    <b v="0"/>
    <s v="Pagado"/>
    <m/>
    <m/>
    <m/>
    <x v="0"/>
    <m/>
    <m/>
    <x v="0"/>
    <x v="0"/>
    <m/>
    <m/>
    <m/>
    <m/>
    <m/>
    <m/>
    <m/>
    <d v="2025-09-19T00:00:00"/>
  </r>
  <r>
    <x v="80"/>
    <s v="FXP/2025/09/0005"/>
    <s v="F315-00455032"/>
    <s v="01-F315-00455032"/>
    <x v="80"/>
    <n v="0"/>
    <m/>
    <x v="53"/>
    <x v="27"/>
    <d v="2025-09-19T00:00:00"/>
    <d v="2025-09-24T00:00:00"/>
    <s v="P00244"/>
    <m/>
    <m/>
    <m/>
    <s v="COLABORATIVA S.A.C."/>
    <n v="-38.11"/>
    <n v="-6.87"/>
    <n v="-44.98"/>
    <n v="-44.98"/>
    <m/>
    <s v="PEN"/>
    <b v="0"/>
    <s v="Pagado"/>
    <m/>
    <m/>
    <m/>
    <x v="0"/>
    <m/>
    <m/>
    <x v="0"/>
    <x v="0"/>
    <m/>
    <m/>
    <m/>
    <m/>
    <m/>
    <m/>
    <m/>
    <d v="2025-09-19T00:00:00"/>
  </r>
  <r>
    <x v="81"/>
    <s v="FXP/2025/09/0007"/>
    <s v="E001-00000118"/>
    <s v="01-E001-00000118"/>
    <x v="81"/>
    <n v="0"/>
    <m/>
    <x v="16"/>
    <x v="16"/>
    <d v="2025-09-18T00:00:00"/>
    <d v="2025-09-22T00:00:00"/>
    <s v="P00237"/>
    <m/>
    <m/>
    <m/>
    <s v="COLABORATIVA S.A.C."/>
    <n v="-240"/>
    <n v="-43.2"/>
    <n v="-283.2"/>
    <n v="-283.2"/>
    <m/>
    <s v="PEN"/>
    <b v="0"/>
    <s v="Pagado"/>
    <m/>
    <m/>
    <m/>
    <x v="0"/>
    <m/>
    <m/>
    <x v="0"/>
    <x v="0"/>
    <m/>
    <m/>
    <m/>
    <m/>
    <m/>
    <m/>
    <m/>
    <d v="2025-09-18T00:00:00"/>
  </r>
  <r>
    <x v="82"/>
    <s v="F E001-00000293"/>
    <m/>
    <s v="01-"/>
    <x v="82"/>
    <n v="0"/>
    <m/>
    <x v="54"/>
    <x v="16"/>
    <d v="2025-09-18T00:00:00"/>
    <d v="2025-09-18T00:00:00"/>
    <s v="P00233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9-18T00:00:00"/>
  </r>
  <r>
    <x v="83"/>
    <s v="FXP/2025/10/0059"/>
    <s v="F090-00187668"/>
    <s v="01-F090-00187668"/>
    <x v="83"/>
    <n v="0"/>
    <m/>
    <x v="55"/>
    <x v="26"/>
    <d v="2025-09-17T00:00:00"/>
    <d v="2025-09-23T00:00:00"/>
    <m/>
    <m/>
    <m/>
    <m/>
    <s v="COLABORATIVA S.A.C."/>
    <n v="-528.27"/>
    <n v="-95.08"/>
    <n v="-623.35"/>
    <n v="-178.66"/>
    <m/>
    <s v="USD"/>
    <b v="0"/>
    <s v="Pagado"/>
    <m/>
    <m/>
    <m/>
    <x v="0"/>
    <m/>
    <m/>
    <x v="0"/>
    <x v="0"/>
    <m/>
    <m/>
    <m/>
    <m/>
    <m/>
    <m/>
    <m/>
    <d v="2025-09-17T00:00:00"/>
  </r>
  <r>
    <x v="84"/>
    <s v="FXP/2025/10/0058"/>
    <s v="F090-00187667"/>
    <s v="01-F090-00187667"/>
    <x v="84"/>
    <n v="0"/>
    <m/>
    <x v="55"/>
    <x v="26"/>
    <d v="2025-09-17T00:00:00"/>
    <d v="2025-09-23T00:00:00"/>
    <m/>
    <m/>
    <m/>
    <m/>
    <s v="COLABORATIVA S.A.C."/>
    <n v="-528.03"/>
    <n v="-95.04"/>
    <n v="-623.07000000000005"/>
    <n v="-178.58"/>
    <m/>
    <s v="USD"/>
    <b v="0"/>
    <s v="Pagado"/>
    <m/>
    <m/>
    <m/>
    <x v="0"/>
    <m/>
    <m/>
    <x v="0"/>
    <x v="0"/>
    <m/>
    <m/>
    <m/>
    <m/>
    <m/>
    <m/>
    <m/>
    <d v="2025-09-17T00:00:00"/>
  </r>
  <r>
    <x v="85"/>
    <s v="FXP/2025/10/0057"/>
    <s v="F090-00187665"/>
    <s v="01-F090-00187665"/>
    <x v="85"/>
    <n v="0"/>
    <m/>
    <x v="55"/>
    <x v="26"/>
    <d v="2025-09-17T00:00:00"/>
    <d v="2025-09-23T00:00:00"/>
    <m/>
    <m/>
    <m/>
    <m/>
    <s v="COLABORATIVA S.A.C."/>
    <n v="-528.03"/>
    <n v="-95.04"/>
    <n v="-623.07000000000005"/>
    <n v="-178.58"/>
    <m/>
    <s v="USD"/>
    <b v="0"/>
    <s v="Pagado"/>
    <m/>
    <m/>
    <m/>
    <x v="0"/>
    <m/>
    <m/>
    <x v="0"/>
    <x v="0"/>
    <m/>
    <m/>
    <m/>
    <m/>
    <m/>
    <m/>
    <m/>
    <d v="2025-09-17T00:00:00"/>
  </r>
  <r>
    <x v="86"/>
    <s v="FXP/2025/10/0054"/>
    <s v="F090-00187666"/>
    <s v="01-F090-00187666"/>
    <x v="86"/>
    <n v="0"/>
    <m/>
    <x v="55"/>
    <x v="26"/>
    <d v="2025-09-17T00:00:00"/>
    <d v="2025-09-23T00:00:00"/>
    <s v="P00229"/>
    <m/>
    <m/>
    <m/>
    <s v="COLABORATIVA S.A.C."/>
    <n v="-528.03"/>
    <n v="-95.04"/>
    <n v="-623.07000000000005"/>
    <n v="-178.58"/>
    <m/>
    <s v="USD"/>
    <b v="0"/>
    <s v="Pagado"/>
    <m/>
    <m/>
    <m/>
    <x v="0"/>
    <m/>
    <m/>
    <x v="0"/>
    <x v="0"/>
    <m/>
    <m/>
    <m/>
    <m/>
    <m/>
    <m/>
    <m/>
    <d v="2025-09-17T00:00:00"/>
  </r>
  <r>
    <x v="87"/>
    <s v="F F002-00033229"/>
    <m/>
    <s v="01-"/>
    <x v="87"/>
    <n v="0"/>
    <m/>
    <x v="56"/>
    <x v="26"/>
    <d v="2025-09-17T00:00:00"/>
    <d v="2025-10-02T00:00:00"/>
    <s v="P00232"/>
    <m/>
    <m/>
    <m/>
    <s v="COLABORATIVA S.A.C."/>
    <n v="-483.05"/>
    <n v="-86.95"/>
    <n v="-570"/>
    <n v="-570"/>
    <m/>
    <s v="PEN"/>
    <b v="0"/>
    <s v="Pagado"/>
    <m/>
    <m/>
    <m/>
    <x v="0"/>
    <m/>
    <m/>
    <x v="0"/>
    <x v="0"/>
    <m/>
    <m/>
    <m/>
    <m/>
    <m/>
    <m/>
    <m/>
    <d v="2025-09-17T00:00:00"/>
  </r>
  <r>
    <x v="88"/>
    <s v="FXP/2025/10/0053"/>
    <s v="F002-00001533"/>
    <s v="01-F002-00001533"/>
    <x v="88"/>
    <n v="0"/>
    <m/>
    <x v="1"/>
    <x v="24"/>
    <d v="2025-09-16T00:00:00"/>
    <d v="2025-09-23T00:00:00"/>
    <s v="P00240"/>
    <m/>
    <m/>
    <m/>
    <s v="COLABORATIVA S.A.C."/>
    <n v="-2550"/>
    <n v="-459"/>
    <n v="-3009"/>
    <n v="-3009"/>
    <m/>
    <s v="PEN"/>
    <b v="0"/>
    <s v="Pagado"/>
    <m/>
    <m/>
    <m/>
    <x v="0"/>
    <m/>
    <m/>
    <x v="0"/>
    <x v="0"/>
    <m/>
    <m/>
    <m/>
    <m/>
    <m/>
    <m/>
    <m/>
    <d v="2025-09-16T00:00:00"/>
  </r>
  <r>
    <x v="89"/>
    <s v="F E001-00000038"/>
    <m/>
    <s v="01-"/>
    <x v="89"/>
    <n v="0"/>
    <m/>
    <x v="57"/>
    <x v="24"/>
    <d v="2025-09-16T00:00:00"/>
    <d v="2025-09-19T00:00:00"/>
    <s v="P00234"/>
    <m/>
    <m/>
    <m/>
    <s v="COLABORATIVA S.A.C."/>
    <n v="-972.03"/>
    <n v="-174.97"/>
    <n v="-1147"/>
    <n v="-1147"/>
    <m/>
    <s v="PEN"/>
    <b v="0"/>
    <s v="Pagado"/>
    <m/>
    <m/>
    <m/>
    <x v="0"/>
    <m/>
    <m/>
    <x v="0"/>
    <x v="0"/>
    <m/>
    <m/>
    <m/>
    <m/>
    <m/>
    <m/>
    <m/>
    <d v="2025-09-16T00:00:00"/>
  </r>
  <r>
    <x v="90"/>
    <s v="FXP/2025/09/0052"/>
    <s v="E001-00000059"/>
    <s v="01-E001-00000059"/>
    <x v="90"/>
    <n v="0"/>
    <m/>
    <x v="58"/>
    <x v="23"/>
    <d v="2025-09-15T00:00:00"/>
    <d v="2025-09-15T00:00:00"/>
    <s v="P00223"/>
    <m/>
    <m/>
    <m/>
    <s v="COLABORATIVA S.A.C."/>
    <n v="-430"/>
    <m/>
    <n v="-430"/>
    <n v="-430"/>
    <m/>
    <s v="PEN"/>
    <b v="0"/>
    <s v="Pagado"/>
    <m/>
    <m/>
    <m/>
    <x v="0"/>
    <m/>
    <m/>
    <x v="0"/>
    <x v="0"/>
    <m/>
    <m/>
    <m/>
    <m/>
    <m/>
    <m/>
    <m/>
    <d v="2025-09-15T00:00:00"/>
  </r>
  <r>
    <x v="91"/>
    <s v="FXP/2025/09/0051"/>
    <s v="E001-00000060"/>
    <s v="01-E001-00000060"/>
    <x v="91"/>
    <n v="0"/>
    <m/>
    <x v="0"/>
    <x v="23"/>
    <d v="2025-09-15T00:00:00"/>
    <d v="2025-09-15T00:00:00"/>
    <s v="P00221"/>
    <m/>
    <m/>
    <m/>
    <s v="COLABORATIVA S.A.C."/>
    <n v="-2430"/>
    <m/>
    <n v="-2430"/>
    <n v="-2430"/>
    <m/>
    <s v="PEN"/>
    <b v="0"/>
    <s v="Pagado"/>
    <m/>
    <m/>
    <m/>
    <x v="0"/>
    <m/>
    <m/>
    <x v="0"/>
    <x v="0"/>
    <m/>
    <m/>
    <m/>
    <m/>
    <m/>
    <m/>
    <m/>
    <d v="2025-09-15T00:00:00"/>
  </r>
  <r>
    <x v="92"/>
    <s v="R S001-18120090"/>
    <m/>
    <s v="14-"/>
    <x v="92"/>
    <n v="0"/>
    <m/>
    <x v="59"/>
    <x v="31"/>
    <d v="2025-09-14T00:00:00"/>
    <d v="2025-09-16T00:00:00"/>
    <s v="P00227"/>
    <m/>
    <m/>
    <m/>
    <s v="COLABORATIVA S.A.C."/>
    <n v="-109.32"/>
    <n v="-19.68"/>
    <n v="-129"/>
    <n v="-129"/>
    <m/>
    <s v="PEN"/>
    <b v="0"/>
    <s v="Pagado"/>
    <m/>
    <m/>
    <m/>
    <x v="0"/>
    <m/>
    <m/>
    <x v="0"/>
    <x v="0"/>
    <m/>
    <m/>
    <m/>
    <m/>
    <m/>
    <m/>
    <m/>
    <d v="2025-09-14T00:00:00"/>
  </r>
  <r>
    <x v="93"/>
    <s v="R E001- 29"/>
    <m/>
    <s v="02-"/>
    <x v="93"/>
    <n v="0"/>
    <m/>
    <x v="60"/>
    <x v="32"/>
    <d v="2025-09-12T00:00:00"/>
    <d v="2025-09-12T00:00:00"/>
    <s v="P00219"/>
    <m/>
    <m/>
    <m/>
    <s v="COLABORATIVA S.A.C."/>
    <n v="-400"/>
    <m/>
    <n v="-400"/>
    <n v="-400"/>
    <m/>
    <s v="PEN"/>
    <b v="0"/>
    <s v="Pagado"/>
    <m/>
    <m/>
    <m/>
    <x v="0"/>
    <m/>
    <m/>
    <x v="0"/>
    <x v="0"/>
    <m/>
    <m/>
    <m/>
    <m/>
    <m/>
    <m/>
    <m/>
    <d v="2025-09-12T00:00:00"/>
  </r>
  <r>
    <x v="94"/>
    <s v="FXP/2025/09/0050"/>
    <s v="E001-00000117"/>
    <s v="01-E001-00000117"/>
    <x v="94"/>
    <n v="0"/>
    <m/>
    <x v="16"/>
    <x v="32"/>
    <d v="2025-09-12T00:00:00"/>
    <d v="2025-09-12T00:00:00"/>
    <s v="P00222"/>
    <m/>
    <m/>
    <m/>
    <s v="COLABORATIVA S.A.C."/>
    <n v="-110"/>
    <n v="-19.8"/>
    <n v="-129.80000000000001"/>
    <n v="-129.80000000000001"/>
    <m/>
    <s v="PEN"/>
    <b v="0"/>
    <s v="Pagado"/>
    <m/>
    <m/>
    <m/>
    <x v="0"/>
    <m/>
    <m/>
    <x v="0"/>
    <x v="0"/>
    <m/>
    <m/>
    <m/>
    <m/>
    <m/>
    <m/>
    <m/>
    <d v="2025-09-12T00:00:00"/>
  </r>
  <r>
    <x v="95"/>
    <s v="F S108-00389525"/>
    <m/>
    <s v="01-"/>
    <x v="95"/>
    <n v="0"/>
    <m/>
    <x v="61"/>
    <x v="32"/>
    <d v="2025-09-12T00:00:00"/>
    <d v="2025-09-19T00:00:00"/>
    <s v="P00235"/>
    <m/>
    <m/>
    <m/>
    <s v="COLABORATIVA S.A.C."/>
    <n v="-626.19000000000005"/>
    <n v="-112.71"/>
    <n v="-738.9"/>
    <n v="-738.9"/>
    <m/>
    <s v="PEN"/>
    <b v="0"/>
    <s v="Pagado"/>
    <m/>
    <m/>
    <m/>
    <x v="0"/>
    <m/>
    <m/>
    <x v="0"/>
    <x v="0"/>
    <m/>
    <m/>
    <m/>
    <m/>
    <m/>
    <m/>
    <m/>
    <d v="2025-09-12T00:00:00"/>
  </r>
  <r>
    <x v="96"/>
    <s v="F FI25-00017049"/>
    <s v="FI25-00017049"/>
    <s v="01-FI25-00017049"/>
    <x v="96"/>
    <n v="0"/>
    <m/>
    <x v="45"/>
    <x v="32"/>
    <d v="2025-09-12T00:00:00"/>
    <d v="2025-09-12T00:00:00"/>
    <s v="P00220"/>
    <m/>
    <m/>
    <m/>
    <s v="COLABORATIVA S.A.C."/>
    <n v="-169.49"/>
    <n v="-30.51"/>
    <n v="-200"/>
    <n v="-200"/>
    <m/>
    <s v="PEN"/>
    <b v="0"/>
    <s v="Pagado"/>
    <m/>
    <m/>
    <m/>
    <x v="0"/>
    <m/>
    <m/>
    <x v="0"/>
    <x v="0"/>
    <m/>
    <m/>
    <m/>
    <m/>
    <m/>
    <m/>
    <m/>
    <d v="2025-09-12T00:00:00"/>
  </r>
  <r>
    <x v="97"/>
    <s v="F E001-00000148"/>
    <s v="E001-00000148"/>
    <s v="01-E001-00000148"/>
    <x v="97"/>
    <n v="0"/>
    <m/>
    <x v="62"/>
    <x v="32"/>
    <d v="2025-09-12T00:00:00"/>
    <d v="2025-09-15T00:00:00"/>
    <s v="P00218"/>
    <m/>
    <s v="E001-148"/>
    <m/>
    <s v="COLABORATIVA S.A.C."/>
    <n v="-150"/>
    <n v="-27"/>
    <n v="-177"/>
    <n v="-177"/>
    <m/>
    <s v="PEN"/>
    <b v="0"/>
    <s v="Pagado"/>
    <m/>
    <m/>
    <m/>
    <x v="0"/>
    <m/>
    <m/>
    <x v="0"/>
    <x v="0"/>
    <m/>
    <m/>
    <m/>
    <m/>
    <m/>
    <m/>
    <m/>
    <d v="2025-09-12T00:00:00"/>
  </r>
  <r>
    <x v="98"/>
    <s v="FXP/2025/09/0049"/>
    <s v="FI40-00016363"/>
    <s v="01-FI40-00016363"/>
    <x v="98"/>
    <n v="0"/>
    <m/>
    <x v="45"/>
    <x v="28"/>
    <d v="2025-09-11T00:00:00"/>
    <d v="2025-09-11T00:00:00"/>
    <s v="P00214"/>
    <m/>
    <m/>
    <m/>
    <s v="COLABORATIVA S.A.C."/>
    <n v="-296.19"/>
    <n v="-53.31"/>
    <n v="-349.5"/>
    <n v="-349.5"/>
    <m/>
    <s v="PEN"/>
    <b v="0"/>
    <s v="Pagado"/>
    <m/>
    <m/>
    <m/>
    <x v="0"/>
    <m/>
    <m/>
    <x v="0"/>
    <x v="0"/>
    <m/>
    <m/>
    <m/>
    <m/>
    <m/>
    <m/>
    <m/>
    <d v="2025-09-11T00:00:00"/>
  </r>
  <r>
    <x v="99"/>
    <s v="FXP/2025/09/0048"/>
    <s v="F052-01658369"/>
    <s v="01-F052-01658369"/>
    <x v="99"/>
    <n v="0"/>
    <m/>
    <x v="4"/>
    <x v="28"/>
    <d v="2025-09-11T00:00:00"/>
    <d v="2025-09-11T00:00:00"/>
    <s v="P00217"/>
    <m/>
    <m/>
    <m/>
    <s v="COLABORATIVA S.A.C."/>
    <n v="-225"/>
    <n v="-40.5"/>
    <n v="-265.5"/>
    <n v="-265.5"/>
    <m/>
    <s v="PEN"/>
    <b v="0"/>
    <s v="Pagado"/>
    <m/>
    <m/>
    <m/>
    <x v="0"/>
    <m/>
    <m/>
    <x v="0"/>
    <x v="0"/>
    <m/>
    <m/>
    <m/>
    <m/>
    <m/>
    <m/>
    <m/>
    <d v="2025-09-11T00:00:00"/>
  </r>
  <r>
    <x v="100"/>
    <s v="FXP/2025/09/0025"/>
    <s v="B574-00006045"/>
    <s v="03-B574-00006045"/>
    <x v="100"/>
    <n v="0"/>
    <m/>
    <x v="63"/>
    <x v="28"/>
    <d v="2025-09-11T00:00:00"/>
    <d v="2025-09-25T00:00:00"/>
    <m/>
    <m/>
    <s v="B574-00006045"/>
    <m/>
    <s v="COLABORATIVA S.A.C."/>
    <n v="-93.7"/>
    <m/>
    <n v="-93.7"/>
    <n v="-93.7"/>
    <m/>
    <s v="PEN"/>
    <b v="0"/>
    <s v="Pagado"/>
    <m/>
    <m/>
    <m/>
    <x v="0"/>
    <m/>
    <m/>
    <x v="0"/>
    <x v="0"/>
    <m/>
    <m/>
    <m/>
    <m/>
    <m/>
    <m/>
    <m/>
    <d v="2025-09-11T00:00:00"/>
  </r>
  <r>
    <x v="101"/>
    <s v="F F002-00033121"/>
    <m/>
    <s v="01-"/>
    <x v="101"/>
    <n v="0"/>
    <m/>
    <x v="56"/>
    <x v="28"/>
    <d v="2025-09-11T00:00:00"/>
    <d v="2025-09-26T00:00:00"/>
    <s v="P00231"/>
    <m/>
    <m/>
    <m/>
    <s v="COLABORATIVA S.A.C."/>
    <n v="-805.08"/>
    <n v="-144.91999999999999"/>
    <n v="-950"/>
    <n v="-950"/>
    <m/>
    <s v="PEN"/>
    <b v="0"/>
    <s v="Pagado"/>
    <m/>
    <m/>
    <m/>
    <x v="0"/>
    <m/>
    <m/>
    <x v="0"/>
    <x v="0"/>
    <m/>
    <m/>
    <m/>
    <m/>
    <m/>
    <m/>
    <m/>
    <d v="2025-09-11T00:00:00"/>
  </r>
  <r>
    <x v="102"/>
    <s v="F E001-00000189"/>
    <m/>
    <s v="01-"/>
    <x v="102"/>
    <n v="0"/>
    <m/>
    <x v="64"/>
    <x v="28"/>
    <d v="2025-09-11T00:00:00"/>
    <d v="2025-09-11T00:00:00"/>
    <s v="P00216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9-11T00:00:00"/>
  </r>
  <r>
    <x v="103"/>
    <s v="F E001-00000147"/>
    <m/>
    <s v="01-"/>
    <x v="103"/>
    <n v="0"/>
    <m/>
    <x v="62"/>
    <x v="20"/>
    <d v="2025-09-10T00:00:00"/>
    <d v="2025-09-11T00:00:00"/>
    <s v="P00215"/>
    <m/>
    <m/>
    <m/>
    <s v="COLABORATIVA S.A.C."/>
    <n v="-150"/>
    <n v="-27"/>
    <n v="-177"/>
    <n v="-177"/>
    <m/>
    <s v="PEN"/>
    <b v="0"/>
    <s v="Pagado"/>
    <m/>
    <m/>
    <m/>
    <x v="0"/>
    <m/>
    <m/>
    <x v="0"/>
    <x v="0"/>
    <m/>
    <m/>
    <m/>
    <m/>
    <m/>
    <m/>
    <m/>
    <d v="2025-09-10T00:00:00"/>
  </r>
  <r>
    <x v="104"/>
    <s v="R E001-58"/>
    <m/>
    <s v="02-"/>
    <x v="104"/>
    <n v="0"/>
    <m/>
    <x v="0"/>
    <x v="33"/>
    <d v="2025-09-09T00:00:00"/>
    <d v="2025-09-09T00:00:00"/>
    <s v="P00211"/>
    <m/>
    <m/>
    <m/>
    <s v="COLABORATIVA S.A.C."/>
    <n v="-2500"/>
    <m/>
    <n v="-2500"/>
    <n v="-2500"/>
    <m/>
    <s v="PEN"/>
    <b v="0"/>
    <s v="Pagado"/>
    <m/>
    <m/>
    <m/>
    <x v="0"/>
    <m/>
    <m/>
    <x v="0"/>
    <x v="0"/>
    <m/>
    <m/>
    <m/>
    <m/>
    <m/>
    <m/>
    <m/>
    <d v="2025-09-09T00:00:00"/>
  </r>
  <r>
    <x v="105"/>
    <s v="R E001-25"/>
    <m/>
    <s v="02-"/>
    <x v="105"/>
    <n v="0"/>
    <m/>
    <x v="9"/>
    <x v="33"/>
    <d v="2025-09-09T00:00:00"/>
    <d v="2025-09-10T00:00:00"/>
    <s v="P00213"/>
    <m/>
    <m/>
    <m/>
    <s v="COLABORATIVA S.A.C."/>
    <n v="-470"/>
    <m/>
    <n v="-470"/>
    <n v="-470"/>
    <m/>
    <s v="PEN"/>
    <b v="0"/>
    <s v="Pagado"/>
    <m/>
    <m/>
    <m/>
    <x v="0"/>
    <m/>
    <m/>
    <x v="0"/>
    <x v="0"/>
    <m/>
    <m/>
    <m/>
    <m/>
    <m/>
    <m/>
    <m/>
    <d v="2025-09-09T00:00:00"/>
  </r>
  <r>
    <x v="106"/>
    <s v="FXP/2025/09/0020"/>
    <s v="F001 - 00008373"/>
    <s v="01-F001 - 00008373"/>
    <x v="106"/>
    <n v="0"/>
    <m/>
    <x v="65"/>
    <x v="33"/>
    <d v="2025-09-09T00:00:00"/>
    <d v="2025-09-23T00:00:00"/>
    <s v="P00207"/>
    <m/>
    <m/>
    <m/>
    <s v="COLABORATIVA S.A.C."/>
    <n v="-66.86"/>
    <n v="-12.04"/>
    <n v="-78.900000000000006"/>
    <n v="-78.900000000000006"/>
    <m/>
    <s v="PEN"/>
    <b v="0"/>
    <s v="Pagado"/>
    <m/>
    <m/>
    <m/>
    <x v="0"/>
    <m/>
    <m/>
    <x v="0"/>
    <x v="0"/>
    <m/>
    <m/>
    <m/>
    <m/>
    <m/>
    <m/>
    <m/>
    <d v="2025-09-09T00:00:00"/>
  </r>
  <r>
    <x v="107"/>
    <s v="FXP/2025/09/0019"/>
    <s v="FX02-00376089"/>
    <s v="01-FX02-00376089"/>
    <x v="107"/>
    <n v="0"/>
    <m/>
    <x v="66"/>
    <x v="33"/>
    <d v="2025-09-09T00:00:00"/>
    <d v="2025-09-09T00:00:00"/>
    <s v="P00205"/>
    <m/>
    <m/>
    <m/>
    <s v="COLABORATIVA S.A.C."/>
    <n v="-2213.4699999999998"/>
    <n v="-398.43"/>
    <n v="-2611.9"/>
    <n v="-2611.9"/>
    <m/>
    <s v="PEN"/>
    <b v="0"/>
    <s v="Pagado"/>
    <m/>
    <m/>
    <m/>
    <x v="0"/>
    <m/>
    <m/>
    <x v="0"/>
    <x v="0"/>
    <m/>
    <m/>
    <m/>
    <m/>
    <m/>
    <m/>
    <m/>
    <d v="2025-09-09T00:00:00"/>
  </r>
  <r>
    <x v="108"/>
    <s v="F E001-00000060"/>
    <m/>
    <s v="01-"/>
    <x v="108"/>
    <n v="0"/>
    <m/>
    <x v="67"/>
    <x v="33"/>
    <d v="2025-09-09T00:00:00"/>
    <d v="2025-09-09T00:00:00"/>
    <s v="P00212"/>
    <m/>
    <m/>
    <m/>
    <s v="COLABORATIVA S.A.C."/>
    <n v="-1350"/>
    <n v="-243"/>
    <n v="-1593"/>
    <n v="-1593"/>
    <m/>
    <s v="PEN"/>
    <b v="0"/>
    <s v="Pagado"/>
    <m/>
    <m/>
    <m/>
    <x v="0"/>
    <m/>
    <m/>
    <x v="0"/>
    <x v="0"/>
    <m/>
    <m/>
    <m/>
    <m/>
    <m/>
    <m/>
    <m/>
    <d v="2025-09-09T00:00:00"/>
  </r>
  <r>
    <x v="109"/>
    <s v="F NÂ° F001-00009487"/>
    <m/>
    <s v="01-"/>
    <x v="109"/>
    <n v="0"/>
    <m/>
    <x v="25"/>
    <x v="21"/>
    <d v="2025-09-08T00:00:00"/>
    <d v="2025-09-08T00:00:00"/>
    <s v="P00209"/>
    <m/>
    <m/>
    <m/>
    <s v="COLABORATIVA S.A.C."/>
    <n v="-3226.23"/>
    <n v="-580.77"/>
    <n v="-3807"/>
    <n v="-3807"/>
    <m/>
    <s v="PEN"/>
    <b v="0"/>
    <s v="Pagado"/>
    <m/>
    <m/>
    <m/>
    <x v="0"/>
    <m/>
    <m/>
    <x v="0"/>
    <x v="0"/>
    <m/>
    <m/>
    <m/>
    <m/>
    <m/>
    <m/>
    <m/>
    <d v="2025-09-08T00:00:00"/>
  </r>
  <r>
    <x v="110"/>
    <s v="F FTR1-00000040"/>
    <m/>
    <s v="01-"/>
    <x v="110"/>
    <n v="0"/>
    <m/>
    <x v="68"/>
    <x v="22"/>
    <d v="2025-09-06T00:00:00"/>
    <d v="2025-09-06T00:00:00"/>
    <s v="P00208"/>
    <m/>
    <m/>
    <m/>
    <s v="COLABORATIVA S.A.C."/>
    <n v="-53"/>
    <n v="-9.5399999999999991"/>
    <n v="-62.54"/>
    <n v="-62.54"/>
    <m/>
    <s v="PEN"/>
    <b v="0"/>
    <s v="Pagado"/>
    <m/>
    <m/>
    <m/>
    <x v="0"/>
    <m/>
    <m/>
    <x v="0"/>
    <x v="0"/>
    <m/>
    <m/>
    <m/>
    <m/>
    <m/>
    <m/>
    <m/>
    <d v="2025-09-06T00:00:00"/>
  </r>
  <r>
    <x v="111"/>
    <s v="F E001-00000528"/>
    <m/>
    <s v="01-"/>
    <x v="111"/>
    <n v="0"/>
    <m/>
    <x v="39"/>
    <x v="34"/>
    <d v="2025-09-05T00:00:00"/>
    <d v="2025-09-09T00:00:00"/>
    <m/>
    <m/>
    <m/>
    <m/>
    <s v="COLABORATIVA S.A.C."/>
    <n v="-21373.67"/>
    <n v="-3847.26"/>
    <n v="-25220.93"/>
    <n v="-25220.93"/>
    <m/>
    <s v="PEN"/>
    <b v="0"/>
    <s v="Pagado"/>
    <m/>
    <m/>
    <m/>
    <x v="0"/>
    <m/>
    <m/>
    <x v="0"/>
    <x v="0"/>
    <m/>
    <m/>
    <m/>
    <m/>
    <m/>
    <m/>
    <m/>
    <d v="2025-09-05T00:00:00"/>
  </r>
  <r>
    <x v="112"/>
    <s v="R SB02-0237683114"/>
    <m/>
    <s v="14-"/>
    <x v="112"/>
    <n v="0"/>
    <m/>
    <x v="24"/>
    <x v="29"/>
    <d v="2025-09-04T00:00:00"/>
    <d v="2025-09-19T00:00:00"/>
    <s v="P00228"/>
    <m/>
    <m/>
    <m/>
    <s v="COLABORATIVA S.A.C."/>
    <n v="-27.03"/>
    <n v="-4.87"/>
    <n v="-31.9"/>
    <n v="-31.9"/>
    <m/>
    <s v="PEN"/>
    <b v="0"/>
    <s v="Pagado"/>
    <m/>
    <m/>
    <m/>
    <x v="0"/>
    <m/>
    <m/>
    <x v="0"/>
    <x v="0"/>
    <m/>
    <m/>
    <m/>
    <m/>
    <m/>
    <m/>
    <m/>
    <d v="2025-09-04T00:00:00"/>
  </r>
  <r>
    <x v="113"/>
    <s v="FXP/2025/09/0021"/>
    <s v="S102-00419303"/>
    <s v="14-S102-00419303"/>
    <x v="113"/>
    <n v="0"/>
    <m/>
    <x v="61"/>
    <x v="29"/>
    <d v="2025-09-04T00:00:00"/>
    <d v="2025-09-26T00:00:00"/>
    <s v="P00248"/>
    <m/>
    <m/>
    <m/>
    <s v="COLABORATIVA S.A.C."/>
    <n v="-20.079999999999998"/>
    <n v="-3.62"/>
    <n v="-23.7"/>
    <n v="-23.7"/>
    <m/>
    <s v="PEN"/>
    <b v="0"/>
    <s v="Pagado"/>
    <m/>
    <m/>
    <m/>
    <x v="0"/>
    <m/>
    <m/>
    <x v="0"/>
    <x v="0"/>
    <m/>
    <m/>
    <m/>
    <m/>
    <m/>
    <m/>
    <m/>
    <d v="2025-09-04T00:00:00"/>
  </r>
  <r>
    <x v="114"/>
    <s v="F F005-00030678"/>
    <m/>
    <s v="01-"/>
    <x v="114"/>
    <n v="0"/>
    <m/>
    <x v="69"/>
    <x v="29"/>
    <d v="2025-09-04T00:00:00"/>
    <d v="2025-09-04T00:00:00"/>
    <s v="P00199"/>
    <m/>
    <m/>
    <m/>
    <s v="COLABORATIVA S.A.C."/>
    <n v="-227.05"/>
    <n v="-40.869999999999997"/>
    <n v="-267.92"/>
    <n v="-267.92"/>
    <m/>
    <s v="PEN"/>
    <b v="0"/>
    <s v="Pagado"/>
    <m/>
    <m/>
    <m/>
    <x v="0"/>
    <m/>
    <m/>
    <x v="0"/>
    <x v="0"/>
    <m/>
    <m/>
    <m/>
    <m/>
    <m/>
    <m/>
    <m/>
    <d v="2025-09-04T00:00:00"/>
  </r>
  <r>
    <x v="115"/>
    <s v="F F004-00026751"/>
    <m/>
    <s v="01-"/>
    <x v="115"/>
    <n v="0"/>
    <m/>
    <x v="27"/>
    <x v="29"/>
    <d v="2025-09-04T00:00:00"/>
    <d v="2025-09-04T00:00:00"/>
    <s v="P00202"/>
    <m/>
    <m/>
    <m/>
    <s v="COLABORATIVA S.A.C."/>
    <n v="-95.34"/>
    <n v="-17.16"/>
    <n v="-112.5"/>
    <n v="-112.5"/>
    <m/>
    <s v="PEN"/>
    <b v="0"/>
    <s v="Pagado"/>
    <m/>
    <m/>
    <m/>
    <x v="0"/>
    <m/>
    <m/>
    <x v="0"/>
    <x v="0"/>
    <m/>
    <m/>
    <m/>
    <m/>
    <m/>
    <m/>
    <m/>
    <d v="2025-09-04T00:00:00"/>
  </r>
  <r>
    <x v="116"/>
    <s v="F F001-00009405"/>
    <m/>
    <s v="01-"/>
    <x v="116"/>
    <n v="0"/>
    <m/>
    <x v="33"/>
    <x v="29"/>
    <d v="2025-09-04T00:00:00"/>
    <d v="2025-09-05T00:00:00"/>
    <s v="P00204"/>
    <m/>
    <m/>
    <m/>
    <s v="COLABORATIVA S.A.C."/>
    <n v="-650.01"/>
    <n v="-116.99"/>
    <n v="-767"/>
    <n v="-767"/>
    <m/>
    <s v="PEN"/>
    <b v="0"/>
    <s v="Pagado"/>
    <m/>
    <m/>
    <m/>
    <x v="0"/>
    <m/>
    <m/>
    <x v="0"/>
    <x v="0"/>
    <m/>
    <m/>
    <m/>
    <m/>
    <m/>
    <m/>
    <m/>
    <d v="2025-09-04T00:00:00"/>
  </r>
  <r>
    <x v="117"/>
    <s v="F E001-00000777"/>
    <m/>
    <s v="01-"/>
    <x v="117"/>
    <n v="0"/>
    <m/>
    <x v="70"/>
    <x v="29"/>
    <d v="2025-09-04T00:00:00"/>
    <d v="2025-09-04T00:00:00"/>
    <s v="P00206"/>
    <m/>
    <m/>
    <m/>
    <s v="COLABORATIVA S.A.C."/>
    <n v="-101.7"/>
    <n v="-18.309999999999999"/>
    <n v="-120.01"/>
    <n v="-120.01"/>
    <m/>
    <s v="PEN"/>
    <b v="0"/>
    <s v="Pagado"/>
    <m/>
    <m/>
    <m/>
    <x v="0"/>
    <m/>
    <m/>
    <x v="0"/>
    <x v="0"/>
    <m/>
    <m/>
    <m/>
    <m/>
    <m/>
    <m/>
    <m/>
    <d v="2025-09-04T00:00:00"/>
  </r>
  <r>
    <x v="118"/>
    <s v="F E001-00000037"/>
    <m/>
    <s v="01-"/>
    <x v="118"/>
    <n v="0"/>
    <m/>
    <x v="71"/>
    <x v="29"/>
    <d v="2025-09-04T00:00:00"/>
    <d v="2025-09-05T00:00:00"/>
    <s v="P00203"/>
    <m/>
    <m/>
    <m/>
    <s v="COLABORATIVA S.A.C."/>
    <n v="-71.19"/>
    <n v="-12.81"/>
    <n v="-84"/>
    <n v="-84"/>
    <m/>
    <s v="PEN"/>
    <b v="0"/>
    <s v="Pagado"/>
    <m/>
    <m/>
    <m/>
    <x v="0"/>
    <m/>
    <m/>
    <x v="0"/>
    <x v="0"/>
    <m/>
    <m/>
    <m/>
    <m/>
    <m/>
    <m/>
    <m/>
    <d v="2025-09-04T00:00:00"/>
  </r>
  <r>
    <x v="119"/>
    <s v="FXP/2025/09/0047"/>
    <s v="FI37-00027698"/>
    <s v="01-FI37-00027698"/>
    <x v="119"/>
    <n v="0"/>
    <m/>
    <x v="45"/>
    <x v="35"/>
    <d v="2025-09-03T00:00:00"/>
    <d v="2025-09-03T00:00:00"/>
    <s v="P00198"/>
    <m/>
    <m/>
    <m/>
    <s v="COLABORATIVA S.A.C."/>
    <n v="-3669.15"/>
    <n v="-660.45"/>
    <n v="-4329.6000000000004"/>
    <n v="-4329.6000000000004"/>
    <m/>
    <s v="PEN"/>
    <b v="0"/>
    <s v="Pagado"/>
    <m/>
    <m/>
    <m/>
    <x v="0"/>
    <m/>
    <m/>
    <x v="0"/>
    <x v="0"/>
    <m/>
    <m/>
    <m/>
    <m/>
    <m/>
    <m/>
    <m/>
    <d v="2025-09-03T00:00:00"/>
  </r>
  <r>
    <x v="120"/>
    <s v="R E001-49"/>
    <m/>
    <s v="02-"/>
    <x v="120"/>
    <n v="0"/>
    <m/>
    <x v="58"/>
    <x v="36"/>
    <d v="2025-09-02T00:00:00"/>
    <d v="2025-09-02T00:00:00"/>
    <s v="P00194"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9-02T00:00:00"/>
  </r>
  <r>
    <x v="121"/>
    <s v="R E001-35"/>
    <m/>
    <s v="02-"/>
    <x v="121"/>
    <n v="0"/>
    <m/>
    <x v="3"/>
    <x v="36"/>
    <d v="2025-09-02T00:00:00"/>
    <d v="2025-09-02T00:00:00"/>
    <s v="P00193"/>
    <m/>
    <m/>
    <m/>
    <s v="COLABORATIVA S.A.C."/>
    <n v="-135"/>
    <m/>
    <n v="-135"/>
    <n v="-135"/>
    <m/>
    <s v="PEN"/>
    <b v="0"/>
    <s v="Pagado"/>
    <m/>
    <m/>
    <m/>
    <x v="0"/>
    <m/>
    <m/>
    <x v="0"/>
    <x v="0"/>
    <m/>
    <m/>
    <m/>
    <m/>
    <m/>
    <m/>
    <m/>
    <d v="2025-09-02T00:00:00"/>
  </r>
  <r>
    <x v="122"/>
    <s v="F E001-00000113"/>
    <m/>
    <s v="01-"/>
    <x v="122"/>
    <n v="0"/>
    <m/>
    <x v="16"/>
    <x v="36"/>
    <d v="2025-09-02T00:00:00"/>
    <d v="2025-09-02T00:00:00"/>
    <s v="P00192"/>
    <m/>
    <m/>
    <m/>
    <s v="COLABORATIVA S.A.C."/>
    <n v="-40"/>
    <n v="-7.2"/>
    <n v="-47.2"/>
    <n v="-47.2"/>
    <m/>
    <s v="PEN"/>
    <b v="0"/>
    <s v="Pagado"/>
    <m/>
    <m/>
    <m/>
    <x v="0"/>
    <m/>
    <m/>
    <x v="0"/>
    <x v="0"/>
    <m/>
    <m/>
    <m/>
    <m/>
    <m/>
    <m/>
    <m/>
    <d v="2025-09-02T00:00:00"/>
  </r>
  <r>
    <x v="123"/>
    <s v="F E001-00000057"/>
    <m/>
    <s v="01-"/>
    <x v="123"/>
    <n v="0"/>
    <m/>
    <x v="0"/>
    <x v="36"/>
    <d v="2025-09-02T00:00:00"/>
    <d v="2025-09-02T00:00:00"/>
    <s v="P00180"/>
    <m/>
    <m/>
    <m/>
    <s v="COLABORATIVA S.A.C."/>
    <n v="-2450"/>
    <m/>
    <n v="-2450"/>
    <n v="-2450"/>
    <m/>
    <s v="PEN"/>
    <b v="0"/>
    <s v="Pagado"/>
    <m/>
    <m/>
    <m/>
    <x v="0"/>
    <m/>
    <m/>
    <x v="0"/>
    <x v="0"/>
    <m/>
    <m/>
    <m/>
    <m/>
    <m/>
    <m/>
    <m/>
    <d v="2025-09-02T00:00:00"/>
  </r>
  <r>
    <x v="124"/>
    <s v="F FE29-00019866"/>
    <m/>
    <s v="01-"/>
    <x v="124"/>
    <n v="0"/>
    <m/>
    <x v="26"/>
    <x v="37"/>
    <d v="2025-09-01T00:00:00"/>
    <d v="2025-09-08T00:00:00"/>
    <s v="P00210"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09-01T00:00:00"/>
  </r>
  <r>
    <x v="125"/>
    <s v="F E001-00000112"/>
    <m/>
    <s v="01-"/>
    <x v="125"/>
    <n v="0"/>
    <m/>
    <x v="16"/>
    <x v="37"/>
    <d v="2025-09-01T00:00:00"/>
    <d v="2025-09-02T00:00:00"/>
    <s v="P00191"/>
    <m/>
    <m/>
    <m/>
    <s v="COLABORATIVA S.A.C."/>
    <n v="-2840"/>
    <n v="-511.2"/>
    <n v="-3351.2"/>
    <n v="-3351.2"/>
    <m/>
    <s v="PEN"/>
    <b v="0"/>
    <s v="Pagado"/>
    <m/>
    <m/>
    <m/>
    <x v="0"/>
    <m/>
    <m/>
    <x v="0"/>
    <x v="0"/>
    <m/>
    <m/>
    <m/>
    <m/>
    <m/>
    <m/>
    <m/>
    <d v="2025-09-01T00:00:00"/>
  </r>
  <r>
    <x v="126"/>
    <s v="FXP/2025/10/0071"/>
    <s v="F204-00002733"/>
    <s v="01-F204-00002733"/>
    <x v="126"/>
    <n v="0"/>
    <m/>
    <x v="72"/>
    <x v="38"/>
    <d v="2025-08-31T00:00:00"/>
    <d v="2025-08-02T00:00:00"/>
    <m/>
    <m/>
    <s v="F204-00002733"/>
    <m/>
    <s v="COLABORATIVA S.A.C."/>
    <n v="-88"/>
    <m/>
    <n v="-88"/>
    <n v="-88"/>
    <m/>
    <s v="PEN"/>
    <b v="0"/>
    <s v="Pagado"/>
    <m/>
    <m/>
    <m/>
    <x v="0"/>
    <m/>
    <m/>
    <x v="0"/>
    <x v="0"/>
    <m/>
    <m/>
    <m/>
    <m/>
    <m/>
    <m/>
    <m/>
    <d v="2025-08-02T00:00:00"/>
  </r>
  <r>
    <x v="127"/>
    <s v="F E001-00000527"/>
    <m/>
    <s v="01-"/>
    <x v="127"/>
    <n v="0"/>
    <m/>
    <x v="39"/>
    <x v="39"/>
    <d v="2025-08-30T00:00:00"/>
    <d v="2025-08-30T00:00:00"/>
    <m/>
    <m/>
    <m/>
    <m/>
    <s v="COLABORATIVA S.A.C."/>
    <n v="-9765.85"/>
    <n v="-1757.85"/>
    <n v="-11523.7"/>
    <n v="-11523.7"/>
    <m/>
    <s v="PEN"/>
    <b v="0"/>
    <s v="Pagado"/>
    <m/>
    <m/>
    <m/>
    <x v="0"/>
    <m/>
    <m/>
    <x v="0"/>
    <x v="0"/>
    <m/>
    <m/>
    <m/>
    <m/>
    <m/>
    <m/>
    <m/>
    <d v="2025-08-30T00:00:00"/>
  </r>
  <r>
    <x v="128"/>
    <s v="F E001-00000526"/>
    <m/>
    <s v="01-"/>
    <x v="128"/>
    <n v="0"/>
    <m/>
    <x v="39"/>
    <x v="39"/>
    <d v="2025-08-30T00:00:00"/>
    <d v="2025-08-30T00:00:00"/>
    <m/>
    <m/>
    <m/>
    <m/>
    <s v="COLABORATIVA S.A.C."/>
    <n v="-21373.68"/>
    <n v="-3847.26"/>
    <n v="-25220.94"/>
    <n v="-25220.94"/>
    <m/>
    <s v="PEN"/>
    <b v="0"/>
    <s v="Pagado"/>
    <m/>
    <m/>
    <m/>
    <x v="0"/>
    <m/>
    <m/>
    <x v="0"/>
    <x v="0"/>
    <m/>
    <m/>
    <m/>
    <m/>
    <m/>
    <m/>
    <m/>
    <d v="2025-08-30T00:00:00"/>
  </r>
  <r>
    <x v="129"/>
    <s v="F E001-00000073"/>
    <m/>
    <s v="01-"/>
    <x v="129"/>
    <n v="0"/>
    <m/>
    <x v="73"/>
    <x v="39"/>
    <d v="2025-08-30T00:00:00"/>
    <d v="2025-09-02T00:00:00"/>
    <m/>
    <m/>
    <m/>
    <m/>
    <s v="COLABORATIVA S.A.C."/>
    <m/>
    <m/>
    <m/>
    <m/>
    <m/>
    <s v="PEN"/>
    <b v="0"/>
    <s v="Pagado"/>
    <m/>
    <m/>
    <m/>
    <x v="0"/>
    <m/>
    <m/>
    <x v="0"/>
    <x v="0"/>
    <m/>
    <m/>
    <m/>
    <m/>
    <m/>
    <m/>
    <m/>
    <d v="2025-08-30T00:00:00"/>
  </r>
  <r>
    <x v="130"/>
    <s v="FXP/2025/09/0039"/>
    <s v="FC01-00132402"/>
    <s v="01-FC01-00132402"/>
    <x v="130"/>
    <n v="0"/>
    <m/>
    <x v="37"/>
    <x v="40"/>
    <d v="2025-08-29T00:00:00"/>
    <d v="2025-08-29T00:00:00"/>
    <m/>
    <m/>
    <s v="FC01-0132402"/>
    <m/>
    <s v="COLABORATIVA S.A.C."/>
    <n v="-195.05"/>
    <m/>
    <n v="-195.05"/>
    <n v="-195.05"/>
    <m/>
    <s v="PEN"/>
    <b v="0"/>
    <s v="Pagado"/>
    <m/>
    <m/>
    <m/>
    <x v="0"/>
    <m/>
    <m/>
    <x v="0"/>
    <x v="0"/>
    <m/>
    <m/>
    <m/>
    <m/>
    <m/>
    <m/>
    <m/>
    <d v="2025-08-29T00:00:00"/>
  </r>
  <r>
    <x v="131"/>
    <s v="F F002-00001507"/>
    <m/>
    <s v="01-"/>
    <x v="131"/>
    <n v="0"/>
    <m/>
    <x v="1"/>
    <x v="40"/>
    <d v="2025-08-29T00:00:00"/>
    <d v="2025-09-01T00:00:00"/>
    <s v="P00190"/>
    <m/>
    <m/>
    <m/>
    <s v="COLABORATIVA S.A.C."/>
    <n v="-562.5"/>
    <n v="-101.25"/>
    <n v="-663.75"/>
    <n v="-663.75"/>
    <m/>
    <s v="PEN"/>
    <b v="0"/>
    <s v="Pagado"/>
    <m/>
    <m/>
    <m/>
    <x v="0"/>
    <m/>
    <m/>
    <x v="0"/>
    <x v="0"/>
    <m/>
    <m/>
    <m/>
    <m/>
    <m/>
    <m/>
    <m/>
    <d v="2025-08-29T00:00:00"/>
  </r>
  <r>
    <x v="132"/>
    <s v="F F001-00009446"/>
    <m/>
    <s v="01-"/>
    <x v="132"/>
    <n v="0"/>
    <m/>
    <x v="25"/>
    <x v="40"/>
    <d v="2025-08-29T00:00:00"/>
    <d v="2025-08-29T00:00:00"/>
    <s v="P00196"/>
    <m/>
    <m/>
    <m/>
    <s v="COLABORATIVA S.A.C."/>
    <n v="-5364.42"/>
    <n v="-965.58"/>
    <n v="-6330"/>
    <n v="-6330"/>
    <m/>
    <s v="PEN"/>
    <b v="0"/>
    <s v="Pagado"/>
    <m/>
    <m/>
    <m/>
    <x v="0"/>
    <m/>
    <m/>
    <x v="0"/>
    <x v="0"/>
    <m/>
    <m/>
    <m/>
    <m/>
    <m/>
    <m/>
    <m/>
    <d v="2025-08-29T00:00:00"/>
  </r>
  <r>
    <x v="133"/>
    <s v="F F001-00000432"/>
    <m/>
    <s v="01-"/>
    <x v="133"/>
    <n v="0"/>
    <m/>
    <x v="74"/>
    <x v="40"/>
    <d v="2025-08-29T00:00:00"/>
    <d v="2025-08-29T00:00:00"/>
    <s v="P00188"/>
    <m/>
    <m/>
    <m/>
    <s v="COLABORATIVA S.A.C."/>
    <n v="-335"/>
    <n v="-60.3"/>
    <n v="-395.3"/>
    <n v="-395.3"/>
    <m/>
    <s v="PEN"/>
    <b v="0"/>
    <s v="Pagado"/>
    <m/>
    <m/>
    <m/>
    <x v="0"/>
    <m/>
    <m/>
    <x v="0"/>
    <x v="0"/>
    <m/>
    <m/>
    <m/>
    <m/>
    <m/>
    <m/>
    <m/>
    <d v="2025-08-29T00:00:00"/>
  </r>
  <r>
    <x v="134"/>
    <s v="F E001-00000049"/>
    <m/>
    <s v="01-"/>
    <x v="134"/>
    <n v="0"/>
    <m/>
    <x v="75"/>
    <x v="40"/>
    <d v="2025-08-29T00:00:00"/>
    <d v="2025-08-29T00:00:00"/>
    <s v="P00176"/>
    <m/>
    <m/>
    <m/>
    <s v="COLABORATIVA S.A.C."/>
    <n v="-150"/>
    <n v="-27"/>
    <n v="-177"/>
    <n v="-177"/>
    <m/>
    <s v="PEN"/>
    <b v="0"/>
    <s v="Pagado"/>
    <m/>
    <m/>
    <m/>
    <x v="0"/>
    <m/>
    <m/>
    <x v="0"/>
    <x v="0"/>
    <m/>
    <m/>
    <m/>
    <m/>
    <m/>
    <m/>
    <m/>
    <d v="2025-08-29T00:00:00"/>
  </r>
  <r>
    <x v="135"/>
    <s v="FFBNÂº-8800045721"/>
    <m/>
    <s v="01-"/>
    <x v="135"/>
    <n v="0"/>
    <m/>
    <x v="76"/>
    <x v="41"/>
    <d v="2025-08-28T00:00:00"/>
    <d v="2025-08-29T00:00:00"/>
    <s v="P00189"/>
    <m/>
    <m/>
    <m/>
    <s v="COLABORATIVA S.A.C."/>
    <n v="-238.98"/>
    <n v="-43.02"/>
    <n v="-282"/>
    <n v="-282"/>
    <m/>
    <s v="PEN"/>
    <b v="0"/>
    <s v="Pagado"/>
    <m/>
    <m/>
    <m/>
    <x v="0"/>
    <m/>
    <m/>
    <x v="0"/>
    <x v="0"/>
    <m/>
    <m/>
    <m/>
    <m/>
    <m/>
    <m/>
    <m/>
    <d v="2025-08-28T00:00:00"/>
  </r>
  <r>
    <x v="136"/>
    <s v="RE-00171"/>
    <m/>
    <s v="02-"/>
    <x v="136"/>
    <n v="0"/>
    <m/>
    <x v="38"/>
    <x v="42"/>
    <d v="2025-08-27T00:00:00"/>
    <d v="2025-08-27T00:00:00"/>
    <s v="P00184"/>
    <m/>
    <m/>
    <m/>
    <s v="COLABORATIVA S.A.C."/>
    <n v="-476.27"/>
    <n v="-85.73"/>
    <n v="-562"/>
    <n v="-562"/>
    <m/>
    <s v="PEN"/>
    <b v="0"/>
    <s v="Pagado"/>
    <m/>
    <m/>
    <m/>
    <x v="0"/>
    <m/>
    <m/>
    <x v="0"/>
    <x v="0"/>
    <m/>
    <m/>
    <m/>
    <m/>
    <m/>
    <m/>
    <m/>
    <d v="2025-08-27T00:00:00"/>
  </r>
  <r>
    <x v="137"/>
    <s v="F F002-00001504"/>
    <m/>
    <s v="01-"/>
    <x v="137"/>
    <n v="0"/>
    <m/>
    <x v="1"/>
    <x v="42"/>
    <d v="2025-08-27T00:00:00"/>
    <d v="2025-08-12T00:00:00"/>
    <s v="P00152"/>
    <m/>
    <m/>
    <m/>
    <s v="COLABORATIVA S.A.C."/>
    <n v="-1950"/>
    <n v="-351"/>
    <n v="-2301"/>
    <n v="-2301"/>
    <m/>
    <s v="PEN"/>
    <b v="0"/>
    <s v="Pagado"/>
    <m/>
    <m/>
    <m/>
    <x v="0"/>
    <m/>
    <m/>
    <x v="0"/>
    <x v="0"/>
    <m/>
    <m/>
    <m/>
    <m/>
    <m/>
    <m/>
    <m/>
    <d v="2025-08-27T00:00:00"/>
  </r>
  <r>
    <x v="138"/>
    <s v="F F001-00025294"/>
    <m/>
    <s v="01-"/>
    <x v="138"/>
    <n v="0"/>
    <m/>
    <x v="18"/>
    <x v="42"/>
    <d v="2025-08-27T00:00:00"/>
    <d v="2025-08-29T00:00:00"/>
    <s v="P00179"/>
    <m/>
    <m/>
    <m/>
    <s v="COLABORATIVA S.A.C."/>
    <n v="-2028"/>
    <n v="-365.04"/>
    <n v="-2393.04"/>
    <n v="-2393.04"/>
    <m/>
    <s v="PEN"/>
    <b v="0"/>
    <s v="Pagado"/>
    <m/>
    <m/>
    <m/>
    <x v="0"/>
    <m/>
    <m/>
    <x v="0"/>
    <x v="0"/>
    <m/>
    <m/>
    <m/>
    <m/>
    <m/>
    <m/>
    <m/>
    <d v="2025-08-27T00:00:00"/>
  </r>
  <r>
    <x v="139"/>
    <s v="F E001-00000280"/>
    <m/>
    <s v="01-"/>
    <x v="139"/>
    <n v="0"/>
    <m/>
    <x v="51"/>
    <x v="42"/>
    <d v="2025-08-27T00:00:00"/>
    <d v="2025-08-28T00:00:00"/>
    <s v="P00185"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8-27T00:00:00"/>
  </r>
  <r>
    <x v="140"/>
    <s v="F E001-00000110"/>
    <m/>
    <s v="01-"/>
    <x v="140"/>
    <n v="0"/>
    <m/>
    <x v="16"/>
    <x v="42"/>
    <d v="2025-08-27T00:00:00"/>
    <d v="2025-08-27T00:00:00"/>
    <s v="P00182"/>
    <m/>
    <m/>
    <m/>
    <s v="COLABORATIVA S.A.C."/>
    <n v="-1360"/>
    <n v="-244.8"/>
    <n v="-1604.8"/>
    <n v="-1604.8"/>
    <m/>
    <s v="PEN"/>
    <b v="0"/>
    <s v="Pagado"/>
    <m/>
    <m/>
    <m/>
    <x v="0"/>
    <m/>
    <m/>
    <x v="0"/>
    <x v="0"/>
    <m/>
    <m/>
    <m/>
    <m/>
    <m/>
    <m/>
    <m/>
    <d v="2025-08-27T00:00:00"/>
  </r>
  <r>
    <x v="141"/>
    <s v="F F002-00032725"/>
    <m/>
    <s v="01-"/>
    <x v="141"/>
    <n v="0"/>
    <m/>
    <x v="56"/>
    <x v="43"/>
    <d v="2025-08-25T00:00:00"/>
    <d v="2025-09-09T00:00:00"/>
    <s v="P00197"/>
    <m/>
    <m/>
    <m/>
    <s v="COLABORATIVA S.A.C."/>
    <n v="-8855.8799999999992"/>
    <n v="-1594.12"/>
    <n v="-10450"/>
    <n v="-10450"/>
    <m/>
    <s v="PEN"/>
    <b v="0"/>
    <s v="Pagado"/>
    <m/>
    <m/>
    <m/>
    <x v="0"/>
    <m/>
    <m/>
    <x v="0"/>
    <x v="0"/>
    <m/>
    <m/>
    <m/>
    <m/>
    <m/>
    <m/>
    <m/>
    <d v="2025-08-25T00:00:00"/>
  </r>
  <r>
    <x v="142"/>
    <s v="F S002-191441554"/>
    <m/>
    <s v="01-"/>
    <x v="142"/>
    <n v="0"/>
    <m/>
    <x v="77"/>
    <x v="44"/>
    <d v="2025-08-22T00:00:00"/>
    <d v="2025-08-26T00:00:00"/>
    <s v="P00181"/>
    <m/>
    <m/>
    <m/>
    <s v="COLABORATIVA S.A.C."/>
    <n v="-100.27"/>
    <n v="-18.059999999999999"/>
    <n v="-118.33"/>
    <n v="-118.33"/>
    <m/>
    <s v="PEN"/>
    <b v="0"/>
    <s v="Pagado"/>
    <m/>
    <m/>
    <m/>
    <x v="0"/>
    <m/>
    <m/>
    <x v="0"/>
    <x v="0"/>
    <m/>
    <m/>
    <m/>
    <m/>
    <m/>
    <m/>
    <m/>
    <d v="2025-08-22T00:00:00"/>
  </r>
  <r>
    <x v="143"/>
    <s v="F F581 - 07054538"/>
    <m/>
    <s v="01-"/>
    <x v="143"/>
    <n v="0"/>
    <m/>
    <x v="78"/>
    <x v="44"/>
    <d v="2025-08-22T00:00:00"/>
    <d v="2025-08-22T00:00:00"/>
    <s v="P00175"/>
    <m/>
    <m/>
    <m/>
    <s v="COLABORATIVA S.A.C."/>
    <n v="-2081.3000000000002"/>
    <n v="-374.63"/>
    <n v="-2455.9299999999998"/>
    <n v="-2455.9299999999998"/>
    <m/>
    <s v="PEN"/>
    <b v="0"/>
    <s v="Pagado"/>
    <m/>
    <m/>
    <m/>
    <x v="0"/>
    <m/>
    <m/>
    <x v="0"/>
    <x v="0"/>
    <m/>
    <m/>
    <m/>
    <m/>
    <m/>
    <m/>
    <m/>
    <d v="2025-08-22T00:00:00"/>
  </r>
  <r>
    <x v="144"/>
    <s v="FFNÂº-00401103267"/>
    <m/>
    <s v="01-"/>
    <x v="144"/>
    <n v="0"/>
    <m/>
    <x v="79"/>
    <x v="44"/>
    <d v="2025-08-22T00:00:00"/>
    <d v="2025-08-27T00:00:00"/>
    <s v="P00156"/>
    <m/>
    <m/>
    <m/>
    <s v="COLABORATIVA S.A.C."/>
    <n v="-176.73"/>
    <n v="-31.82"/>
    <n v="-208.55"/>
    <n v="-208.55"/>
    <m/>
    <s v="PEN"/>
    <b v="0"/>
    <s v="Pagado"/>
    <m/>
    <m/>
    <m/>
    <x v="0"/>
    <m/>
    <m/>
    <x v="0"/>
    <x v="0"/>
    <m/>
    <m/>
    <m/>
    <m/>
    <m/>
    <m/>
    <m/>
    <d v="2025-08-22T00:00:00"/>
  </r>
  <r>
    <x v="145"/>
    <s v="F E001-00000288"/>
    <m/>
    <s v="01-"/>
    <x v="145"/>
    <n v="0"/>
    <m/>
    <x v="54"/>
    <x v="44"/>
    <d v="2025-08-22T00:00:00"/>
    <d v="2025-08-22T00:00:00"/>
    <s v="P00173"/>
    <m/>
    <m/>
    <m/>
    <s v="COLABORATIVA S.A.C."/>
    <n v="-1661.02"/>
    <n v="-298.98"/>
    <n v="-1960"/>
    <n v="-1960"/>
    <m/>
    <s v="PEN"/>
    <b v="0"/>
    <s v="Pagado"/>
    <m/>
    <m/>
    <m/>
    <x v="0"/>
    <m/>
    <m/>
    <x v="0"/>
    <x v="0"/>
    <m/>
    <m/>
    <m/>
    <m/>
    <m/>
    <m/>
    <m/>
    <d v="2025-08-22T00:00:00"/>
  </r>
  <r>
    <x v="146"/>
    <s v="F E001-00000056"/>
    <m/>
    <s v="01-"/>
    <x v="146"/>
    <n v="0"/>
    <m/>
    <x v="0"/>
    <x v="44"/>
    <d v="2025-08-22T00:00:00"/>
    <d v="2025-08-22T00:00:00"/>
    <s v="P00177"/>
    <m/>
    <m/>
    <m/>
    <s v="COLABORATIVA S.A.C."/>
    <n v="-850"/>
    <m/>
    <n v="-850"/>
    <n v="-850"/>
    <m/>
    <s v="PEN"/>
    <b v="0"/>
    <s v="Pagado"/>
    <m/>
    <m/>
    <m/>
    <x v="0"/>
    <m/>
    <m/>
    <x v="0"/>
    <x v="0"/>
    <m/>
    <m/>
    <m/>
    <m/>
    <m/>
    <m/>
    <m/>
    <d v="2025-08-22T00:00:00"/>
  </r>
  <r>
    <x v="147"/>
    <s v="F E001-00000055"/>
    <m/>
    <s v="01-"/>
    <x v="147"/>
    <n v="0"/>
    <m/>
    <x v="0"/>
    <x v="45"/>
    <d v="2025-08-21T00:00:00"/>
    <d v="2025-08-27T00:00:00"/>
    <s v="P00174"/>
    <m/>
    <m/>
    <m/>
    <s v="COLABORATIVA S.A.C."/>
    <n v="-2450"/>
    <m/>
    <n v="-2450"/>
    <n v="-2450"/>
    <m/>
    <s v="PEN"/>
    <b v="0"/>
    <s v="Pagado"/>
    <m/>
    <m/>
    <m/>
    <x v="0"/>
    <m/>
    <m/>
    <x v="0"/>
    <x v="0"/>
    <m/>
    <m/>
    <m/>
    <m/>
    <m/>
    <m/>
    <m/>
    <d v="2025-08-21T00:00:00"/>
  </r>
  <r>
    <x v="148"/>
    <s v="R S106-0013191099"/>
    <m/>
    <s v="26-"/>
    <x v="148"/>
    <n v="0"/>
    <m/>
    <x v="28"/>
    <x v="46"/>
    <d v="2025-08-20T00:00:00"/>
    <d v="2025-08-29T00:00:00"/>
    <s v="P00183"/>
    <m/>
    <m/>
    <m/>
    <s v="COLABORATIVA S.A.C."/>
    <n v="-6.27"/>
    <n v="-1.1299999999999999"/>
    <n v="-7.4"/>
    <n v="-7.4"/>
    <m/>
    <s v="PEN"/>
    <b v="0"/>
    <s v="Pagado"/>
    <m/>
    <m/>
    <m/>
    <x v="0"/>
    <m/>
    <m/>
    <x v="0"/>
    <x v="0"/>
    <m/>
    <m/>
    <m/>
    <m/>
    <m/>
    <m/>
    <m/>
    <d v="2025-08-20T00:00:00"/>
  </r>
  <r>
    <x v="149"/>
    <s v="F E001-00000044"/>
    <m/>
    <s v="01-"/>
    <x v="149"/>
    <n v="0"/>
    <m/>
    <x v="80"/>
    <x v="46"/>
    <d v="2025-08-20T00:00:00"/>
    <d v="2025-08-30T00:00:00"/>
    <m/>
    <m/>
    <m/>
    <m/>
    <s v="COLABORATIVA S.A.C."/>
    <n v="-5255.82"/>
    <n v="-946.05"/>
    <n v="-6201.87"/>
    <n v="-6201.87"/>
    <m/>
    <s v="PEN"/>
    <b v="0"/>
    <s v="Pagado"/>
    <m/>
    <m/>
    <m/>
    <x v="0"/>
    <m/>
    <m/>
    <x v="0"/>
    <x v="0"/>
    <m/>
    <m/>
    <m/>
    <m/>
    <m/>
    <m/>
    <m/>
    <d v="2025-08-20T00:00:00"/>
  </r>
  <r>
    <x v="150"/>
    <s v="R E001-14"/>
    <m/>
    <s v="02-"/>
    <x v="150"/>
    <n v="0"/>
    <m/>
    <x v="17"/>
    <x v="47"/>
    <d v="2025-08-19T00:00:00"/>
    <d v="2025-08-19T00:00:00"/>
    <s v="P00171"/>
    <m/>
    <m/>
    <m/>
    <s v="COLABORATIVA S.A.C."/>
    <n v="-120"/>
    <m/>
    <n v="-120"/>
    <n v="-120"/>
    <m/>
    <s v="PEN"/>
    <b v="0"/>
    <s v="Pagado"/>
    <m/>
    <m/>
    <m/>
    <x v="0"/>
    <m/>
    <m/>
    <x v="0"/>
    <x v="0"/>
    <m/>
    <m/>
    <m/>
    <m/>
    <m/>
    <m/>
    <m/>
    <d v="2025-08-19T00:00:00"/>
  </r>
  <r>
    <x v="151"/>
    <s v="FXP/2025/09/0031"/>
    <s v="F620-00033046"/>
    <s v="01-F620-00033046"/>
    <x v="151"/>
    <n v="0"/>
    <m/>
    <x v="31"/>
    <x v="47"/>
    <d v="2025-08-19T00:00:00"/>
    <d v="2025-08-19T00:00:00"/>
    <m/>
    <m/>
    <s v="F620-00033046"/>
    <m/>
    <s v="COLABORATIVA S.A.C."/>
    <n v="-190.41"/>
    <m/>
    <n v="-190.41"/>
    <n v="-190.41"/>
    <m/>
    <s v="PEN"/>
    <b v="0"/>
    <s v="Pagado"/>
    <m/>
    <m/>
    <m/>
    <x v="0"/>
    <m/>
    <m/>
    <x v="0"/>
    <x v="0"/>
    <m/>
    <m/>
    <m/>
    <m/>
    <m/>
    <m/>
    <m/>
    <d v="2025-08-19T00:00:00"/>
  </r>
  <r>
    <x v="152"/>
    <s v="F F004-01101419"/>
    <m/>
    <s v="01-"/>
    <x v="152"/>
    <n v="0"/>
    <m/>
    <x v="79"/>
    <x v="47"/>
    <d v="2025-08-19T00:00:00"/>
    <d v="2025-08-20T00:00:00"/>
    <s v="P00172"/>
    <m/>
    <m/>
    <m/>
    <s v="COLABORATIVA S.A.C."/>
    <n v="-366.1"/>
    <n v="-65.89"/>
    <n v="-431.99"/>
    <n v="-431.99"/>
    <m/>
    <s v="PEN"/>
    <b v="0"/>
    <s v="Pagado"/>
    <m/>
    <m/>
    <m/>
    <x v="0"/>
    <m/>
    <m/>
    <x v="0"/>
    <x v="0"/>
    <m/>
    <m/>
    <m/>
    <m/>
    <m/>
    <m/>
    <m/>
    <d v="2025-08-19T00:00:00"/>
  </r>
  <r>
    <x v="153"/>
    <s v="F F002-00057777"/>
    <m/>
    <s v="01-"/>
    <x v="153"/>
    <n v="0"/>
    <m/>
    <x v="81"/>
    <x v="48"/>
    <d v="2025-08-19T00:00:00"/>
    <d v="2025-08-19T00:00:00"/>
    <s v="P00167"/>
    <m/>
    <m/>
    <m/>
    <s v="COLABORATIVA S.A.C."/>
    <n v="-214.9"/>
    <n v="-38.68"/>
    <n v="-253.58"/>
    <n v="-253.58"/>
    <m/>
    <s v="PEN"/>
    <b v="0"/>
    <s v="Pagado"/>
    <m/>
    <m/>
    <m/>
    <x v="0"/>
    <m/>
    <m/>
    <x v="0"/>
    <x v="0"/>
    <m/>
    <m/>
    <m/>
    <m/>
    <m/>
    <m/>
    <m/>
    <d v="2025-08-18T00:00:00"/>
  </r>
  <r>
    <x v="154"/>
    <s v="F E001-00000106"/>
    <m/>
    <s v="01-"/>
    <x v="154"/>
    <n v="0"/>
    <m/>
    <x v="16"/>
    <x v="47"/>
    <d v="2025-08-19T00:00:00"/>
    <d v="2025-08-19T00:00:00"/>
    <s v="P00170"/>
    <m/>
    <m/>
    <m/>
    <s v="COLABORATIVA S.A.C."/>
    <n v="-1200"/>
    <n v="-216"/>
    <n v="-1416"/>
    <n v="-1416"/>
    <m/>
    <s v="PEN"/>
    <b v="0"/>
    <s v="Pagado"/>
    <m/>
    <m/>
    <m/>
    <x v="0"/>
    <m/>
    <m/>
    <x v="0"/>
    <x v="0"/>
    <m/>
    <m/>
    <m/>
    <m/>
    <m/>
    <m/>
    <m/>
    <d v="2025-08-19T00:00:00"/>
  </r>
  <r>
    <x v="155"/>
    <s v="R E001-24"/>
    <m/>
    <s v="02-"/>
    <x v="155"/>
    <n v="0"/>
    <m/>
    <x v="9"/>
    <x v="48"/>
    <d v="2025-08-18T00:00:00"/>
    <d v="2025-08-19T00:00:00"/>
    <s v="P00168"/>
    <m/>
    <m/>
    <m/>
    <s v="COLABORATIVA S.A.C."/>
    <n v="-570"/>
    <m/>
    <n v="-570"/>
    <n v="-570"/>
    <m/>
    <s v="PEN"/>
    <b v="0"/>
    <s v="Pagado"/>
    <m/>
    <m/>
    <m/>
    <x v="0"/>
    <m/>
    <m/>
    <x v="0"/>
    <x v="0"/>
    <m/>
    <m/>
    <m/>
    <m/>
    <m/>
    <m/>
    <m/>
    <d v="2025-08-18T00:00:00"/>
  </r>
  <r>
    <x v="156"/>
    <s v="F NÂ° F001-00009370"/>
    <m/>
    <s v="01-"/>
    <x v="156"/>
    <n v="0"/>
    <m/>
    <x v="25"/>
    <x v="48"/>
    <d v="2025-08-18T00:00:00"/>
    <d v="2025-08-18T00:00:00"/>
    <s v="P00165"/>
    <m/>
    <m/>
    <m/>
    <s v="COLABORATIVA S.A.C."/>
    <n v="-2894.05"/>
    <n v="-520.95000000000005"/>
    <n v="-3415"/>
    <n v="-3415"/>
    <m/>
    <s v="PEN"/>
    <b v="0"/>
    <s v="Pagado"/>
    <m/>
    <m/>
    <m/>
    <x v="0"/>
    <m/>
    <m/>
    <x v="0"/>
    <x v="0"/>
    <m/>
    <m/>
    <m/>
    <m/>
    <m/>
    <m/>
    <m/>
    <d v="2025-08-18T00:00:00"/>
  </r>
  <r>
    <x v="157"/>
    <s v="F F001-00025171"/>
    <m/>
    <s v="01-"/>
    <x v="157"/>
    <n v="0"/>
    <m/>
    <x v="18"/>
    <x v="48"/>
    <d v="2025-08-18T00:00:00"/>
    <d v="2025-08-20T00:00:00"/>
    <s v="P00164"/>
    <m/>
    <m/>
    <m/>
    <s v="COLABORATIVA S.A.C."/>
    <n v="-820"/>
    <n v="-147.6"/>
    <n v="-967.6"/>
    <n v="-967.6"/>
    <m/>
    <s v="PEN"/>
    <b v="0"/>
    <s v="Pagado"/>
    <m/>
    <m/>
    <m/>
    <x v="0"/>
    <m/>
    <m/>
    <x v="0"/>
    <x v="0"/>
    <m/>
    <m/>
    <m/>
    <m/>
    <m/>
    <m/>
    <m/>
    <d v="2025-08-18T00:00:00"/>
  </r>
  <r>
    <x v="158"/>
    <s v="RE-0013"/>
    <m/>
    <s v="02-"/>
    <x v="158"/>
    <n v="0"/>
    <m/>
    <x v="82"/>
    <x v="49"/>
    <d v="2025-08-15T00:00:00"/>
    <d v="2025-08-16T00:00:00"/>
    <s v="P00163"/>
    <m/>
    <m/>
    <m/>
    <s v="COLABORATIVA S.A.C."/>
    <n v="-3750"/>
    <n v="300"/>
    <n v="-3450"/>
    <n v="-3450"/>
    <m/>
    <s v="PEN"/>
    <b v="0"/>
    <s v="Pagado"/>
    <m/>
    <m/>
    <m/>
    <x v="0"/>
    <m/>
    <m/>
    <x v="0"/>
    <x v="0"/>
    <m/>
    <m/>
    <m/>
    <m/>
    <m/>
    <m/>
    <m/>
    <d v="2025-08-15T00:00:00"/>
  </r>
  <r>
    <x v="159"/>
    <s v="F FI40-00015738"/>
    <m/>
    <s v="01-"/>
    <x v="159"/>
    <n v="0"/>
    <m/>
    <x v="45"/>
    <x v="49"/>
    <d v="2025-08-15T00:00:00"/>
    <d v="2025-08-19T00:00:00"/>
    <s v="P00159"/>
    <m/>
    <m/>
    <m/>
    <s v="COLABORATIVA S.A.C."/>
    <n v="-273.73"/>
    <n v="-49.27"/>
    <n v="-323"/>
    <n v="-323"/>
    <m/>
    <s v="PEN"/>
    <b v="0"/>
    <s v="Pagado"/>
    <m/>
    <m/>
    <m/>
    <x v="0"/>
    <m/>
    <m/>
    <x v="0"/>
    <x v="0"/>
    <m/>
    <m/>
    <m/>
    <m/>
    <m/>
    <m/>
    <m/>
    <d v="2025-08-15T00:00:00"/>
  </r>
  <r>
    <x v="160"/>
    <s v="F F002-00015013"/>
    <m/>
    <s v="01-"/>
    <x v="160"/>
    <n v="0"/>
    <m/>
    <x v="18"/>
    <x v="49"/>
    <d v="2025-08-15T00:00:00"/>
    <d v="2025-08-15T00:00:00"/>
    <s v="P00160"/>
    <m/>
    <m/>
    <m/>
    <s v="COLABORATIVA S.A.C."/>
    <n v="-1240"/>
    <n v="-223.2"/>
    <n v="-1463.2"/>
    <n v="-1463.2"/>
    <m/>
    <s v="PEN"/>
    <b v="0"/>
    <s v="Pagado"/>
    <m/>
    <m/>
    <m/>
    <x v="0"/>
    <m/>
    <m/>
    <x v="0"/>
    <x v="0"/>
    <m/>
    <m/>
    <m/>
    <m/>
    <m/>
    <m/>
    <m/>
    <d v="2025-08-15T00:00:00"/>
  </r>
  <r>
    <x v="161"/>
    <s v="F E001-00000012"/>
    <m/>
    <s v="01-"/>
    <x v="161"/>
    <n v="0"/>
    <m/>
    <x v="83"/>
    <x v="49"/>
    <d v="2025-08-15T00:00:00"/>
    <d v="2025-08-15T00:00:00"/>
    <s v="P00161"/>
    <m/>
    <m/>
    <m/>
    <s v="COLABORATIVA S.A.C."/>
    <n v="-570"/>
    <n v="-102.6"/>
    <n v="-672.6"/>
    <n v="-672.6"/>
    <m/>
    <s v="PEN"/>
    <b v="0"/>
    <s v="Pagado"/>
    <m/>
    <m/>
    <m/>
    <x v="0"/>
    <m/>
    <m/>
    <x v="0"/>
    <x v="0"/>
    <m/>
    <m/>
    <m/>
    <m/>
    <m/>
    <m/>
    <m/>
    <d v="2025-08-15T00:00:00"/>
  </r>
  <r>
    <x v="162"/>
    <s v="R S001-17516879"/>
    <m/>
    <s v="14-"/>
    <x v="162"/>
    <n v="0"/>
    <m/>
    <x v="59"/>
    <x v="50"/>
    <d v="2025-08-14T00:00:00"/>
    <d v="2025-08-19T00:00:00"/>
    <s v="P00166"/>
    <m/>
    <m/>
    <m/>
    <s v="COLABORATIVA S.A.C."/>
    <n v="-109.32"/>
    <n v="-19.68"/>
    <n v="-129"/>
    <n v="-129"/>
    <m/>
    <s v="PEN"/>
    <b v="0"/>
    <s v="Pagado"/>
    <m/>
    <m/>
    <m/>
    <x v="0"/>
    <m/>
    <m/>
    <x v="0"/>
    <x v="0"/>
    <m/>
    <m/>
    <m/>
    <m/>
    <m/>
    <m/>
    <m/>
    <d v="2025-08-14T00:00:00"/>
  </r>
  <r>
    <x v="163"/>
    <s v="F FI40-00015675"/>
    <m/>
    <s v="01-"/>
    <x v="163"/>
    <n v="0"/>
    <m/>
    <x v="45"/>
    <x v="50"/>
    <d v="2025-08-14T00:00:00"/>
    <d v="2025-08-19T00:00:00"/>
    <s v="P00154"/>
    <m/>
    <m/>
    <m/>
    <s v="COLABORATIVA S.A.C."/>
    <n v="-16.95"/>
    <n v="-3.05"/>
    <n v="-20"/>
    <n v="-20"/>
    <m/>
    <s v="PEN"/>
    <b v="0"/>
    <s v="Pagado"/>
    <m/>
    <m/>
    <m/>
    <x v="0"/>
    <m/>
    <m/>
    <x v="0"/>
    <x v="0"/>
    <m/>
    <m/>
    <m/>
    <m/>
    <m/>
    <m/>
    <m/>
    <d v="2025-08-14T00:00:00"/>
  </r>
  <r>
    <x v="164"/>
    <s v="F E001-00000152"/>
    <m/>
    <s v="01-"/>
    <x v="164"/>
    <n v="0"/>
    <m/>
    <x v="84"/>
    <x v="50"/>
    <d v="2025-08-14T00:00:00"/>
    <d v="2025-08-14T00:00:00"/>
    <s v="P00158"/>
    <m/>
    <m/>
    <m/>
    <s v="COLABORATIVA S.A.C."/>
    <n v="-950"/>
    <n v="-171"/>
    <n v="-1121"/>
    <n v="-1121"/>
    <m/>
    <s v="PEN"/>
    <b v="0"/>
    <s v="Pagado"/>
    <m/>
    <m/>
    <m/>
    <x v="0"/>
    <m/>
    <m/>
    <x v="0"/>
    <x v="0"/>
    <m/>
    <m/>
    <m/>
    <m/>
    <m/>
    <m/>
    <m/>
    <d v="2025-08-14T00:00:00"/>
  </r>
  <r>
    <x v="165"/>
    <s v="F F004-00102454"/>
    <m/>
    <s v="01-"/>
    <x v="165"/>
    <n v="0"/>
    <m/>
    <x v="79"/>
    <x v="51"/>
    <d v="2025-08-13T00:00:00"/>
    <d v="2025-08-19T00:00:00"/>
    <s v="P00150"/>
    <m/>
    <m/>
    <m/>
    <s v="COLABORATIVA S.A.C."/>
    <n v="-142"/>
    <n v="-25.55"/>
    <n v="-167.55"/>
    <n v="-167.55"/>
    <m/>
    <s v="PEN"/>
    <b v="0"/>
    <s v="Pagado"/>
    <m/>
    <m/>
    <m/>
    <x v="0"/>
    <m/>
    <m/>
    <x v="0"/>
    <x v="0"/>
    <m/>
    <m/>
    <m/>
    <m/>
    <m/>
    <m/>
    <m/>
    <d v="2025-08-13T00:00:00"/>
  </r>
  <r>
    <x v="166"/>
    <s v="R S108-313395-N-BV-04149"/>
    <m/>
    <s v="14-"/>
    <x v="166"/>
    <n v="0"/>
    <m/>
    <x v="61"/>
    <x v="52"/>
    <d v="2025-08-12T00:00:00"/>
    <d v="2025-08-19T00:00:00"/>
    <s v="P00169"/>
    <m/>
    <m/>
    <m/>
    <s v="COLABORATIVA S.A.C."/>
    <n v="-697.9"/>
    <m/>
    <n v="-697.9"/>
    <n v="-697.9"/>
    <m/>
    <s v="PEN"/>
    <b v="0"/>
    <s v="Pagado"/>
    <m/>
    <m/>
    <m/>
    <x v="0"/>
    <m/>
    <m/>
    <x v="0"/>
    <x v="0"/>
    <m/>
    <m/>
    <m/>
    <m/>
    <m/>
    <m/>
    <m/>
    <d v="2025-08-12T00:00:00"/>
  </r>
  <r>
    <x v="167"/>
    <s v="F FI40-00015605"/>
    <m/>
    <s v="01-"/>
    <x v="167"/>
    <n v="0"/>
    <m/>
    <x v="45"/>
    <x v="52"/>
    <d v="2025-08-12T00:00:00"/>
    <d v="2025-08-19T00:00:00"/>
    <s v="P00148"/>
    <m/>
    <m/>
    <m/>
    <s v="COLABORATIVA S.A.C."/>
    <n v="-224.15"/>
    <n v="-40.35"/>
    <n v="-264.5"/>
    <n v="-264.5"/>
    <m/>
    <s v="PEN"/>
    <b v="0"/>
    <s v="Pagado"/>
    <m/>
    <m/>
    <m/>
    <x v="0"/>
    <m/>
    <m/>
    <x v="0"/>
    <x v="0"/>
    <m/>
    <m/>
    <m/>
    <m/>
    <m/>
    <m/>
    <m/>
    <d v="2025-08-12T00:00:00"/>
  </r>
  <r>
    <x v="168"/>
    <s v="F F052 - 01625979"/>
    <m/>
    <s v="01-"/>
    <x v="168"/>
    <n v="0"/>
    <m/>
    <x v="85"/>
    <x v="52"/>
    <d v="2025-08-12T00:00:00"/>
    <d v="2025-08-12T00:00:00"/>
    <s v="P00153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8-12T00:00:00"/>
  </r>
  <r>
    <x v="169"/>
    <s v="R E001-13"/>
    <m/>
    <s v="02-"/>
    <x v="169"/>
    <n v="0"/>
    <m/>
    <x v="17"/>
    <x v="53"/>
    <d v="2025-08-11T00:00:00"/>
    <d v="2025-08-11T00:00:00"/>
    <s v="P00151"/>
    <m/>
    <m/>
    <m/>
    <s v="COLABORATIVA S.A.C."/>
    <n v="-846.09"/>
    <m/>
    <n v="-846.09"/>
    <n v="-846.09"/>
    <m/>
    <s v="PEN"/>
    <b v="0"/>
    <s v="Pagado"/>
    <m/>
    <m/>
    <m/>
    <x v="0"/>
    <m/>
    <m/>
    <x v="0"/>
    <x v="0"/>
    <m/>
    <m/>
    <m/>
    <m/>
    <m/>
    <m/>
    <m/>
    <d v="2025-08-11T00:00:00"/>
  </r>
  <r>
    <x v="170"/>
    <s v="F F52U-00022257"/>
    <m/>
    <s v="01-"/>
    <x v="170"/>
    <n v="0"/>
    <m/>
    <x v="31"/>
    <x v="53"/>
    <d v="2025-08-11T00:00:00"/>
    <d v="2025-09-19T00:00:00"/>
    <m/>
    <m/>
    <m/>
    <m/>
    <s v="COLABORATIVA S.A.C."/>
    <n v="-64.41"/>
    <n v="-11.59"/>
    <n v="-76"/>
    <n v="-76"/>
    <m/>
    <s v="PEN"/>
    <b v="0"/>
    <s v="Pagado"/>
    <m/>
    <m/>
    <m/>
    <x v="0"/>
    <m/>
    <m/>
    <x v="0"/>
    <x v="0"/>
    <m/>
    <m/>
    <m/>
    <m/>
    <m/>
    <m/>
    <m/>
    <d v="2025-08-11T00:00:00"/>
  </r>
  <r>
    <x v="171"/>
    <s v="FF-00200032368"/>
    <m/>
    <s v="01-"/>
    <x v="171"/>
    <n v="0"/>
    <m/>
    <x v="56"/>
    <x v="54"/>
    <d v="2025-08-07T00:00:00"/>
    <d v="2025-08-22T00:00:00"/>
    <s v="P00162"/>
    <m/>
    <m/>
    <m/>
    <s v="COLABORATIVA S.A.C."/>
    <n v="-805.08"/>
    <n v="-144.91999999999999"/>
    <n v="-950"/>
    <n v="-950"/>
    <m/>
    <s v="PEN"/>
    <b v="0"/>
    <s v="Pagado"/>
    <m/>
    <m/>
    <m/>
    <x v="0"/>
    <m/>
    <m/>
    <x v="0"/>
    <x v="0"/>
    <m/>
    <m/>
    <m/>
    <m/>
    <m/>
    <m/>
    <m/>
    <d v="2025-08-07T00:00:00"/>
  </r>
  <r>
    <x v="172"/>
    <s v="F E001-00000441"/>
    <m/>
    <s v="01-"/>
    <x v="172"/>
    <n v="0"/>
    <m/>
    <x v="86"/>
    <x v="54"/>
    <d v="2025-08-07T00:00:00"/>
    <d v="2025-08-08T00:00:00"/>
    <s v="P00149"/>
    <m/>
    <m/>
    <m/>
    <s v="COLABORATIVA S.A.C."/>
    <n v="-130"/>
    <n v="-23.4"/>
    <n v="-153.4"/>
    <n v="-153.4"/>
    <m/>
    <s v="PEN"/>
    <b v="0"/>
    <s v="Pagado"/>
    <m/>
    <m/>
    <m/>
    <x v="0"/>
    <m/>
    <m/>
    <x v="0"/>
    <x v="0"/>
    <m/>
    <m/>
    <m/>
    <m/>
    <m/>
    <m/>
    <m/>
    <d v="2025-08-07T00:00:00"/>
  </r>
  <r>
    <x v="173"/>
    <s v="R SB 02-0 232062063"/>
    <m/>
    <s v="14-"/>
    <x v="173"/>
    <n v="0"/>
    <m/>
    <x v="24"/>
    <x v="55"/>
    <d v="2025-08-04T00:00:00"/>
    <d v="2025-08-29T00:00:00"/>
    <s v="P00187"/>
    <m/>
    <m/>
    <m/>
    <s v="COLABORATIVA S.A.C."/>
    <n v="-51.98"/>
    <n v="-9.36"/>
    <n v="-61.34"/>
    <n v="-61.34"/>
    <m/>
    <s v="PEN"/>
    <b v="0"/>
    <s v="Pagado"/>
    <m/>
    <m/>
    <m/>
    <x v="0"/>
    <m/>
    <m/>
    <x v="0"/>
    <x v="0"/>
    <m/>
    <m/>
    <m/>
    <m/>
    <m/>
    <m/>
    <m/>
    <d v="2025-08-04T00:00:00"/>
  </r>
  <r>
    <x v="174"/>
    <s v="R E001-23"/>
    <m/>
    <s v="02-"/>
    <x v="174"/>
    <n v="0"/>
    <m/>
    <x v="87"/>
    <x v="55"/>
    <d v="2025-08-04T00:00:00"/>
    <d v="2025-08-04T00:00:00"/>
    <s v="P00136"/>
    <m/>
    <m/>
    <m/>
    <s v="COLABORATIVA S.A.C."/>
    <n v="-2090"/>
    <m/>
    <n v="-2090"/>
    <n v="-2090"/>
    <m/>
    <s v="PEN"/>
    <b v="0"/>
    <s v="Pagado"/>
    <m/>
    <m/>
    <m/>
    <x v="0"/>
    <m/>
    <m/>
    <x v="0"/>
    <x v="0"/>
    <m/>
    <m/>
    <m/>
    <m/>
    <m/>
    <m/>
    <m/>
    <d v="2025-08-04T00:00:00"/>
  </r>
  <r>
    <x v="175"/>
    <s v="F F002-00032310"/>
    <m/>
    <s v="01-"/>
    <x v="175"/>
    <n v="0"/>
    <m/>
    <x v="56"/>
    <x v="55"/>
    <d v="2025-08-04T00:00:00"/>
    <d v="2025-08-19T00:00:00"/>
    <s v="P00147"/>
    <m/>
    <m/>
    <m/>
    <s v="COLABORATIVA S.A.C."/>
    <n v="-6440.64"/>
    <n v="-1159.3599999999999"/>
    <n v="-7600"/>
    <n v="-7600"/>
    <m/>
    <s v="PEN"/>
    <b v="0"/>
    <s v="Pagado"/>
    <m/>
    <m/>
    <m/>
    <x v="0"/>
    <m/>
    <m/>
    <x v="0"/>
    <x v="0"/>
    <m/>
    <m/>
    <m/>
    <m/>
    <m/>
    <m/>
    <m/>
    <d v="2025-08-04T00:00:00"/>
  </r>
  <r>
    <x v="176"/>
    <s v="F E001-00000101"/>
    <m/>
    <s v="01-"/>
    <x v="176"/>
    <n v="0"/>
    <m/>
    <x v="16"/>
    <x v="55"/>
    <d v="2025-08-04T00:00:00"/>
    <d v="2025-08-04T00:00:00"/>
    <s v="P00145"/>
    <m/>
    <m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8-04T00:00:00"/>
  </r>
  <r>
    <x v="123"/>
    <s v="F E001-00000057"/>
    <m/>
    <s v="01-"/>
    <x v="123"/>
    <n v="0"/>
    <m/>
    <x v="67"/>
    <x v="55"/>
    <d v="2025-08-04T00:00:00"/>
    <d v="2025-08-05T00:00:00"/>
    <s v="P00146"/>
    <m/>
    <m/>
    <m/>
    <s v="COLABORATIVA S.A.C."/>
    <n v="-1350"/>
    <n v="-243"/>
    <n v="-1593"/>
    <n v="-1593"/>
    <m/>
    <s v="PEN"/>
    <b v="0"/>
    <s v="Pagado"/>
    <m/>
    <m/>
    <m/>
    <x v="0"/>
    <m/>
    <m/>
    <x v="0"/>
    <x v="0"/>
    <m/>
    <m/>
    <m/>
    <m/>
    <m/>
    <m/>
    <m/>
    <d v="2025-08-04T00:00:00"/>
  </r>
  <r>
    <x v="177"/>
    <s v="F E001-00001138"/>
    <m/>
    <s v="01-"/>
    <x v="177"/>
    <n v="0"/>
    <m/>
    <x v="88"/>
    <x v="56"/>
    <d v="2025-08-03T00:00:00"/>
    <d v="2025-08-04T00:00:00"/>
    <s v="P00121"/>
    <m/>
    <m/>
    <m/>
    <s v="COLABORATIVA S.A.C."/>
    <n v="-101.69"/>
    <n v="-18.309999999999999"/>
    <n v="-120"/>
    <n v="-120"/>
    <m/>
    <s v="PEN"/>
    <b v="0"/>
    <s v="Pagado"/>
    <m/>
    <m/>
    <m/>
    <x v="0"/>
    <m/>
    <m/>
    <x v="0"/>
    <x v="0"/>
    <m/>
    <m/>
    <m/>
    <m/>
    <m/>
    <m/>
    <m/>
    <d v="2025-08-03T00:00:00"/>
  </r>
  <r>
    <x v="178"/>
    <s v="FXP/2025/10/0070"/>
    <s v="F201-00012170"/>
    <s v="01-F201-00012170"/>
    <x v="178"/>
    <n v="0"/>
    <m/>
    <x v="89"/>
    <x v="38"/>
    <d v="2025-08-02T00:00:00"/>
    <d v="2025-08-02T00:00:00"/>
    <m/>
    <m/>
    <s v="F201-00012170"/>
    <m/>
    <s v="COLABORATIVA S.A.C."/>
    <n v="-61"/>
    <m/>
    <n v="-61"/>
    <n v="-61"/>
    <m/>
    <s v="PEN"/>
    <b v="0"/>
    <s v="Pagado"/>
    <m/>
    <m/>
    <m/>
    <x v="0"/>
    <m/>
    <m/>
    <x v="0"/>
    <x v="0"/>
    <m/>
    <m/>
    <m/>
    <m/>
    <m/>
    <m/>
    <m/>
    <d v="2025-08-02T00:00:00"/>
  </r>
  <r>
    <x v="179"/>
    <s v="F F001-00004435"/>
    <m/>
    <s v="01-"/>
    <x v="179"/>
    <n v="0"/>
    <m/>
    <x v="90"/>
    <x v="38"/>
    <d v="2025-08-02T00:00:00"/>
    <d v="2025-08-27T00:00:00"/>
    <m/>
    <m/>
    <m/>
    <m/>
    <s v="COLABORATIVA S.A.C."/>
    <n v="-112.71"/>
    <n v="-20.29"/>
    <n v="-133"/>
    <n v="-133"/>
    <m/>
    <s v="PEN"/>
    <b v="0"/>
    <s v="Pagado"/>
    <m/>
    <m/>
    <m/>
    <x v="0"/>
    <m/>
    <m/>
    <x v="0"/>
    <x v="0"/>
    <m/>
    <m/>
    <m/>
    <m/>
    <m/>
    <m/>
    <m/>
    <d v="2025-08-02T00:00:00"/>
  </r>
  <r>
    <x v="180"/>
    <s v="F FE28-00009926"/>
    <m/>
    <s v="01-"/>
    <x v="180"/>
    <n v="0"/>
    <m/>
    <x v="26"/>
    <x v="57"/>
    <d v="2025-08-01T00:00:00"/>
    <d v="2025-08-01T00:00:00"/>
    <s v="P00133"/>
    <m/>
    <m/>
    <m/>
    <s v="COLABORATIVA S.A.C."/>
    <n v="-261.75"/>
    <m/>
    <n v="-261.75"/>
    <n v="-261.75"/>
    <m/>
    <s v="PEN"/>
    <b v="0"/>
    <s v="Pagado"/>
    <m/>
    <m/>
    <m/>
    <x v="0"/>
    <m/>
    <m/>
    <x v="0"/>
    <x v="0"/>
    <m/>
    <m/>
    <m/>
    <m/>
    <m/>
    <m/>
    <m/>
    <d v="2025-08-01T00:00:00"/>
  </r>
  <r>
    <x v="181"/>
    <s v="F F101-00014405"/>
    <m/>
    <s v="01-"/>
    <x v="181"/>
    <n v="0"/>
    <m/>
    <x v="91"/>
    <x v="57"/>
    <d v="2025-08-01T00:00:00"/>
    <d v="2025-08-21T00:00:00"/>
    <s v="P00123"/>
    <m/>
    <m/>
    <m/>
    <s v="COLABORATIVA S.A.C."/>
    <n v="-355.93"/>
    <n v="-64.069999999999993"/>
    <n v="-420"/>
    <n v="-420"/>
    <m/>
    <s v="PEN"/>
    <b v="0"/>
    <s v="Pagado"/>
    <m/>
    <m/>
    <m/>
    <x v="0"/>
    <m/>
    <m/>
    <x v="0"/>
    <x v="0"/>
    <m/>
    <m/>
    <m/>
    <m/>
    <m/>
    <m/>
    <m/>
    <d v="2025-08-01T00:00:00"/>
  </r>
  <r>
    <x v="182"/>
    <s v="F F003 - 0001115"/>
    <m/>
    <s v="01-"/>
    <x v="182"/>
    <n v="0"/>
    <m/>
    <x v="92"/>
    <x v="57"/>
    <d v="2025-08-01T00:00:00"/>
    <d v="2025-08-01T00:00:00"/>
    <s v="P00120"/>
    <m/>
    <m/>
    <m/>
    <s v="COLABORATIVA S.A.C."/>
    <n v="-124"/>
    <n v="-22.32"/>
    <n v="-146.32"/>
    <n v="-146.32"/>
    <m/>
    <s v="PEN"/>
    <b v="0"/>
    <s v="Pagado"/>
    <m/>
    <m/>
    <m/>
    <x v="0"/>
    <m/>
    <m/>
    <x v="0"/>
    <x v="0"/>
    <m/>
    <m/>
    <m/>
    <m/>
    <m/>
    <m/>
    <m/>
    <d v="2025-08-01T00:00:00"/>
  </r>
  <r>
    <x v="183"/>
    <s v="F F001-00024991"/>
    <m/>
    <s v="01-"/>
    <x v="183"/>
    <n v="0"/>
    <m/>
    <x v="18"/>
    <x v="57"/>
    <d v="2025-08-01T00:00:00"/>
    <d v="2025-08-01T00:00:00"/>
    <s v="P00119"/>
    <m/>
    <m/>
    <m/>
    <s v="COLABORATIVA S.A.C."/>
    <n v="-2261.8000000000002"/>
    <n v="-407.12"/>
    <n v="-2668.92"/>
    <n v="-2668.92"/>
    <m/>
    <s v="PEN"/>
    <b v="0"/>
    <s v="Pagado"/>
    <m/>
    <m/>
    <m/>
    <x v="0"/>
    <m/>
    <m/>
    <x v="0"/>
    <x v="0"/>
    <m/>
    <m/>
    <m/>
    <m/>
    <m/>
    <m/>
    <m/>
    <d v="2025-08-01T00:00:00"/>
  </r>
  <r>
    <x v="184"/>
    <s v="F E001-00000437"/>
    <m/>
    <s v="01-"/>
    <x v="184"/>
    <n v="0"/>
    <m/>
    <x v="86"/>
    <x v="57"/>
    <d v="2025-08-01T00:00:00"/>
    <d v="2025-08-07T00:00:00"/>
    <s v="P00128"/>
    <m/>
    <m/>
    <m/>
    <s v="COLABORATIVA S.A.C."/>
    <n v="-310"/>
    <n v="-55.8"/>
    <n v="-365.8"/>
    <n v="-365.8"/>
    <m/>
    <s v="PEN"/>
    <b v="0"/>
    <s v="Pagado"/>
    <m/>
    <m/>
    <m/>
    <x v="0"/>
    <m/>
    <m/>
    <x v="0"/>
    <x v="0"/>
    <m/>
    <m/>
    <m/>
    <m/>
    <m/>
    <m/>
    <m/>
    <d v="2025-08-01T00:00:00"/>
  </r>
  <r>
    <x v="185"/>
    <s v="BLAHWUJ-5448205"/>
    <m/>
    <s v="05-"/>
    <x v="185"/>
    <n v="0"/>
    <m/>
    <x v="19"/>
    <x v="57"/>
    <d v="2025-08-01T00:00:00"/>
    <d v="2025-08-21T00:00:00"/>
    <s v="P00126"/>
    <m/>
    <m/>
    <m/>
    <s v="COLABORATIVA S.A.C."/>
    <n v="-519.92999999999995"/>
    <n v="-93.59"/>
    <n v="-613.52"/>
    <n v="-613.52"/>
    <m/>
    <s v="PEN"/>
    <b v="0"/>
    <s v="Pagado"/>
    <m/>
    <m/>
    <m/>
    <x v="0"/>
    <m/>
    <m/>
    <x v="0"/>
    <x v="0"/>
    <m/>
    <m/>
    <m/>
    <m/>
    <m/>
    <m/>
    <m/>
    <d v="2025-08-01T00:00:00"/>
  </r>
  <r>
    <x v="186"/>
    <s v="BLAAHNZ-5447857"/>
    <m/>
    <s v="05-"/>
    <x v="186"/>
    <n v="0"/>
    <m/>
    <x v="19"/>
    <x v="57"/>
    <d v="2025-08-01T00:00:00"/>
    <d v="2025-08-21T00:00:00"/>
    <s v="P00125"/>
    <m/>
    <m/>
    <m/>
    <s v="COLABORATIVA S.A.C."/>
    <n v="-576.57000000000005"/>
    <n v="-103.78"/>
    <n v="-680.35"/>
    <n v="-680.35"/>
    <n v="-680.35"/>
    <s v="PEN"/>
    <b v="0"/>
    <s v="Sin pagar"/>
    <m/>
    <m/>
    <m/>
    <x v="0"/>
    <m/>
    <m/>
    <x v="0"/>
    <x v="0"/>
    <m/>
    <m/>
    <m/>
    <m/>
    <m/>
    <m/>
    <m/>
    <d v="2025-08-01T00:00:00"/>
  </r>
  <r>
    <x v="187"/>
    <s v="R E001-44"/>
    <m/>
    <s v="02-"/>
    <x v="187"/>
    <n v="0"/>
    <m/>
    <x v="58"/>
    <x v="58"/>
    <d v="2025-07-31T00:00:00"/>
    <d v="2025-07-31T00:00:00"/>
    <s v="P00129"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7-31T00:00:00"/>
  </r>
  <r>
    <x v="188"/>
    <s v="RE-00158"/>
    <m/>
    <s v="02-"/>
    <x v="188"/>
    <n v="0"/>
    <m/>
    <x v="93"/>
    <x v="58"/>
    <d v="2025-07-31T00:00:00"/>
    <d v="2025-08-02T00:00:00"/>
    <s v="P00135"/>
    <m/>
    <m/>
    <m/>
    <s v="COLABORATIVA S.A.C."/>
    <n v="-565"/>
    <m/>
    <n v="-565"/>
    <n v="-565"/>
    <m/>
    <s v="PEN"/>
    <b v="0"/>
    <s v="Pagado"/>
    <m/>
    <m/>
    <m/>
    <x v="0"/>
    <m/>
    <m/>
    <x v="0"/>
    <x v="0"/>
    <m/>
    <m/>
    <m/>
    <m/>
    <m/>
    <m/>
    <m/>
    <d v="2025-07-31T00:00:00"/>
  </r>
  <r>
    <x v="189"/>
    <s v="FXP/2025/10/0060"/>
    <s v="F907-00030714"/>
    <s v="01-F907-00030714"/>
    <x v="189"/>
    <n v="0"/>
    <m/>
    <x v="41"/>
    <x v="59"/>
    <d v="2025-07-31T00:00:00"/>
    <d v="2025-07-03T00:00:00"/>
    <m/>
    <m/>
    <m/>
    <m/>
    <s v="COLABORATIVA S.A.C."/>
    <n v="-250.03"/>
    <m/>
    <n v="-250.03"/>
    <n v="-250.03"/>
    <m/>
    <s v="PEN"/>
    <b v="0"/>
    <s v="Pagado"/>
    <m/>
    <m/>
    <m/>
    <x v="0"/>
    <m/>
    <m/>
    <x v="0"/>
    <x v="0"/>
    <m/>
    <m/>
    <m/>
    <m/>
    <m/>
    <m/>
    <m/>
    <d v="2025-07-03T00:00:00"/>
  </r>
  <r>
    <x v="190"/>
    <s v="F FF01-00041462"/>
    <m/>
    <s v="01-"/>
    <x v="190"/>
    <n v="0"/>
    <m/>
    <x v="94"/>
    <x v="58"/>
    <d v="2025-07-31T00:00:00"/>
    <d v="2025-08-04T00:00:00"/>
    <s v="P00144"/>
    <m/>
    <m/>
    <m/>
    <s v="COLABORATIVA S.A.C."/>
    <n v="-9627.19"/>
    <m/>
    <n v="-9627.19"/>
    <n v="-9627.19"/>
    <m/>
    <s v="PEN"/>
    <b v="0"/>
    <s v="Pagado"/>
    <m/>
    <m/>
    <m/>
    <x v="0"/>
    <m/>
    <m/>
    <x v="0"/>
    <x v="0"/>
    <m/>
    <m/>
    <m/>
    <m/>
    <m/>
    <m/>
    <m/>
    <d v="2025-07-31T00:00:00"/>
  </r>
  <r>
    <x v="191"/>
    <s v="F F101-00026143"/>
    <m/>
    <s v="01-"/>
    <x v="191"/>
    <n v="0"/>
    <m/>
    <x v="95"/>
    <x v="58"/>
    <d v="2025-07-31T00:00:00"/>
    <d v="2025-08-04T00:00:00"/>
    <s v="P00142"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7-31T00:00:00"/>
  </r>
  <r>
    <x v="192"/>
    <s v="F F001-00009250"/>
    <m/>
    <s v="01-"/>
    <x v="192"/>
    <n v="0"/>
    <m/>
    <x v="25"/>
    <x v="58"/>
    <d v="2025-07-31T00:00:00"/>
    <d v="2025-07-31T00:00:00"/>
    <s v="P00141"/>
    <m/>
    <m/>
    <m/>
    <s v="COLABORATIVA S.A.C."/>
    <n v="-6004.25"/>
    <n v="-1080.75"/>
    <n v="-7085"/>
    <n v="-7085"/>
    <m/>
    <s v="PEN"/>
    <b v="0"/>
    <s v="Pagado"/>
    <m/>
    <m/>
    <m/>
    <x v="0"/>
    <m/>
    <m/>
    <x v="0"/>
    <x v="0"/>
    <m/>
    <m/>
    <m/>
    <m/>
    <m/>
    <m/>
    <m/>
    <d v="2025-07-31T00:00:00"/>
  </r>
  <r>
    <x v="193"/>
    <s v="F E001-00000286"/>
    <m/>
    <s v="01-"/>
    <x v="193"/>
    <n v="0"/>
    <m/>
    <x v="54"/>
    <x v="58"/>
    <d v="2025-07-31T00:00:00"/>
    <d v="2025-08-01T00:00:00"/>
    <s v="P00111"/>
    <m/>
    <m/>
    <m/>
    <s v="COLABORATIVA S.A.C."/>
    <n v="-2076.25"/>
    <n v="-373.75"/>
    <n v="-2450"/>
    <n v="-2450"/>
    <m/>
    <s v="PEN"/>
    <b v="0"/>
    <s v="Pagado"/>
    <m/>
    <m/>
    <m/>
    <x v="0"/>
    <m/>
    <m/>
    <x v="0"/>
    <x v="0"/>
    <m/>
    <m/>
    <m/>
    <m/>
    <m/>
    <m/>
    <m/>
    <d v="2025-07-31T00:00:00"/>
  </r>
  <r>
    <x v="194"/>
    <s v="F E001-00000097"/>
    <m/>
    <s v="01-"/>
    <x v="194"/>
    <n v="0"/>
    <m/>
    <x v="16"/>
    <x v="58"/>
    <d v="2025-07-31T00:00:00"/>
    <d v="2025-07-31T00:00:00"/>
    <s v="P00127"/>
    <m/>
    <m/>
    <m/>
    <s v="COLABORATIVA S.A.C."/>
    <n v="-3520"/>
    <n v="-633.6"/>
    <n v="-4153.6000000000004"/>
    <n v="-4153.6000000000004"/>
    <m/>
    <s v="PEN"/>
    <b v="0"/>
    <s v="Pagado"/>
    <m/>
    <m/>
    <m/>
    <x v="0"/>
    <m/>
    <m/>
    <x v="0"/>
    <x v="0"/>
    <m/>
    <m/>
    <m/>
    <m/>
    <m/>
    <m/>
    <m/>
    <d v="2025-07-31T00:00:00"/>
  </r>
  <r>
    <x v="195"/>
    <s v="BLATYXS-5446143"/>
    <m/>
    <s v="05-"/>
    <x v="195"/>
    <n v="0"/>
    <m/>
    <x v="19"/>
    <x v="58"/>
    <d v="2025-07-31T00:00:00"/>
    <d v="2025-08-21T00:00:00"/>
    <s v="P00124"/>
    <m/>
    <m/>
    <m/>
    <s v="COLABORATIVA S.A.C."/>
    <n v="-1186.02"/>
    <n v="-213.48"/>
    <n v="-1399.5"/>
    <n v="-1399.5"/>
    <m/>
    <s v="PEN"/>
    <b v="0"/>
    <s v="Pagado"/>
    <m/>
    <m/>
    <m/>
    <x v="0"/>
    <m/>
    <m/>
    <x v="0"/>
    <x v="0"/>
    <m/>
    <m/>
    <m/>
    <m/>
    <m/>
    <m/>
    <m/>
    <d v="2025-07-31T00:00:00"/>
  </r>
  <r>
    <x v="196"/>
    <s v="B B100-00052538"/>
    <m/>
    <s v="03-"/>
    <x v="196"/>
    <n v="0"/>
    <m/>
    <x v="50"/>
    <x v="58"/>
    <d v="2025-07-31T00:00:00"/>
    <d v="2025-08-27T00:00:00"/>
    <m/>
    <m/>
    <m/>
    <m/>
    <s v="COLABORATIVA S.A.C."/>
    <n v="-272.02999999999997"/>
    <n v="-48.97"/>
    <n v="-321"/>
    <n v="-321"/>
    <m/>
    <s v="PEN"/>
    <b v="0"/>
    <s v="Pagado"/>
    <m/>
    <m/>
    <m/>
    <x v="0"/>
    <m/>
    <m/>
    <x v="0"/>
    <x v="0"/>
    <m/>
    <m/>
    <m/>
    <m/>
    <m/>
    <m/>
    <m/>
    <d v="2025-07-31T00:00:00"/>
  </r>
  <r>
    <x v="197"/>
    <s v="F E001-00000518"/>
    <m/>
    <s v="01-"/>
    <x v="197"/>
    <n v="0"/>
    <m/>
    <x v="39"/>
    <x v="60"/>
    <d v="2025-07-30T00:00:00"/>
    <d v="2025-07-30T00:00:00"/>
    <m/>
    <m/>
    <m/>
    <m/>
    <s v="COLABORATIVA S.A.C."/>
    <n v="-34498.81"/>
    <n v="-6209.78"/>
    <n v="-40708.589999999997"/>
    <n v="-40708.589999999997"/>
    <m/>
    <s v="PEN"/>
    <b v="0"/>
    <s v="Pagado"/>
    <m/>
    <m/>
    <m/>
    <x v="0"/>
    <m/>
    <m/>
    <x v="0"/>
    <x v="0"/>
    <m/>
    <m/>
    <m/>
    <m/>
    <m/>
    <m/>
    <m/>
    <d v="2025-07-30T00:00:00"/>
  </r>
  <r>
    <x v="194"/>
    <s v="F E001-00000097"/>
    <m/>
    <s v="01-"/>
    <x v="194"/>
    <n v="0"/>
    <m/>
    <x v="96"/>
    <x v="60"/>
    <d v="2025-07-30T00:00:00"/>
    <d v="2025-07-31T00:00:00"/>
    <s v="P00114"/>
    <m/>
    <m/>
    <m/>
    <s v="COLABORATIVA S.A.C."/>
    <n v="-593.22"/>
    <n v="-106.78"/>
    <n v="-700"/>
    <n v="-700"/>
    <m/>
    <s v="PEN"/>
    <b v="0"/>
    <s v="Pagado"/>
    <m/>
    <m/>
    <m/>
    <x v="0"/>
    <m/>
    <m/>
    <x v="0"/>
    <x v="0"/>
    <m/>
    <m/>
    <m/>
    <m/>
    <m/>
    <m/>
    <m/>
    <d v="2025-07-30T00:00:00"/>
  </r>
  <r>
    <x v="198"/>
    <s v="F E001-00000017"/>
    <m/>
    <s v="01-"/>
    <x v="198"/>
    <n v="0"/>
    <m/>
    <x v="97"/>
    <x v="60"/>
    <d v="2025-07-30T00:00:00"/>
    <d v="2025-08-02T00:00:00"/>
    <s v="P00134"/>
    <m/>
    <m/>
    <m/>
    <s v="COLABORATIVA S.A.C."/>
    <n v="-390"/>
    <n v="-70.2"/>
    <n v="-460.2"/>
    <n v="-460.2"/>
    <m/>
    <s v="PEN"/>
    <b v="0"/>
    <s v="Pagado"/>
    <m/>
    <m/>
    <m/>
    <x v="0"/>
    <m/>
    <m/>
    <x v="0"/>
    <x v="0"/>
    <m/>
    <m/>
    <m/>
    <m/>
    <m/>
    <m/>
    <m/>
    <d v="2025-07-30T00:00:00"/>
  </r>
  <r>
    <x v="199"/>
    <s v="F F008-00006896"/>
    <m/>
    <s v="01-"/>
    <x v="199"/>
    <n v="0"/>
    <m/>
    <x v="44"/>
    <x v="61"/>
    <d v="2025-07-28T00:00:00"/>
    <d v="2025-08-27T00:00:00"/>
    <m/>
    <m/>
    <m/>
    <m/>
    <s v="COLABORATIVA S.A.C."/>
    <n v="-261.86"/>
    <n v="-47.14"/>
    <n v="-309"/>
    <n v="-309"/>
    <m/>
    <s v="PEN"/>
    <b v="0"/>
    <s v="Pagado"/>
    <m/>
    <m/>
    <m/>
    <x v="0"/>
    <m/>
    <m/>
    <x v="0"/>
    <x v="0"/>
    <m/>
    <m/>
    <m/>
    <m/>
    <m/>
    <m/>
    <m/>
    <d v="2025-07-28T00:00:00"/>
  </r>
  <r>
    <x v="200"/>
    <s v="F F002-00009971"/>
    <m/>
    <s v="01-"/>
    <x v="200"/>
    <n v="0"/>
    <m/>
    <x v="98"/>
    <x v="61"/>
    <d v="2025-07-28T00:00:00"/>
    <d v="2025-08-27T00:00:00"/>
    <m/>
    <m/>
    <m/>
    <m/>
    <s v="COLABORATIVA S.A.C."/>
    <n v="-211.86"/>
    <n v="-38.14"/>
    <n v="-250"/>
    <n v="-250"/>
    <m/>
    <s v="PEN"/>
    <b v="0"/>
    <s v="Pagado"/>
    <m/>
    <m/>
    <m/>
    <x v="0"/>
    <m/>
    <m/>
    <x v="0"/>
    <x v="0"/>
    <m/>
    <m/>
    <m/>
    <m/>
    <m/>
    <m/>
    <m/>
    <d v="2025-07-28T00:00:00"/>
  </r>
  <r>
    <x v="201"/>
    <s v="R E001-33"/>
    <m/>
    <s v="02-"/>
    <x v="201"/>
    <n v="0"/>
    <m/>
    <x v="3"/>
    <x v="62"/>
    <d v="2025-07-27T00:00:00"/>
    <d v="2025-07-30T00:00:00"/>
    <s v="P00118"/>
    <m/>
    <m/>
    <m/>
    <s v="COLABORATIVA S.A.C."/>
    <n v="-292.37"/>
    <n v="-52.63"/>
    <n v="-345"/>
    <n v="-345"/>
    <m/>
    <s v="PEN"/>
    <b v="0"/>
    <s v="Pagado"/>
    <m/>
    <m/>
    <m/>
    <x v="0"/>
    <m/>
    <m/>
    <x v="0"/>
    <x v="0"/>
    <m/>
    <m/>
    <m/>
    <m/>
    <m/>
    <m/>
    <m/>
    <d v="2025-07-27T00:00:00"/>
  </r>
  <r>
    <x v="202"/>
    <s v="F FI37-00026962"/>
    <m/>
    <s v="01-"/>
    <x v="202"/>
    <n v="0"/>
    <m/>
    <x v="45"/>
    <x v="63"/>
    <d v="2025-07-26T00:00:00"/>
    <d v="2025-07-31T00:00:00"/>
    <s v="P00116"/>
    <m/>
    <m/>
    <m/>
    <s v="COLABORATIVA S.A.C."/>
    <n v="-59.32"/>
    <n v="-10.68"/>
    <n v="-70"/>
    <n v="-70"/>
    <m/>
    <s v="PEN"/>
    <b v="0"/>
    <s v="Pagado"/>
    <m/>
    <m/>
    <m/>
    <x v="0"/>
    <m/>
    <m/>
    <x v="0"/>
    <x v="0"/>
    <m/>
    <m/>
    <m/>
    <m/>
    <m/>
    <m/>
    <m/>
    <d v="2025-07-26T00:00:00"/>
  </r>
  <r>
    <x v="203"/>
    <s v="R E001- 69"/>
    <m/>
    <s v="02-"/>
    <x v="203"/>
    <n v="0"/>
    <m/>
    <x v="38"/>
    <x v="64"/>
    <d v="2025-07-25T00:00:00"/>
    <d v="2025-07-26T00:00:00"/>
    <s v="P00117"/>
    <m/>
    <m/>
    <m/>
    <s v="COLABORATIVA S.A.C."/>
    <n v="-381.36"/>
    <n v="-68.64"/>
    <n v="-450"/>
    <n v="-450"/>
    <m/>
    <s v="PEN"/>
    <b v="0"/>
    <s v="Pagado"/>
    <m/>
    <m/>
    <m/>
    <x v="0"/>
    <m/>
    <m/>
    <x v="0"/>
    <x v="0"/>
    <m/>
    <m/>
    <m/>
    <m/>
    <m/>
    <m/>
    <m/>
    <d v="2025-07-25T00:00:00"/>
  </r>
  <r>
    <x v="204"/>
    <s v="R SB01-0557237787"/>
    <m/>
    <s v="14-"/>
    <x v="204"/>
    <n v="0"/>
    <m/>
    <x v="24"/>
    <x v="65"/>
    <d v="2025-07-24T00:00:00"/>
    <d v="2025-08-04T00:00:00"/>
    <s v="P00139"/>
    <m/>
    <m/>
    <m/>
    <s v="COLABORATIVA S.A.C."/>
    <n v="-23.69"/>
    <n v="-4.26"/>
    <n v="-27.95"/>
    <n v="-27.95"/>
    <m/>
    <s v="PEN"/>
    <b v="0"/>
    <s v="Pagado"/>
    <m/>
    <m/>
    <m/>
    <x v="0"/>
    <m/>
    <m/>
    <x v="0"/>
    <x v="0"/>
    <m/>
    <m/>
    <m/>
    <m/>
    <m/>
    <m/>
    <m/>
    <d v="2025-07-24T00:00:00"/>
  </r>
  <r>
    <x v="205"/>
    <s v="R SB01-0557184643"/>
    <m/>
    <s v="14-"/>
    <x v="205"/>
    <n v="0"/>
    <m/>
    <x v="24"/>
    <x v="65"/>
    <d v="2025-07-24T00:00:00"/>
    <d v="2025-08-04T00:00:00"/>
    <s v="P00138"/>
    <m/>
    <m/>
    <m/>
    <s v="COLABORATIVA S.A.C."/>
    <n v="-47.37"/>
    <n v="-8.5299999999999994"/>
    <n v="-55.9"/>
    <n v="-55.9"/>
    <m/>
    <s v="PEN"/>
    <b v="0"/>
    <s v="Pagado"/>
    <m/>
    <m/>
    <m/>
    <x v="0"/>
    <m/>
    <m/>
    <x v="0"/>
    <x v="0"/>
    <m/>
    <m/>
    <m/>
    <m/>
    <m/>
    <m/>
    <m/>
    <d v="2025-07-24T00:00:00"/>
  </r>
  <r>
    <x v="206"/>
    <s v="R SB01-0557184229"/>
    <m/>
    <s v="14-"/>
    <x v="206"/>
    <n v="0"/>
    <m/>
    <x v="24"/>
    <x v="65"/>
    <d v="2025-07-24T00:00:00"/>
    <d v="2025-08-04T00:00:00"/>
    <s v="P00137"/>
    <m/>
    <m/>
    <m/>
    <s v="COLABORATIVA S.A.C."/>
    <n v="-25.33"/>
    <n v="-4.5599999999999996"/>
    <n v="-29.89"/>
    <n v="-29.89"/>
    <m/>
    <s v="PEN"/>
    <b v="0"/>
    <s v="Pagado"/>
    <m/>
    <m/>
    <m/>
    <x v="0"/>
    <m/>
    <m/>
    <x v="0"/>
    <x v="0"/>
    <m/>
    <m/>
    <m/>
    <m/>
    <m/>
    <m/>
    <m/>
    <d v="2025-07-24T00:00:00"/>
  </r>
  <r>
    <x v="207"/>
    <s v="F FRE1-00004528"/>
    <m/>
    <s v="01-"/>
    <x v="207"/>
    <n v="0"/>
    <m/>
    <x v="29"/>
    <x v="65"/>
    <d v="2025-07-24T00:00:00"/>
    <d v="2025-07-24T00:00:00"/>
    <s v="P00115"/>
    <m/>
    <m/>
    <m/>
    <s v="COLABORATIVA S.A.C."/>
    <n v="-644.75"/>
    <n v="-116.05"/>
    <n v="-760.8"/>
    <n v="-760.8"/>
    <m/>
    <s v="PEN"/>
    <b v="0"/>
    <s v="Pagado"/>
    <m/>
    <m/>
    <m/>
    <x v="0"/>
    <m/>
    <m/>
    <x v="0"/>
    <x v="0"/>
    <m/>
    <m/>
    <m/>
    <m/>
    <m/>
    <m/>
    <m/>
    <d v="2025-07-24T00:00:00"/>
  </r>
  <r>
    <x v="208"/>
    <s v="F FC03-00000218"/>
    <m/>
    <s v="01-"/>
    <x v="208"/>
    <n v="0"/>
    <m/>
    <x v="99"/>
    <x v="65"/>
    <d v="2025-07-24T00:00:00"/>
    <d v="2025-07-31T00:00:00"/>
    <s v="P00113"/>
    <m/>
    <m/>
    <m/>
    <s v="COLABORATIVA S.A.C."/>
    <n v="-58.47"/>
    <n v="-10.53"/>
    <n v="-69"/>
    <n v="-69"/>
    <m/>
    <s v="PEN"/>
    <b v="0"/>
    <s v="Pagado"/>
    <m/>
    <m/>
    <m/>
    <x v="0"/>
    <m/>
    <m/>
    <x v="0"/>
    <x v="0"/>
    <m/>
    <m/>
    <m/>
    <m/>
    <m/>
    <m/>
    <m/>
    <d v="2025-07-24T00:00:00"/>
  </r>
  <r>
    <x v="209"/>
    <s v="FF-00200032178"/>
    <m/>
    <s v="01-"/>
    <x v="209"/>
    <n v="0"/>
    <m/>
    <x v="56"/>
    <x v="65"/>
    <d v="2025-07-24T00:00:00"/>
    <d v="2025-08-08T00:00:00"/>
    <s v="P00143"/>
    <m/>
    <m/>
    <m/>
    <s v="COLABORATIVA S.A.C."/>
    <n v="-2415.25"/>
    <n v="-434.75"/>
    <n v="-2850"/>
    <n v="-2850"/>
    <m/>
    <s v="PEN"/>
    <b v="0"/>
    <s v="Pagado"/>
    <m/>
    <m/>
    <m/>
    <x v="0"/>
    <m/>
    <m/>
    <x v="0"/>
    <x v="0"/>
    <m/>
    <m/>
    <m/>
    <m/>
    <m/>
    <m/>
    <m/>
    <d v="2025-07-24T00:00:00"/>
  </r>
  <r>
    <x v="210"/>
    <s v="R S106-0011552637"/>
    <m/>
    <s v="14-"/>
    <x v="210"/>
    <n v="0"/>
    <m/>
    <x v="28"/>
    <x v="66"/>
    <d v="2025-07-22T00:00:00"/>
    <d v="2025-07-31T00:00:00"/>
    <s v="P00122"/>
    <m/>
    <m/>
    <m/>
    <s v="COLABORATIVA S.A.C."/>
    <n v="-6.27"/>
    <n v="-1.1299999999999999"/>
    <n v="-7.4"/>
    <n v="-7.4"/>
    <m/>
    <s v="PEN"/>
    <b v="0"/>
    <s v="Pagado"/>
    <m/>
    <m/>
    <m/>
    <x v="0"/>
    <m/>
    <m/>
    <x v="0"/>
    <x v="0"/>
    <m/>
    <m/>
    <m/>
    <m/>
    <m/>
    <m/>
    <m/>
    <d v="2025-07-22T00:00:00"/>
  </r>
  <r>
    <x v="211"/>
    <s v="RE-00142"/>
    <m/>
    <s v="02-"/>
    <x v="211"/>
    <n v="0"/>
    <m/>
    <x v="58"/>
    <x v="66"/>
    <d v="2025-07-22T00:00:00"/>
    <d v="2025-07-22T00:00:00"/>
    <s v="P00112"/>
    <m/>
    <m/>
    <m/>
    <s v="COLABORATIVA S.A.C."/>
    <n v="-100"/>
    <m/>
    <n v="-100"/>
    <n v="-100"/>
    <m/>
    <s v="PEN"/>
    <b v="0"/>
    <s v="Pagado"/>
    <m/>
    <m/>
    <m/>
    <x v="0"/>
    <m/>
    <m/>
    <x v="0"/>
    <x v="0"/>
    <m/>
    <m/>
    <m/>
    <m/>
    <m/>
    <m/>
    <m/>
    <d v="2025-07-22T00:00:00"/>
  </r>
  <r>
    <x v="212"/>
    <s v="F E001-00000277"/>
    <m/>
    <s v="01-"/>
    <x v="212"/>
    <n v="0"/>
    <m/>
    <x v="51"/>
    <x v="66"/>
    <d v="2025-07-22T00:00:00"/>
    <d v="2025-07-31T00:00:00"/>
    <s v="P00130"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7-22T00:00:00"/>
  </r>
  <r>
    <x v="213"/>
    <s v="F F004-01090808"/>
    <m/>
    <s v="01-"/>
    <x v="213"/>
    <n v="0"/>
    <m/>
    <x v="79"/>
    <x v="67"/>
    <d v="2025-07-21T00:00:00"/>
    <d v="2025-08-01T00:00:00"/>
    <s v="P00101"/>
    <m/>
    <m/>
    <m/>
    <s v="COLABORATIVA S.A.C."/>
    <n v="-309.63"/>
    <n v="-55.7"/>
    <n v="-365.33"/>
    <n v="-365.33"/>
    <n v="-365.33"/>
    <s v="PEN"/>
    <b v="0"/>
    <s v="Sin pagar"/>
    <m/>
    <m/>
    <m/>
    <x v="0"/>
    <m/>
    <m/>
    <x v="0"/>
    <x v="0"/>
    <m/>
    <m/>
    <m/>
    <m/>
    <m/>
    <m/>
    <m/>
    <d v="2025-07-21T00:00:00"/>
  </r>
  <r>
    <x v="214"/>
    <s v="F F002-00034865"/>
    <m/>
    <s v="01-"/>
    <x v="214"/>
    <n v="0"/>
    <m/>
    <x v="100"/>
    <x v="67"/>
    <d v="2025-07-21T00:00:00"/>
    <d v="2025-08-27T00:00:00"/>
    <m/>
    <m/>
    <m/>
    <m/>
    <s v="COLABORATIVA S.A.C."/>
    <n v="-870.59"/>
    <n v="-156.71"/>
    <n v="-1027.3"/>
    <n v="-1027.3"/>
    <m/>
    <s v="PEN"/>
    <b v="0"/>
    <s v="Pagado"/>
    <m/>
    <m/>
    <m/>
    <x v="0"/>
    <m/>
    <m/>
    <x v="0"/>
    <x v="0"/>
    <m/>
    <m/>
    <m/>
    <m/>
    <m/>
    <m/>
    <m/>
    <d v="2025-07-21T00:00:00"/>
  </r>
  <r>
    <x v="215"/>
    <s v="F E001-00001362"/>
    <m/>
    <s v="01-"/>
    <x v="215"/>
    <n v="0"/>
    <m/>
    <x v="101"/>
    <x v="67"/>
    <d v="2025-07-21T00:00:00"/>
    <d v="2025-07-21T00:00:00"/>
    <s v="P00109"/>
    <m/>
    <m/>
    <m/>
    <s v="COLABORATIVA S.A.C."/>
    <n v="-50"/>
    <n v="-9"/>
    <n v="-59"/>
    <n v="-59"/>
    <m/>
    <s v="PEN"/>
    <b v="0"/>
    <s v="Pagado"/>
    <m/>
    <m/>
    <m/>
    <x v="0"/>
    <m/>
    <m/>
    <x v="0"/>
    <x v="0"/>
    <m/>
    <m/>
    <m/>
    <m/>
    <m/>
    <m/>
    <m/>
    <d v="2025-07-21T00:00:00"/>
  </r>
  <r>
    <x v="216"/>
    <s v="F E001-00000282"/>
    <m/>
    <s v="01-"/>
    <x v="216"/>
    <n v="0"/>
    <m/>
    <x v="54"/>
    <x v="67"/>
    <d v="2025-07-21T00:00:00"/>
    <d v="2025-07-21T00:00:00"/>
    <s v="P00107"/>
    <m/>
    <m/>
    <m/>
    <s v="COLABORATIVA S.A.C."/>
    <n v="-279.66000000000003"/>
    <n v="-50.34"/>
    <n v="-330"/>
    <n v="-330"/>
    <m/>
    <s v="PEN"/>
    <b v="0"/>
    <s v="Pagado"/>
    <m/>
    <m/>
    <m/>
    <x v="0"/>
    <m/>
    <m/>
    <x v="0"/>
    <x v="0"/>
    <m/>
    <m/>
    <m/>
    <m/>
    <m/>
    <m/>
    <m/>
    <d v="2025-07-21T00:00:00"/>
  </r>
  <r>
    <x v="217"/>
    <s v="F E001-00000090"/>
    <m/>
    <s v="01-"/>
    <x v="217"/>
    <n v="0"/>
    <m/>
    <x v="16"/>
    <x v="67"/>
    <d v="2025-07-21T00:00:00"/>
    <d v="2025-07-22T00:00:00"/>
    <m/>
    <m/>
    <m/>
    <m/>
    <s v="COLABORATIVA S.A.C."/>
    <n v="-240"/>
    <n v="-43.2"/>
    <n v="-283.2"/>
    <n v="-283.2"/>
    <m/>
    <s v="PEN"/>
    <b v="0"/>
    <s v="Pagado"/>
    <m/>
    <m/>
    <m/>
    <x v="0"/>
    <m/>
    <m/>
    <x v="0"/>
    <x v="0"/>
    <m/>
    <m/>
    <m/>
    <m/>
    <m/>
    <m/>
    <m/>
    <d v="2025-07-21T00:00:00"/>
  </r>
  <r>
    <x v="218"/>
    <s v="F E001-00000089"/>
    <m/>
    <s v="01-"/>
    <x v="218"/>
    <n v="0"/>
    <m/>
    <x v="16"/>
    <x v="67"/>
    <d v="2025-07-21T00:00:00"/>
    <d v="2025-07-22T00:00:00"/>
    <m/>
    <m/>
    <m/>
    <m/>
    <s v="COLABORATIVA S.A.C."/>
    <n v="-900"/>
    <n v="-162"/>
    <n v="-1062"/>
    <n v="-1062"/>
    <m/>
    <s v="PEN"/>
    <b v="0"/>
    <s v="Pagado"/>
    <m/>
    <m/>
    <m/>
    <x v="0"/>
    <m/>
    <m/>
    <x v="0"/>
    <x v="0"/>
    <m/>
    <m/>
    <m/>
    <m/>
    <m/>
    <m/>
    <m/>
    <d v="2025-07-21T00:00:00"/>
  </r>
  <r>
    <x v="219"/>
    <s v="F E001-00000011"/>
    <m/>
    <s v="01-"/>
    <x v="219"/>
    <n v="0"/>
    <m/>
    <x v="83"/>
    <x v="67"/>
    <d v="2025-07-21T00:00:00"/>
    <d v="2025-07-21T00:00:00"/>
    <m/>
    <m/>
    <m/>
    <m/>
    <s v="COLABORATIVA S.A.C."/>
    <n v="-500"/>
    <n v="-90"/>
    <n v="-590"/>
    <n v="-590"/>
    <m/>
    <s v="PEN"/>
    <b v="0"/>
    <s v="Pagado"/>
    <m/>
    <m/>
    <m/>
    <x v="0"/>
    <m/>
    <m/>
    <x v="0"/>
    <x v="0"/>
    <m/>
    <m/>
    <m/>
    <m/>
    <m/>
    <m/>
    <m/>
    <d v="2025-07-21T00:00:00"/>
  </r>
  <r>
    <x v="220"/>
    <s v="F E001-00001200"/>
    <m/>
    <s v="01-"/>
    <x v="220"/>
    <n v="0"/>
    <m/>
    <x v="102"/>
    <x v="68"/>
    <d v="2025-07-19T00:00:00"/>
    <d v="2025-07-21T00:00:00"/>
    <s v="P00108"/>
    <m/>
    <m/>
    <m/>
    <s v="COLABORATIVA S.A.C."/>
    <n v="-101.69"/>
    <n v="-18.309999999999999"/>
    <n v="-120"/>
    <n v="-120"/>
    <m/>
    <s v="PEN"/>
    <b v="0"/>
    <s v="Pagado"/>
    <m/>
    <m/>
    <m/>
    <x v="0"/>
    <m/>
    <m/>
    <x v="0"/>
    <x v="0"/>
    <m/>
    <m/>
    <m/>
    <m/>
    <m/>
    <m/>
    <m/>
    <d v="2025-07-19T00:00:00"/>
  </r>
  <r>
    <x v="221"/>
    <s v="F F004-00025461"/>
    <m/>
    <s v="01-"/>
    <x v="221"/>
    <n v="0"/>
    <m/>
    <x v="27"/>
    <x v="69"/>
    <d v="2025-07-18T00:00:00"/>
    <d v="2025-07-18T00:00:00"/>
    <s v="P00106"/>
    <m/>
    <m/>
    <m/>
    <s v="COLABORATIVA S.A.C."/>
    <n v="-75.849999999999994"/>
    <n v="-13.65"/>
    <n v="-89.5"/>
    <n v="-89.5"/>
    <m/>
    <s v="PEN"/>
    <b v="0"/>
    <s v="Pagado"/>
    <m/>
    <m/>
    <m/>
    <x v="0"/>
    <m/>
    <m/>
    <x v="0"/>
    <x v="0"/>
    <m/>
    <m/>
    <m/>
    <m/>
    <m/>
    <m/>
    <m/>
    <d v="2025-07-18T00:00:00"/>
  </r>
  <r>
    <x v="222"/>
    <s v="F F002-00000001"/>
    <m/>
    <s v="01-"/>
    <x v="222"/>
    <n v="0"/>
    <m/>
    <x v="103"/>
    <x v="69"/>
    <d v="2025-07-18T00:00:00"/>
    <d v="2025-07-18T00:00:00"/>
    <s v="P00103"/>
    <m/>
    <m/>
    <m/>
    <s v="COLABORATIVA S.A.C."/>
    <n v="-145.24"/>
    <n v="-26.16"/>
    <n v="-171.4"/>
    <n v="-171.4"/>
    <n v="-171.4"/>
    <s v="PEN"/>
    <b v="0"/>
    <s v="Sin pagar"/>
    <m/>
    <m/>
    <m/>
    <x v="0"/>
    <m/>
    <m/>
    <x v="0"/>
    <x v="0"/>
    <m/>
    <m/>
    <m/>
    <m/>
    <m/>
    <m/>
    <m/>
    <d v="2025-07-18T00:00:00"/>
  </r>
  <r>
    <x v="223"/>
    <s v="F F002-00032036"/>
    <m/>
    <s v="01-"/>
    <x v="223"/>
    <n v="0"/>
    <m/>
    <x v="56"/>
    <x v="70"/>
    <d v="2025-07-17T00:00:00"/>
    <d v="2025-07-17T00:00:00"/>
    <s v="P00105"/>
    <m/>
    <m/>
    <m/>
    <s v="COLABORATIVA S.A.C."/>
    <n v="-1127.1400000000001"/>
    <n v="-202.86"/>
    <n v="-1330"/>
    <n v="-1330"/>
    <m/>
    <s v="PEN"/>
    <b v="0"/>
    <s v="Pagado"/>
    <m/>
    <m/>
    <m/>
    <x v="0"/>
    <m/>
    <m/>
    <x v="0"/>
    <x v="0"/>
    <m/>
    <m/>
    <m/>
    <m/>
    <m/>
    <m/>
    <m/>
    <d v="2025-07-17T00:00:00"/>
  </r>
  <r>
    <x v="224"/>
    <s v="F F001-00002033"/>
    <m/>
    <s v="01-"/>
    <x v="224"/>
    <n v="0"/>
    <m/>
    <x v="36"/>
    <x v="70"/>
    <d v="2025-07-17T00:00:00"/>
    <d v="2025-08-27T00:00:00"/>
    <m/>
    <m/>
    <m/>
    <m/>
    <s v="COLABORATIVA S.A.C."/>
    <n v="-81.36"/>
    <n v="-14.64"/>
    <n v="-96"/>
    <n v="-96"/>
    <m/>
    <s v="PEN"/>
    <b v="0"/>
    <s v="Pagado"/>
    <m/>
    <m/>
    <m/>
    <x v="0"/>
    <m/>
    <m/>
    <x v="0"/>
    <x v="0"/>
    <m/>
    <m/>
    <m/>
    <m/>
    <m/>
    <m/>
    <m/>
    <d v="2025-07-17T00:00:00"/>
  </r>
  <r>
    <x v="225"/>
    <s v="F E001-00000246"/>
    <m/>
    <s v="01-"/>
    <x v="225"/>
    <n v="0"/>
    <m/>
    <x v="104"/>
    <x v="70"/>
    <d v="2025-07-17T00:00:00"/>
    <d v="2025-07-18T00:00:00"/>
    <s v="P00095"/>
    <m/>
    <m/>
    <m/>
    <s v="COLABORATIVA S.A.C."/>
    <n v="-58.39"/>
    <n v="-10.51"/>
    <n v="-68.900000000000006"/>
    <n v="-68.900000000000006"/>
    <m/>
    <s v="PEN"/>
    <b v="0"/>
    <s v="Pagado"/>
    <m/>
    <m/>
    <m/>
    <x v="0"/>
    <m/>
    <m/>
    <x v="0"/>
    <x v="0"/>
    <m/>
    <m/>
    <m/>
    <m/>
    <m/>
    <m/>
    <m/>
    <d v="2025-07-17T00:00:00"/>
  </r>
  <r>
    <x v="226"/>
    <s v="F E001-00000010"/>
    <m/>
    <s v="01-"/>
    <x v="226"/>
    <n v="0"/>
    <m/>
    <x v="83"/>
    <x v="70"/>
    <d v="2025-07-17T00:00:00"/>
    <d v="2025-07-17T00:00:00"/>
    <s v="P00102"/>
    <m/>
    <m/>
    <m/>
    <s v="COLABORATIVA S.A.C."/>
    <n v="-900"/>
    <n v="-162"/>
    <n v="-1062"/>
    <n v="-1062"/>
    <m/>
    <s v="PEN"/>
    <b v="0"/>
    <s v="Pagado"/>
    <m/>
    <m/>
    <m/>
    <x v="0"/>
    <m/>
    <m/>
    <x v="0"/>
    <x v="0"/>
    <m/>
    <m/>
    <m/>
    <m/>
    <m/>
    <m/>
    <m/>
    <d v="2025-07-17T00:00:00"/>
  </r>
  <r>
    <x v="227"/>
    <s v="F SB01-0555279995"/>
    <m/>
    <s v="01-"/>
    <x v="227"/>
    <n v="0"/>
    <m/>
    <x v="24"/>
    <x v="71"/>
    <d v="2025-07-16T00:00:00"/>
    <d v="2025-08-04T00:00:00"/>
    <s v="P00140"/>
    <m/>
    <m/>
    <m/>
    <s v="COLABORATIVA S.A.C."/>
    <n v="-25.33"/>
    <n v="-4.5599999999999996"/>
    <n v="-29.89"/>
    <n v="-29.89"/>
    <m/>
    <s v="PEN"/>
    <b v="0"/>
    <s v="Pagado"/>
    <m/>
    <m/>
    <m/>
    <x v="0"/>
    <m/>
    <m/>
    <x v="0"/>
    <x v="0"/>
    <m/>
    <m/>
    <m/>
    <m/>
    <m/>
    <m/>
    <m/>
    <d v="2025-07-16T00:00:00"/>
  </r>
  <r>
    <x v="228"/>
    <s v="F F021-00004869"/>
    <m/>
    <s v="01-"/>
    <x v="228"/>
    <n v="0"/>
    <m/>
    <x v="34"/>
    <x v="71"/>
    <d v="2025-07-16T00:00:00"/>
    <d v="2025-08-27T00:00:00"/>
    <m/>
    <m/>
    <m/>
    <m/>
    <s v="COLABORATIVA S.A.C."/>
    <n v="-86.44"/>
    <n v="-15.56"/>
    <n v="-102"/>
    <n v="-102"/>
    <m/>
    <s v="PEN"/>
    <b v="0"/>
    <s v="Pagado"/>
    <m/>
    <m/>
    <m/>
    <x v="0"/>
    <m/>
    <m/>
    <x v="0"/>
    <x v="0"/>
    <m/>
    <m/>
    <m/>
    <m/>
    <m/>
    <m/>
    <m/>
    <d v="2025-07-16T00:00:00"/>
  </r>
  <r>
    <x v="229"/>
    <s v="F E001-00000279"/>
    <m/>
    <s v="01-"/>
    <x v="229"/>
    <n v="0"/>
    <m/>
    <x v="54"/>
    <x v="71"/>
    <d v="2025-07-16T00:00:00"/>
    <d v="2025-07-16T00:00:00"/>
    <s v="P00100"/>
    <m/>
    <m/>
    <m/>
    <s v="COLABORATIVA S.A.C."/>
    <n v="-364.41"/>
    <n v="-65.59"/>
    <n v="-430"/>
    <n v="-430"/>
    <m/>
    <s v="PEN"/>
    <b v="0"/>
    <s v="Pagado"/>
    <m/>
    <m/>
    <m/>
    <x v="0"/>
    <m/>
    <m/>
    <x v="0"/>
    <x v="0"/>
    <m/>
    <m/>
    <m/>
    <m/>
    <m/>
    <m/>
    <m/>
    <d v="2025-07-16T00:00:00"/>
  </r>
  <r>
    <x v="230"/>
    <s v="F E001-00000169"/>
    <m/>
    <s v="01-"/>
    <x v="230"/>
    <n v="0"/>
    <m/>
    <x v="64"/>
    <x v="71"/>
    <d v="2025-07-16T00:00:00"/>
    <d v="2025-07-16T00:00:00"/>
    <s v="P00099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7-16T00:00:00"/>
  </r>
  <r>
    <x v="231"/>
    <s v="F E001-00000008"/>
    <m/>
    <s v="01-"/>
    <x v="231"/>
    <n v="0"/>
    <m/>
    <x v="14"/>
    <x v="71"/>
    <d v="2025-07-16T00:00:00"/>
    <d v="2025-07-16T00:00:00"/>
    <m/>
    <m/>
    <m/>
    <m/>
    <s v="COLABORATIVA S.A.C."/>
    <n v="-5050"/>
    <n v="-909"/>
    <n v="-5959"/>
    <n v="-5959"/>
    <m/>
    <s v="PEN"/>
    <b v="0"/>
    <s v="Pagado"/>
    <m/>
    <m/>
    <m/>
    <x v="0"/>
    <m/>
    <m/>
    <x v="0"/>
    <x v="0"/>
    <m/>
    <m/>
    <m/>
    <m/>
    <m/>
    <m/>
    <m/>
    <d v="2025-07-16T00:00:00"/>
  </r>
  <r>
    <x v="232"/>
    <s v="F E001-00000559"/>
    <m/>
    <s v="01-"/>
    <x v="232"/>
    <n v="0"/>
    <m/>
    <x v="105"/>
    <x v="72"/>
    <d v="2025-07-15T00:00:00"/>
    <d v="2025-07-18T00:00:00"/>
    <s v="P00104"/>
    <m/>
    <m/>
    <m/>
    <s v="COLABORATIVA S.A.C."/>
    <n v="-2676.75"/>
    <n v="-481.82"/>
    <n v="-3158.57"/>
    <n v="-3158.57"/>
    <m/>
    <s v="PEN"/>
    <b v="0"/>
    <s v="Pagado"/>
    <m/>
    <m/>
    <m/>
    <x v="0"/>
    <m/>
    <m/>
    <x v="0"/>
    <x v="0"/>
    <m/>
    <m/>
    <m/>
    <m/>
    <m/>
    <m/>
    <m/>
    <d v="2025-07-15T00:00:00"/>
  </r>
  <r>
    <x v="233"/>
    <s v="F E001-00000085"/>
    <m/>
    <s v="01-"/>
    <x v="233"/>
    <n v="0"/>
    <m/>
    <x v="16"/>
    <x v="72"/>
    <d v="2025-07-15T00:00:00"/>
    <d v="2025-07-15T00:00:00"/>
    <m/>
    <m/>
    <m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7-15T00:00:00"/>
  </r>
  <r>
    <x v="234"/>
    <s v="F E001-00001195"/>
    <m/>
    <s v="01-"/>
    <x v="234"/>
    <n v="0"/>
    <m/>
    <x v="102"/>
    <x v="73"/>
    <d v="2025-07-14T00:00:00"/>
    <d v="2025-07-14T00:00:00"/>
    <s v="P00097"/>
    <m/>
    <m/>
    <m/>
    <s v="COLABORATIVA S.A.C."/>
    <n v="-211.87"/>
    <n v="-38.14"/>
    <n v="-250.01"/>
    <n v="-250.01"/>
    <m/>
    <s v="PEN"/>
    <b v="0"/>
    <s v="Pagado"/>
    <m/>
    <m/>
    <m/>
    <x v="0"/>
    <m/>
    <m/>
    <x v="0"/>
    <x v="0"/>
    <m/>
    <m/>
    <m/>
    <m/>
    <m/>
    <m/>
    <m/>
    <d v="2025-07-14T00:00:00"/>
  </r>
  <r>
    <x v="235"/>
    <s v="F E001-00000507"/>
    <m/>
    <s v="01-"/>
    <x v="235"/>
    <n v="0"/>
    <m/>
    <x v="39"/>
    <x v="74"/>
    <d v="2025-07-12T00:00:00"/>
    <d v="2025-07-16T00:00:00"/>
    <m/>
    <m/>
    <m/>
    <m/>
    <s v="COLABORATIVA S.A.C."/>
    <n v="-16000"/>
    <n v="-2880"/>
    <n v="-18880"/>
    <n v="-18880"/>
    <m/>
    <s v="PEN"/>
    <b v="0"/>
    <s v="Pagado"/>
    <m/>
    <m/>
    <m/>
    <x v="0"/>
    <m/>
    <m/>
    <x v="0"/>
    <x v="0"/>
    <m/>
    <m/>
    <m/>
    <m/>
    <m/>
    <m/>
    <m/>
    <d v="2025-07-12T00:00:00"/>
  </r>
  <r>
    <x v="236"/>
    <s v="F E001-00000506"/>
    <m/>
    <s v="01-"/>
    <x v="236"/>
    <n v="0"/>
    <m/>
    <x v="39"/>
    <x v="74"/>
    <d v="2025-07-12T00:00:00"/>
    <d v="2025-07-12T00:00:00"/>
    <m/>
    <m/>
    <m/>
    <m/>
    <s v="COLABORATIVA S.A.C."/>
    <n v="-24621.97"/>
    <n v="-4431.95"/>
    <n v="-29053.919999999998"/>
    <n v="-29053.919999999998"/>
    <m/>
    <s v="PEN"/>
    <b v="0"/>
    <s v="Pagado"/>
    <m/>
    <m/>
    <m/>
    <x v="0"/>
    <m/>
    <m/>
    <x v="0"/>
    <x v="0"/>
    <m/>
    <m/>
    <m/>
    <m/>
    <m/>
    <m/>
    <m/>
    <d v="2025-07-12T00:00:00"/>
  </r>
  <r>
    <x v="237"/>
    <s v="R S108-237482"/>
    <m/>
    <s v="14-"/>
    <x v="237"/>
    <n v="0"/>
    <m/>
    <x v="61"/>
    <x v="75"/>
    <d v="2025-07-11T00:00:00"/>
    <d v="2025-07-22T00:00:00"/>
    <s v="P00110"/>
    <m/>
    <m/>
    <m/>
    <s v="COLABORATIVA S.A.C."/>
    <n v="-590.76"/>
    <n v="-106.34"/>
    <n v="-697.1"/>
    <n v="-697.1"/>
    <m/>
    <s v="PEN"/>
    <b v="0"/>
    <s v="Pagado"/>
    <m/>
    <m/>
    <m/>
    <x v="0"/>
    <m/>
    <m/>
    <x v="0"/>
    <x v="0"/>
    <m/>
    <m/>
    <m/>
    <m/>
    <m/>
    <m/>
    <m/>
    <d v="2025-07-11T00:00:00"/>
  </r>
  <r>
    <x v="238"/>
    <s v="F NÂ° F001-00009163"/>
    <m/>
    <s v="01-"/>
    <x v="238"/>
    <n v="0"/>
    <m/>
    <x v="25"/>
    <x v="75"/>
    <d v="2025-07-11T00:00:00"/>
    <d v="2025-07-11T00:00:00"/>
    <s v="P00098"/>
    <m/>
    <m/>
    <m/>
    <s v="COLABORATIVA S.A.C."/>
    <n v="-7504.19"/>
    <n v="-1350.81"/>
    <n v="-8855"/>
    <n v="-8855"/>
    <m/>
    <s v="PEN"/>
    <b v="0"/>
    <s v="Pagado"/>
    <m/>
    <m/>
    <m/>
    <x v="0"/>
    <m/>
    <m/>
    <x v="0"/>
    <x v="0"/>
    <m/>
    <m/>
    <m/>
    <m/>
    <m/>
    <m/>
    <m/>
    <d v="2025-07-11T00:00:00"/>
  </r>
  <r>
    <x v="239"/>
    <s v="F F052-01597353"/>
    <m/>
    <s v="01-"/>
    <x v="239"/>
    <n v="0"/>
    <m/>
    <x v="4"/>
    <x v="75"/>
    <d v="2025-07-11T00:00:00"/>
    <d v="2025-07-14T00:00:00"/>
    <s v="P00096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7-11T00:00:00"/>
  </r>
  <r>
    <x v="240"/>
    <s v="F FI37-00026643"/>
    <m/>
    <s v="01-"/>
    <x v="240"/>
    <n v="0"/>
    <m/>
    <x v="45"/>
    <x v="76"/>
    <d v="2025-07-10T00:00:00"/>
    <d v="2025-07-31T00:00:00"/>
    <s v="P00094"/>
    <m/>
    <m/>
    <m/>
    <s v="COLABORATIVA S.A.C."/>
    <n v="-1907.63"/>
    <n v="-343.37"/>
    <n v="-2251"/>
    <n v="-2251"/>
    <m/>
    <s v="PEN"/>
    <b v="0"/>
    <s v="Pagado"/>
    <m/>
    <m/>
    <m/>
    <x v="0"/>
    <m/>
    <m/>
    <x v="0"/>
    <x v="0"/>
    <m/>
    <m/>
    <m/>
    <m/>
    <m/>
    <m/>
    <m/>
    <d v="2025-07-10T00:00:00"/>
  </r>
  <r>
    <x v="241"/>
    <s v="B B002-00224626"/>
    <m/>
    <s v="03-"/>
    <x v="241"/>
    <n v="0"/>
    <m/>
    <x v="106"/>
    <x v="76"/>
    <d v="2025-07-10T00:00:00"/>
    <d v="2025-08-27T00:00:00"/>
    <m/>
    <m/>
    <m/>
    <m/>
    <s v="COLABORATIVA S.A.C."/>
    <n v="-82.2"/>
    <n v="-14.8"/>
    <n v="-97"/>
    <n v="-97"/>
    <m/>
    <s v="PEN"/>
    <b v="0"/>
    <s v="Pagado"/>
    <m/>
    <m/>
    <m/>
    <x v="0"/>
    <m/>
    <m/>
    <x v="0"/>
    <x v="0"/>
    <m/>
    <m/>
    <m/>
    <m/>
    <m/>
    <m/>
    <m/>
    <d v="2025-07-10T00:00:00"/>
  </r>
  <r>
    <x v="242"/>
    <s v="RE-00120"/>
    <m/>
    <s v="02-"/>
    <x v="242"/>
    <n v="0"/>
    <m/>
    <x v="107"/>
    <x v="77"/>
    <d v="2025-07-07T00:00:00"/>
    <d v="2025-07-08T00:00:00"/>
    <m/>
    <m/>
    <m/>
    <m/>
    <s v="COLABORATIVA S.A.C."/>
    <n v="-847.46"/>
    <n v="-152.54"/>
    <n v="-1000"/>
    <n v="-1000"/>
    <m/>
    <s v="PEN"/>
    <b v="0"/>
    <s v="Pagado"/>
    <m/>
    <m/>
    <m/>
    <x v="0"/>
    <m/>
    <m/>
    <x v="0"/>
    <x v="0"/>
    <m/>
    <m/>
    <m/>
    <m/>
    <m/>
    <m/>
    <m/>
    <d v="2025-07-07T00:00:00"/>
  </r>
  <r>
    <x v="243"/>
    <s v="RE-0011"/>
    <m/>
    <s v="02-"/>
    <x v="243"/>
    <n v="0"/>
    <m/>
    <x v="108"/>
    <x v="77"/>
    <d v="2025-07-07T00:00:00"/>
    <d v="2025-07-07T00:00:00"/>
    <s v="P00091"/>
    <m/>
    <m/>
    <m/>
    <s v="COLABORATIVA S.A.C."/>
    <n v="-254.24"/>
    <n v="-45.76"/>
    <n v="-300"/>
    <n v="-300"/>
    <m/>
    <s v="PEN"/>
    <b v="0"/>
    <s v="Pagado"/>
    <m/>
    <m/>
    <m/>
    <x v="0"/>
    <m/>
    <m/>
    <x v="0"/>
    <x v="0"/>
    <m/>
    <m/>
    <m/>
    <m/>
    <m/>
    <m/>
    <m/>
    <d v="2025-07-07T00:00:00"/>
  </r>
  <r>
    <x v="244"/>
    <s v="F F500-00038780"/>
    <m/>
    <s v="01-"/>
    <x v="244"/>
    <n v="0"/>
    <m/>
    <x v="6"/>
    <x v="77"/>
    <d v="2025-07-07T00:00:00"/>
    <d v="2025-07-31T00:00:00"/>
    <s v="P00090"/>
    <m/>
    <m/>
    <m/>
    <s v="COLABORATIVA S.A.C."/>
    <n v="-95"/>
    <m/>
    <n v="-95"/>
    <n v="-95"/>
    <m/>
    <s v="PEN"/>
    <b v="0"/>
    <s v="Pagado"/>
    <m/>
    <m/>
    <m/>
    <x v="0"/>
    <m/>
    <m/>
    <x v="0"/>
    <x v="0"/>
    <m/>
    <m/>
    <m/>
    <m/>
    <m/>
    <m/>
    <m/>
    <d v="2025-07-07T00:00:00"/>
  </r>
  <r>
    <x v="245"/>
    <s v="F F037-00038714"/>
    <m/>
    <s v="01-"/>
    <x v="245"/>
    <n v="0"/>
    <m/>
    <x v="109"/>
    <x v="77"/>
    <d v="2025-07-07T00:00:00"/>
    <d v="2025-08-27T00:00:00"/>
    <m/>
    <m/>
    <m/>
    <m/>
    <s v="COLABORATIVA S.A.C."/>
    <n v="-92.8"/>
    <n v="-16.7"/>
    <n v="-109.5"/>
    <n v="-109.5"/>
    <m/>
    <s v="PEN"/>
    <b v="0"/>
    <s v="Pagado"/>
    <m/>
    <m/>
    <m/>
    <x v="0"/>
    <m/>
    <m/>
    <x v="0"/>
    <x v="0"/>
    <m/>
    <m/>
    <m/>
    <m/>
    <m/>
    <m/>
    <m/>
    <d v="2025-07-07T00:00:00"/>
  </r>
  <r>
    <x v="246"/>
    <s v="F E001-00000557"/>
    <m/>
    <s v="01-"/>
    <x v="246"/>
    <n v="0"/>
    <m/>
    <x v="105"/>
    <x v="77"/>
    <d v="2025-07-07T00:00:00"/>
    <d v="2025-07-08T00:00:00"/>
    <m/>
    <m/>
    <m/>
    <m/>
    <s v="COLABORATIVA S.A.C."/>
    <n v="-2667"/>
    <n v="-480.06"/>
    <n v="-3147.06"/>
    <n v="-3147.06"/>
    <n v="-3147.06"/>
    <s v="PEN"/>
    <b v="0"/>
    <s v="Sin pagar"/>
    <m/>
    <m/>
    <m/>
    <x v="0"/>
    <m/>
    <m/>
    <x v="0"/>
    <x v="0"/>
    <m/>
    <m/>
    <m/>
    <m/>
    <m/>
    <m/>
    <m/>
    <d v="2025-07-07T00:00:00"/>
  </r>
  <r>
    <x v="247"/>
    <s v="F E001-00000079"/>
    <m/>
    <s v="01-"/>
    <x v="247"/>
    <n v="0"/>
    <m/>
    <x v="16"/>
    <x v="77"/>
    <d v="2025-07-07T00:00:00"/>
    <d v="2025-07-08T00:00:00"/>
    <m/>
    <m/>
    <m/>
    <m/>
    <s v="COLABORATIVA S.A.C."/>
    <n v="-2400"/>
    <n v="-432"/>
    <n v="-2832"/>
    <n v="-2832"/>
    <m/>
    <s v="PEN"/>
    <b v="0"/>
    <s v="Pagado"/>
    <m/>
    <m/>
    <m/>
    <x v="0"/>
    <m/>
    <m/>
    <x v="0"/>
    <x v="0"/>
    <m/>
    <m/>
    <m/>
    <m/>
    <m/>
    <m/>
    <m/>
    <d v="2025-07-07T00:00:00"/>
  </r>
  <r>
    <x v="248"/>
    <s v="F E001-00000078"/>
    <m/>
    <s v="01-"/>
    <x v="248"/>
    <n v="0"/>
    <m/>
    <x v="16"/>
    <x v="77"/>
    <d v="2025-07-07T00:00:00"/>
    <d v="2025-07-08T00:00:00"/>
    <m/>
    <m/>
    <m/>
    <m/>
    <s v="COLABORATIVA S.A.C."/>
    <n v="-1080"/>
    <n v="-194.4"/>
    <n v="-1274.4000000000001"/>
    <n v="-1274.4000000000001"/>
    <m/>
    <s v="PEN"/>
    <b v="0"/>
    <s v="Pagado"/>
    <m/>
    <m/>
    <m/>
    <x v="0"/>
    <m/>
    <m/>
    <x v="0"/>
    <x v="0"/>
    <m/>
    <m/>
    <m/>
    <m/>
    <m/>
    <m/>
    <m/>
    <d v="2025-07-07T00:00:00"/>
  </r>
  <r>
    <x v="249"/>
    <s v="F E001-00000009"/>
    <m/>
    <s v="01-"/>
    <x v="249"/>
    <n v="0"/>
    <m/>
    <x v="83"/>
    <x v="77"/>
    <d v="2025-07-07T00:00:00"/>
    <d v="2025-07-07T00:00:00"/>
    <s v="P00092"/>
    <m/>
    <m/>
    <m/>
    <s v="COLABORATIVA S.A.C."/>
    <n v="-500"/>
    <n v="-90"/>
    <n v="-590"/>
    <n v="-590"/>
    <m/>
    <s v="PEN"/>
    <b v="0"/>
    <s v="Pagado"/>
    <m/>
    <m/>
    <m/>
    <x v="0"/>
    <m/>
    <m/>
    <x v="0"/>
    <x v="0"/>
    <m/>
    <m/>
    <m/>
    <m/>
    <m/>
    <m/>
    <m/>
    <d v="2025-07-07T00:00:00"/>
  </r>
  <r>
    <x v="250"/>
    <s v="F F002-00023825"/>
    <m/>
    <s v="01-"/>
    <x v="250"/>
    <n v="0"/>
    <m/>
    <x v="110"/>
    <x v="78"/>
    <d v="2025-07-06T00:00:00"/>
    <d v="2025-08-27T00:00:00"/>
    <m/>
    <m/>
    <m/>
    <m/>
    <s v="COLABORATIVA S.A.C."/>
    <n v="-1283.9000000000001"/>
    <n v="-231.1"/>
    <n v="-1515"/>
    <n v="-1515"/>
    <m/>
    <s v="PEN"/>
    <b v="0"/>
    <s v="Pagado"/>
    <m/>
    <m/>
    <m/>
    <x v="0"/>
    <m/>
    <m/>
    <x v="0"/>
    <x v="0"/>
    <m/>
    <m/>
    <m/>
    <m/>
    <m/>
    <m/>
    <m/>
    <d v="2025-07-06T00:00:00"/>
  </r>
  <r>
    <x v="251"/>
    <s v="F F001-00024718"/>
    <m/>
    <s v="01-"/>
    <x v="251"/>
    <n v="0"/>
    <m/>
    <x v="18"/>
    <x v="79"/>
    <d v="2025-07-04T00:00:00"/>
    <d v="2025-07-04T00:00:00"/>
    <s v="P00088"/>
    <m/>
    <m/>
    <m/>
    <s v="COLABORATIVA S.A.C."/>
    <n v="-2069.8000000000002"/>
    <n v="-372.56"/>
    <n v="-2442.36"/>
    <n v="-2442.36"/>
    <m/>
    <s v="PEN"/>
    <b v="0"/>
    <s v="Pagado"/>
    <m/>
    <m/>
    <m/>
    <x v="0"/>
    <m/>
    <m/>
    <x v="0"/>
    <x v="0"/>
    <m/>
    <m/>
    <m/>
    <m/>
    <m/>
    <m/>
    <m/>
    <d v="2025-07-04T00:00:00"/>
  </r>
  <r>
    <x v="252"/>
    <s v="F E001-00000985"/>
    <m/>
    <s v="01-"/>
    <x v="252"/>
    <n v="0"/>
    <m/>
    <x v="111"/>
    <x v="79"/>
    <d v="2025-07-04T00:00:00"/>
    <d v="2025-07-07T00:00:00"/>
    <s v="P00089"/>
    <m/>
    <m/>
    <m/>
    <s v="COLABORATIVA S.A.C."/>
    <n v="-1900"/>
    <n v="-342"/>
    <n v="-2242"/>
    <n v="-2242"/>
    <m/>
    <s v="PEN"/>
    <b v="0"/>
    <s v="Pagado"/>
    <m/>
    <m/>
    <m/>
    <x v="0"/>
    <m/>
    <m/>
    <x v="0"/>
    <x v="0"/>
    <m/>
    <m/>
    <m/>
    <m/>
    <m/>
    <m/>
    <m/>
    <d v="2025-07-04T00:00:00"/>
  </r>
  <r>
    <x v="253"/>
    <s v="F F574-00000062"/>
    <m/>
    <s v="01-"/>
    <x v="253"/>
    <n v="0"/>
    <m/>
    <x v="63"/>
    <x v="59"/>
    <d v="2025-07-03T00:00:00"/>
    <d v="2025-08-27T00:00:00"/>
    <m/>
    <m/>
    <m/>
    <m/>
    <s v="COLABORATIVA S.A.C."/>
    <n v="-79.41"/>
    <n v="-14.29"/>
    <n v="-93.7"/>
    <n v="-93.7"/>
    <m/>
    <s v="PEN"/>
    <b v="0"/>
    <s v="Pagado"/>
    <m/>
    <m/>
    <m/>
    <x v="0"/>
    <m/>
    <m/>
    <x v="0"/>
    <x v="0"/>
    <m/>
    <m/>
    <m/>
    <m/>
    <m/>
    <m/>
    <m/>
    <d v="2025-07-03T00:00:00"/>
  </r>
  <r>
    <x v="254"/>
    <s v="F F005-00029664"/>
    <m/>
    <s v="01-"/>
    <x v="254"/>
    <n v="0"/>
    <m/>
    <x v="69"/>
    <x v="59"/>
    <d v="2025-07-03T00:00:00"/>
    <d v="2025-07-04T00:00:00"/>
    <s v="P00086"/>
    <m/>
    <m/>
    <m/>
    <s v="COLABORATIVA S.A.C."/>
    <n v="-227.05"/>
    <n v="-40.869999999999997"/>
    <n v="-267.92"/>
    <n v="-267.92"/>
    <m/>
    <s v="PEN"/>
    <b v="0"/>
    <s v="Pagado"/>
    <m/>
    <m/>
    <m/>
    <x v="0"/>
    <m/>
    <m/>
    <x v="0"/>
    <x v="0"/>
    <m/>
    <m/>
    <m/>
    <m/>
    <m/>
    <m/>
    <m/>
    <d v="2025-07-03T00:00:00"/>
  </r>
  <r>
    <x v="255"/>
    <s v="F E001-00003801"/>
    <m/>
    <s v="01-"/>
    <x v="255"/>
    <n v="0"/>
    <m/>
    <x v="112"/>
    <x v="59"/>
    <d v="2025-07-03T00:00:00"/>
    <d v="2025-07-04T00:00:00"/>
    <s v="P00085"/>
    <m/>
    <m/>
    <m/>
    <s v="COLABORATIVA S.A.C."/>
    <n v="-434.69"/>
    <n v="-78.25"/>
    <n v="-512.94000000000005"/>
    <n v="-512.94000000000005"/>
    <m/>
    <s v="PEN"/>
    <b v="0"/>
    <s v="Pagado"/>
    <m/>
    <m/>
    <m/>
    <x v="0"/>
    <m/>
    <m/>
    <x v="0"/>
    <x v="0"/>
    <m/>
    <m/>
    <m/>
    <m/>
    <m/>
    <m/>
    <m/>
    <d v="2025-07-03T00:00:00"/>
  </r>
  <r>
    <x v="256"/>
    <s v="R E001-84"/>
    <m/>
    <s v="02-"/>
    <x v="256"/>
    <n v="0"/>
    <m/>
    <x v="113"/>
    <x v="80"/>
    <d v="2025-07-02T00:00:00"/>
    <d v="2025-07-02T00:00:00"/>
    <m/>
    <m/>
    <m/>
    <m/>
    <s v="COLABORATIVA S.A.C."/>
    <n v="-5052"/>
    <m/>
    <n v="-5052"/>
    <n v="-5052"/>
    <m/>
    <s v="PEN"/>
    <b v="0"/>
    <s v="Pagado"/>
    <m/>
    <m/>
    <m/>
    <x v="0"/>
    <m/>
    <m/>
    <x v="0"/>
    <x v="0"/>
    <m/>
    <m/>
    <m/>
    <m/>
    <m/>
    <m/>
    <m/>
    <d v="2025-07-02T00:00:00"/>
  </r>
  <r>
    <x v="257"/>
    <s v="F F101-00025883"/>
    <m/>
    <s v="01-"/>
    <x v="257"/>
    <n v="0"/>
    <m/>
    <x v="95"/>
    <x v="80"/>
    <d v="2025-07-02T00:00:00"/>
    <d v="2025-07-03T00:00:00"/>
    <m/>
    <m/>
    <m/>
    <m/>
    <s v="COLABORATIVA S.A.C."/>
    <n v="-127.12"/>
    <n v="-22.88"/>
    <n v="-150"/>
    <n v="-150"/>
    <m/>
    <s v="PEN"/>
    <b v="0"/>
    <s v="Pagado"/>
    <m/>
    <m/>
    <m/>
    <x v="0"/>
    <m/>
    <m/>
    <x v="0"/>
    <x v="0"/>
    <m/>
    <m/>
    <m/>
    <m/>
    <m/>
    <m/>
    <m/>
    <d v="2025-07-02T00:00:00"/>
  </r>
  <r>
    <x v="258"/>
    <s v="F E001-00000270"/>
    <m/>
    <s v="01-"/>
    <x v="258"/>
    <n v="0"/>
    <m/>
    <x v="114"/>
    <x v="80"/>
    <d v="2025-07-02T00:00:00"/>
    <d v="2025-07-02T00:00:00"/>
    <s v="P00087"/>
    <m/>
    <m/>
    <m/>
    <s v="COLABORATIVA S.A.C."/>
    <n v="-298.31"/>
    <n v="-53.69"/>
    <n v="-352"/>
    <n v="-352"/>
    <m/>
    <s v="PEN"/>
    <b v="0"/>
    <s v="Pagado"/>
    <m/>
    <m/>
    <m/>
    <x v="0"/>
    <m/>
    <m/>
    <x v="0"/>
    <x v="0"/>
    <m/>
    <m/>
    <m/>
    <m/>
    <m/>
    <m/>
    <m/>
    <d v="2025-07-02T00:00:00"/>
  </r>
  <r>
    <x v="259"/>
    <s v="F E001-00000076"/>
    <m/>
    <s v="01-"/>
    <x v="259"/>
    <n v="0"/>
    <m/>
    <x v="16"/>
    <x v="80"/>
    <d v="2025-07-02T00:00:00"/>
    <d v="2025-07-03T00:00:00"/>
    <m/>
    <m/>
    <m/>
    <m/>
    <s v="COLABORATIVA S.A.C."/>
    <n v="-2400"/>
    <n v="-432"/>
    <n v="-2832"/>
    <n v="-2832"/>
    <m/>
    <s v="PEN"/>
    <b v="0"/>
    <s v="Pagado"/>
    <m/>
    <m/>
    <m/>
    <x v="0"/>
    <m/>
    <m/>
    <x v="0"/>
    <x v="0"/>
    <m/>
    <m/>
    <m/>
    <m/>
    <m/>
    <m/>
    <m/>
    <d v="2025-07-02T00:00:00"/>
  </r>
  <r>
    <x v="260"/>
    <s v="F NÂ° F001-00009109"/>
    <m/>
    <s v="01-"/>
    <x v="260"/>
    <n v="0"/>
    <m/>
    <x v="25"/>
    <x v="81"/>
    <d v="2025-07-01T00:00:00"/>
    <d v="2025-07-02T00:00:00"/>
    <s v="P00084"/>
    <m/>
    <m/>
    <m/>
    <s v="COLABORATIVA S.A.C."/>
    <n v="-1915.26"/>
    <n v="-344.74"/>
    <n v="-2260"/>
    <n v="-2260"/>
    <m/>
    <s v="PEN"/>
    <b v="0"/>
    <s v="Pagado"/>
    <m/>
    <m/>
    <m/>
    <x v="0"/>
    <m/>
    <m/>
    <x v="0"/>
    <x v="0"/>
    <m/>
    <m/>
    <m/>
    <m/>
    <m/>
    <m/>
    <m/>
    <d v="2025-07-01T00:00:00"/>
  </r>
  <r>
    <x v="261"/>
    <s v="F FE27-00014814"/>
    <m/>
    <s v="01-"/>
    <x v="261"/>
    <n v="0"/>
    <m/>
    <x v="26"/>
    <x v="81"/>
    <d v="2025-07-01T00:00:00"/>
    <d v="2025-07-09T00:00:00"/>
    <m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07-01T00:00:00"/>
  </r>
  <r>
    <x v="262"/>
    <s v="F F001-00024683"/>
    <m/>
    <s v="01-"/>
    <x v="262"/>
    <n v="0"/>
    <m/>
    <x v="18"/>
    <x v="81"/>
    <d v="2025-07-01T00:00:00"/>
    <d v="2025-07-01T00:00:00"/>
    <s v="P00083"/>
    <m/>
    <m/>
    <m/>
    <s v="COLABORATIVA S.A.C."/>
    <n v="-192"/>
    <n v="-34.56"/>
    <n v="-226.56"/>
    <n v="-226.56"/>
    <m/>
    <s v="PEN"/>
    <b v="0"/>
    <s v="Pagado"/>
    <m/>
    <m/>
    <m/>
    <x v="0"/>
    <m/>
    <m/>
    <x v="0"/>
    <x v="0"/>
    <m/>
    <m/>
    <m/>
    <m/>
    <m/>
    <m/>
    <m/>
    <d v="2025-07-01T00:00:00"/>
  </r>
  <r>
    <x v="263"/>
    <s v="F E001-00000271"/>
    <m/>
    <s v="01-"/>
    <x v="263"/>
    <n v="0"/>
    <m/>
    <x v="54"/>
    <x v="81"/>
    <d v="2025-07-01T00:00:00"/>
    <d v="2025-07-01T00:00:00"/>
    <s v="P00073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7-01T00:00:00"/>
  </r>
  <r>
    <x v="264"/>
    <s v="F E001-00000071"/>
    <m/>
    <s v="01-"/>
    <x v="264"/>
    <n v="0"/>
    <m/>
    <x v="16"/>
    <x v="82"/>
    <d v="2025-06-30T00:00:00"/>
    <d v="2025-07-01T00:00:00"/>
    <m/>
    <m/>
    <m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6-30T00:00:00"/>
  </r>
  <r>
    <x v="265"/>
    <s v="F E001-00000070"/>
    <m/>
    <s v="01-"/>
    <x v="265"/>
    <n v="0"/>
    <m/>
    <x v="16"/>
    <x v="82"/>
    <d v="2025-06-30T00:00:00"/>
    <d v="2025-07-01T00:00:00"/>
    <m/>
    <m/>
    <m/>
    <m/>
    <s v="COLABORATIVA S.A.C."/>
    <n v="-960"/>
    <n v="-172.8"/>
    <n v="-1132.8"/>
    <n v="-1132.8"/>
    <m/>
    <s v="PEN"/>
    <b v="0"/>
    <s v="Pagado"/>
    <m/>
    <m/>
    <m/>
    <x v="0"/>
    <m/>
    <m/>
    <x v="0"/>
    <x v="0"/>
    <m/>
    <m/>
    <m/>
    <m/>
    <m/>
    <m/>
    <m/>
    <d v="2025-06-30T00:00:00"/>
  </r>
  <r>
    <x v="266"/>
    <s v="F F001-00015150"/>
    <m/>
    <s v="01-"/>
    <x v="266"/>
    <n v="0"/>
    <m/>
    <x v="115"/>
    <x v="83"/>
    <d v="2025-06-29T00:00:00"/>
    <d v="2025-08-27T00:00:00"/>
    <m/>
    <m/>
    <m/>
    <m/>
    <s v="COLABORATIVA S.A.C."/>
    <n v="-78.39"/>
    <n v="-14.11"/>
    <n v="-92.5"/>
    <n v="-92.5"/>
    <m/>
    <s v="PEN"/>
    <b v="0"/>
    <s v="Pagado"/>
    <m/>
    <m/>
    <m/>
    <x v="0"/>
    <m/>
    <m/>
    <x v="0"/>
    <x v="0"/>
    <m/>
    <m/>
    <m/>
    <m/>
    <m/>
    <m/>
    <m/>
    <d v="2025-06-29T00:00:00"/>
  </r>
  <r>
    <x v="267"/>
    <s v="R E001-67"/>
    <m/>
    <s v="02-"/>
    <x v="267"/>
    <n v="0"/>
    <m/>
    <x v="38"/>
    <x v="84"/>
    <d v="2025-06-27T00:00:00"/>
    <d v="2025-06-27T00:00:00"/>
    <m/>
    <m/>
    <m/>
    <m/>
    <s v="COLABORATIVA S.A.C."/>
    <n v="-1350"/>
    <m/>
    <n v="-1350"/>
    <n v="-1350"/>
    <m/>
    <s v="PEN"/>
    <b v="0"/>
    <s v="Pagado"/>
    <m/>
    <m/>
    <m/>
    <x v="0"/>
    <m/>
    <m/>
    <x v="0"/>
    <x v="0"/>
    <m/>
    <m/>
    <m/>
    <m/>
    <m/>
    <m/>
    <m/>
    <d v="2025-06-27T00:00:00"/>
  </r>
  <r>
    <x v="268"/>
    <s v="F F203-00010988"/>
    <m/>
    <s v="01-"/>
    <x v="268"/>
    <n v="0"/>
    <m/>
    <x v="116"/>
    <x v="84"/>
    <d v="2025-06-27T00:00:00"/>
    <d v="2025-06-30T00:00:00"/>
    <s v="P00080"/>
    <m/>
    <m/>
    <m/>
    <s v="COLABORATIVA S.A.C."/>
    <n v="-347.46"/>
    <n v="-62.54"/>
    <n v="-410"/>
    <n v="-410"/>
    <m/>
    <s v="PEN"/>
    <b v="0"/>
    <s v="Pagado"/>
    <m/>
    <m/>
    <m/>
    <x v="0"/>
    <m/>
    <m/>
    <x v="0"/>
    <x v="0"/>
    <m/>
    <m/>
    <m/>
    <m/>
    <m/>
    <m/>
    <m/>
    <d v="2025-06-27T00:00:00"/>
  </r>
  <r>
    <x v="269"/>
    <s v="F F001-00024648"/>
    <m/>
    <s v="01-"/>
    <x v="269"/>
    <n v="0"/>
    <m/>
    <x v="18"/>
    <x v="84"/>
    <d v="2025-06-27T00:00:00"/>
    <d v="2025-06-27T00:00:00"/>
    <s v="P00077"/>
    <m/>
    <m/>
    <m/>
    <s v="COLABORATIVA S.A.C."/>
    <n v="-1172"/>
    <n v="-210.96"/>
    <n v="-1382.96"/>
    <n v="-1382.96"/>
    <m/>
    <s v="PEN"/>
    <b v="0"/>
    <s v="Pagado"/>
    <m/>
    <m/>
    <m/>
    <x v="0"/>
    <m/>
    <m/>
    <x v="0"/>
    <x v="0"/>
    <m/>
    <m/>
    <m/>
    <m/>
    <m/>
    <m/>
    <m/>
    <d v="2025-06-27T00:00:00"/>
  </r>
  <r>
    <x v="270"/>
    <s v="R E001-21"/>
    <m/>
    <s v="02-"/>
    <x v="270"/>
    <n v="0"/>
    <m/>
    <x v="87"/>
    <x v="85"/>
    <d v="2025-06-26T00:00:00"/>
    <d v="2025-06-26T00:00:00"/>
    <s v="P00078"/>
    <m/>
    <m/>
    <m/>
    <s v="COLABORATIVA S.A.C."/>
    <n v="-1540"/>
    <m/>
    <n v="-1540"/>
    <n v="-1540"/>
    <m/>
    <s v="PEN"/>
    <b v="0"/>
    <s v="Pagado"/>
    <m/>
    <m/>
    <m/>
    <x v="0"/>
    <m/>
    <m/>
    <x v="0"/>
    <x v="0"/>
    <m/>
    <m/>
    <m/>
    <m/>
    <m/>
    <m/>
    <m/>
    <d v="2025-06-26T00:00:00"/>
  </r>
  <r>
    <x v="271"/>
    <s v="RE-00134"/>
    <m/>
    <s v="02-"/>
    <x v="271"/>
    <n v="0"/>
    <m/>
    <x v="58"/>
    <x v="85"/>
    <d v="2025-06-26T00:00:00"/>
    <d v="2025-06-26T00:00:00"/>
    <m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6-26T00:00:00"/>
  </r>
  <r>
    <x v="272"/>
    <s v="F E001-00000069"/>
    <m/>
    <s v="01-"/>
    <x v="272"/>
    <n v="0"/>
    <m/>
    <x v="16"/>
    <x v="85"/>
    <d v="2025-06-26T00:00:00"/>
    <d v="2025-06-27T00:00:00"/>
    <m/>
    <m/>
    <m/>
    <m/>
    <s v="COLABORATIVA S.A.C."/>
    <n v="-360"/>
    <n v="-64.8"/>
    <n v="-424.8"/>
    <n v="-424.8"/>
    <m/>
    <s v="PEN"/>
    <b v="0"/>
    <s v="Pagado"/>
    <m/>
    <m/>
    <m/>
    <x v="0"/>
    <m/>
    <m/>
    <x v="0"/>
    <x v="0"/>
    <m/>
    <m/>
    <m/>
    <m/>
    <m/>
    <m/>
    <m/>
    <d v="2025-06-26T00:00:00"/>
  </r>
  <r>
    <x v="273"/>
    <s v="F F101-00013907"/>
    <m/>
    <s v="01-"/>
    <x v="273"/>
    <n v="0"/>
    <m/>
    <x v="91"/>
    <x v="86"/>
    <d v="2025-06-25T00:00:00"/>
    <d v="2025-06-25T00:00:00"/>
    <s v="P00076"/>
    <m/>
    <m/>
    <m/>
    <s v="COLABORATIVA S.A.C."/>
    <n v="-355.93"/>
    <n v="-64.069999999999993"/>
    <n v="-420"/>
    <n v="-420"/>
    <m/>
    <s v="PEN"/>
    <b v="0"/>
    <s v="Pagado"/>
    <m/>
    <m/>
    <m/>
    <x v="0"/>
    <m/>
    <m/>
    <x v="0"/>
    <x v="0"/>
    <m/>
    <m/>
    <m/>
    <m/>
    <m/>
    <m/>
    <m/>
    <d v="2025-06-25T00:00:00"/>
  </r>
  <r>
    <x v="274"/>
    <s v="F F002-00031619"/>
    <m/>
    <s v="01-"/>
    <x v="274"/>
    <n v="0"/>
    <m/>
    <x v="56"/>
    <x v="86"/>
    <d v="2025-06-25T00:00:00"/>
    <d v="2025-07-10T00:00:00"/>
    <s v="P00082"/>
    <m/>
    <m/>
    <m/>
    <s v="COLABORATIVA S.A.C."/>
    <n v="-6440.64"/>
    <n v="-1159.3599999999999"/>
    <n v="-7600"/>
    <n v="-7600"/>
    <m/>
    <s v="PEN"/>
    <b v="0"/>
    <s v="Pagado"/>
    <m/>
    <m/>
    <m/>
    <x v="0"/>
    <m/>
    <m/>
    <x v="0"/>
    <x v="0"/>
    <m/>
    <m/>
    <m/>
    <m/>
    <m/>
    <m/>
    <m/>
    <d v="2025-06-25T00:00:00"/>
  </r>
  <r>
    <x v="275"/>
    <s v="F E001-00000275"/>
    <m/>
    <s v="01-"/>
    <x v="275"/>
    <n v="0"/>
    <m/>
    <x v="51"/>
    <x v="86"/>
    <d v="2025-06-25T00:00:00"/>
    <d v="2025-06-27T00:00:00"/>
    <m/>
    <m/>
    <m/>
    <m/>
    <s v="COLABORATIVA S.A.C."/>
    <n v="-220.34"/>
    <n v="-39.659999999999997"/>
    <n v="-260"/>
    <n v="-260"/>
    <m/>
    <s v="PEN"/>
    <b v="0"/>
    <s v="Pagado"/>
    <m/>
    <m/>
    <m/>
    <x v="0"/>
    <m/>
    <m/>
    <x v="0"/>
    <x v="0"/>
    <m/>
    <m/>
    <m/>
    <m/>
    <m/>
    <m/>
    <m/>
    <d v="2025-06-25T00:00:00"/>
  </r>
  <r>
    <x v="276"/>
    <s v="F E001-00000272"/>
    <m/>
    <s v="01-"/>
    <x v="276"/>
    <n v="0"/>
    <m/>
    <x v="51"/>
    <x v="86"/>
    <d v="2025-06-25T00:00:00"/>
    <d v="2025-06-27T00:00:00"/>
    <m/>
    <m/>
    <m/>
    <m/>
    <s v="COLABORATIVA S.A.C."/>
    <n v="-1560"/>
    <n v="-280.8"/>
    <n v="-1840.8"/>
    <n v="-1840.8"/>
    <m/>
    <s v="PEN"/>
    <b v="0"/>
    <s v="Pagado"/>
    <m/>
    <m/>
    <m/>
    <x v="0"/>
    <m/>
    <m/>
    <x v="0"/>
    <x v="0"/>
    <m/>
    <m/>
    <m/>
    <m/>
    <m/>
    <m/>
    <m/>
    <d v="2025-06-25T00:00:00"/>
  </r>
  <r>
    <x v="277"/>
    <s v="F E001-00000254"/>
    <m/>
    <s v="01-"/>
    <x v="277"/>
    <n v="0"/>
    <m/>
    <x v="114"/>
    <x v="86"/>
    <d v="2025-06-25T00:00:00"/>
    <d v="2025-06-25T00:00:00"/>
    <m/>
    <m/>
    <m/>
    <m/>
    <s v="COLABORATIVA S.A.C."/>
    <n v="-298.31"/>
    <n v="-53.69"/>
    <n v="-352"/>
    <n v="-352"/>
    <m/>
    <s v="PEN"/>
    <b v="0"/>
    <s v="Pagado"/>
    <m/>
    <m/>
    <m/>
    <x v="0"/>
    <m/>
    <m/>
    <x v="0"/>
    <x v="0"/>
    <m/>
    <m/>
    <m/>
    <m/>
    <m/>
    <m/>
    <m/>
    <d v="2025-06-25T00:00:00"/>
  </r>
  <r>
    <x v="278"/>
    <s v="R SB01-0550463247"/>
    <m/>
    <s v="14-"/>
    <x v="278"/>
    <n v="0"/>
    <m/>
    <x v="24"/>
    <x v="87"/>
    <d v="2025-06-24T00:00:00"/>
    <d v="2025-07-09T00:00:00"/>
    <m/>
    <m/>
    <m/>
    <m/>
    <s v="COLABORATIVA S.A.C."/>
    <n v="-25.33"/>
    <n v="-4.5599999999999996"/>
    <n v="-29.89"/>
    <n v="-29.89"/>
    <m/>
    <s v="PEN"/>
    <b v="0"/>
    <s v="Pagado"/>
    <m/>
    <m/>
    <m/>
    <x v="0"/>
    <m/>
    <m/>
    <x v="0"/>
    <x v="0"/>
    <m/>
    <m/>
    <m/>
    <m/>
    <m/>
    <m/>
    <m/>
    <d v="2025-06-24T00:00:00"/>
  </r>
  <r>
    <x v="279"/>
    <s v="R SB01-0550107596"/>
    <m/>
    <s v="14-"/>
    <x v="279"/>
    <n v="0"/>
    <m/>
    <x v="24"/>
    <x v="87"/>
    <d v="2025-06-24T00:00:00"/>
    <d v="2025-07-09T00:00:00"/>
    <m/>
    <m/>
    <m/>
    <m/>
    <s v="COLABORATIVA S.A.C."/>
    <n v="-23.69"/>
    <n v="-4.26"/>
    <n v="-27.95"/>
    <n v="-27.95"/>
    <m/>
    <s v="PEN"/>
    <b v="0"/>
    <s v="Pagado"/>
    <m/>
    <m/>
    <m/>
    <x v="0"/>
    <m/>
    <m/>
    <x v="0"/>
    <x v="0"/>
    <m/>
    <m/>
    <m/>
    <m/>
    <m/>
    <m/>
    <m/>
    <d v="2025-06-24T00:00:00"/>
  </r>
  <r>
    <x v="280"/>
    <s v="R SB01-0550100191"/>
    <m/>
    <s v="14-"/>
    <x v="280"/>
    <n v="0"/>
    <m/>
    <x v="24"/>
    <x v="87"/>
    <d v="2025-06-24T00:00:00"/>
    <d v="2025-07-09T00:00:00"/>
    <m/>
    <m/>
    <m/>
    <m/>
    <s v="COLABORATIVA S.A.C."/>
    <n v="-47.37"/>
    <n v="-8.5299999999999994"/>
    <n v="-55.9"/>
    <n v="-55.9"/>
    <m/>
    <s v="PEN"/>
    <b v="0"/>
    <s v="Pagado"/>
    <m/>
    <m/>
    <m/>
    <x v="0"/>
    <m/>
    <m/>
    <x v="0"/>
    <x v="0"/>
    <m/>
    <m/>
    <m/>
    <m/>
    <m/>
    <m/>
    <m/>
    <d v="2025-06-24T00:00:00"/>
  </r>
  <r>
    <x v="281"/>
    <s v="RE-001117"/>
    <m/>
    <s v="02-"/>
    <x v="281"/>
    <n v="0"/>
    <m/>
    <x v="117"/>
    <x v="87"/>
    <d v="2025-06-24T00:00:00"/>
    <d v="2025-07-02T00:00:00"/>
    <m/>
    <m/>
    <m/>
    <m/>
    <s v="COLABORATIVA S.A.C."/>
    <n v="-1800"/>
    <m/>
    <n v="-1800"/>
    <n v="-1800"/>
    <m/>
    <s v="PEN"/>
    <b v="0"/>
    <s v="Pagado"/>
    <m/>
    <m/>
    <m/>
    <x v="0"/>
    <m/>
    <m/>
    <x v="0"/>
    <x v="0"/>
    <m/>
    <m/>
    <m/>
    <m/>
    <m/>
    <m/>
    <m/>
    <d v="2025-06-24T00:00:00"/>
  </r>
  <r>
    <x v="282"/>
    <s v="F E001-00000268"/>
    <m/>
    <s v="01-"/>
    <x v="282"/>
    <n v="0"/>
    <m/>
    <x v="54"/>
    <x v="87"/>
    <d v="2025-06-24T00:00:00"/>
    <d v="2025-06-24T00:00:00"/>
    <s v="P00070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6-24T00:00:00"/>
  </r>
  <r>
    <x v="283"/>
    <s v="F E001-00000160"/>
    <m/>
    <s v="01-"/>
    <x v="283"/>
    <n v="0"/>
    <m/>
    <x v="64"/>
    <x v="88"/>
    <d v="2025-06-23T00:00:00"/>
    <d v="2025-06-23T00:00:00"/>
    <s v="P00074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6-23T00:00:00"/>
  </r>
  <r>
    <x v="284"/>
    <s v="F E001-00000068"/>
    <m/>
    <s v="01-"/>
    <x v="284"/>
    <n v="0"/>
    <m/>
    <x v="16"/>
    <x v="88"/>
    <d v="2025-06-23T00:00:00"/>
    <d v="2025-06-23T00:00:00"/>
    <m/>
    <m/>
    <m/>
    <m/>
    <s v="COLABORATIVA S.A.C."/>
    <n v="-480"/>
    <n v="-86.4"/>
    <n v="-566.4"/>
    <n v="-566.4"/>
    <m/>
    <s v="PEN"/>
    <b v="0"/>
    <s v="Pagado"/>
    <m/>
    <m/>
    <m/>
    <x v="0"/>
    <m/>
    <m/>
    <x v="0"/>
    <x v="0"/>
    <m/>
    <m/>
    <m/>
    <m/>
    <m/>
    <m/>
    <m/>
    <d v="2025-06-23T00:00:00"/>
  </r>
  <r>
    <x v="285"/>
    <s v="GAST-2025060003"/>
    <m/>
    <s v="-"/>
    <x v="285"/>
    <n v="0"/>
    <m/>
    <x v="118"/>
    <x v="89"/>
    <d v="2025-06-20T00:00:00"/>
    <d v="2025-07-08T00:00:00"/>
    <m/>
    <m/>
    <s v="COMPRA DE PASAJES IDA - VIAJE A TRUJILLO"/>
    <m/>
    <s v="COLABORATIVA S.A.C."/>
    <n v="-160"/>
    <m/>
    <n v="-160"/>
    <n v="-160"/>
    <m/>
    <s v="PEN"/>
    <b v="0"/>
    <s v="Pagado"/>
    <m/>
    <m/>
    <m/>
    <x v="0"/>
    <m/>
    <m/>
    <x v="0"/>
    <x v="0"/>
    <m/>
    <m/>
    <m/>
    <m/>
    <m/>
    <m/>
    <m/>
    <d v="2025-07-08T00:00:00"/>
  </r>
  <r>
    <x v="286"/>
    <s v="F E001-00000020"/>
    <m/>
    <s v="01-"/>
    <x v="286"/>
    <n v="0"/>
    <m/>
    <x v="87"/>
    <x v="90"/>
    <d v="2025-06-19T00:00:00"/>
    <d v="2025-06-19T00:00:00"/>
    <m/>
    <m/>
    <m/>
    <m/>
    <s v="COLABORATIVA S.A.C."/>
    <n v="-110"/>
    <m/>
    <n v="-110"/>
    <n v="-110"/>
    <m/>
    <s v="PEN"/>
    <b v="0"/>
    <s v="Pagado"/>
    <m/>
    <m/>
    <m/>
    <x v="0"/>
    <m/>
    <m/>
    <x v="0"/>
    <x v="0"/>
    <m/>
    <m/>
    <m/>
    <m/>
    <m/>
    <m/>
    <m/>
    <d v="2025-06-19T00:00:00"/>
  </r>
  <r>
    <x v="287"/>
    <s v="F F002-00014647"/>
    <m/>
    <s v="01-"/>
    <x v="287"/>
    <n v="0"/>
    <m/>
    <x v="18"/>
    <x v="91"/>
    <d v="2025-06-18T00:00:00"/>
    <d v="2025-06-18T00:00:00"/>
    <s v="P00071"/>
    <m/>
    <m/>
    <m/>
    <s v="COLABORATIVA S.A.C."/>
    <n v="-41.8"/>
    <n v="-7.52"/>
    <n v="-49.32"/>
    <n v="-49.32"/>
    <m/>
    <s v="PEN"/>
    <b v="0"/>
    <s v="Pagado"/>
    <m/>
    <m/>
    <m/>
    <x v="0"/>
    <m/>
    <m/>
    <x v="0"/>
    <x v="0"/>
    <m/>
    <m/>
    <m/>
    <m/>
    <m/>
    <m/>
    <m/>
    <d v="2025-06-18T00:00:00"/>
  </r>
  <r>
    <x v="288"/>
    <s v="F F002-00001411"/>
    <m/>
    <s v="01-"/>
    <x v="288"/>
    <n v="0"/>
    <m/>
    <x v="1"/>
    <x v="91"/>
    <d v="2025-06-18T00:00:00"/>
    <d v="2025-09-16T00:00:00"/>
    <s v="P00224"/>
    <m/>
    <m/>
    <m/>
    <s v="COLABORATIVA S.A.C."/>
    <n v="-300"/>
    <n v="-54"/>
    <n v="-354"/>
    <n v="-354"/>
    <m/>
    <s v="PEN"/>
    <b v="0"/>
    <s v="Pagado"/>
    <m/>
    <m/>
    <m/>
    <x v="0"/>
    <m/>
    <m/>
    <x v="0"/>
    <x v="0"/>
    <m/>
    <m/>
    <m/>
    <m/>
    <m/>
    <m/>
    <m/>
    <d v="2025-06-18T00:00:00"/>
  </r>
  <r>
    <x v="289"/>
    <s v="F F002-00001409"/>
    <m/>
    <s v="01-"/>
    <x v="289"/>
    <n v="0"/>
    <m/>
    <x v="1"/>
    <x v="92"/>
    <d v="2025-06-17T00:00:00"/>
    <d v="2025-06-26T00:00:00"/>
    <s v="P00079"/>
    <m/>
    <m/>
    <m/>
    <s v="COLABORATIVA S.A.C."/>
    <n v="-337.5"/>
    <n v="-60.75"/>
    <n v="-398.25"/>
    <n v="-398.25"/>
    <m/>
    <s v="PEN"/>
    <b v="0"/>
    <s v="Pagado"/>
    <m/>
    <m/>
    <m/>
    <x v="0"/>
    <m/>
    <m/>
    <x v="0"/>
    <x v="0"/>
    <m/>
    <m/>
    <m/>
    <m/>
    <m/>
    <m/>
    <m/>
    <d v="2025-06-17T00:00:00"/>
  </r>
  <r>
    <x v="290"/>
    <s v="F E001-00000065"/>
    <m/>
    <s v="01-"/>
    <x v="290"/>
    <n v="0"/>
    <m/>
    <x v="16"/>
    <x v="92"/>
    <d v="2025-06-17T00:00:00"/>
    <d v="2025-06-17T00:00:00"/>
    <m/>
    <m/>
    <m/>
    <m/>
    <s v="COLABORATIVA S.A.C."/>
    <n v="-360"/>
    <n v="-64.8"/>
    <n v="-424.8"/>
    <n v="-424.8"/>
    <m/>
    <s v="PEN"/>
    <b v="0"/>
    <s v="Pagado"/>
    <m/>
    <m/>
    <m/>
    <x v="0"/>
    <m/>
    <m/>
    <x v="0"/>
    <x v="0"/>
    <m/>
    <m/>
    <m/>
    <m/>
    <m/>
    <m/>
    <m/>
    <d v="2025-06-17T00:00:00"/>
  </r>
  <r>
    <x v="291"/>
    <s v="R E001- 51"/>
    <m/>
    <s v="02-"/>
    <x v="291"/>
    <n v="0"/>
    <m/>
    <x v="0"/>
    <x v="93"/>
    <d v="2025-06-16T00:00:00"/>
    <d v="2025-06-17T00:00:00"/>
    <m/>
    <m/>
    <m/>
    <m/>
    <s v="COLABORATIVA S.A.C."/>
    <n v="-550"/>
    <m/>
    <n v="-550"/>
    <n v="-550"/>
    <m/>
    <s v="PEN"/>
    <b v="0"/>
    <s v="Pagado"/>
    <m/>
    <m/>
    <m/>
    <x v="0"/>
    <m/>
    <m/>
    <x v="0"/>
    <x v="0"/>
    <m/>
    <m/>
    <m/>
    <m/>
    <m/>
    <m/>
    <m/>
    <d v="2025-06-16T00:00:00"/>
  </r>
  <r>
    <x v="292"/>
    <s v="F F001-00009029"/>
    <m/>
    <s v="01-"/>
    <x v="292"/>
    <n v="0"/>
    <m/>
    <x v="25"/>
    <x v="93"/>
    <d v="2025-06-16T00:00:00"/>
    <d v="2025-06-17T00:00:00"/>
    <s v="P00072"/>
    <m/>
    <m/>
    <m/>
    <s v="COLABORATIVA S.A.C."/>
    <n v="-4186.43"/>
    <n v="-753.57"/>
    <n v="-4940"/>
    <n v="-4940"/>
    <m/>
    <s v="PEN"/>
    <b v="0"/>
    <s v="Pagado"/>
    <m/>
    <m/>
    <m/>
    <x v="0"/>
    <m/>
    <m/>
    <x v="0"/>
    <x v="0"/>
    <m/>
    <m/>
    <m/>
    <m/>
    <m/>
    <m/>
    <m/>
    <d v="2025-06-16T00:00:00"/>
  </r>
  <r>
    <x v="293"/>
    <s v="RE-00123"/>
    <m/>
    <s v="02-"/>
    <x v="293"/>
    <n v="0"/>
    <m/>
    <x v="9"/>
    <x v="94"/>
    <d v="2025-06-14T00:00:00"/>
    <d v="2025-06-14T00:00:00"/>
    <s v="P00069"/>
    <m/>
    <m/>
    <m/>
    <s v="COLABORATIVA S.A.C."/>
    <n v="-320"/>
    <m/>
    <n v="-320"/>
    <n v="-320"/>
    <m/>
    <s v="PEN"/>
    <b v="0"/>
    <s v="Pagado"/>
    <m/>
    <m/>
    <m/>
    <x v="0"/>
    <m/>
    <m/>
    <x v="0"/>
    <x v="0"/>
    <m/>
    <m/>
    <m/>
    <m/>
    <m/>
    <m/>
    <m/>
    <d v="2025-06-14T00:00:00"/>
  </r>
  <r>
    <x v="294"/>
    <s v="GAST-2025060004"/>
    <m/>
    <s v="-"/>
    <x v="294"/>
    <n v="0"/>
    <m/>
    <x v="119"/>
    <x v="89"/>
    <d v="2025-06-13T00:00:00"/>
    <d v="2025-07-08T00:00:00"/>
    <m/>
    <m/>
    <s v="ALMUERZO CON CLIENTES"/>
    <m/>
    <s v="COLABORATIVA S.A.C."/>
    <n v="-355.08"/>
    <n v="-63.92"/>
    <n v="-419"/>
    <n v="-419"/>
    <m/>
    <s v="PEN"/>
    <b v="0"/>
    <s v="Pagado"/>
    <m/>
    <m/>
    <m/>
    <x v="0"/>
    <m/>
    <m/>
    <x v="0"/>
    <x v="0"/>
    <m/>
    <m/>
    <m/>
    <m/>
    <m/>
    <m/>
    <m/>
    <d v="2025-07-08T00:00:00"/>
  </r>
  <r>
    <x v="295"/>
    <s v="GAST-2025060002"/>
    <m/>
    <s v="-"/>
    <x v="295"/>
    <n v="0"/>
    <m/>
    <x v="118"/>
    <x v="95"/>
    <d v="2025-06-13T00:00:00"/>
    <d v="2025-06-13T00:00:00"/>
    <m/>
    <m/>
    <s v="SUMINISTROS DE LIMPIEZA"/>
    <m/>
    <s v="COLABORATIVA S.A.C."/>
    <n v="-146.94999999999999"/>
    <n v="-26.45"/>
    <n v="-173.4"/>
    <n v="-173.4"/>
    <m/>
    <s v="PEN"/>
    <b v="0"/>
    <s v="Pagado"/>
    <m/>
    <m/>
    <m/>
    <x v="0"/>
    <m/>
    <m/>
    <x v="0"/>
    <x v="0"/>
    <m/>
    <m/>
    <m/>
    <m/>
    <m/>
    <m/>
    <m/>
    <d v="2025-06-13T00:00:00"/>
  </r>
  <r>
    <x v="296"/>
    <s v="GAST-2025060001"/>
    <m/>
    <s v="-"/>
    <x v="296"/>
    <n v="0"/>
    <m/>
    <x v="120"/>
    <x v="95"/>
    <d v="2025-06-13T00:00:00"/>
    <d v="2025-06-13T00:00:00"/>
    <m/>
    <m/>
    <s v="TAXI KARLA"/>
    <m/>
    <s v="COLABORATIVA S.A.C."/>
    <n v="-6.9"/>
    <m/>
    <n v="-6.9"/>
    <n v="-6.9"/>
    <m/>
    <s v="PEN"/>
    <b v="0"/>
    <s v="Pagado"/>
    <m/>
    <m/>
    <m/>
    <x v="0"/>
    <m/>
    <m/>
    <x v="0"/>
    <x v="0"/>
    <m/>
    <m/>
    <m/>
    <m/>
    <m/>
    <m/>
    <m/>
    <d v="2025-06-13T00:00:00"/>
  </r>
  <r>
    <x v="297"/>
    <s v="F E001-00000307"/>
    <m/>
    <s v="01-"/>
    <x v="297"/>
    <n v="0"/>
    <m/>
    <x v="121"/>
    <x v="95"/>
    <d v="2025-06-13T00:00:00"/>
    <d v="2025-06-18T00:00:00"/>
    <m/>
    <m/>
    <m/>
    <m/>
    <s v="COLABORATIVA S.A.C."/>
    <n v="-450"/>
    <n v="-81"/>
    <n v="-531"/>
    <n v="-531"/>
    <m/>
    <s v="PEN"/>
    <b v="0"/>
    <s v="Pagado"/>
    <m/>
    <m/>
    <m/>
    <x v="0"/>
    <m/>
    <m/>
    <x v="0"/>
    <x v="0"/>
    <m/>
    <m/>
    <m/>
    <m/>
    <m/>
    <m/>
    <m/>
    <d v="2025-06-13T00:00:00"/>
  </r>
  <r>
    <x v="161"/>
    <s v="F E001-00000012"/>
    <m/>
    <s v="01-"/>
    <x v="161"/>
    <n v="0"/>
    <m/>
    <x v="97"/>
    <x v="95"/>
    <d v="2025-06-13T00:00:00"/>
    <d v="2025-06-13T00:00:00"/>
    <s v="P00068"/>
    <m/>
    <m/>
    <m/>
    <s v="COLABORATIVA S.A.C."/>
    <n v="-390"/>
    <n v="-70.2"/>
    <n v="-460.2"/>
    <n v="-460.2"/>
    <m/>
    <s v="PEN"/>
    <b v="0"/>
    <s v="Pagado"/>
    <m/>
    <m/>
    <m/>
    <x v="0"/>
    <m/>
    <m/>
    <x v="0"/>
    <x v="0"/>
    <m/>
    <m/>
    <m/>
    <m/>
    <m/>
    <m/>
    <m/>
    <d v="2025-06-13T00:00:00"/>
  </r>
  <r>
    <x v="298"/>
    <s v="R S108-160788"/>
    <m/>
    <s v="14-"/>
    <x v="298"/>
    <n v="0"/>
    <m/>
    <x v="61"/>
    <x v="96"/>
    <d v="2025-06-12T00:00:00"/>
    <d v="2025-06-19T00:00:00"/>
    <m/>
    <m/>
    <m/>
    <m/>
    <s v="COLABORATIVA S.A.C."/>
    <n v="-731.1"/>
    <m/>
    <n v="-731.1"/>
    <n v="-731.1"/>
    <m/>
    <s v="PEN"/>
    <b v="0"/>
    <s v="Pagado"/>
    <m/>
    <m/>
    <m/>
    <x v="0"/>
    <m/>
    <m/>
    <x v="0"/>
    <x v="0"/>
    <m/>
    <m/>
    <m/>
    <m/>
    <m/>
    <m/>
    <m/>
    <d v="2025-06-12T00:00:00"/>
  </r>
  <r>
    <x v="299"/>
    <s v="F E001-00000262"/>
    <m/>
    <s v="01-"/>
    <x v="299"/>
    <n v="0"/>
    <m/>
    <x v="54"/>
    <x v="96"/>
    <d v="2025-06-12T00:00:00"/>
    <d v="2025-06-16T00:00:00"/>
    <s v="P00059"/>
    <m/>
    <m/>
    <m/>
    <s v="COLABORATIVA S.A.C."/>
    <n v="-2076.27"/>
    <n v="-373.73"/>
    <n v="-2450"/>
    <n v="-2450"/>
    <m/>
    <s v="PEN"/>
    <b v="0"/>
    <s v="Pagado"/>
    <m/>
    <m/>
    <m/>
    <x v="0"/>
    <m/>
    <m/>
    <x v="0"/>
    <x v="0"/>
    <m/>
    <m/>
    <m/>
    <m/>
    <m/>
    <m/>
    <m/>
    <d v="2025-06-12T00:00:00"/>
  </r>
  <r>
    <x v="300"/>
    <s v="F F052-01567501"/>
    <m/>
    <s v="01-"/>
    <x v="300"/>
    <n v="0"/>
    <m/>
    <x v="4"/>
    <x v="97"/>
    <d v="2025-06-11T00:00:00"/>
    <d v="2025-06-24T00:00:00"/>
    <s v="P00066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6-11T00:00:00"/>
  </r>
  <r>
    <x v="301"/>
    <s v="F F002-00031355"/>
    <m/>
    <s v="01-"/>
    <x v="301"/>
    <n v="0"/>
    <m/>
    <x v="56"/>
    <x v="97"/>
    <d v="2025-06-11T00:00:00"/>
    <d v="2025-06-13T00:00:00"/>
    <s v="P00067"/>
    <m/>
    <m/>
    <m/>
    <s v="COLABORATIVA S.A.C."/>
    <n v="-1610.16"/>
    <n v="-289.83999999999997"/>
    <n v="-1900"/>
    <n v="-1900"/>
    <m/>
    <s v="PEN"/>
    <b v="0"/>
    <s v="Pagado"/>
    <m/>
    <m/>
    <m/>
    <x v="0"/>
    <m/>
    <m/>
    <x v="0"/>
    <x v="0"/>
    <m/>
    <m/>
    <m/>
    <m/>
    <m/>
    <m/>
    <m/>
    <d v="2025-06-11T00:00:00"/>
  </r>
  <r>
    <x v="302"/>
    <s v="F E001-00000736"/>
    <m/>
    <s v="01-"/>
    <x v="302"/>
    <n v="0"/>
    <m/>
    <x v="122"/>
    <x v="98"/>
    <d v="2025-06-10T00:00:00"/>
    <d v="2025-06-11T00:00:00"/>
    <s v="P00062"/>
    <m/>
    <m/>
    <s v="Falta 1 comprobante de pago"/>
    <s v="COLABORATIVA S.A.C."/>
    <n v="-1600"/>
    <n v="-288"/>
    <n v="-1888"/>
    <n v="-1888"/>
    <m/>
    <s v="PEN"/>
    <b v="0"/>
    <s v="Pagado"/>
    <m/>
    <m/>
    <m/>
    <x v="0"/>
    <m/>
    <m/>
    <x v="0"/>
    <x v="0"/>
    <m/>
    <m/>
    <m/>
    <m/>
    <m/>
    <m/>
    <m/>
    <d v="2025-06-10T00:00:00"/>
  </r>
  <r>
    <x v="303"/>
    <s v="RE-001116"/>
    <m/>
    <s v="02-"/>
    <x v="303"/>
    <n v="0"/>
    <m/>
    <x v="117"/>
    <x v="99"/>
    <d v="2025-06-09T00:00:00"/>
    <d v="2025-06-11T00:00:00"/>
    <m/>
    <m/>
    <m/>
    <m/>
    <s v="COLABORATIVA S.A.C."/>
    <n v="-2000"/>
    <m/>
    <n v="-2000"/>
    <n v="-2000"/>
    <m/>
    <s v="PEN"/>
    <b v="0"/>
    <s v="Pagado"/>
    <m/>
    <m/>
    <m/>
    <x v="0"/>
    <m/>
    <m/>
    <x v="0"/>
    <x v="0"/>
    <m/>
    <m/>
    <m/>
    <m/>
    <m/>
    <m/>
    <m/>
    <d v="2025-06-09T00:00:00"/>
  </r>
  <r>
    <x v="103"/>
    <s v="F E001-00000147"/>
    <m/>
    <s v="01-"/>
    <x v="103"/>
    <n v="0"/>
    <m/>
    <x v="64"/>
    <x v="100"/>
    <d v="2025-06-07T00:00:00"/>
    <d v="2025-06-09T00:00:00"/>
    <s v="P00061"/>
    <m/>
    <m/>
    <m/>
    <s v="COLABORATIVA S.A.C."/>
    <n v="-300"/>
    <n v="-54"/>
    <n v="-354"/>
    <n v="-354"/>
    <m/>
    <s v="PEN"/>
    <b v="0"/>
    <s v="Pagado"/>
    <m/>
    <m/>
    <m/>
    <x v="0"/>
    <m/>
    <m/>
    <x v="0"/>
    <x v="0"/>
    <m/>
    <m/>
    <m/>
    <m/>
    <m/>
    <m/>
    <m/>
    <d v="2025-06-07T00:00:00"/>
  </r>
  <r>
    <x v="121"/>
    <s v="R E001-35"/>
    <m/>
    <s v="02-"/>
    <x v="121"/>
    <n v="0"/>
    <m/>
    <x v="8"/>
    <x v="101"/>
    <d v="2025-06-06T00:00:00"/>
    <d v="2025-06-09T00:00:00"/>
    <m/>
    <m/>
    <m/>
    <m/>
    <s v="COLABORATIVA S.A.C."/>
    <n v="-400"/>
    <m/>
    <n v="-400"/>
    <n v="-400"/>
    <m/>
    <s v="PEN"/>
    <b v="0"/>
    <s v="Pagado"/>
    <m/>
    <m/>
    <m/>
    <x v="0"/>
    <m/>
    <m/>
    <x v="0"/>
    <x v="0"/>
    <m/>
    <m/>
    <m/>
    <m/>
    <m/>
    <m/>
    <m/>
    <d v="2025-06-06T00:00:00"/>
  </r>
  <r>
    <x v="304"/>
    <s v="RE-00173"/>
    <m/>
    <s v="02-"/>
    <x v="304"/>
    <n v="0"/>
    <m/>
    <x v="80"/>
    <x v="102"/>
    <d v="2025-06-04T00:00:00"/>
    <d v="2025-06-04T00:00:00"/>
    <s v="P00064"/>
    <m/>
    <m/>
    <m/>
    <s v="COLABORATIVA S.A.C."/>
    <n v="-5776.55"/>
    <m/>
    <n v="-5776.55"/>
    <n v="-5776.55"/>
    <m/>
    <s v="PEN"/>
    <b v="0"/>
    <s v="Pagado"/>
    <m/>
    <m/>
    <m/>
    <x v="0"/>
    <m/>
    <m/>
    <x v="0"/>
    <x v="0"/>
    <m/>
    <m/>
    <m/>
    <m/>
    <m/>
    <m/>
    <m/>
    <d v="2025-06-04T00:00:00"/>
  </r>
  <r>
    <x v="305"/>
    <s v="RE-00117"/>
    <m/>
    <s v="02-"/>
    <x v="305"/>
    <n v="0"/>
    <m/>
    <x v="107"/>
    <x v="102"/>
    <d v="2025-06-04T00:00:00"/>
    <d v="2025-06-09T00:00:00"/>
    <s v="P00065"/>
    <m/>
    <m/>
    <m/>
    <s v="COLABORATIVA S.A.C."/>
    <n v="-500"/>
    <m/>
    <n v="-500"/>
    <n v="-500"/>
    <m/>
    <s v="PEN"/>
    <b v="0"/>
    <s v="Pagado"/>
    <m/>
    <m/>
    <m/>
    <x v="0"/>
    <m/>
    <m/>
    <x v="0"/>
    <x v="0"/>
    <m/>
    <m/>
    <m/>
    <m/>
    <m/>
    <m/>
    <m/>
    <d v="2025-06-04T00:00:00"/>
  </r>
  <r>
    <x v="306"/>
    <s v="F F002 - 00003881"/>
    <m/>
    <s v="01-"/>
    <x v="306"/>
    <n v="0"/>
    <m/>
    <x v="123"/>
    <x v="102"/>
    <d v="2025-06-04T00:00:00"/>
    <d v="2025-06-04T00:00:00"/>
    <s v="P00063"/>
    <m/>
    <m/>
    <m/>
    <s v="COLABORATIVA S.A.C."/>
    <n v="-949.15"/>
    <n v="-170.85"/>
    <n v="-1120"/>
    <n v="-1120"/>
    <m/>
    <s v="PEN"/>
    <b v="0"/>
    <s v="Pagado"/>
    <m/>
    <m/>
    <m/>
    <x v="0"/>
    <m/>
    <m/>
    <x v="0"/>
    <x v="0"/>
    <m/>
    <m/>
    <m/>
    <m/>
    <m/>
    <m/>
    <m/>
    <d v="2025-06-04T00:00:00"/>
  </r>
  <r>
    <x v="108"/>
    <s v="F E001-00000060"/>
    <m/>
    <s v="01-"/>
    <x v="108"/>
    <n v="0"/>
    <m/>
    <x v="16"/>
    <x v="102"/>
    <d v="2025-06-04T00:00:00"/>
    <d v="2025-06-05T00:00:00"/>
    <m/>
    <m/>
    <m/>
    <m/>
    <s v="COLABORATIVA S.A.C."/>
    <n v="-261"/>
    <n v="-46.98"/>
    <n v="-307.98"/>
    <n v="-307.98"/>
    <m/>
    <s v="PEN"/>
    <b v="0"/>
    <s v="Pagado"/>
    <m/>
    <m/>
    <m/>
    <x v="0"/>
    <m/>
    <m/>
    <x v="0"/>
    <x v="0"/>
    <m/>
    <m/>
    <m/>
    <m/>
    <m/>
    <m/>
    <m/>
    <d v="2025-06-04T00:00:00"/>
  </r>
  <r>
    <x v="307"/>
    <s v="F F002-00031205"/>
    <m/>
    <s v="01-"/>
    <x v="307"/>
    <n v="0"/>
    <m/>
    <x v="56"/>
    <x v="103"/>
    <d v="2025-06-03T00:00:00"/>
    <d v="2025-06-03T00:00:00"/>
    <m/>
    <m/>
    <m/>
    <m/>
    <s v="COLABORATIVA S.A.C."/>
    <n v="-6440.68"/>
    <n v="-1159.32"/>
    <n v="-7600"/>
    <n v="-7600"/>
    <m/>
    <s v="PEN"/>
    <b v="0"/>
    <s v="Pagado"/>
    <m/>
    <m/>
    <m/>
    <x v="0"/>
    <m/>
    <m/>
    <x v="0"/>
    <x v="0"/>
    <m/>
    <m/>
    <m/>
    <m/>
    <m/>
    <m/>
    <m/>
    <d v="2025-06-03T00:00:00"/>
  </r>
  <r>
    <x v="308"/>
    <s v="F E001-00000496"/>
    <m/>
    <s v="01-"/>
    <x v="308"/>
    <n v="0"/>
    <m/>
    <x v="39"/>
    <x v="103"/>
    <d v="2025-06-03T00:00:00"/>
    <d v="2025-06-03T00:00:00"/>
    <s v="P00058"/>
    <m/>
    <m/>
    <m/>
    <s v="COLABORATIVA S.A.C."/>
    <n v="-4763"/>
    <n v="-857.34"/>
    <n v="-5620.34"/>
    <n v="-5620.34"/>
    <m/>
    <s v="PEN"/>
    <b v="0"/>
    <s v="Pagado"/>
    <m/>
    <m/>
    <m/>
    <x v="0"/>
    <m/>
    <m/>
    <x v="0"/>
    <x v="0"/>
    <m/>
    <m/>
    <m/>
    <m/>
    <m/>
    <m/>
    <m/>
    <d v="2025-06-03T00:00:00"/>
  </r>
  <r>
    <x v="309"/>
    <s v="F F101-00025503"/>
    <m/>
    <s v="01-"/>
    <x v="309"/>
    <n v="0"/>
    <m/>
    <x v="95"/>
    <x v="104"/>
    <d v="2025-06-02T00:00:00"/>
    <d v="2025-06-02T00:00:00"/>
    <m/>
    <m/>
    <m/>
    <m/>
    <s v="COLABORATIVA S.A.C."/>
    <n v="-150"/>
    <m/>
    <n v="-150"/>
    <n v="-150"/>
    <m/>
    <s v="PEN"/>
    <b v="0"/>
    <s v="Pagado"/>
    <m/>
    <m/>
    <m/>
    <x v="0"/>
    <m/>
    <m/>
    <x v="0"/>
    <x v="0"/>
    <m/>
    <m/>
    <m/>
    <m/>
    <m/>
    <m/>
    <m/>
    <d v="2025-06-02T00:00:00"/>
  </r>
  <r>
    <x v="310"/>
    <s v="F F002-00001374"/>
    <m/>
    <s v="01-"/>
    <x v="310"/>
    <n v="0"/>
    <m/>
    <x v="1"/>
    <x v="104"/>
    <d v="2025-06-02T00:00:00"/>
    <d v="2025-06-02T00:00:00"/>
    <m/>
    <m/>
    <m/>
    <m/>
    <s v="COLABORATIVA S.A.C."/>
    <n v="-270"/>
    <n v="-48.6"/>
    <n v="-318.60000000000002"/>
    <n v="-318.60000000000002"/>
    <m/>
    <s v="PEN"/>
    <b v="0"/>
    <s v="Pagado"/>
    <m/>
    <m/>
    <m/>
    <x v="0"/>
    <m/>
    <m/>
    <x v="0"/>
    <x v="0"/>
    <m/>
    <m/>
    <m/>
    <m/>
    <m/>
    <m/>
    <m/>
    <d v="2025-06-02T00:00:00"/>
  </r>
  <r>
    <x v="311"/>
    <s v="F F001-00008946"/>
    <m/>
    <s v="01-"/>
    <x v="311"/>
    <n v="0"/>
    <m/>
    <x v="25"/>
    <x v="104"/>
    <d v="2025-06-02T00:00:00"/>
    <d v="2025-06-02T00:00:00"/>
    <s v="P00055"/>
    <m/>
    <m/>
    <m/>
    <s v="COLABORATIVA S.A.C."/>
    <n v="-5186.43"/>
    <n v="-933.57"/>
    <n v="-6120"/>
    <n v="-6120"/>
    <m/>
    <s v="PEN"/>
    <b v="0"/>
    <s v="Pagado"/>
    <m/>
    <m/>
    <m/>
    <x v="0"/>
    <m/>
    <m/>
    <x v="0"/>
    <x v="0"/>
    <m/>
    <m/>
    <m/>
    <m/>
    <m/>
    <m/>
    <m/>
    <d v="2025-06-02T00:00:00"/>
  </r>
  <r>
    <x v="312"/>
    <s v="F E001-00000059"/>
    <m/>
    <s v="01-"/>
    <x v="312"/>
    <n v="0"/>
    <m/>
    <x v="16"/>
    <x v="104"/>
    <d v="2025-06-02T00:00:00"/>
    <d v="2025-06-03T00:00:00"/>
    <m/>
    <m/>
    <m/>
    <m/>
    <s v="COLABORATIVA S.A.C."/>
    <n v="-3420"/>
    <n v="-615.6"/>
    <n v="-4035.6"/>
    <n v="-4035.6"/>
    <m/>
    <s v="PEN"/>
    <b v="0"/>
    <s v="Pagado"/>
    <m/>
    <m/>
    <m/>
    <x v="0"/>
    <m/>
    <m/>
    <x v="0"/>
    <x v="0"/>
    <m/>
    <m/>
    <m/>
    <m/>
    <m/>
    <m/>
    <m/>
    <d v="2025-06-02T00:00:00"/>
  </r>
  <r>
    <x v="313"/>
    <s v="F E001-00000058"/>
    <m/>
    <s v="01-"/>
    <x v="313"/>
    <n v="0"/>
    <m/>
    <x v="16"/>
    <x v="104"/>
    <d v="2025-06-02T00:00:00"/>
    <d v="2025-06-03T00:00:00"/>
    <m/>
    <m/>
    <m/>
    <m/>
    <s v="COLABORATIVA S.A.C."/>
    <n v="-2200"/>
    <n v="-396"/>
    <n v="-2596"/>
    <n v="-2596"/>
    <m/>
    <s v="PEN"/>
    <b v="0"/>
    <s v="Pagado"/>
    <m/>
    <m/>
    <m/>
    <x v="0"/>
    <m/>
    <m/>
    <x v="0"/>
    <x v="0"/>
    <m/>
    <m/>
    <m/>
    <m/>
    <m/>
    <m/>
    <m/>
    <d v="2025-06-02T00:00:00"/>
  </r>
  <r>
    <x v="314"/>
    <s v="F FE26-00004637"/>
    <m/>
    <s v="01-"/>
    <x v="314"/>
    <n v="0"/>
    <m/>
    <x v="26"/>
    <x v="105"/>
    <d v="2025-06-01T00:00:00"/>
    <d v="2025-06-19T00:00:00"/>
    <m/>
    <m/>
    <m/>
    <m/>
    <s v="COLABORATIVA S.A.C."/>
    <n v="-221.82"/>
    <n v="-39.93"/>
    <n v="-261.75"/>
    <n v="-261.75"/>
    <m/>
    <s v="PEN"/>
    <b v="0"/>
    <s v="Pagado"/>
    <m/>
    <m/>
    <m/>
    <x v="0"/>
    <m/>
    <m/>
    <x v="0"/>
    <x v="0"/>
    <m/>
    <m/>
    <m/>
    <m/>
    <m/>
    <m/>
    <m/>
    <d v="2025-06-01T00:00:00"/>
  </r>
  <r>
    <x v="315"/>
    <s v="RE-00116"/>
    <m/>
    <s v="02-"/>
    <x v="315"/>
    <n v="0"/>
    <m/>
    <x v="107"/>
    <x v="106"/>
    <d v="2025-05-31T00:00:00"/>
    <d v="2025-06-02T00:00:00"/>
    <s v="P00057"/>
    <m/>
    <m/>
    <m/>
    <s v="COLABORATIVA S.A.C."/>
    <n v="-500"/>
    <m/>
    <n v="-500"/>
    <n v="-500"/>
    <m/>
    <s v="PEN"/>
    <b v="0"/>
    <s v="Pagado"/>
    <m/>
    <m/>
    <m/>
    <x v="0"/>
    <m/>
    <m/>
    <x v="0"/>
    <x v="0"/>
    <m/>
    <m/>
    <m/>
    <m/>
    <m/>
    <m/>
    <m/>
    <d v="2025-05-31T00:00:00"/>
  </r>
  <r>
    <x v="316"/>
    <s v="R E001- 66"/>
    <m/>
    <s v="02-"/>
    <x v="316"/>
    <n v="0"/>
    <m/>
    <x v="38"/>
    <x v="107"/>
    <d v="2025-05-30T00:00:00"/>
    <d v="2025-06-02T00:00:00"/>
    <m/>
    <m/>
    <m/>
    <m/>
    <s v="COLABORATIVA S.A.C."/>
    <n v="-900"/>
    <m/>
    <n v="-900"/>
    <n v="-900"/>
    <m/>
    <s v="PEN"/>
    <b v="0"/>
    <s v="Pagado"/>
    <m/>
    <m/>
    <m/>
    <x v="0"/>
    <m/>
    <m/>
    <x v="0"/>
    <x v="0"/>
    <m/>
    <m/>
    <m/>
    <m/>
    <m/>
    <m/>
    <m/>
    <d v="2025-05-30T00:00:00"/>
  </r>
  <r>
    <x v="317"/>
    <s v="F F004-00023984"/>
    <m/>
    <s v="01-"/>
    <x v="317"/>
    <n v="0"/>
    <m/>
    <x v="27"/>
    <x v="107"/>
    <d v="2025-05-30T00:00:00"/>
    <d v="2025-05-31T00:00:00"/>
    <s v="P00053"/>
    <m/>
    <m/>
    <m/>
    <s v="COLABORATIVA S.A.C."/>
    <n v="-88.56"/>
    <n v="-15.94"/>
    <n v="-104.5"/>
    <n v="-104.5"/>
    <m/>
    <s v="PEN"/>
    <b v="0"/>
    <s v="Pagado"/>
    <m/>
    <m/>
    <m/>
    <x v="0"/>
    <m/>
    <m/>
    <x v="0"/>
    <x v="0"/>
    <m/>
    <m/>
    <m/>
    <m/>
    <m/>
    <m/>
    <m/>
    <d v="2025-05-30T00:00:00"/>
  </r>
  <r>
    <x v="318"/>
    <s v="F F002-00031139"/>
    <m/>
    <s v="01-"/>
    <x v="318"/>
    <n v="0"/>
    <m/>
    <x v="56"/>
    <x v="107"/>
    <d v="2025-05-30T00:00:00"/>
    <d v="2025-06-02T00:00:00"/>
    <s v="P00056"/>
    <m/>
    <m/>
    <m/>
    <s v="COLABORATIVA S.A.C."/>
    <n v="-1000"/>
    <n v="-180"/>
    <n v="-1180"/>
    <n v="-1180"/>
    <m/>
    <s v="PEN"/>
    <b v="0"/>
    <s v="Pagado"/>
    <m/>
    <m/>
    <m/>
    <x v="0"/>
    <m/>
    <m/>
    <x v="0"/>
    <x v="0"/>
    <m/>
    <m/>
    <m/>
    <m/>
    <m/>
    <m/>
    <m/>
    <d v="2025-05-30T00:00:00"/>
  </r>
  <r>
    <x v="319"/>
    <s v="F F001-00024304"/>
    <m/>
    <s v="01-"/>
    <x v="319"/>
    <n v="0"/>
    <m/>
    <x v="18"/>
    <x v="107"/>
    <d v="2025-05-30T00:00:00"/>
    <d v="2025-05-31T00:00:00"/>
    <s v="P00052"/>
    <m/>
    <m/>
    <m/>
    <s v="COLABORATIVA S.A.C."/>
    <n v="-1172"/>
    <n v="-210.96"/>
    <n v="-1382.96"/>
    <n v="-1382.96"/>
    <m/>
    <s v="PEN"/>
    <b v="0"/>
    <s v="Pagado"/>
    <m/>
    <m/>
    <m/>
    <x v="0"/>
    <m/>
    <m/>
    <x v="0"/>
    <x v="0"/>
    <m/>
    <m/>
    <m/>
    <m/>
    <m/>
    <m/>
    <m/>
    <d v="2025-05-30T00:00:00"/>
  </r>
  <r>
    <x v="320"/>
    <s v="F F001-00024303"/>
    <m/>
    <s v="01-"/>
    <x v="320"/>
    <n v="0"/>
    <m/>
    <x v="18"/>
    <x v="107"/>
    <d v="2025-05-30T00:00:00"/>
    <d v="2025-05-31T00:00:00"/>
    <s v="P00051"/>
    <m/>
    <m/>
    <m/>
    <s v="COLABORATIVA S.A.C."/>
    <n v="-1172"/>
    <n v="-210.96"/>
    <n v="-1382.96"/>
    <n v="-1382.96"/>
    <m/>
    <s v="PEN"/>
    <b v="0"/>
    <s v="Pagado"/>
    <m/>
    <m/>
    <m/>
    <x v="0"/>
    <m/>
    <m/>
    <x v="0"/>
    <x v="0"/>
    <m/>
    <m/>
    <m/>
    <m/>
    <m/>
    <m/>
    <m/>
    <d v="2025-05-30T00:00:00"/>
  </r>
  <r>
    <x v="321"/>
    <s v="F E001-00000495"/>
    <m/>
    <s v="01-"/>
    <x v="321"/>
    <n v="0"/>
    <m/>
    <x v="39"/>
    <x v="108"/>
    <d v="2025-05-29T00:00:00"/>
    <d v="2025-05-29T00:00:00"/>
    <m/>
    <m/>
    <m/>
    <m/>
    <s v="COLABORATIVA S.A.C."/>
    <n v="-10500"/>
    <n v="-1890"/>
    <n v="-12390"/>
    <n v="-12390"/>
    <m/>
    <s v="PEN"/>
    <b v="0"/>
    <s v="Pagado"/>
    <m/>
    <m/>
    <m/>
    <x v="0"/>
    <m/>
    <m/>
    <x v="0"/>
    <x v="0"/>
    <m/>
    <m/>
    <m/>
    <m/>
    <m/>
    <m/>
    <m/>
    <d v="2025-05-29T00:00:00"/>
  </r>
  <r>
    <x v="147"/>
    <s v="F E001-00000055"/>
    <m/>
    <s v="01-"/>
    <x v="147"/>
    <n v="0"/>
    <m/>
    <x v="16"/>
    <x v="108"/>
    <d v="2025-05-29T00:00:00"/>
    <d v="2025-05-30T00:00:00"/>
    <m/>
    <m/>
    <m/>
    <m/>
    <s v="COLABORATIVA S.A.C."/>
    <n v="-362"/>
    <n v="-65.16"/>
    <n v="-427.16"/>
    <n v="-427.16"/>
    <m/>
    <s v="PEN"/>
    <b v="0"/>
    <s v="Pagado"/>
    <m/>
    <m/>
    <m/>
    <x v="0"/>
    <m/>
    <m/>
    <x v="0"/>
    <x v="0"/>
    <m/>
    <m/>
    <m/>
    <m/>
    <m/>
    <m/>
    <m/>
    <d v="2025-05-29T00:00:00"/>
  </r>
  <r>
    <x v="322"/>
    <s v="F E001-00000494"/>
    <m/>
    <s v="01-"/>
    <x v="322"/>
    <n v="0"/>
    <m/>
    <x v="39"/>
    <x v="109"/>
    <d v="2025-05-28T00:00:00"/>
    <d v="2025-05-29T00:00:00"/>
    <m/>
    <m/>
    <m/>
    <m/>
    <s v="COLABORATIVA S.A.C."/>
    <n v="-21430"/>
    <n v="-3857.4"/>
    <n v="-25287.4"/>
    <n v="-25287.4"/>
    <m/>
    <s v="PEN"/>
    <b v="0"/>
    <s v="Pagado"/>
    <m/>
    <m/>
    <m/>
    <x v="0"/>
    <m/>
    <m/>
    <x v="0"/>
    <x v="0"/>
    <m/>
    <m/>
    <m/>
    <m/>
    <m/>
    <m/>
    <m/>
    <d v="2025-05-28T00:00:00"/>
  </r>
  <r>
    <x v="323"/>
    <s v="F F002-00031007"/>
    <m/>
    <s v="01-"/>
    <x v="323"/>
    <n v="0"/>
    <m/>
    <x v="56"/>
    <x v="110"/>
    <d v="2025-05-26T00:00:00"/>
    <d v="2025-05-26T00:00:00"/>
    <s v="P00048"/>
    <m/>
    <m/>
    <m/>
    <s v="COLABORATIVA S.A.C."/>
    <n v="-644.08000000000004"/>
    <n v="-115.92"/>
    <n v="-760"/>
    <n v="-760"/>
    <m/>
    <s v="PEN"/>
    <b v="0"/>
    <s v="Pagado"/>
    <m/>
    <m/>
    <m/>
    <x v="0"/>
    <m/>
    <m/>
    <x v="0"/>
    <x v="0"/>
    <m/>
    <m/>
    <m/>
    <m/>
    <m/>
    <m/>
    <m/>
    <d v="2025-05-26T00:00:00"/>
  </r>
  <r>
    <x v="324"/>
    <s v="F E001-00000050"/>
    <m/>
    <s v="01-"/>
    <x v="324"/>
    <n v="0"/>
    <m/>
    <x v="16"/>
    <x v="110"/>
    <d v="2025-05-26T00:00:00"/>
    <d v="2025-05-26T00:00:00"/>
    <m/>
    <m/>
    <m/>
    <m/>
    <s v="COLABORATIVA S.A.C."/>
    <n v="-960"/>
    <n v="-172.8"/>
    <n v="-1132.8"/>
    <n v="-1132.8"/>
    <m/>
    <s v="PEN"/>
    <b v="0"/>
    <s v="Pagado"/>
    <m/>
    <m/>
    <m/>
    <x v="0"/>
    <m/>
    <m/>
    <x v="0"/>
    <x v="0"/>
    <m/>
    <m/>
    <m/>
    <m/>
    <m/>
    <m/>
    <m/>
    <d v="2025-05-26T00:00:00"/>
  </r>
  <r>
    <x v="134"/>
    <s v="F E001-00000049"/>
    <m/>
    <s v="01-"/>
    <x v="134"/>
    <n v="0"/>
    <m/>
    <x v="16"/>
    <x v="110"/>
    <d v="2025-05-26T00:00:00"/>
    <d v="2025-05-26T00:00:00"/>
    <m/>
    <m/>
    <m/>
    <m/>
    <s v="COLABORATIVA S.A.C."/>
    <n v="-3840"/>
    <n v="-691.2"/>
    <n v="-4531.2"/>
    <n v="-4531.2"/>
    <m/>
    <s v="PEN"/>
    <b v="0"/>
    <s v="Pagado"/>
    <m/>
    <m/>
    <m/>
    <x v="0"/>
    <m/>
    <m/>
    <x v="0"/>
    <x v="0"/>
    <m/>
    <m/>
    <m/>
    <m/>
    <m/>
    <m/>
    <m/>
    <d v="2025-05-26T00:00:00"/>
  </r>
  <r>
    <x v="118"/>
    <s v="F E001-00000037"/>
    <m/>
    <s v="01-"/>
    <x v="118"/>
    <n v="0"/>
    <m/>
    <x v="124"/>
    <x v="110"/>
    <d v="2025-05-26T00:00:00"/>
    <d v="2025-05-27T00:00:00"/>
    <s v="P00049"/>
    <m/>
    <s v="Factura"/>
    <m/>
    <s v="COLABORATIVA S.A.C."/>
    <n v="-421.19"/>
    <n v="-75.81"/>
    <n v="-497"/>
    <n v="-497"/>
    <m/>
    <s v="PEN"/>
    <b v="0"/>
    <s v="Pagado"/>
    <m/>
    <m/>
    <m/>
    <x v="0"/>
    <m/>
    <m/>
    <x v="0"/>
    <x v="0"/>
    <m/>
    <m/>
    <m/>
    <m/>
    <m/>
    <m/>
    <m/>
    <d v="2025-05-26T00:00:00"/>
  </r>
  <r>
    <x v="325"/>
    <s v="RE-00115"/>
    <m/>
    <s v="02-"/>
    <x v="325"/>
    <n v="0"/>
    <m/>
    <x v="107"/>
    <x v="111"/>
    <d v="2025-05-24T00:00:00"/>
    <d v="2025-05-26T00:00:00"/>
    <s v="P00046"/>
    <m/>
    <m/>
    <m/>
    <s v="COLABORATIVA S.A.C."/>
    <n v="-500"/>
    <m/>
    <n v="-500"/>
    <n v="-500"/>
    <m/>
    <s v="PEN"/>
    <b v="0"/>
    <s v="Pagado"/>
    <m/>
    <m/>
    <m/>
    <x v="0"/>
    <m/>
    <m/>
    <x v="0"/>
    <x v="0"/>
    <m/>
    <m/>
    <m/>
    <m/>
    <m/>
    <m/>
    <m/>
    <d v="2025-05-24T00:00:00"/>
  </r>
  <r>
    <x v="326"/>
    <s v="F F001-00008887"/>
    <m/>
    <s v="01-"/>
    <x v="326"/>
    <n v="0"/>
    <m/>
    <x v="25"/>
    <x v="112"/>
    <d v="2025-05-23T00:00:00"/>
    <d v="2025-05-26T00:00:00"/>
    <s v="P00047"/>
    <m/>
    <m/>
    <m/>
    <s v="COLABORATIVA S.A.C."/>
    <n v="-2724.59"/>
    <n v="-490.41"/>
    <n v="-3215"/>
    <n v="-3215"/>
    <m/>
    <s v="PEN"/>
    <b v="0"/>
    <s v="Pagado"/>
    <m/>
    <m/>
    <m/>
    <x v="0"/>
    <m/>
    <m/>
    <x v="0"/>
    <x v="0"/>
    <m/>
    <m/>
    <m/>
    <m/>
    <m/>
    <m/>
    <m/>
    <d v="2025-05-23T00:00:00"/>
  </r>
  <r>
    <x v="327"/>
    <s v="R E001-22"/>
    <m/>
    <s v="02-"/>
    <x v="327"/>
    <n v="0"/>
    <m/>
    <x v="9"/>
    <x v="113"/>
    <d v="2025-05-21T00:00:00"/>
    <d v="2025-05-22T00:00:00"/>
    <m/>
    <m/>
    <m/>
    <m/>
    <s v="COLABORATIVA S.A.C."/>
    <n v="-240"/>
    <m/>
    <n v="-240"/>
    <n v="-240"/>
    <m/>
    <s v="PEN"/>
    <b v="0"/>
    <s v="Pagado"/>
    <m/>
    <m/>
    <m/>
    <x v="0"/>
    <m/>
    <m/>
    <x v="0"/>
    <x v="0"/>
    <m/>
    <m/>
    <m/>
    <m/>
    <m/>
    <m/>
    <m/>
    <d v="2025-05-21T00:00:00"/>
  </r>
  <r>
    <x v="328"/>
    <s v="R-10412704113"/>
    <m/>
    <s v="02-"/>
    <x v="328"/>
    <n v="0"/>
    <m/>
    <x v="0"/>
    <x v="113"/>
    <d v="2025-05-21T00:00:00"/>
    <d v="2025-05-22T00:00:00"/>
    <s v="P00045"/>
    <m/>
    <s v="RxH"/>
    <m/>
    <s v="COLABORATIVA S.A.C."/>
    <n v="-169.49"/>
    <n v="-30.51"/>
    <n v="-200"/>
    <n v="-200"/>
    <m/>
    <s v="PEN"/>
    <b v="0"/>
    <s v="Pagado"/>
    <m/>
    <m/>
    <m/>
    <x v="0"/>
    <m/>
    <m/>
    <x v="0"/>
    <x v="0"/>
    <m/>
    <m/>
    <m/>
    <m/>
    <m/>
    <m/>
    <m/>
    <d v="2025-05-21T00:00:00"/>
  </r>
  <r>
    <x v="329"/>
    <s v="F E001-00000354"/>
    <m/>
    <s v="01-"/>
    <x v="329"/>
    <n v="0"/>
    <m/>
    <x v="125"/>
    <x v="114"/>
    <d v="2025-05-19T00:00:00"/>
    <d v="2025-05-19T00:00:00"/>
    <s v="P00024"/>
    <m/>
    <m/>
    <m/>
    <s v="COLABORATIVA S.A.C."/>
    <n v="-421.9"/>
    <n v="-75.94"/>
    <n v="-497.84"/>
    <n v="-497.84"/>
    <m/>
    <s v="PEN"/>
    <b v="0"/>
    <s v="Pagado"/>
    <m/>
    <m/>
    <m/>
    <x v="0"/>
    <m/>
    <m/>
    <x v="0"/>
    <x v="0"/>
    <m/>
    <m/>
    <m/>
    <m/>
    <m/>
    <m/>
    <m/>
    <d v="2025-05-19T00:00:00"/>
  </r>
  <r>
    <x v="330"/>
    <s v="F E001-00000141"/>
    <m/>
    <s v="01-"/>
    <x v="330"/>
    <n v="0"/>
    <m/>
    <x v="64"/>
    <x v="114"/>
    <d v="2025-05-19T00:00:00"/>
    <d v="2025-05-19T00:00:00"/>
    <s v="P00030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5-19T00:00:00"/>
  </r>
  <r>
    <x v="331"/>
    <s v="F E001-00000027"/>
    <m/>
    <s v="01-"/>
    <x v="331"/>
    <n v="0"/>
    <m/>
    <x v="126"/>
    <x v="114"/>
    <d v="2025-05-19T00:00:00"/>
    <d v="2025-05-20T00:00:00"/>
    <s v="P00042"/>
    <m/>
    <m/>
    <m/>
    <s v="COLABORATIVA S.A.C."/>
    <n v="-912"/>
    <n v="-164.16"/>
    <n v="-1076.1600000000001"/>
    <n v="-1076.1600000000001"/>
    <m/>
    <s v="PEN"/>
    <b v="0"/>
    <s v="Pagado"/>
    <m/>
    <m/>
    <m/>
    <x v="0"/>
    <m/>
    <m/>
    <x v="0"/>
    <x v="0"/>
    <m/>
    <m/>
    <m/>
    <m/>
    <m/>
    <m/>
    <m/>
    <d v="2025-05-19T00:00:00"/>
  </r>
  <r>
    <x v="332"/>
    <s v="F FG01-00000002443"/>
    <m/>
    <s v="01-"/>
    <x v="332"/>
    <n v="0"/>
    <m/>
    <x v="99"/>
    <x v="115"/>
    <d v="2025-05-16T00:00:00"/>
    <d v="2025-05-16T00:00:00"/>
    <s v="P00040"/>
    <m/>
    <m/>
    <m/>
    <s v="COLABORATIVA S.A.C."/>
    <n v="-50.67"/>
    <n v="-9.1300000000000008"/>
    <n v="-59.8"/>
    <n v="-59.8"/>
    <m/>
    <s v="PEN"/>
    <b v="0"/>
    <s v="Pagado"/>
    <m/>
    <m/>
    <m/>
    <x v="0"/>
    <m/>
    <m/>
    <x v="0"/>
    <x v="0"/>
    <m/>
    <m/>
    <m/>
    <m/>
    <m/>
    <m/>
    <m/>
    <d v="2025-05-16T00:00:00"/>
  </r>
  <r>
    <x v="333"/>
    <s v="F E001-00000492"/>
    <m/>
    <s v="01-"/>
    <x v="333"/>
    <n v="0"/>
    <m/>
    <x v="127"/>
    <x v="115"/>
    <d v="2025-05-16T00:00:00"/>
    <d v="2025-05-16T00:00:00"/>
    <s v="P00035"/>
    <m/>
    <s v="E001-492"/>
    <m/>
    <s v="COLABORATIVA S.A.C."/>
    <n v="-1327.96"/>
    <n v="-239.04"/>
    <n v="-1567"/>
    <n v="-1567"/>
    <m/>
    <s v="PEN"/>
    <b v="0"/>
    <s v="Pagado"/>
    <m/>
    <m/>
    <m/>
    <x v="0"/>
    <m/>
    <m/>
    <x v="0"/>
    <x v="0"/>
    <m/>
    <m/>
    <m/>
    <m/>
    <m/>
    <m/>
    <m/>
    <d v="2025-05-16T00:00:00"/>
  </r>
  <r>
    <x v="118"/>
    <s v="F E001-00000037"/>
    <m/>
    <s v="01-"/>
    <x v="118"/>
    <n v="0"/>
    <m/>
    <x v="16"/>
    <x v="115"/>
    <d v="2025-05-16T00:00:00"/>
    <d v="2025-05-19T00:00:00"/>
    <m/>
    <m/>
    <m/>
    <m/>
    <s v="COLABORATIVA S.A.C."/>
    <n v="-360"/>
    <n v="-64.8"/>
    <n v="-424.8"/>
    <n v="-424.8"/>
    <m/>
    <s v="PEN"/>
    <b v="0"/>
    <s v="Pagado"/>
    <m/>
    <m/>
    <m/>
    <x v="0"/>
    <m/>
    <m/>
    <x v="0"/>
    <x v="0"/>
    <m/>
    <m/>
    <m/>
    <m/>
    <m/>
    <m/>
    <m/>
    <d v="2025-05-16T00:00:00"/>
  </r>
  <r>
    <x v="334"/>
    <s v="F E001-00000036"/>
    <m/>
    <s v="01-"/>
    <x v="334"/>
    <n v="0"/>
    <m/>
    <x v="124"/>
    <x v="115"/>
    <d v="2025-05-16T00:00:00"/>
    <d v="2025-05-16T00:00:00"/>
    <s v="P00043"/>
    <m/>
    <m/>
    <m/>
    <s v="COLABORATIVA S.A.C."/>
    <n v="-94.92"/>
    <n v="-17.079999999999998"/>
    <n v="-112"/>
    <n v="-112"/>
    <m/>
    <s v="PEN"/>
    <b v="0"/>
    <s v="Pagado"/>
    <m/>
    <m/>
    <m/>
    <x v="0"/>
    <m/>
    <m/>
    <x v="0"/>
    <x v="0"/>
    <m/>
    <m/>
    <m/>
    <m/>
    <m/>
    <m/>
    <m/>
    <d v="2025-05-16T00:00:00"/>
  </r>
  <r>
    <x v="335"/>
    <s v="F E001-00000035"/>
    <m/>
    <s v="01-"/>
    <x v="335"/>
    <n v="0"/>
    <m/>
    <x v="124"/>
    <x v="115"/>
    <d v="2025-05-16T00:00:00"/>
    <d v="2025-05-16T00:00:00"/>
    <s v="P00037"/>
    <m/>
    <m/>
    <m/>
    <s v="COLABORATIVA S.A.C."/>
    <n v="-338.98"/>
    <n v="-61.02"/>
    <n v="-400"/>
    <n v="-400"/>
    <m/>
    <s v="PEN"/>
    <b v="0"/>
    <s v="Pagado"/>
    <m/>
    <m/>
    <m/>
    <x v="0"/>
    <m/>
    <m/>
    <x v="0"/>
    <x v="0"/>
    <m/>
    <m/>
    <m/>
    <m/>
    <m/>
    <m/>
    <m/>
    <d v="2025-05-16T00:00:00"/>
  </r>
  <r>
    <x v="336"/>
    <s v="R E001 - 115"/>
    <m/>
    <s v="02-"/>
    <x v="336"/>
    <n v="0"/>
    <m/>
    <x v="128"/>
    <x v="116"/>
    <d v="2025-05-15T00:00:00"/>
    <d v="2025-05-15T00:00:00"/>
    <m/>
    <m/>
    <m/>
    <m/>
    <s v="COLABORATIVA S.A.C."/>
    <n v="-350"/>
    <m/>
    <n v="-350"/>
    <n v="-350"/>
    <m/>
    <s v="PEN"/>
    <b v="0"/>
    <s v="Pagado"/>
    <m/>
    <m/>
    <m/>
    <x v="0"/>
    <m/>
    <m/>
    <x v="0"/>
    <x v="0"/>
    <m/>
    <m/>
    <m/>
    <m/>
    <m/>
    <m/>
    <m/>
    <d v="2025-05-15T00:00:00"/>
  </r>
  <r>
    <x v="337"/>
    <s v="F F001 - 00007417"/>
    <m/>
    <s v="01-"/>
    <x v="337"/>
    <n v="0"/>
    <m/>
    <x v="65"/>
    <x v="116"/>
    <d v="2025-05-15T00:00:00"/>
    <d v="2025-05-15T00:00:00"/>
    <s v="P00041"/>
    <m/>
    <s v="PAGADO"/>
    <m/>
    <s v="COLABORATIVA S.A.C."/>
    <n v="-626.27"/>
    <n v="-112.73"/>
    <n v="-739"/>
    <n v="-739"/>
    <m/>
    <s v="PEN"/>
    <b v="0"/>
    <s v="Pagado"/>
    <m/>
    <m/>
    <m/>
    <x v="0"/>
    <m/>
    <m/>
    <x v="0"/>
    <x v="0"/>
    <m/>
    <m/>
    <m/>
    <m/>
    <m/>
    <m/>
    <m/>
    <d v="2025-05-15T00:00:00"/>
  </r>
  <r>
    <x v="338"/>
    <s v="F E001-00001288"/>
    <m/>
    <s v="01-"/>
    <x v="338"/>
    <n v="0"/>
    <m/>
    <x v="101"/>
    <x v="116"/>
    <d v="2025-05-15T00:00:00"/>
    <d v="2025-05-15T00:00:00"/>
    <m/>
    <m/>
    <m/>
    <m/>
    <s v="COLABORATIVA S.A.C."/>
    <n v="-516.95000000000005"/>
    <n v="-93.05"/>
    <n v="-610"/>
    <n v="-610"/>
    <m/>
    <s v="PEN"/>
    <b v="0"/>
    <s v="Pagado"/>
    <m/>
    <m/>
    <m/>
    <x v="0"/>
    <m/>
    <m/>
    <x v="0"/>
    <x v="0"/>
    <m/>
    <m/>
    <m/>
    <m/>
    <m/>
    <m/>
    <m/>
    <d v="2025-05-15T00:00:00"/>
  </r>
  <r>
    <x v="339"/>
    <s v="F FX02-00343038"/>
    <m/>
    <s v="01-"/>
    <x v="339"/>
    <n v="0"/>
    <m/>
    <x v="66"/>
    <x v="117"/>
    <d v="2025-05-14T00:00:00"/>
    <d v="2025-05-19T00:00:00"/>
    <s v="P00038"/>
    <m/>
    <s v="2 FACTURAS"/>
    <m/>
    <s v="COLABORATIVA S.A.C."/>
    <n v="-492.38"/>
    <n v="-88.62"/>
    <n v="-581"/>
    <n v="-581"/>
    <m/>
    <s v="PEN"/>
    <b v="0"/>
    <s v="Pagado"/>
    <m/>
    <m/>
    <m/>
    <x v="0"/>
    <m/>
    <m/>
    <x v="0"/>
    <x v="0"/>
    <m/>
    <m/>
    <m/>
    <m/>
    <m/>
    <m/>
    <m/>
    <d v="2025-05-14T00:00:00"/>
  </r>
  <r>
    <x v="340"/>
    <s v="F F001 - 000 1167"/>
    <m/>
    <s v="01-"/>
    <x v="340"/>
    <n v="0"/>
    <m/>
    <x v="129"/>
    <x v="117"/>
    <d v="2025-05-14T00:00:00"/>
    <d v="2025-05-14T00:00:00"/>
    <m/>
    <m/>
    <m/>
    <m/>
    <s v="COLABORATIVA S.A.C."/>
    <n v="-135"/>
    <n v="-24.3"/>
    <n v="-159.30000000000001"/>
    <n v="-159.30000000000001"/>
    <m/>
    <s v="PEN"/>
    <b v="0"/>
    <s v="Pagado"/>
    <m/>
    <m/>
    <m/>
    <x v="0"/>
    <m/>
    <m/>
    <x v="0"/>
    <x v="0"/>
    <m/>
    <m/>
    <m/>
    <m/>
    <m/>
    <m/>
    <m/>
    <d v="2025-05-14T00:00:00"/>
  </r>
  <r>
    <x v="341"/>
    <s v="F E001-00000250"/>
    <m/>
    <s v="01-"/>
    <x v="341"/>
    <n v="0"/>
    <m/>
    <x v="54"/>
    <x v="117"/>
    <d v="2025-05-14T00:00:00"/>
    <d v="2025-05-14T00:00:00"/>
    <s v="P00034"/>
    <m/>
    <m/>
    <m/>
    <s v="COLABORATIVA S.A.C."/>
    <n v="-1250"/>
    <n v="-225"/>
    <n v="-1475"/>
    <n v="-1475"/>
    <m/>
    <s v="PEN"/>
    <b v="0"/>
    <s v="Pagado"/>
    <m/>
    <m/>
    <m/>
    <x v="0"/>
    <m/>
    <m/>
    <x v="0"/>
    <x v="0"/>
    <m/>
    <m/>
    <m/>
    <m/>
    <m/>
    <m/>
    <m/>
    <d v="2025-05-14T00:00:00"/>
  </r>
  <r>
    <x v="342"/>
    <s v="F E001-00000249"/>
    <m/>
    <s v="01-"/>
    <x v="342"/>
    <n v="0"/>
    <m/>
    <x v="54"/>
    <x v="117"/>
    <d v="2025-05-14T00:00:00"/>
    <d v="2025-05-14T00:00:00"/>
    <s v="P00031"/>
    <m/>
    <m/>
    <m/>
    <s v="COLABORATIVA S.A.C."/>
    <n v="-4521.1899999999996"/>
    <n v="-813.81"/>
    <n v="-5335"/>
    <n v="-5335"/>
    <m/>
    <s v="PEN"/>
    <b v="0"/>
    <s v="Pagado"/>
    <m/>
    <m/>
    <m/>
    <x v="0"/>
    <m/>
    <m/>
    <x v="0"/>
    <x v="0"/>
    <m/>
    <m/>
    <m/>
    <m/>
    <m/>
    <m/>
    <m/>
    <d v="2025-05-14T00:00:00"/>
  </r>
  <r>
    <x v="343"/>
    <s v="R S108-84224 N-BV-04145"/>
    <m/>
    <s v="14-"/>
    <x v="343"/>
    <n v="0"/>
    <m/>
    <x v="61"/>
    <x v="118"/>
    <d v="2025-05-13T00:00:00"/>
    <d v="2025-05-20T00:00:00"/>
    <m/>
    <m/>
    <m/>
    <m/>
    <s v="COLABORATIVA S.A.C."/>
    <n v="-749.07"/>
    <n v="-134.83000000000001"/>
    <n v="-883.9"/>
    <n v="-883.9"/>
    <m/>
    <s v="PEN"/>
    <b v="0"/>
    <s v="Pagado"/>
    <m/>
    <m/>
    <m/>
    <x v="0"/>
    <m/>
    <m/>
    <x v="0"/>
    <x v="0"/>
    <m/>
    <m/>
    <m/>
    <m/>
    <m/>
    <m/>
    <m/>
    <d v="2025-05-13T00:00:00"/>
  </r>
  <r>
    <x v="344"/>
    <s v="F F001-00024068"/>
    <m/>
    <s v="01-"/>
    <x v="344"/>
    <n v="0"/>
    <m/>
    <x v="18"/>
    <x v="118"/>
    <d v="2025-05-13T00:00:00"/>
    <d v="2025-05-13T00:00:00"/>
    <s v="P00033"/>
    <m/>
    <m/>
    <m/>
    <s v="COLABORATIVA S.A.C."/>
    <n v="-824"/>
    <n v="-148.32"/>
    <n v="-972.32"/>
    <n v="-972.32"/>
    <m/>
    <s v="PEN"/>
    <b v="0"/>
    <s v="Pagado"/>
    <m/>
    <m/>
    <m/>
    <x v="0"/>
    <m/>
    <m/>
    <x v="0"/>
    <x v="0"/>
    <m/>
    <m/>
    <m/>
    <m/>
    <m/>
    <m/>
    <m/>
    <d v="2025-05-13T00:00:00"/>
  </r>
  <r>
    <x v="345"/>
    <s v="F F052-01536673"/>
    <m/>
    <s v="01-"/>
    <x v="345"/>
    <n v="0"/>
    <m/>
    <x v="4"/>
    <x v="119"/>
    <d v="2025-05-12T00:00:00"/>
    <d v="2025-05-19T00:00:00"/>
    <s v="P00032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5-12T00:00:00"/>
  </r>
  <r>
    <x v="346"/>
    <s v="F E001-00000029"/>
    <m/>
    <s v="01-"/>
    <x v="346"/>
    <n v="0"/>
    <m/>
    <x v="16"/>
    <x v="119"/>
    <d v="2025-05-12T00:00:00"/>
    <d v="2025-05-13T00:00:00"/>
    <m/>
    <m/>
    <m/>
    <m/>
    <s v="COLABORATIVA S.A.C."/>
    <n v="-2400"/>
    <n v="-432"/>
    <n v="-2832"/>
    <n v="-2832"/>
    <m/>
    <s v="PEN"/>
    <b v="0"/>
    <s v="Pagado"/>
    <m/>
    <m/>
    <m/>
    <x v="0"/>
    <m/>
    <m/>
    <x v="0"/>
    <x v="0"/>
    <m/>
    <m/>
    <m/>
    <m/>
    <m/>
    <m/>
    <m/>
    <d v="2025-05-12T00:00:00"/>
  </r>
  <r>
    <x v="347"/>
    <s v="F F001-00008823"/>
    <m/>
    <s v="01-"/>
    <x v="347"/>
    <n v="0"/>
    <m/>
    <x v="25"/>
    <x v="120"/>
    <d v="2025-05-10T00:00:00"/>
    <d v="2025-05-13T00:00:00"/>
    <m/>
    <m/>
    <m/>
    <m/>
    <s v="COLABORATIVA S.A.C."/>
    <n v="-5923.74"/>
    <n v="-1066.26"/>
    <n v="-6990"/>
    <n v="-6990"/>
    <m/>
    <s v="PEN"/>
    <b v="0"/>
    <s v="Pagado"/>
    <m/>
    <m/>
    <m/>
    <x v="0"/>
    <m/>
    <m/>
    <x v="0"/>
    <x v="0"/>
    <m/>
    <m/>
    <m/>
    <m/>
    <m/>
    <m/>
    <m/>
    <d v="2025-05-10T00:00:00"/>
  </r>
  <r>
    <x v="348"/>
    <s v="F E001-00000033"/>
    <m/>
    <s v="01-"/>
    <x v="348"/>
    <n v="0"/>
    <m/>
    <x v="124"/>
    <x v="121"/>
    <d v="2025-05-08T00:00:00"/>
    <d v="2025-05-08T00:00:00"/>
    <m/>
    <m/>
    <m/>
    <m/>
    <s v="COLABORATIVA S.A.C."/>
    <n v="-63.56"/>
    <n v="-11.44"/>
    <n v="-75"/>
    <n v="-75"/>
    <m/>
    <s v="PEN"/>
    <b v="0"/>
    <s v="Pagado"/>
    <m/>
    <m/>
    <m/>
    <x v="0"/>
    <m/>
    <m/>
    <x v="0"/>
    <x v="0"/>
    <m/>
    <m/>
    <m/>
    <m/>
    <m/>
    <m/>
    <m/>
    <d v="2025-05-08T00:00:00"/>
  </r>
  <r>
    <x v="349"/>
    <s v="R E001- 13"/>
    <m/>
    <s v="02-"/>
    <x v="169"/>
    <n v="0"/>
    <m/>
    <x v="107"/>
    <x v="122"/>
    <d v="2025-05-07T00:00:00"/>
    <d v="2025-05-07T00:00:00"/>
    <m/>
    <m/>
    <m/>
    <m/>
    <s v="COLABORATIVA S.A.C."/>
    <n v="-1500"/>
    <m/>
    <n v="-1500"/>
    <n v="-1500"/>
    <m/>
    <s v="PEN"/>
    <b v="0"/>
    <s v="Pagado"/>
    <m/>
    <m/>
    <m/>
    <x v="0"/>
    <m/>
    <m/>
    <x v="0"/>
    <x v="0"/>
    <m/>
    <m/>
    <m/>
    <m/>
    <m/>
    <m/>
    <m/>
    <d v="2025-05-07T00:00:00"/>
  </r>
  <r>
    <x v="350"/>
    <s v="F E001-00001285"/>
    <m/>
    <s v="01-"/>
    <x v="349"/>
    <n v="0"/>
    <m/>
    <x v="101"/>
    <x v="122"/>
    <d v="2025-05-07T00:00:00"/>
    <d v="2025-05-08T00:00:00"/>
    <m/>
    <m/>
    <m/>
    <m/>
    <s v="COLABORATIVA S.A.C."/>
    <n v="-20"/>
    <n v="-3.6"/>
    <n v="-23.6"/>
    <n v="-23.6"/>
    <m/>
    <s v="PEN"/>
    <b v="0"/>
    <s v="Pagado"/>
    <m/>
    <m/>
    <m/>
    <x v="0"/>
    <m/>
    <m/>
    <x v="0"/>
    <x v="0"/>
    <m/>
    <m/>
    <m/>
    <m/>
    <m/>
    <m/>
    <m/>
    <d v="2025-05-07T00:00:00"/>
  </r>
  <r>
    <x v="351"/>
    <s v="R E001-18"/>
    <m/>
    <s v="02-"/>
    <x v="350"/>
    <n v="0"/>
    <m/>
    <x v="130"/>
    <x v="123"/>
    <d v="2025-05-06T00:00:00"/>
    <d v="2025-05-06T00:00:00"/>
    <m/>
    <m/>
    <m/>
    <m/>
    <s v="COLABORATIVA S.A.C."/>
    <n v="-182.5"/>
    <m/>
    <n v="-182.5"/>
    <n v="-182.5"/>
    <m/>
    <s v="PEN"/>
    <b v="0"/>
    <s v="Pagado"/>
    <m/>
    <m/>
    <m/>
    <x v="0"/>
    <m/>
    <m/>
    <x v="0"/>
    <x v="0"/>
    <m/>
    <m/>
    <m/>
    <m/>
    <m/>
    <m/>
    <m/>
    <d v="2025-05-06T00:00:00"/>
  </r>
  <r>
    <x v="352"/>
    <s v="F E001-00000032"/>
    <m/>
    <s v="01-"/>
    <x v="351"/>
    <n v="0"/>
    <m/>
    <x v="124"/>
    <x v="123"/>
    <d v="2025-05-06T00:00:00"/>
    <d v="2025-05-07T00:00:00"/>
    <m/>
    <m/>
    <m/>
    <m/>
    <s v="COLABORATIVA S.A.C."/>
    <n v="-895.77"/>
    <n v="-161.24"/>
    <n v="-1057.01"/>
    <n v="-1057.01"/>
    <m/>
    <s v="PEN"/>
    <b v="0"/>
    <s v="Pagado"/>
    <m/>
    <m/>
    <m/>
    <x v="0"/>
    <m/>
    <m/>
    <x v="0"/>
    <x v="0"/>
    <m/>
    <m/>
    <m/>
    <m/>
    <m/>
    <m/>
    <m/>
    <d v="2025-05-06T00:00:00"/>
  </r>
  <r>
    <x v="353"/>
    <s v="F E001-00000031"/>
    <m/>
    <s v="01-"/>
    <x v="352"/>
    <n v="0"/>
    <m/>
    <x v="124"/>
    <x v="123"/>
    <d v="2025-05-06T00:00:00"/>
    <d v="2025-05-06T00:00:00"/>
    <s v="P00029"/>
    <m/>
    <m/>
    <m/>
    <s v="COLABORATIVA S.A.C."/>
    <n v="-705.09"/>
    <n v="-126.91"/>
    <n v="-832"/>
    <n v="-832"/>
    <m/>
    <s v="PEN"/>
    <b v="0"/>
    <s v="Revertido"/>
    <m/>
    <m/>
    <m/>
    <x v="0"/>
    <m/>
    <m/>
    <x v="0"/>
    <x v="0"/>
    <m/>
    <m/>
    <m/>
    <m/>
    <m/>
    <m/>
    <m/>
    <d v="2025-05-06T00:00:00"/>
  </r>
  <r>
    <x v="354"/>
    <s v="F E001-00000242"/>
    <m/>
    <s v="01-"/>
    <x v="353"/>
    <n v="0"/>
    <m/>
    <x v="54"/>
    <x v="124"/>
    <d v="2025-05-05T00:00:00"/>
    <d v="2025-05-05T00:00:00"/>
    <s v="P00028"/>
    <m/>
    <m/>
    <m/>
    <s v="COLABORATIVA S.A.C."/>
    <n v="-48"/>
    <n v="-8.64"/>
    <n v="-56.64"/>
    <n v="-56.64"/>
    <m/>
    <s v="PEN"/>
    <b v="0"/>
    <s v="Pagado"/>
    <m/>
    <m/>
    <m/>
    <x v="0"/>
    <m/>
    <m/>
    <x v="0"/>
    <x v="0"/>
    <m/>
    <m/>
    <m/>
    <m/>
    <m/>
    <m/>
    <m/>
    <d v="2025-05-05T00:00:00"/>
  </r>
  <r>
    <x v="355"/>
    <s v="F E001-00000025"/>
    <m/>
    <s v="01-"/>
    <x v="354"/>
    <n v="0"/>
    <m/>
    <x v="16"/>
    <x v="124"/>
    <d v="2025-05-05T00:00:00"/>
    <d v="2025-05-05T00:00:00"/>
    <m/>
    <m/>
    <s v="RUC: 10440668581"/>
    <m/>
    <s v="COLABORATIVA S.A.C."/>
    <n v="-600"/>
    <n v="-108"/>
    <n v="-708"/>
    <n v="-708"/>
    <m/>
    <s v="PEN"/>
    <b v="0"/>
    <s v="Pagado"/>
    <m/>
    <m/>
    <m/>
    <x v="0"/>
    <m/>
    <m/>
    <x v="0"/>
    <x v="0"/>
    <m/>
    <m/>
    <m/>
    <m/>
    <m/>
    <m/>
    <m/>
    <d v="2025-05-05T00:00:00"/>
  </r>
  <r>
    <x v="356"/>
    <s v="F E001-00000024"/>
    <m/>
    <s v="01-"/>
    <x v="355"/>
    <n v="0"/>
    <m/>
    <x v="16"/>
    <x v="124"/>
    <d v="2025-05-05T00:00:00"/>
    <d v="2025-05-05T00:00:00"/>
    <m/>
    <m/>
    <s v="10440668581"/>
    <m/>
    <s v="COLABORATIVA S.A.C."/>
    <n v="-3880"/>
    <n v="-698.4"/>
    <n v="-4578.3999999999996"/>
    <n v="-4578.3999999999996"/>
    <m/>
    <s v="PEN"/>
    <b v="0"/>
    <s v="Pagado"/>
    <m/>
    <m/>
    <m/>
    <x v="0"/>
    <m/>
    <m/>
    <x v="0"/>
    <x v="0"/>
    <m/>
    <m/>
    <m/>
    <m/>
    <m/>
    <m/>
    <m/>
    <d v="2025-05-05T00:00:00"/>
  </r>
  <r>
    <x v="357"/>
    <s v="F E001-00001279"/>
    <m/>
    <s v="01-"/>
    <x v="356"/>
    <n v="0"/>
    <m/>
    <x v="101"/>
    <x v="125"/>
    <d v="2025-05-03T00:00:00"/>
    <d v="2025-05-03T00:00:00"/>
    <m/>
    <m/>
    <m/>
    <m/>
    <s v="COLABORATIVA S.A.C."/>
    <n v="-364"/>
    <n v="-65.52"/>
    <n v="-429.52"/>
    <n v="-429.52"/>
    <m/>
    <s v="PEN"/>
    <b v="0"/>
    <s v="Pagado"/>
    <m/>
    <m/>
    <m/>
    <x v="0"/>
    <m/>
    <m/>
    <x v="0"/>
    <x v="0"/>
    <m/>
    <m/>
    <m/>
    <m/>
    <m/>
    <m/>
    <m/>
    <d v="2025-05-03T00:00:00"/>
  </r>
  <r>
    <x v="358"/>
    <s v="R E001- 19"/>
    <m/>
    <s v="02-"/>
    <x v="357"/>
    <n v="0"/>
    <m/>
    <x v="87"/>
    <x v="126"/>
    <d v="2025-05-02T00:00:00"/>
    <d v="2025-05-05T00:00:00"/>
    <m/>
    <m/>
    <m/>
    <m/>
    <s v="COLABORATIVA S.A.C."/>
    <n v="-640"/>
    <m/>
    <n v="-640"/>
    <n v="-640"/>
    <m/>
    <s v="PEN"/>
    <b v="0"/>
    <s v="Pagado"/>
    <m/>
    <m/>
    <m/>
    <x v="0"/>
    <m/>
    <m/>
    <x v="0"/>
    <x v="0"/>
    <m/>
    <m/>
    <m/>
    <m/>
    <m/>
    <m/>
    <m/>
    <d v="2025-05-02T00:00:00"/>
  </r>
  <r>
    <x v="359"/>
    <s v="F E001-00000030"/>
    <m/>
    <s v="01-"/>
    <x v="358"/>
    <n v="0"/>
    <m/>
    <x v="124"/>
    <x v="126"/>
    <d v="2025-05-02T00:00:00"/>
    <d v="2025-05-02T00:00:00"/>
    <s v="P00027"/>
    <m/>
    <s v="20609119277"/>
    <m/>
    <s v="COLABORATIVA S.A.C."/>
    <n v="-9243.2099999999991"/>
    <n v="-1663.79"/>
    <n v="-10907"/>
    <n v="-10907"/>
    <m/>
    <s v="PEN"/>
    <b v="0"/>
    <s v="Pagado"/>
    <m/>
    <m/>
    <m/>
    <x v="0"/>
    <m/>
    <m/>
    <x v="0"/>
    <x v="0"/>
    <m/>
    <m/>
    <m/>
    <m/>
    <m/>
    <m/>
    <m/>
    <d v="2025-05-02T00:00:00"/>
  </r>
  <r>
    <x v="360"/>
    <s v="F FE25-00003199"/>
    <m/>
    <s v="01-"/>
    <x v="359"/>
    <n v="0"/>
    <m/>
    <x v="26"/>
    <x v="127"/>
    <d v="2025-05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x v="0"/>
    <m/>
    <m/>
    <x v="0"/>
    <x v="0"/>
    <m/>
    <m/>
    <m/>
    <m/>
    <m/>
    <m/>
    <m/>
    <d v="2025-05-01T00:00:00"/>
  </r>
  <r>
    <x v="361"/>
    <s v="R E001-8"/>
    <m/>
    <s v="02-"/>
    <x v="360"/>
    <n v="0"/>
    <m/>
    <x v="131"/>
    <x v="128"/>
    <d v="2025-04-30T00:00:00"/>
    <d v="2025-05-02T00:00:00"/>
    <m/>
    <m/>
    <m/>
    <m/>
    <s v="COLABORATIVA S.A.C."/>
    <n v="-1650"/>
    <m/>
    <n v="-1650"/>
    <n v="-1650"/>
    <m/>
    <s v="PEN"/>
    <b v="0"/>
    <s v="Pagado"/>
    <m/>
    <m/>
    <m/>
    <x v="0"/>
    <m/>
    <m/>
    <x v="0"/>
    <x v="0"/>
    <m/>
    <m/>
    <m/>
    <m/>
    <m/>
    <m/>
    <m/>
    <d v="2025-04-30T00:00:00"/>
  </r>
  <r>
    <x v="327"/>
    <s v="R E001-22"/>
    <m/>
    <s v="02-"/>
    <x v="327"/>
    <n v="0"/>
    <m/>
    <x v="132"/>
    <x v="128"/>
    <d v="2025-04-30T00:00:00"/>
    <d v="2025-04-30T00:00:00"/>
    <m/>
    <m/>
    <m/>
    <m/>
    <s v="COLABORATIVA S.A.C."/>
    <n v="-1600"/>
    <m/>
    <n v="-1600"/>
    <n v="-1600"/>
    <m/>
    <s v="PEN"/>
    <b v="0"/>
    <s v="Pagado"/>
    <m/>
    <m/>
    <m/>
    <x v="0"/>
    <m/>
    <m/>
    <x v="0"/>
    <x v="0"/>
    <m/>
    <m/>
    <m/>
    <m/>
    <m/>
    <m/>
    <m/>
    <d v="2025-04-30T00:00:00"/>
  </r>
  <r>
    <x v="362"/>
    <s v="R E001-12"/>
    <m/>
    <s v="02-"/>
    <x v="361"/>
    <n v="0"/>
    <m/>
    <x v="133"/>
    <x v="128"/>
    <d v="2025-04-30T00:00:00"/>
    <d v="2025-04-30T00:00:00"/>
    <m/>
    <m/>
    <m/>
    <m/>
    <s v="COLABORATIVA S.A.C."/>
    <n v="-1700"/>
    <m/>
    <n v="-1700"/>
    <n v="-1700"/>
    <m/>
    <s v="PEN"/>
    <b v="0"/>
    <s v="Pagado"/>
    <m/>
    <m/>
    <m/>
    <x v="0"/>
    <m/>
    <m/>
    <x v="0"/>
    <x v="0"/>
    <m/>
    <m/>
    <m/>
    <m/>
    <m/>
    <m/>
    <m/>
    <d v="2025-04-30T00:00:00"/>
  </r>
  <r>
    <x v="363"/>
    <s v="R E001- 7"/>
    <m/>
    <s v="02-"/>
    <x v="362"/>
    <n v="0"/>
    <m/>
    <x v="134"/>
    <x v="128"/>
    <d v="2025-04-30T00:00:00"/>
    <d v="2025-04-30T00:00:00"/>
    <m/>
    <m/>
    <m/>
    <m/>
    <s v="COLABORATIVA S.A.C."/>
    <n v="-1300"/>
    <m/>
    <n v="-1300"/>
    <n v="-1300"/>
    <m/>
    <s v="PEN"/>
    <b v="0"/>
    <s v="Pagado"/>
    <m/>
    <m/>
    <m/>
    <x v="0"/>
    <m/>
    <m/>
    <x v="0"/>
    <x v="0"/>
    <m/>
    <m/>
    <m/>
    <m/>
    <m/>
    <m/>
    <m/>
    <d v="2025-04-30T00:00:00"/>
  </r>
  <r>
    <x v="364"/>
    <s v="R E001- 35"/>
    <m/>
    <s v="02-"/>
    <x v="121"/>
    <n v="0"/>
    <m/>
    <x v="135"/>
    <x v="128"/>
    <d v="2025-04-30T00:00:00"/>
    <d v="2025-04-30T00:00:00"/>
    <m/>
    <m/>
    <m/>
    <m/>
    <s v="COLABORATIVA S.A.C."/>
    <n v="-2000"/>
    <m/>
    <n v="-2000"/>
    <n v="-2000"/>
    <m/>
    <s v="PEN"/>
    <b v="0"/>
    <s v="Pagado"/>
    <m/>
    <m/>
    <m/>
    <x v="0"/>
    <m/>
    <m/>
    <x v="0"/>
    <x v="0"/>
    <m/>
    <m/>
    <m/>
    <m/>
    <m/>
    <m/>
    <m/>
    <d v="2025-04-30T00:00:00"/>
  </r>
  <r>
    <x v="365"/>
    <s v="R E001- 28"/>
    <m/>
    <s v="02-"/>
    <x v="363"/>
    <n v="0"/>
    <m/>
    <x v="136"/>
    <x v="128"/>
    <d v="2025-04-30T00:00:00"/>
    <d v="2025-05-01T00:00:00"/>
    <m/>
    <m/>
    <m/>
    <m/>
    <s v="COLABORATIVA S.A.C."/>
    <n v="-1600"/>
    <m/>
    <n v="-1600"/>
    <n v="-1600"/>
    <m/>
    <s v="PEN"/>
    <b v="0"/>
    <s v="Pagado"/>
    <m/>
    <m/>
    <m/>
    <x v="0"/>
    <m/>
    <m/>
    <x v="0"/>
    <x v="0"/>
    <m/>
    <m/>
    <m/>
    <m/>
    <m/>
    <m/>
    <m/>
    <d v="2025-04-30T00:00:00"/>
  </r>
  <r>
    <x v="366"/>
    <s v="R E001- 23"/>
    <m/>
    <s v="02-"/>
    <x v="174"/>
    <n v="0"/>
    <m/>
    <x v="137"/>
    <x v="128"/>
    <d v="2025-04-30T00:00:00"/>
    <d v="2025-04-30T00:00:00"/>
    <m/>
    <m/>
    <m/>
    <m/>
    <s v="COLABORATIVA S.A.C."/>
    <n v="-2500"/>
    <m/>
    <n v="-2500"/>
    <n v="-2500"/>
    <m/>
    <s v="PEN"/>
    <b v="0"/>
    <s v="Pagado"/>
    <m/>
    <m/>
    <m/>
    <x v="0"/>
    <m/>
    <m/>
    <x v="0"/>
    <x v="0"/>
    <m/>
    <m/>
    <m/>
    <m/>
    <m/>
    <m/>
    <m/>
    <d v="2025-04-30T00:00:00"/>
  </r>
  <r>
    <x v="367"/>
    <s v="R E001- 14"/>
    <m/>
    <s v="02-"/>
    <x v="150"/>
    <n v="0"/>
    <m/>
    <x v="138"/>
    <x v="128"/>
    <d v="2025-04-30T00:00:00"/>
    <d v="2025-04-30T00:00:00"/>
    <m/>
    <m/>
    <m/>
    <m/>
    <s v="COLABORATIVA S.A.C."/>
    <n v="-2000"/>
    <m/>
    <n v="-2000"/>
    <n v="-2000"/>
    <m/>
    <s v="PEN"/>
    <b v="0"/>
    <s v="Pagado"/>
    <m/>
    <m/>
    <m/>
    <x v="0"/>
    <m/>
    <m/>
    <x v="0"/>
    <x v="0"/>
    <m/>
    <m/>
    <m/>
    <m/>
    <m/>
    <m/>
    <m/>
    <d v="2025-04-30T00:00:00"/>
  </r>
  <r>
    <x v="368"/>
    <s v="F F001-00023949"/>
    <m/>
    <s v="01-"/>
    <x v="364"/>
    <n v="0"/>
    <m/>
    <x v="18"/>
    <x v="128"/>
    <d v="2025-04-30T00:00:00"/>
    <d v="2025-05-19T00:00:00"/>
    <s v="P00025"/>
    <m/>
    <m/>
    <m/>
    <s v="COLABORATIVA S.A.C."/>
    <n v="-963.2"/>
    <n v="-173.38"/>
    <n v="-1136.58"/>
    <n v="-1136.58"/>
    <m/>
    <s v="PEN"/>
    <b v="0"/>
    <s v="Pagado"/>
    <m/>
    <m/>
    <m/>
    <x v="0"/>
    <m/>
    <m/>
    <x v="0"/>
    <x v="0"/>
    <m/>
    <m/>
    <m/>
    <m/>
    <m/>
    <m/>
    <m/>
    <d v="2025-04-30T00:00:00"/>
  </r>
  <r>
    <x v="369"/>
    <s v="F E001-00000485"/>
    <m/>
    <s v="01-"/>
    <x v="365"/>
    <n v="0"/>
    <m/>
    <x v="39"/>
    <x v="128"/>
    <d v="2025-04-30T00:00:00"/>
    <d v="2025-04-30T00:00:00"/>
    <m/>
    <m/>
    <m/>
    <m/>
    <s v="COLABORATIVA S.A.C."/>
    <n v="-10500"/>
    <n v="-1890"/>
    <n v="-12390"/>
    <n v="-12390"/>
    <m/>
    <s v="PEN"/>
    <b v="0"/>
    <s v="Pagado"/>
    <m/>
    <m/>
    <m/>
    <x v="0"/>
    <m/>
    <m/>
    <x v="0"/>
    <x v="0"/>
    <m/>
    <m/>
    <m/>
    <m/>
    <m/>
    <m/>
    <m/>
    <d v="2025-04-30T00:00:00"/>
  </r>
  <r>
    <x v="370"/>
    <s v="F E001-00000484"/>
    <m/>
    <s v="01-"/>
    <x v="366"/>
    <n v="0"/>
    <m/>
    <x v="39"/>
    <x v="128"/>
    <d v="2025-04-30T00:00:00"/>
    <d v="2025-04-30T00:00:00"/>
    <m/>
    <m/>
    <m/>
    <m/>
    <s v="COLABORATIVA S.A.C."/>
    <n v="-7450"/>
    <n v="-1341"/>
    <n v="-8791"/>
    <n v="-8791"/>
    <m/>
    <s v="PEN"/>
    <b v="0"/>
    <s v="Pagado"/>
    <m/>
    <m/>
    <m/>
    <x v="0"/>
    <m/>
    <m/>
    <x v="0"/>
    <x v="0"/>
    <m/>
    <m/>
    <m/>
    <m/>
    <m/>
    <m/>
    <m/>
    <d v="2025-04-30T00:00:00"/>
  </r>
  <r>
    <x v="371"/>
    <s v="F E001-00000483"/>
    <m/>
    <s v="01-"/>
    <x v="367"/>
    <n v="0"/>
    <m/>
    <x v="39"/>
    <x v="128"/>
    <d v="2025-04-30T00:00:00"/>
    <d v="2025-04-30T00:00:00"/>
    <m/>
    <m/>
    <m/>
    <m/>
    <s v="COLABORATIVA S.A.C."/>
    <n v="-3140"/>
    <n v="-565.20000000000005"/>
    <n v="-3705.2"/>
    <n v="-3705.2"/>
    <m/>
    <s v="PEN"/>
    <b v="0"/>
    <s v="Pagado"/>
    <m/>
    <m/>
    <m/>
    <x v="0"/>
    <m/>
    <m/>
    <x v="0"/>
    <x v="0"/>
    <m/>
    <m/>
    <m/>
    <m/>
    <m/>
    <m/>
    <m/>
    <d v="2025-04-30T00:00:00"/>
  </r>
  <r>
    <x v="372"/>
    <s v="F E001-00000239"/>
    <m/>
    <s v="01-"/>
    <x v="368"/>
    <n v="0"/>
    <m/>
    <x v="54"/>
    <x v="128"/>
    <d v="2025-04-30T00:00:00"/>
    <d v="2025-04-30T00:00:00"/>
    <s v="P00016"/>
    <m/>
    <m/>
    <m/>
    <s v="COLABORATIVA S.A.C."/>
    <n v="-440.68"/>
    <n v="-79.319999999999993"/>
    <n v="-520"/>
    <n v="-520"/>
    <m/>
    <s v="PEN"/>
    <b v="0"/>
    <s v="Pagado"/>
    <m/>
    <m/>
    <m/>
    <x v="0"/>
    <m/>
    <m/>
    <x v="0"/>
    <x v="0"/>
    <m/>
    <m/>
    <m/>
    <m/>
    <m/>
    <m/>
    <m/>
    <d v="2025-04-30T00:00:00"/>
  </r>
  <r>
    <x v="373"/>
    <s v="F E001-00000238"/>
    <m/>
    <s v="01-"/>
    <x v="369"/>
    <n v="0"/>
    <m/>
    <x v="54"/>
    <x v="128"/>
    <d v="2025-04-30T00:00:00"/>
    <d v="2025-05-19T00:00:00"/>
    <s v="P00011"/>
    <m/>
    <m/>
    <m/>
    <s v="COLABORATIVA S.A.C."/>
    <n v="-4521.1899999999996"/>
    <n v="-813.81"/>
    <n v="-5335"/>
    <n v="-5335"/>
    <m/>
    <s v="PEN"/>
    <b v="0"/>
    <s v="Pagado"/>
    <m/>
    <m/>
    <m/>
    <x v="0"/>
    <m/>
    <m/>
    <x v="0"/>
    <x v="0"/>
    <m/>
    <m/>
    <m/>
    <m/>
    <m/>
    <m/>
    <m/>
    <d v="2025-04-30T00:00:00"/>
  </r>
  <r>
    <x v="147"/>
    <s v="F E001-00000055"/>
    <m/>
    <s v="01-"/>
    <x v="147"/>
    <n v="0"/>
    <m/>
    <x v="67"/>
    <x v="128"/>
    <d v="2025-04-30T00:00:00"/>
    <d v="2025-04-30T00:00:00"/>
    <m/>
    <m/>
    <m/>
    <m/>
    <s v="COLABORATIVA S.A.C."/>
    <n v="-1080"/>
    <n v="-194.4"/>
    <n v="-1274.4000000000001"/>
    <n v="-1274.4000000000001"/>
    <m/>
    <s v="PEN"/>
    <b v="0"/>
    <s v="Pagado"/>
    <m/>
    <m/>
    <m/>
    <x v="0"/>
    <m/>
    <m/>
    <x v="0"/>
    <x v="0"/>
    <m/>
    <m/>
    <m/>
    <m/>
    <m/>
    <m/>
    <m/>
    <d v="2025-04-30T00:00:00"/>
  </r>
  <r>
    <x v="353"/>
    <s v="F E001-00000031"/>
    <m/>
    <s v="01-"/>
    <x v="352"/>
    <n v="0"/>
    <m/>
    <x v="80"/>
    <x v="128"/>
    <d v="2025-04-30T00:00:00"/>
    <d v="2025-04-30T00:00:00"/>
    <m/>
    <m/>
    <m/>
    <m/>
    <s v="COLABORATIVA S.A.C."/>
    <n v="-4500"/>
    <n v="-810"/>
    <n v="-5310"/>
    <n v="-5310"/>
    <m/>
    <s v="PEN"/>
    <b v="0"/>
    <s v="Pagado"/>
    <m/>
    <m/>
    <m/>
    <x v="0"/>
    <m/>
    <m/>
    <x v="0"/>
    <x v="0"/>
    <m/>
    <m/>
    <m/>
    <m/>
    <m/>
    <m/>
    <m/>
    <d v="2025-04-30T00:00:00"/>
  </r>
  <r>
    <x v="286"/>
    <s v="F E001-00000020"/>
    <m/>
    <s v="01-"/>
    <x v="286"/>
    <n v="0"/>
    <m/>
    <x v="16"/>
    <x v="129"/>
    <d v="2025-04-29T00:00:00"/>
    <d v="2025-04-30T00:00:00"/>
    <m/>
    <m/>
    <m/>
    <m/>
    <s v="COLABORATIVA S.A.C."/>
    <n v="-880"/>
    <n v="-158.4"/>
    <n v="-1038.4000000000001"/>
    <n v="-1038.4000000000001"/>
    <m/>
    <s v="PEN"/>
    <b v="0"/>
    <s v="Pagado"/>
    <m/>
    <m/>
    <m/>
    <x v="0"/>
    <m/>
    <m/>
    <x v="0"/>
    <x v="0"/>
    <m/>
    <m/>
    <m/>
    <m/>
    <m/>
    <m/>
    <m/>
    <d v="2025-04-29T00:00:00"/>
  </r>
  <r>
    <x v="374"/>
    <s v="F E001-00000019"/>
    <m/>
    <s v="01-"/>
    <x v="370"/>
    <n v="0"/>
    <m/>
    <x v="16"/>
    <x v="129"/>
    <d v="2025-04-29T00:00:00"/>
    <d v="2025-04-30T00:00:00"/>
    <m/>
    <m/>
    <m/>
    <m/>
    <s v="COLABORATIVA S.A.C."/>
    <n v="-795"/>
    <n v="-143.1"/>
    <n v="-938.1"/>
    <n v="-938.1"/>
    <m/>
    <s v="PEN"/>
    <b v="0"/>
    <s v="Pagado"/>
    <m/>
    <m/>
    <m/>
    <x v="0"/>
    <m/>
    <m/>
    <x v="0"/>
    <x v="0"/>
    <m/>
    <m/>
    <m/>
    <m/>
    <m/>
    <m/>
    <m/>
    <d v="2025-04-29T00:00:00"/>
  </r>
  <r>
    <x v="375"/>
    <s v="F F001-00008733"/>
    <m/>
    <s v="01-"/>
    <x v="371"/>
    <n v="0"/>
    <m/>
    <x v="25"/>
    <x v="130"/>
    <d v="2025-04-28T00:00:00"/>
    <d v="2025-04-30T00:00:00"/>
    <s v="P00026"/>
    <m/>
    <m/>
    <m/>
    <s v="COLABORATIVA S.A.C."/>
    <n v="-1220.3399999999999"/>
    <n v="-219.66"/>
    <n v="-1440"/>
    <n v="-1440"/>
    <m/>
    <s v="PEN"/>
    <b v="0"/>
    <s v="Pagado"/>
    <m/>
    <m/>
    <m/>
    <x v="0"/>
    <m/>
    <m/>
    <x v="0"/>
    <x v="0"/>
    <m/>
    <m/>
    <m/>
    <m/>
    <m/>
    <m/>
    <m/>
    <d v="2025-04-28T00:00:00"/>
  </r>
  <r>
    <x v="346"/>
    <s v="F E001-00000029"/>
    <m/>
    <s v="01-"/>
    <x v="346"/>
    <n v="0"/>
    <m/>
    <x v="124"/>
    <x v="131"/>
    <d v="2025-04-24T00:00:00"/>
    <d v="2025-04-24T00:00:00"/>
    <s v="P00023"/>
    <m/>
    <m/>
    <m/>
    <s v="COLABORATIVA S.A.C."/>
    <n v="-4011.02"/>
    <n v="-721.98"/>
    <n v="-4733"/>
    <n v="-4733"/>
    <m/>
    <s v="PEN"/>
    <b v="0"/>
    <s v="Pagado"/>
    <m/>
    <m/>
    <m/>
    <x v="0"/>
    <m/>
    <m/>
    <x v="0"/>
    <x v="0"/>
    <m/>
    <m/>
    <m/>
    <m/>
    <m/>
    <m/>
    <m/>
    <d v="2025-04-24T00:00:00"/>
  </r>
  <r>
    <x v="376"/>
    <s v="F F001 - 00000184"/>
    <m/>
    <s v="01-"/>
    <x v="372"/>
    <n v="0"/>
    <m/>
    <x v="139"/>
    <x v="132"/>
    <d v="2025-04-23T00:00:00"/>
    <d v="2025-04-23T00:00:00"/>
    <s v="P00022"/>
    <m/>
    <m/>
    <m/>
    <s v="COLABORATIVA S.A.C."/>
    <n v="-248.31"/>
    <n v="-44.69"/>
    <n v="-293"/>
    <n v="-293"/>
    <m/>
    <s v="PEN"/>
    <b v="0"/>
    <s v="Pagado"/>
    <m/>
    <m/>
    <m/>
    <x v="0"/>
    <m/>
    <m/>
    <x v="0"/>
    <x v="0"/>
    <m/>
    <m/>
    <m/>
    <m/>
    <m/>
    <m/>
    <m/>
    <d v="2025-04-23T00:00:00"/>
  </r>
  <r>
    <x v="377"/>
    <s v="F F001 - 00000183"/>
    <m/>
    <s v="01-"/>
    <x v="373"/>
    <n v="0"/>
    <m/>
    <x v="139"/>
    <x v="133"/>
    <d v="2025-04-22T00:00:00"/>
    <d v="2025-04-22T00:00:00"/>
    <s v="P00020"/>
    <m/>
    <m/>
    <m/>
    <s v="COLABORATIVA S.A.C."/>
    <n v="-1688.47"/>
    <n v="-303.93"/>
    <n v="-1992.4"/>
    <n v="-1992.4"/>
    <m/>
    <s v="PEN"/>
    <b v="0"/>
    <s v="Pagado"/>
    <m/>
    <m/>
    <m/>
    <x v="0"/>
    <m/>
    <m/>
    <x v="0"/>
    <x v="0"/>
    <m/>
    <m/>
    <m/>
    <m/>
    <m/>
    <m/>
    <m/>
    <d v="2025-04-22T00:00:00"/>
  </r>
  <r>
    <x v="161"/>
    <s v="F E001-00000012"/>
    <m/>
    <s v="01-"/>
    <x v="161"/>
    <n v="0"/>
    <m/>
    <x v="16"/>
    <x v="133"/>
    <d v="2025-04-22T00:00:00"/>
    <d v="2025-04-22T00:00:00"/>
    <s v="P00021"/>
    <m/>
    <m/>
    <m/>
    <s v="COLABORATIVA S.A.C."/>
    <n v="-480"/>
    <n v="-86.4"/>
    <n v="-566.4"/>
    <n v="-566.4"/>
    <m/>
    <s v="PEN"/>
    <b v="0"/>
    <s v="Pagado"/>
    <m/>
    <m/>
    <m/>
    <x v="0"/>
    <m/>
    <m/>
    <x v="0"/>
    <x v="0"/>
    <m/>
    <m/>
    <m/>
    <m/>
    <m/>
    <m/>
    <m/>
    <d v="2025-04-22T00:00:00"/>
  </r>
  <r>
    <x v="358"/>
    <s v="R E001- 19"/>
    <m/>
    <s v="02-"/>
    <x v="357"/>
    <n v="0"/>
    <m/>
    <x v="9"/>
    <x v="134"/>
    <d v="2025-04-17T00:00:00"/>
    <d v="2025-04-21T00:00:00"/>
    <m/>
    <m/>
    <m/>
    <m/>
    <s v="COLABORATIVA S.A.C."/>
    <n v="-1040"/>
    <m/>
    <n v="-1040"/>
    <n v="-1040"/>
    <m/>
    <s v="PEN"/>
    <b v="0"/>
    <s v="Pagado"/>
    <m/>
    <m/>
    <m/>
    <x v="0"/>
    <m/>
    <m/>
    <x v="0"/>
    <x v="0"/>
    <m/>
    <m/>
    <m/>
    <m/>
    <m/>
    <m/>
    <m/>
    <d v="2025-04-17T00:00:00"/>
  </r>
  <r>
    <x v="378"/>
    <s v="F E001-00000303"/>
    <m/>
    <s v="01-"/>
    <x v="374"/>
    <n v="0"/>
    <m/>
    <x v="121"/>
    <x v="134"/>
    <d v="2025-04-17T00:00:00"/>
    <d v="2025-04-21T00:00:00"/>
    <m/>
    <m/>
    <m/>
    <m/>
    <s v="COLABORATIVA S.A.C."/>
    <n v="-1550.7"/>
    <n v="-279.13"/>
    <n v="-1829.83"/>
    <n v="-484.98"/>
    <m/>
    <s v="USD"/>
    <b v="0"/>
    <s v="Pagado"/>
    <m/>
    <m/>
    <m/>
    <x v="0"/>
    <m/>
    <m/>
    <x v="0"/>
    <x v="0"/>
    <m/>
    <m/>
    <m/>
    <m/>
    <m/>
    <m/>
    <m/>
    <d v="2025-04-17T00:00:00"/>
  </r>
  <r>
    <x v="379"/>
    <s v="F F052-01510600"/>
    <m/>
    <s v="01-"/>
    <x v="375"/>
    <n v="0"/>
    <m/>
    <x v="4"/>
    <x v="135"/>
    <d v="2025-04-14T00:00:00"/>
    <d v="2025-04-12T00:00:00"/>
    <s v="P00017"/>
    <m/>
    <m/>
    <m/>
    <s v="COLABORATIVA S.A.C."/>
    <n v="-100"/>
    <n v="-18"/>
    <n v="-118"/>
    <n v="-118"/>
    <m/>
    <s v="PEN"/>
    <b v="0"/>
    <s v="Pagado"/>
    <m/>
    <m/>
    <m/>
    <x v="0"/>
    <m/>
    <m/>
    <x v="0"/>
    <x v="0"/>
    <m/>
    <m/>
    <m/>
    <m/>
    <m/>
    <m/>
    <m/>
    <d v="2025-04-14T00:00:00"/>
  </r>
  <r>
    <x v="380"/>
    <s v="F F001-00008662"/>
    <m/>
    <s v="01-"/>
    <x v="376"/>
    <n v="0"/>
    <m/>
    <x v="25"/>
    <x v="135"/>
    <d v="2025-04-14T00:00:00"/>
    <d v="2025-04-14T00:00:00"/>
    <s v="P00019"/>
    <m/>
    <m/>
    <m/>
    <s v="COLABORATIVA S.A.C."/>
    <n v="-10415.25"/>
    <n v="-1874.75"/>
    <n v="-12290"/>
    <n v="-12290"/>
    <m/>
    <s v="PEN"/>
    <b v="0"/>
    <s v="Pagado"/>
    <m/>
    <m/>
    <m/>
    <x v="0"/>
    <m/>
    <m/>
    <x v="0"/>
    <x v="0"/>
    <m/>
    <m/>
    <m/>
    <m/>
    <m/>
    <m/>
    <m/>
    <d v="2025-04-14T00:00:00"/>
  </r>
  <r>
    <x v="331"/>
    <s v="F E001-00000027"/>
    <m/>
    <s v="01-"/>
    <x v="331"/>
    <n v="0"/>
    <m/>
    <x v="124"/>
    <x v="135"/>
    <d v="2025-04-14T00:00:00"/>
    <d v="2025-04-14T00:00:00"/>
    <s v="P00018"/>
    <m/>
    <m/>
    <m/>
    <s v="COLABORATIVA S.A.C."/>
    <n v="-262.70999999999998"/>
    <n v="-47.29"/>
    <n v="-310"/>
    <n v="-310"/>
    <m/>
    <s v="PEN"/>
    <b v="0"/>
    <s v="Pagado"/>
    <m/>
    <m/>
    <m/>
    <x v="0"/>
    <m/>
    <m/>
    <x v="0"/>
    <x v="0"/>
    <m/>
    <m/>
    <m/>
    <m/>
    <m/>
    <m/>
    <m/>
    <d v="2025-04-14T00:00:00"/>
  </r>
  <r>
    <x v="381"/>
    <s v="F E001-00000123"/>
    <m/>
    <s v="01-"/>
    <x v="377"/>
    <n v="0"/>
    <m/>
    <x v="64"/>
    <x v="136"/>
    <d v="2025-04-10T00:00:00"/>
    <d v="2025-04-10T00:00:00"/>
    <s v="P00010"/>
    <m/>
    <m/>
    <m/>
    <s v="COLABORATIVA S.A.C."/>
    <n v="-220"/>
    <n v="-39.6"/>
    <n v="-259.60000000000002"/>
    <n v="-259.60000000000002"/>
    <m/>
    <s v="PEN"/>
    <b v="0"/>
    <s v="Pagado"/>
    <m/>
    <m/>
    <m/>
    <x v="0"/>
    <m/>
    <m/>
    <x v="0"/>
    <x v="0"/>
    <m/>
    <m/>
    <m/>
    <m/>
    <m/>
    <m/>
    <m/>
    <d v="2025-04-10T00:00:00"/>
  </r>
  <r>
    <x v="382"/>
    <s v="F F001-00000691"/>
    <m/>
    <s v="01-"/>
    <x v="378"/>
    <n v="0"/>
    <m/>
    <x v="140"/>
    <x v="137"/>
    <d v="2025-04-09T00:00:00"/>
    <d v="2025-07-02T00:00:00"/>
    <m/>
    <m/>
    <m/>
    <m/>
    <s v="COLABORATIVA S.A.C."/>
    <n v="-1500"/>
    <n v="-270"/>
    <n v="-1770"/>
    <n v="-1770"/>
    <m/>
    <s v="PEN"/>
    <b v="0"/>
    <s v="Pagado"/>
    <m/>
    <m/>
    <m/>
    <x v="0"/>
    <m/>
    <m/>
    <x v="0"/>
    <x v="0"/>
    <m/>
    <m/>
    <m/>
    <m/>
    <m/>
    <m/>
    <m/>
    <d v="2025-04-09T00:00:00"/>
  </r>
  <r>
    <x v="383"/>
    <s v="F E001-00000247"/>
    <m/>
    <s v="01-"/>
    <x v="379"/>
    <n v="0"/>
    <m/>
    <x v="141"/>
    <x v="137"/>
    <d v="2025-04-09T00:00:00"/>
    <d v="2025-04-09T00:00:00"/>
    <s v="P00014"/>
    <m/>
    <m/>
    <m/>
    <s v="COLABORATIVA S.A.C."/>
    <n v="-502.54"/>
    <n v="-90.46"/>
    <n v="-593"/>
    <n v="-593"/>
    <m/>
    <s v="PEN"/>
    <b v="0"/>
    <s v="Revertido"/>
    <m/>
    <m/>
    <m/>
    <x v="0"/>
    <m/>
    <m/>
    <x v="0"/>
    <x v="0"/>
    <m/>
    <m/>
    <m/>
    <m/>
    <m/>
    <m/>
    <m/>
    <d v="2025-04-09T00:00:00"/>
  </r>
  <r>
    <x v="384"/>
    <s v="F E001-00000051"/>
    <m/>
    <s v="01-"/>
    <x v="380"/>
    <n v="0"/>
    <m/>
    <x v="142"/>
    <x v="137"/>
    <d v="2025-04-09T00:00:00"/>
    <d v="2025-04-09T00:00:00"/>
    <m/>
    <m/>
    <m/>
    <m/>
    <s v="COLABORATIVA S.A.C."/>
    <n v="-9657.44"/>
    <n v="-1738.34"/>
    <n v="-11395.78"/>
    <n v="-11395.78"/>
    <m/>
    <s v="PEN"/>
    <b v="0"/>
    <s v="Pagado"/>
    <m/>
    <m/>
    <m/>
    <x v="0"/>
    <m/>
    <m/>
    <x v="0"/>
    <x v="0"/>
    <m/>
    <m/>
    <m/>
    <m/>
    <m/>
    <m/>
    <m/>
    <d v="2025-04-09T00:00:00"/>
  </r>
  <r>
    <x v="385"/>
    <s v="F E001-00000005"/>
    <m/>
    <s v="01-"/>
    <x v="381"/>
    <n v="0"/>
    <m/>
    <x v="16"/>
    <x v="137"/>
    <d v="2025-04-09T00:00:00"/>
    <d v="2025-04-09T00:00:00"/>
    <m/>
    <m/>
    <m/>
    <m/>
    <s v="COLABORATIVA S.A.C."/>
    <n v="-840"/>
    <n v="-151.19999999999999"/>
    <n v="-991.2"/>
    <n v="-991.2"/>
    <m/>
    <s v="PEN"/>
    <b v="0"/>
    <s v="Pagado"/>
    <m/>
    <m/>
    <m/>
    <x v="0"/>
    <m/>
    <m/>
    <x v="0"/>
    <x v="0"/>
    <m/>
    <m/>
    <m/>
    <m/>
    <m/>
    <m/>
    <m/>
    <d v="2025-04-09T00:00:00"/>
  </r>
  <r>
    <x v="386"/>
    <s v="F E001-00000476"/>
    <m/>
    <s v="01-"/>
    <x v="382"/>
    <n v="0"/>
    <m/>
    <x v="39"/>
    <x v="138"/>
    <d v="2025-04-07T00:00:00"/>
    <d v="2025-04-07T00:00:00"/>
    <m/>
    <m/>
    <m/>
    <m/>
    <s v="COLABORATIVA S.A.C."/>
    <n v="-6209.86"/>
    <n v="-1117.78"/>
    <n v="-7327.64"/>
    <n v="-7327.64"/>
    <m/>
    <s v="PEN"/>
    <b v="0"/>
    <s v="Pagado"/>
    <m/>
    <m/>
    <m/>
    <x v="0"/>
    <m/>
    <m/>
    <x v="0"/>
    <x v="0"/>
    <m/>
    <m/>
    <m/>
    <m/>
    <m/>
    <m/>
    <m/>
    <d v="2025-04-07T00:00:00"/>
  </r>
  <r>
    <x v="387"/>
    <s v="F E001-00000475"/>
    <m/>
    <s v="01-"/>
    <x v="383"/>
    <n v="0"/>
    <m/>
    <x v="39"/>
    <x v="138"/>
    <d v="2025-04-07T00:00:00"/>
    <d v="2025-04-07T00:00:00"/>
    <m/>
    <m/>
    <m/>
    <m/>
    <s v="COLABORATIVA S.A.C."/>
    <n v="-18758.310000000001"/>
    <n v="-3376.5"/>
    <n v="-22134.81"/>
    <n v="-22134.81"/>
    <m/>
    <s v="PEN"/>
    <b v="0"/>
    <s v="Pagado"/>
    <m/>
    <m/>
    <m/>
    <x v="0"/>
    <m/>
    <m/>
    <x v="0"/>
    <x v="0"/>
    <m/>
    <m/>
    <m/>
    <m/>
    <m/>
    <m/>
    <m/>
    <d v="2025-04-07T00:00:00"/>
  </r>
  <r>
    <x v="388"/>
    <s v="F E001-00000474"/>
    <m/>
    <s v="01-"/>
    <x v="384"/>
    <n v="0"/>
    <m/>
    <x v="39"/>
    <x v="138"/>
    <d v="2025-04-07T00:00:00"/>
    <d v="2025-04-07T00:00:00"/>
    <m/>
    <m/>
    <m/>
    <m/>
    <s v="COLABORATIVA S.A.C."/>
    <n v="-18794.919999999998"/>
    <n v="-3383.09"/>
    <n v="-22178.01"/>
    <n v="-22178.01"/>
    <m/>
    <s v="PEN"/>
    <b v="0"/>
    <s v="Pagado"/>
    <m/>
    <m/>
    <m/>
    <x v="0"/>
    <m/>
    <m/>
    <x v="0"/>
    <x v="0"/>
    <m/>
    <m/>
    <m/>
    <m/>
    <m/>
    <m/>
    <m/>
    <d v="2025-04-07T00:00:00"/>
  </r>
  <r>
    <x v="389"/>
    <s v="F E001-00000088"/>
    <m/>
    <s v="01-"/>
    <x v="385"/>
    <n v="0"/>
    <m/>
    <x v="143"/>
    <x v="138"/>
    <d v="2025-04-07T00:00:00"/>
    <d v="2025-04-09T00:00:00"/>
    <s v="P00013"/>
    <m/>
    <m/>
    <m/>
    <s v="COLABORATIVA S.A.C."/>
    <n v="-825"/>
    <n v="-148.5"/>
    <n v="-973.5"/>
    <n v="-973.5"/>
    <m/>
    <s v="PEN"/>
    <b v="0"/>
    <s v="Pagado"/>
    <m/>
    <m/>
    <m/>
    <x v="0"/>
    <m/>
    <m/>
    <x v="0"/>
    <x v="0"/>
    <m/>
    <m/>
    <m/>
    <m/>
    <m/>
    <m/>
    <m/>
    <d v="2025-04-07T00:00:00"/>
  </r>
  <r>
    <x v="390"/>
    <s v="F F001-00008616"/>
    <m/>
    <s v="01-"/>
    <x v="386"/>
    <n v="0"/>
    <m/>
    <x v="25"/>
    <x v="139"/>
    <d v="2025-04-05T00:00:00"/>
    <d v="2025-04-08T00:00:00"/>
    <m/>
    <m/>
    <m/>
    <m/>
    <s v="COLABORATIVA S.A.C."/>
    <n v="-525.41999999999996"/>
    <n v="-94.58"/>
    <n v="-620"/>
    <n v="-620"/>
    <m/>
    <s v="PEN"/>
    <b v="0"/>
    <s v="Pagado"/>
    <m/>
    <m/>
    <m/>
    <x v="0"/>
    <m/>
    <m/>
    <x v="0"/>
    <x v="0"/>
    <m/>
    <m/>
    <m/>
    <m/>
    <m/>
    <m/>
    <m/>
    <d v="2025-04-05T00:00:00"/>
  </r>
  <r>
    <x v="150"/>
    <s v="R E001-14"/>
    <m/>
    <s v="02-"/>
    <x v="150"/>
    <n v="0"/>
    <m/>
    <x v="144"/>
    <x v="140"/>
    <d v="2025-04-04T00:00:00"/>
    <d v="2025-04-08T00:00:00"/>
    <m/>
    <m/>
    <m/>
    <m/>
    <s v="COLABORATIVA S.A.C."/>
    <n v="-300"/>
    <m/>
    <n v="-300"/>
    <n v="-300"/>
    <m/>
    <s v="PEN"/>
    <b v="0"/>
    <s v="Pagado"/>
    <m/>
    <m/>
    <m/>
    <x v="0"/>
    <m/>
    <m/>
    <x v="0"/>
    <x v="0"/>
    <m/>
    <m/>
    <m/>
    <m/>
    <m/>
    <m/>
    <m/>
    <d v="2025-04-04T00:00:00"/>
  </r>
  <r>
    <x v="366"/>
    <s v="R E001- 23"/>
    <m/>
    <s v="02-"/>
    <x v="174"/>
    <n v="0"/>
    <m/>
    <x v="145"/>
    <x v="141"/>
    <d v="2025-04-03T00:00:00"/>
    <d v="2025-04-03T00:00:00"/>
    <m/>
    <m/>
    <m/>
    <m/>
    <s v="COLABORATIVA S.A.C."/>
    <n v="-1680"/>
    <m/>
    <n v="-1680"/>
    <n v="-1680"/>
    <m/>
    <s v="PEN"/>
    <b v="0"/>
    <s v="Pagado"/>
    <m/>
    <m/>
    <m/>
    <x v="0"/>
    <m/>
    <m/>
    <x v="0"/>
    <x v="0"/>
    <m/>
    <m/>
    <m/>
    <m/>
    <m/>
    <m/>
    <m/>
    <d v="2025-04-03T00:00:00"/>
  </r>
  <r>
    <x v="391"/>
    <s v="F FFF1-00001498"/>
    <m/>
    <s v="01-"/>
    <x v="387"/>
    <n v="0"/>
    <m/>
    <x v="146"/>
    <x v="142"/>
    <d v="2025-04-02T00:00:00"/>
    <d v="2025-04-03T00:00:00"/>
    <m/>
    <m/>
    <m/>
    <m/>
    <s v="COLABORATIVA S.A.C."/>
    <n v="-210.17"/>
    <n v="-37.83"/>
    <n v="-248"/>
    <n v="-248"/>
    <m/>
    <s v="PEN"/>
    <b v="0"/>
    <s v="Pagado"/>
    <m/>
    <m/>
    <m/>
    <x v="0"/>
    <m/>
    <m/>
    <x v="0"/>
    <x v="0"/>
    <m/>
    <m/>
    <m/>
    <m/>
    <m/>
    <m/>
    <m/>
    <d v="2025-04-02T00:00:00"/>
  </r>
  <r>
    <x v="392"/>
    <s v="F F002-00001290"/>
    <m/>
    <s v="01-"/>
    <x v="388"/>
    <n v="0"/>
    <m/>
    <x v="1"/>
    <x v="142"/>
    <d v="2025-04-02T00:00:00"/>
    <d v="2025-09-16T00:00:00"/>
    <s v="P00226"/>
    <m/>
    <m/>
    <m/>
    <s v="COLABORATIVA S.A.C."/>
    <n v="-750"/>
    <n v="-135"/>
    <n v="-885"/>
    <n v="-885"/>
    <m/>
    <s v="PEN"/>
    <b v="0"/>
    <s v="Pagado"/>
    <m/>
    <m/>
    <m/>
    <x v="0"/>
    <m/>
    <m/>
    <x v="0"/>
    <x v="0"/>
    <m/>
    <m/>
    <m/>
    <m/>
    <m/>
    <m/>
    <m/>
    <d v="2025-04-02T00:00:00"/>
  </r>
  <r>
    <x v="393"/>
    <s v="F FE24-00003202"/>
    <m/>
    <s v="01-"/>
    <x v="389"/>
    <n v="0"/>
    <m/>
    <x v="26"/>
    <x v="143"/>
    <d v="2025-04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x v="0"/>
    <m/>
    <m/>
    <x v="0"/>
    <x v="0"/>
    <m/>
    <m/>
    <m/>
    <m/>
    <m/>
    <m/>
    <m/>
    <d v="2025-04-01T00:00:00"/>
  </r>
  <r>
    <x v="394"/>
    <s v="R E001- 136"/>
    <m/>
    <s v="02-"/>
    <x v="390"/>
    <n v="0"/>
    <m/>
    <x v="16"/>
    <x v="144"/>
    <d v="2025-03-31T00:00:00"/>
    <d v="2025-03-31T00:00:00"/>
    <s v="P00009"/>
    <m/>
    <m/>
    <m/>
    <s v="COLABORATIVA S.A.C."/>
    <n v="-840"/>
    <m/>
    <n v="-840"/>
    <n v="-840"/>
    <m/>
    <s v="PEN"/>
    <b v="0"/>
    <s v="Pagado"/>
    <m/>
    <m/>
    <m/>
    <x v="0"/>
    <m/>
    <m/>
    <x v="0"/>
    <x v="0"/>
    <m/>
    <m/>
    <m/>
    <m/>
    <m/>
    <m/>
    <m/>
    <d v="2025-03-31T00:00:00"/>
  </r>
  <r>
    <x v="395"/>
    <s v="R E001-2"/>
    <m/>
    <s v="02-"/>
    <x v="391"/>
    <n v="0"/>
    <m/>
    <x v="147"/>
    <x v="145"/>
    <d v="2025-03-28T00:00:00"/>
    <d v="2025-03-28T00:00:00"/>
    <m/>
    <m/>
    <m/>
    <m/>
    <s v="COLABORATIVA S.A.C."/>
    <n v="-1200"/>
    <m/>
    <n v="-1200"/>
    <n v="-1200"/>
    <m/>
    <s v="PEN"/>
    <b v="0"/>
    <s v="Pagado"/>
    <m/>
    <m/>
    <m/>
    <x v="0"/>
    <m/>
    <m/>
    <x v="0"/>
    <x v="0"/>
    <m/>
    <m/>
    <m/>
    <m/>
    <m/>
    <m/>
    <m/>
    <d v="2025-03-28T00:00:00"/>
  </r>
  <r>
    <x v="396"/>
    <s v="F FFF1-00001494"/>
    <m/>
    <s v="01-"/>
    <x v="392"/>
    <n v="0"/>
    <m/>
    <x v="146"/>
    <x v="145"/>
    <d v="2025-03-28T00:00:00"/>
    <d v="2025-03-28T00:00:00"/>
    <s v="P00005"/>
    <m/>
    <m/>
    <m/>
    <s v="COLABORATIVA S.A.C."/>
    <n v="-661.02"/>
    <n v="-118.98"/>
    <n v="-780"/>
    <n v="-780"/>
    <m/>
    <s v="PEN"/>
    <b v="0"/>
    <s v="Pagado"/>
    <m/>
    <m/>
    <m/>
    <x v="0"/>
    <m/>
    <m/>
    <x v="0"/>
    <x v="0"/>
    <m/>
    <m/>
    <m/>
    <m/>
    <m/>
    <m/>
    <m/>
    <d v="2025-03-28T00:00:00"/>
  </r>
  <r>
    <x v="397"/>
    <s v="F FFF1-00001493"/>
    <m/>
    <s v="01-"/>
    <x v="393"/>
    <n v="0"/>
    <m/>
    <x v="146"/>
    <x v="145"/>
    <d v="2025-03-28T00:00:00"/>
    <d v="2025-03-28T00:00:00"/>
    <s v="P00006"/>
    <m/>
    <m/>
    <m/>
    <s v="COLABORATIVA S.A.C."/>
    <n v="-1327.12"/>
    <n v="-238.88"/>
    <n v="-1566"/>
    <n v="-1566"/>
    <m/>
    <s v="PEN"/>
    <b v="0"/>
    <s v="Pagado"/>
    <m/>
    <m/>
    <m/>
    <x v="0"/>
    <m/>
    <m/>
    <x v="0"/>
    <x v="0"/>
    <m/>
    <m/>
    <m/>
    <m/>
    <m/>
    <m/>
    <m/>
    <d v="2025-03-28T00:00:00"/>
  </r>
  <r>
    <x v="169"/>
    <s v="R E001-13"/>
    <m/>
    <s v="02-"/>
    <x v="169"/>
    <n v="0"/>
    <m/>
    <x v="144"/>
    <x v="146"/>
    <d v="2025-03-26T00:00:00"/>
    <d v="2025-03-27T00:00:00"/>
    <m/>
    <m/>
    <m/>
    <m/>
    <s v="COLABORATIVA S.A.C."/>
    <n v="-300"/>
    <m/>
    <n v="-300"/>
    <n v="-300"/>
    <m/>
    <s v="PEN"/>
    <b v="0"/>
    <s v="Pagado"/>
    <m/>
    <m/>
    <m/>
    <x v="0"/>
    <m/>
    <m/>
    <x v="0"/>
    <x v="0"/>
    <m/>
    <m/>
    <m/>
    <m/>
    <m/>
    <m/>
    <m/>
    <d v="2025-03-26T00:00:00"/>
  </r>
  <r>
    <x v="398"/>
    <s v="F F001-00006261"/>
    <m/>
    <s v="01-"/>
    <x v="394"/>
    <n v="0"/>
    <m/>
    <x v="148"/>
    <x v="147"/>
    <d v="2025-03-26T00:00:00"/>
    <d v="2025-03-24T00:00:00"/>
    <s v="P00001"/>
    <m/>
    <m/>
    <m/>
    <s v="COLABORATIVA S.A.C."/>
    <n v="-2700"/>
    <n v="-486"/>
    <n v="-3186"/>
    <n v="-3186"/>
    <m/>
    <s v="PEN"/>
    <b v="0"/>
    <s v="Pagado"/>
    <m/>
    <m/>
    <m/>
    <x v="0"/>
    <m/>
    <m/>
    <x v="0"/>
    <x v="0"/>
    <m/>
    <m/>
    <m/>
    <m/>
    <m/>
    <m/>
    <m/>
    <d v="2025-03-24T00:00:00"/>
  </r>
  <r>
    <x v="399"/>
    <s v="F F002-00001286"/>
    <m/>
    <s v="01-"/>
    <x v="395"/>
    <n v="0"/>
    <m/>
    <x v="1"/>
    <x v="147"/>
    <d v="2025-03-24T00:00:00"/>
    <d v="2025-04-14T00:00:00"/>
    <s v="P00002"/>
    <m/>
    <m/>
    <m/>
    <s v="COLABORATIVA S.A.C."/>
    <n v="-1800"/>
    <n v="-324"/>
    <n v="-2124"/>
    <n v="-2124"/>
    <m/>
    <s v="PEN"/>
    <b v="0"/>
    <s v="Pagado"/>
    <m/>
    <m/>
    <m/>
    <x v="0"/>
    <m/>
    <m/>
    <x v="0"/>
    <x v="0"/>
    <m/>
    <m/>
    <m/>
    <m/>
    <m/>
    <m/>
    <m/>
    <d v="2025-03-24T00:00:00"/>
  </r>
  <r>
    <x v="400"/>
    <s v="F F002-00001282"/>
    <m/>
    <s v="01-"/>
    <x v="396"/>
    <n v="0"/>
    <m/>
    <x v="1"/>
    <x v="148"/>
    <d v="2025-03-19T00:00:00"/>
    <d v="2025-09-16T00:00:00"/>
    <s v="P00225"/>
    <m/>
    <m/>
    <m/>
    <s v="COLABORATIVA S.A.C."/>
    <n v="-2220"/>
    <n v="-399.6"/>
    <n v="-2619.6"/>
    <n v="-2619.6"/>
    <m/>
    <s v="PEN"/>
    <b v="0"/>
    <s v="Pagado"/>
    <m/>
    <m/>
    <m/>
    <x v="0"/>
    <m/>
    <m/>
    <x v="0"/>
    <x v="0"/>
    <m/>
    <m/>
    <m/>
    <m/>
    <m/>
    <m/>
    <m/>
    <d v="2025-03-19T00:00:00"/>
  </r>
  <r>
    <x v="401"/>
    <s v="R E001- 18"/>
    <m/>
    <s v="02-"/>
    <x v="350"/>
    <n v="0"/>
    <m/>
    <x v="9"/>
    <x v="149"/>
    <d v="2025-03-17T00:00:00"/>
    <d v="2025-04-02T00:00:00"/>
    <s v="P00012"/>
    <m/>
    <m/>
    <m/>
    <s v="COLABORATIVA S.A.C."/>
    <n v="-170"/>
    <m/>
    <n v="-170"/>
    <n v="-170"/>
    <m/>
    <s v="PEN"/>
    <b v="0"/>
    <s v="Pagado"/>
    <m/>
    <m/>
    <m/>
    <x v="0"/>
    <m/>
    <m/>
    <x v="0"/>
    <x v="0"/>
    <m/>
    <m/>
    <m/>
    <m/>
    <m/>
    <m/>
    <m/>
    <d v="2025-03-17T00:00:00"/>
  </r>
  <r>
    <x v="402"/>
    <s v="F FE23-00003622"/>
    <m/>
    <s v="01-"/>
    <x v="397"/>
    <n v="0"/>
    <m/>
    <x v="26"/>
    <x v="150"/>
    <d v="2025-03-01T00:00:00"/>
    <d v="2025-05-20T00:00:00"/>
    <m/>
    <m/>
    <m/>
    <m/>
    <s v="COLABORATIVA S.A.C."/>
    <n v="-193.23"/>
    <n v="-34.78"/>
    <n v="-228.01"/>
    <n v="-228.01"/>
    <m/>
    <s v="PEN"/>
    <b v="0"/>
    <s v="Pagado"/>
    <m/>
    <m/>
    <m/>
    <x v="0"/>
    <m/>
    <m/>
    <x v="0"/>
    <x v="0"/>
    <m/>
    <m/>
    <m/>
    <m/>
    <m/>
    <m/>
    <m/>
    <d v="2025-03-0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1">
  <r>
    <s v="E001"/>
    <s v="00000068"/>
    <s v="COLABORATIVA S.A.C."/>
    <x v="0"/>
    <d v="2025-10-27T11:58:09"/>
    <x v="0"/>
    <m/>
    <s v="RUC"/>
    <m/>
    <s v="[{'codigo_producto': 2292, 'cantidad': '1', 'valor_unitario': 2170.0, 'precio_unitario': 2170.0, 'descuento': 0.0, 'subtotal': 2170.0, 'porcentaje_de_igv': '0.00', 'igv': 0.0, 'total': 2170.0, 'moneda': '1', 'tipo_de_cambio': 1.0, 'id_tipo_gasto': 5, 'nom_tipo_gasto': 'Otros', 'id_proveedor': 1806, 'id_producto': 31117, 'nom_producto': 'CARPIN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14T00:00:00"/>
    <m/>
    <m/>
    <m/>
    <m/>
    <m/>
    <n v="2292"/>
    <n v="1"/>
    <n v="2170"/>
    <n v="2170"/>
    <n v="0"/>
    <n v="2170"/>
    <n v="0"/>
    <n v="0"/>
    <n v="2170"/>
    <n v="1"/>
    <n v="1"/>
    <n v="5"/>
    <s v="Otros"/>
    <n v="1806"/>
    <n v="31117"/>
    <x v="0"/>
    <s v="EVENTOS"/>
    <s v="paid"/>
    <x v="0"/>
    <n v="6743"/>
    <s v="6329102 SERVICIOS DIVERSOS"/>
    <s v="[[{'codigo': 138, 'nom_distribucion': 'Administrativo', 'sub_categoria': 'Acondicionamiento', 'porcentaje': '100.00'}]]"/>
    <m/>
    <m/>
    <m/>
    <m/>
    <m/>
    <m/>
    <m/>
    <x v="0"/>
  </r>
  <r>
    <s v="F002"/>
    <s v="00001584"/>
    <s v="COLABORATIVA S.A.C."/>
    <x v="0"/>
    <d v="2025-10-27T10:22:20"/>
    <x v="1"/>
    <s v="Proveedor"/>
    <s v="RUC"/>
    <n v="20607097039"/>
    <s v="[{'codigo_producto': 1956, 'cantidad': '1', 'valor_unitario': 450.0, 'precio_unitario': 531.0, 'descuento': 0.0, 'subtotal': 450.0, 'porcentaje_de_igv': '18.00', 'igv': 81.0, 'total': 531.0, 'moneda': '1', 'tipo_de_cambio': 1.0, 'id_tipo_gasto': 2, 'nom_tipo_gasto': 'Servicios', 'id_proveedor': 565, 'id_producto': 31114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'', 'nom_distribucion': '', 'sub_categoria': '', 'porcentaje': '100.00'}]]}]"/>
    <d v="2025-10-14T00:00:00"/>
    <m/>
    <m/>
    <m/>
    <m/>
    <m/>
    <n v="1956"/>
    <n v="1"/>
    <n v="450"/>
    <n v="531"/>
    <n v="0"/>
    <n v="450"/>
    <n v="18"/>
    <n v="81"/>
    <n v="531"/>
    <n v="1"/>
    <n v="1"/>
    <n v="2"/>
    <s v="Servicios"/>
    <n v="565"/>
    <n v="31114"/>
    <x v="1"/>
    <s v="EVENTOS"/>
    <s v="paid"/>
    <x v="0"/>
    <n v="6740"/>
    <s v="6327106 SERVICIOS INFORMATICOS"/>
    <s v="[[{'codigo': '', 'nom_distribucion': '', 'sub_categoria': '', 'porcentaje': '100.00'}]]"/>
    <m/>
    <m/>
    <m/>
    <m/>
    <m/>
    <m/>
    <m/>
    <x v="1"/>
  </r>
  <r>
    <s v="E001"/>
    <s v="00000005"/>
    <s v="COLABORATIVA S.A.C."/>
    <x v="1"/>
    <d v="2025-10-27T12:41:46"/>
    <x v="2"/>
    <m/>
    <s v="DNI"/>
    <n v="61455425"/>
    <s v="[{'codigo_producto': 2029, 'cantidad': '1', 'valor_unitario': 3550.0, 'precio_unitario': 3550.0, 'descuento': 0.0, 'subtotal': 3550.0, 'porcentaje_de_igv': '0.00', 'igv': 0.0, 'total': 3550.0, 'moneda': '1', 'tipo_de_cambio': 1.0, 'id_tipo_gasto': 2, 'nom_tipo_gasto': 'Servicios', 'id_proveedor': 6473, 'id_producto': 31041, 'nom_producto': 'Servicio de 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"/>
    <d v="2025-10-13T00:00:00"/>
    <m/>
    <m/>
    <m/>
    <m/>
    <m/>
    <n v="2029"/>
    <n v="1"/>
    <n v="3550"/>
    <n v="3550"/>
    <n v="0"/>
    <n v="3550"/>
    <n v="0"/>
    <n v="0"/>
    <n v="3550"/>
    <n v="1"/>
    <n v="1"/>
    <n v="2"/>
    <s v="Servicios"/>
    <n v="6473"/>
    <n v="31041"/>
    <x v="2"/>
    <s v="EVENTOS"/>
    <s v="paid"/>
    <x v="0"/>
    <n v="6723"/>
    <s v="6311200 MOVILIDAD"/>
    <s v="[[{'codigo': '', 'nom_distribucion': '', 'sub_categoria': '', 'porcentaje': '100.00'}]]"/>
    <m/>
    <m/>
    <m/>
    <m/>
    <m/>
    <m/>
    <m/>
    <x v="2"/>
  </r>
  <r>
    <s v="E001"/>
    <s v="00000039"/>
    <s v="COLABORATIVA S.A.C."/>
    <x v="1"/>
    <d v="2025-10-27T09:30:00"/>
    <x v="3"/>
    <m/>
    <s v="RUC"/>
    <n v="10767791416"/>
    <s v="[{'codigo_producto': 2258, 'cantidad': '1', 'valor_unitario': 1640.0, 'precio_unitario': 1640.0, 'descuento': 0.0, 'subtotal': 1640.0, 'porcentaje_de_igv': '0.00', 'igv': 0.0, 'total': 1640.0, 'moneda': '1', 'tipo_de_cambio': 1.0, 'id_tipo_gasto': 2, 'nom_tipo_gasto': 'Servicios', 'id_proveedor': 1553, 'id_producto': 3101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3T00:00:00"/>
    <m/>
    <m/>
    <m/>
    <m/>
    <m/>
    <n v="2258"/>
    <n v="1"/>
    <n v="1640"/>
    <n v="1640"/>
    <n v="0"/>
    <n v="1640"/>
    <n v="0"/>
    <n v="0"/>
    <n v="1640"/>
    <n v="1"/>
    <n v="1"/>
    <n v="2"/>
    <s v="Servicios"/>
    <n v="1553"/>
    <n v="31013"/>
    <x v="3"/>
    <s v="SERVICI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"/>
  </r>
  <r>
    <s v="F052"/>
    <s v="01689541"/>
    <s v="COLABORATIVA S.A.C."/>
    <x v="1"/>
    <d v="2025-10-27T12:24:37"/>
    <x v="4"/>
    <s v="Proveedor"/>
    <s v="RUC"/>
    <n v="20517182673"/>
    <s v="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103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"/>
    <d v="2025-10-13T00:00:00"/>
    <m/>
    <m/>
    <m/>
    <m/>
    <m/>
    <n v="1857"/>
    <n v="4"/>
    <n v="56.25"/>
    <n v="66.375"/>
    <n v="0"/>
    <n v="225"/>
    <n v="18"/>
    <n v="40.5"/>
    <n v="265.5"/>
    <n v="1"/>
    <n v="1"/>
    <n v="5"/>
    <s v="Otros"/>
    <n v="529"/>
    <n v="31036"/>
    <x v="4"/>
    <s v="EVENTOS"/>
    <s v="paid"/>
    <x v="0"/>
    <n v="6797"/>
    <s v="6511101 SEGURO SCTR"/>
    <s v="[[{'codigo': 130, 'nom_distribucion': 'RR.HH', 'sub_categoria': 'Seguridad y salud laboral', 'porcentaje': '100.00'}]]"/>
    <m/>
    <m/>
    <m/>
    <m/>
    <m/>
    <m/>
    <m/>
    <x v="4"/>
  </r>
  <r>
    <s v="F250"/>
    <s v="00000900"/>
    <s v="COLABORATIVA S.A.C."/>
    <x v="1"/>
    <d v="2025-10-27T10:35:21"/>
    <x v="5"/>
    <s v="Proveedor"/>
    <s v="RUC"/>
    <n v="20475815247"/>
    <s v="[{'codigo_producto': 1957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514, 'id_producto': 31017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"/>
    <d v="2025-10-13T00:00:00"/>
    <m/>
    <m/>
    <m/>
    <m/>
    <m/>
    <n v="1957"/>
    <n v="1"/>
    <n v="101.69"/>
    <n v="120"/>
    <n v="0"/>
    <n v="101.69"/>
    <n v="18.010000000000002"/>
    <n v="18.309999999999999"/>
    <n v="120"/>
    <n v="1"/>
    <n v="1"/>
    <n v="5"/>
    <s v="Otros"/>
    <n v="514"/>
    <n v="31017"/>
    <x v="5"/>
    <s v="EVENTOS"/>
    <s v="paid"/>
    <x v="0"/>
    <n v="6726"/>
    <s v="6314100 AlimentaciÃ³n"/>
    <s v="[[{'codigo': 97, 'nom_distribucion': 'RR.HH', 'sub_categoria': 'Bienestar', 'porcentaje': '100.00'}]]"/>
    <m/>
    <m/>
    <m/>
    <m/>
    <m/>
    <m/>
    <m/>
    <x v="5"/>
  </r>
  <r>
    <s v="E001"/>
    <n v="20"/>
    <s v="COLABORATIVA S.A.C."/>
    <x v="1"/>
    <d v="2025-10-27T12:30:37"/>
    <x v="6"/>
    <m/>
    <s v="DNI"/>
    <n v="75871275"/>
    <s v="[{'codigo_producto': 1939, 'cantidad': '1', 'valor_unitario': 5400.0, 'precio_unitario': 5400.0, 'descuento': 0.0, 'subtotal': 5400.0, 'porcentaje_de_igv': '0.00', 'igv': 0.0, 'total': 5400.0, 'moneda': '1', 'tipo_de_cambio': 1.0, 'id_tipo_gasto': 2, 'nom_tipo_gasto': 'Servicios', 'id_proveedor': 6339, 'id_producto': 31001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3T00:00:00"/>
    <m/>
    <m/>
    <m/>
    <m/>
    <m/>
    <n v="1939"/>
    <n v="1"/>
    <n v="5400"/>
    <n v="5400"/>
    <n v="0"/>
    <n v="5400"/>
    <n v="0"/>
    <n v="0"/>
    <n v="5400"/>
    <n v="1"/>
    <n v="1"/>
    <n v="2"/>
    <s v="Servicios"/>
    <n v="6339"/>
    <n v="31001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6"/>
  </r>
  <r>
    <s v="E001"/>
    <n v="18"/>
    <s v="COLABORATIVA S.A.C."/>
    <x v="2"/>
    <d v="2025-10-27T17:55:07"/>
    <x v="7"/>
    <m/>
    <s v="DNI"/>
    <n v="60680641"/>
    <s v="[{'codigo_producto': 1939, 'cantidad': '1', 'valor_unitario': 7000.0, 'precio_unitario': 7000.0, 'descuento': 0.0, 'subtotal': 7000.0, 'porcentaje_de_igv': '0.00', 'igv': 0.0, 'total': 7000.0, 'moneda': '1', 'tipo_de_cambio': 1.0, 'id_tipo_gasto': 2, 'nom_tipo_gasto': 'Servicios', 'id_proveedor': 6338, 'id_producto': 30999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0T00:00:00"/>
    <m/>
    <m/>
    <m/>
    <m/>
    <m/>
    <n v="1939"/>
    <n v="1"/>
    <n v="7000"/>
    <n v="7000"/>
    <n v="0"/>
    <n v="7000"/>
    <n v="0"/>
    <n v="0"/>
    <n v="7000"/>
    <n v="1"/>
    <n v="1"/>
    <n v="2"/>
    <s v="Servicios"/>
    <n v="6338"/>
    <n v="30999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7"/>
  </r>
  <r>
    <s v="E001"/>
    <s v="00000057"/>
    <s v="COLABORATIVA S.A.C."/>
    <x v="2"/>
    <d v="2025-10-27T11:45:34"/>
    <x v="8"/>
    <m/>
    <s v="RUC"/>
    <n v="10708131917"/>
    <s v="[{'codigo_producto': 1808, 'cantidad': '1', 'valor_unitario': 338.98, 'precio_unitario': 400.0, 'descuento': 0.0, 'subtotal': 338.98, 'porcentaje_de_igv': '18.00', 'igv': 61.01999999999998, 'total': 400.0, 'moneda': '1', 'tipo_de_cambio': 1.0, 'id_tipo_gasto': 2, 'nom_tipo_gasto': 'Servicios', 'id_proveedor': 1816, 'id_producto': 30981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0-10T00:00:00"/>
    <m/>
    <m/>
    <m/>
    <m/>
    <m/>
    <n v="1808"/>
    <n v="1"/>
    <n v="338.98"/>
    <n v="400"/>
    <n v="0"/>
    <n v="338.98"/>
    <n v="18"/>
    <n v="61.019999999999897"/>
    <n v="400"/>
    <n v="1"/>
    <n v="1"/>
    <n v="2"/>
    <s v="Servicios"/>
    <n v="1816"/>
    <n v="30981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8"/>
  </r>
  <r>
    <s v="E001"/>
    <s v="00000026"/>
    <s v="COLABORATIVA S.A.C."/>
    <x v="2"/>
    <d v="2025-10-27T11:43:42"/>
    <x v="9"/>
    <m/>
    <s v="RUC"/>
    <n v="10712300251"/>
    <s v="[{'codigo_producto': 1808, 'cantidad': '1', 'valor_unitario': 296.61, 'precio_unitario': 350.0, 'descuento': 0.0, 'subtotal': 296.61, 'porcentaje_de_igv': '18.00', 'igv': 53.389999999999986, 'total': 350.0, 'moneda': '1', 'tipo_de_cambio': 1.0, 'id_tipo_gasto': 2, 'nom_tipo_gasto': 'Servicios', 'id_proveedor': 1642, 'id_producto': 309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0-10T00:00:00"/>
    <m/>
    <m/>
    <m/>
    <m/>
    <m/>
    <n v="1808"/>
    <n v="1"/>
    <n v="296.61"/>
    <n v="350"/>
    <n v="0"/>
    <n v="296.61"/>
    <n v="18"/>
    <n v="53.389999999999901"/>
    <n v="350"/>
    <n v="1"/>
    <n v="1"/>
    <n v="2"/>
    <s v="Servicios"/>
    <n v="1642"/>
    <n v="30978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9"/>
  </r>
  <r>
    <s v="E001"/>
    <s v="00000013"/>
    <s v="COLABORATIVA S.A.C."/>
    <x v="2"/>
    <d v="2025-10-27T12:52:16"/>
    <x v="10"/>
    <m/>
    <s v="RUC"/>
    <n v="20614142651"/>
    <s v="[{'codigo_producto': 2313, 'cantidad': '1', 'valor_unitario': 1000.0, 'precio_unitario': 1180.0, 'descuento': 0.0, 'subtotal': 1000.0, 'porcentaje_de_igv': '18.00', 'igv': 180.0, 'total': 1180.0, 'moneda': '1', 'tipo_de_cambio': 1.0, 'id_tipo_gasto': 5, 'nom_tipo_gasto': 'Otros', 'id_proveedor': 2741, 'id_producto': 30984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10-10T00:00:00"/>
    <m/>
    <m/>
    <m/>
    <m/>
    <m/>
    <n v="2313"/>
    <n v="1"/>
    <n v="1000"/>
    <n v="1180"/>
    <n v="0"/>
    <n v="1000"/>
    <n v="18"/>
    <n v="180"/>
    <n v="1180"/>
    <n v="1"/>
    <n v="1"/>
    <n v="5"/>
    <s v="Otros"/>
    <n v="2741"/>
    <n v="30984"/>
    <x v="8"/>
    <s v="EVENTOS"/>
    <s v="paid"/>
    <x v="0"/>
    <n v="6743"/>
    <s v="6329102 SERVICIOS DIVERSOS"/>
    <s v="[[{'codigo': 96, 'nom_distribucion': 'RR.HH', 'sub_categoria': 'Act. de IntegraciÃ³n', 'porcentaje': '100.00'}]]"/>
    <m/>
    <m/>
    <m/>
    <m/>
    <m/>
    <m/>
    <m/>
    <x v="10"/>
  </r>
  <r>
    <s v="F003"/>
    <s v="00001183"/>
    <s v="COLABORATIVA S.A.C."/>
    <x v="2"/>
    <d v="2025-10-27T09:29:17"/>
    <x v="11"/>
    <m/>
    <s v="RUC"/>
    <n v="20606014113"/>
    <s v="[{'codigo_producto': 1912, 'cantidad': '1', 'valor_unitario': 462.0, 'precio_unitario': 462.0, 'descuento': 0.0, 'subtotal': 462.0, 'porcentaje_de_igv': '0.00', 'igv': 0.0, 'total': 462.0, 'moneda': '1', 'tipo_de_cambio': 1.0, 'id_tipo_gasto': 5, 'nom_tipo_gasto': 'Otros', 'id_proveedor': 1529, 'id_producto': 3095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n v="1912"/>
    <n v="1"/>
    <n v="462"/>
    <n v="462"/>
    <n v="0"/>
    <n v="462"/>
    <n v="0"/>
    <n v="0"/>
    <n v="462"/>
    <n v="1"/>
    <n v="1"/>
    <n v="5"/>
    <s v="Otros"/>
    <n v="1529"/>
    <n v="30953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1"/>
  </r>
  <r>
    <s v="E001"/>
    <s v="00000493"/>
    <s v="COLABORATIVA S.A.C."/>
    <x v="3"/>
    <d v="2025-10-27T10:43:38"/>
    <x v="12"/>
    <m/>
    <s v="RUC"/>
    <n v="20608892215"/>
    <s v="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84.75"/>
    <n v="100.01"/>
    <n v="0"/>
    <n v="84.75"/>
    <n v="18.010000000000002"/>
    <n v="15.26"/>
    <n v="100.01"/>
    <n v="1"/>
    <n v="1"/>
    <n v="5"/>
    <s v="Otros"/>
    <n v="1579"/>
    <n v="30926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2"/>
  </r>
  <r>
    <s v="E001"/>
    <s v="00000493"/>
    <s v="COLABORATIVA S.A.C."/>
    <x v="3"/>
    <d v="2025-10-27T10:43:38"/>
    <x v="12"/>
    <m/>
    <s v="RUC"/>
    <n v="20608892215"/>
    <s v="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25.42"/>
    <n v="30"/>
    <n v="0"/>
    <n v="25.42"/>
    <n v="18.02"/>
    <n v="4.5799999999999903"/>
    <n v="30"/>
    <n v="1"/>
    <n v="1"/>
    <n v="2"/>
    <s v="Servicios"/>
    <n v="1579"/>
    <n v="30927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2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186.44"/>
    <n v="220"/>
    <n v="0"/>
    <n v="186.44"/>
    <n v="18"/>
    <n v="33.56"/>
    <n v="220"/>
    <n v="1"/>
    <n v="1"/>
    <n v="5"/>
    <s v="Otros"/>
    <n v="1579"/>
    <n v="30915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1.7"/>
    <n v="2.0099999999999998"/>
    <n v="0"/>
    <n v="1.7"/>
    <n v="18.239999999999998"/>
    <n v="0.309999999999999"/>
    <n v="2.0099999999999998"/>
    <n v="1"/>
    <n v="1"/>
    <n v="5"/>
    <s v="Otros"/>
    <n v="1579"/>
    <n v="30916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22.03"/>
    <n v="26"/>
    <n v="0"/>
    <n v="22.03"/>
    <n v="18.02"/>
    <n v="3.96999999999999"/>
    <n v="26"/>
    <n v="1"/>
    <n v="1"/>
    <n v="5"/>
    <s v="Otros"/>
    <n v="1579"/>
    <n v="30917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42.37"/>
    <n v="50"/>
    <n v="0"/>
    <n v="42.37"/>
    <n v="18.010000000000002"/>
    <n v="7.63"/>
    <n v="50"/>
    <n v="1"/>
    <n v="1"/>
    <n v="5"/>
    <s v="Otros"/>
    <n v="1579"/>
    <n v="30918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23.73"/>
    <n v="28"/>
    <n v="0"/>
    <n v="23.73"/>
    <n v="17.989999999999998"/>
    <n v="4.2699999999999996"/>
    <n v="28"/>
    <n v="1"/>
    <n v="1"/>
    <n v="5"/>
    <s v="Otros"/>
    <n v="1579"/>
    <n v="30919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5.93"/>
    <n v="7"/>
    <n v="0"/>
    <n v="5.93"/>
    <n v="18.04"/>
    <n v="1.07"/>
    <n v="7"/>
    <n v="1"/>
    <n v="1"/>
    <n v="5"/>
    <s v="Otros"/>
    <n v="1579"/>
    <n v="30920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50.85"/>
    <n v="60"/>
    <n v="0"/>
    <n v="50.85"/>
    <n v="17.989999999999998"/>
    <n v="9.1499999999999897"/>
    <n v="60"/>
    <n v="1"/>
    <n v="1"/>
    <n v="5"/>
    <s v="Otros"/>
    <n v="1579"/>
    <n v="30921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22.88"/>
    <n v="27"/>
    <n v="0"/>
    <n v="22.88"/>
    <n v="18.010000000000002"/>
    <n v="4.12"/>
    <n v="27"/>
    <n v="1"/>
    <n v="1"/>
    <n v="5"/>
    <s v="Otros"/>
    <n v="1579"/>
    <n v="30922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E001"/>
    <s v="00000492"/>
    <s v="COLABORATIVA S.A.C."/>
    <x v="3"/>
    <d v="2025-10-27T10:41:17"/>
    <x v="12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026"/>
    <n v="1"/>
    <n v="194.92"/>
    <n v="230.01"/>
    <n v="0"/>
    <n v="194.92"/>
    <n v="18"/>
    <n v="35.090000000000003"/>
    <n v="230.01"/>
    <n v="1"/>
    <n v="1"/>
    <n v="2"/>
    <s v="Servicios"/>
    <n v="1579"/>
    <n v="30923"/>
    <x v="10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"/>
  </r>
  <r>
    <s v="F301"/>
    <s v="00040284"/>
    <s v="COLABORATIVA S.A.C."/>
    <x v="2"/>
    <d v="2025-10-27T09:38:58"/>
    <x v="13"/>
    <m/>
    <s v="RUC"/>
    <n v="20537230399"/>
    <s v="[{'codigo_producto': 1912, 'cantidad': '1', 'valor_unitario': 127.8, 'precio_unitario': 127.8, 'descuento': 0.0, 'subtotal': 127.8, 'porcentaje_de_igv': '0.00', 'igv': 0.0, 'total': 127.8, 'moneda': '1', 'tipo_de_cambio': 1.0, 'id_tipo_gasto': 5, 'nom_tipo_gasto': 'Otros', 'id_proveedor': 722, 'id_producto': 3096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n v="1912"/>
    <n v="1"/>
    <n v="127.8"/>
    <n v="127.8"/>
    <n v="0"/>
    <n v="127.8"/>
    <n v="0"/>
    <n v="0"/>
    <n v="127.8"/>
    <n v="1"/>
    <n v="1"/>
    <n v="5"/>
    <s v="Otros"/>
    <n v="722"/>
    <n v="30961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4"/>
  </r>
  <r>
    <s v="E001"/>
    <s v="00000127"/>
    <s v="COLABORATIVA S.A.C."/>
    <x v="3"/>
    <d v="2025-10-27T10:38:32"/>
    <x v="14"/>
    <m/>
    <s v="RUC"/>
    <n v="10440668581"/>
    <s v="[{'codigo_producto': 2258, 'cantidad': '1', 'valor_unitario': 1200.0, 'precio_unitario': 1416.0, 'descuento': 0.0, 'subtotal': 1200.0, 'porcentaje_de_igv': '18.00', 'igv': 216.0, 'total': 1416.0, 'moneda': '1', 'tipo_de_cambio': 1.0, 'id_tipo_gasto': 2, 'nom_tipo_gasto': 'Servicios', 'id_proveedor': 1389, 'id_producto': 3091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09T00:00:00"/>
    <m/>
    <m/>
    <m/>
    <m/>
    <m/>
    <n v="2258"/>
    <n v="1"/>
    <n v="1200"/>
    <n v="1416"/>
    <n v="0"/>
    <n v="1200"/>
    <n v="18"/>
    <n v="216"/>
    <n v="1416"/>
    <n v="1"/>
    <n v="1"/>
    <n v="2"/>
    <s v="Servicios"/>
    <n v="1389"/>
    <n v="30912"/>
    <x v="3"/>
    <s v="SERVICI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5"/>
  </r>
  <r>
    <s v="E001"/>
    <s v="00000129"/>
    <s v="COLABORATIVA S.A.C."/>
    <x v="3"/>
    <d v="2025-10-27T10:34:22"/>
    <x v="14"/>
    <m/>
    <s v="RUC"/>
    <n v="10440668581"/>
    <s v="[{'codigo_producto': 2258, 'cantidad': '1', 'valor_unitario': 200.0, 'precio_unitario': 236.0, 'descuento': 0.0, 'subtotal': 200.0, 'porcentaje_de_igv': '18.00', 'igv': 36.0, 'total': 236.0, 'moneda': '1', 'tipo_de_cambio': 1.0, 'id_tipo_gasto': 2, 'nom_tipo_gasto': 'Servicios', 'id_proveedor': 1389, 'id_producto': 30909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09T00:00:00"/>
    <m/>
    <m/>
    <m/>
    <m/>
    <m/>
    <n v="2258"/>
    <n v="1"/>
    <n v="200"/>
    <n v="236"/>
    <n v="0"/>
    <n v="200"/>
    <n v="18"/>
    <n v="36"/>
    <n v="236"/>
    <n v="1"/>
    <n v="1"/>
    <n v="2"/>
    <s v="Servicios"/>
    <n v="1389"/>
    <n v="30909"/>
    <x v="3"/>
    <s v="SERVICIOS"/>
    <s v="paid"/>
    <x v="0"/>
    <n v="877"/>
    <s v="6329000 AsesorÃ­a y consultorÃ­a - Otros"/>
    <s v="[[{'codigo': 103, 'nom_distribucion': 'Validadores', 'sub_categoria': 'Personal temporal', 'porcentaje': '100.00'}]]"/>
    <m/>
    <m/>
    <m/>
    <m/>
    <m/>
    <m/>
    <m/>
    <x v="16"/>
  </r>
  <r>
    <s v="E001"/>
    <s v="00000128"/>
    <s v="COLABORATIVA S.A.C."/>
    <x v="4"/>
    <d v="2025-10-27T17:01:48"/>
    <x v="14"/>
    <m/>
    <s v="RUC"/>
    <n v="10440668581"/>
    <s v="[{'codigo_producto': 2308, 'cantidad': '1', 'valor_unitario': 308.0, 'precio_unitario': 363.44, 'descuento': 0.0, 'subtotal': 308.0, 'porcentaje_de_igv': '18.00', 'igv': 55.44, 'total': 363.44, 'moneda': '1', 'tipo_de_cambio': 1.0, 'id_tipo_gasto': 5, 'nom_tipo_gasto': 'Otros', 'id_proveedor': 1389, 'id_producto': 30882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10-07T00:00:00"/>
    <m/>
    <m/>
    <m/>
    <m/>
    <m/>
    <n v="2308"/>
    <n v="1"/>
    <n v="308"/>
    <n v="363.44"/>
    <n v="0"/>
    <n v="308"/>
    <n v="18"/>
    <n v="55.44"/>
    <n v="363.44"/>
    <n v="1"/>
    <n v="1"/>
    <n v="5"/>
    <s v="Otros"/>
    <n v="1389"/>
    <n v="30882"/>
    <x v="11"/>
    <s v="EVENTOS"/>
    <s v="paid"/>
    <x v="0"/>
    <n v="6743"/>
    <s v="6329102 SERVICIOS DIVERSOS"/>
    <s v="[[{'codigo': 132, 'nom_distribucion': 'Validadores', 'sub_categoria': 'Gastos de Viaje', 'porcentaje': '100.00'}]]"/>
    <m/>
    <m/>
    <m/>
    <m/>
    <m/>
    <m/>
    <m/>
    <x v="17"/>
  </r>
  <r>
    <s v="E001"/>
    <s v="00000067"/>
    <s v="COLABORATIVA S.A.C."/>
    <x v="4"/>
    <d v="2025-10-27T16:57:32"/>
    <x v="0"/>
    <m/>
    <s v="RUC"/>
    <m/>
    <s v="[{'codigo_producto': 2307, 'cantidad': '1', 'valor_unitario': 880.0, 'precio_unitario': 880.0, 'descuento': 0.0, 'subtotal': 880.0, 'porcentaje_de_igv': '0.00', 'igv': 0.0, 'total': 880.0, 'moneda': '1', 'tipo_de_cambio': 1.0, 'id_tipo_gasto': 5, 'nom_tipo_gasto': 'Otros', 'id_proveedor': 1806, 'id_producto': 30880, 'nom_producto': 'TRABAJO DE GASFI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07T00:00:00"/>
    <m/>
    <m/>
    <m/>
    <m/>
    <m/>
    <n v="2307"/>
    <n v="1"/>
    <n v="880"/>
    <n v="880"/>
    <n v="0"/>
    <n v="880"/>
    <n v="0"/>
    <n v="0"/>
    <n v="880"/>
    <n v="1"/>
    <n v="1"/>
    <n v="5"/>
    <s v="Otros"/>
    <n v="1806"/>
    <n v="30880"/>
    <x v="12"/>
    <s v="EVENTOS"/>
    <s v="paid"/>
    <x v="0"/>
    <n v="6743"/>
    <s v="6329102 SERVICIOS DIVERSOS"/>
    <s v="[[{'codigo': 138, 'nom_distribucion': 'Administrativo', 'sub_categoria': 'Acondicionamiento', 'porcentaje': '100.00'}]]"/>
    <m/>
    <m/>
    <m/>
    <m/>
    <m/>
    <m/>
    <m/>
    <x v="18"/>
  </r>
  <r>
    <s v="E001"/>
    <s v="00000016"/>
    <s v="COLABORATIVA S.A.C."/>
    <x v="1"/>
    <d v="2025-10-27T14:47:35"/>
    <x v="15"/>
    <m/>
    <s v="RUC"/>
    <n v="10722818593"/>
    <s v="[{'codigo_producto': 1851, 'cantidad': '1', 'valor_unitario': 600.0, 'precio_unitario': 600.0, 'descuento': 0.0, 'subtotal': 600.0, 'porcentaje_de_igv': '0.00', 'igv': 0.0, 'total': 600.0, 'moneda': '1', 'tipo_de_cambio': 1.0, 'id_tipo_gasto': 2, 'nom_tipo_gasto': 'Servicios', 'id_proveedor': 4421, 'id_producto': 31047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"/>
    <d v="2025-10-13T00:00:00"/>
    <m/>
    <m/>
    <m/>
    <m/>
    <m/>
    <n v="1851"/>
    <n v="1"/>
    <n v="600"/>
    <n v="600"/>
    <n v="0"/>
    <n v="600"/>
    <n v="0"/>
    <n v="0"/>
    <n v="600"/>
    <n v="1"/>
    <n v="1"/>
    <n v="2"/>
    <s v="Servicios"/>
    <n v="4421"/>
    <n v="31047"/>
    <x v="13"/>
    <s v="EVENTOS"/>
    <s v="paid"/>
    <x v="0"/>
    <n v="6743"/>
    <s v="6329102 SERVICIOS DIVERSOS"/>
    <s v="[[{'codigo': 68, 'nom_distribucion': 'ATC', 'sub_categoria': 'Personal de apoyo', 'porcentaje': '100.00'}]]"/>
    <m/>
    <m/>
    <m/>
    <m/>
    <m/>
    <m/>
    <m/>
    <x v="19"/>
  </r>
  <r>
    <s v="F004"/>
    <s v="00001283"/>
    <s v="COLABORATIVA S.A.C."/>
    <x v="2"/>
    <d v="2025-10-27T09:34:57"/>
    <x v="16"/>
    <m/>
    <s v="RUC"/>
    <n v="20372634350"/>
    <s v="[{'codigo_producto': 1912, 'cantidad': '1', 'valor_unitario': 64.5, 'precio_unitario': 64.5, 'descuento': 0.0, 'subtotal': 64.5, 'porcentaje_de_igv': '0.00', 'igv': 0.0, 'total': 64.5, 'moneda': '1', 'tipo_de_cambio': 1.0, 'id_tipo_gasto': 5, 'nom_tipo_gasto': 'Otros', 'id_proveedor': 6005, 'id_producto': 3095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n v="1912"/>
    <n v="1"/>
    <n v="64.5"/>
    <n v="64.5"/>
    <n v="0"/>
    <n v="64.5"/>
    <n v="0"/>
    <n v="0"/>
    <n v="64.5"/>
    <n v="1"/>
    <n v="1"/>
    <n v="5"/>
    <s v="Otros"/>
    <n v="6005"/>
    <n v="30957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0"/>
  </r>
  <r>
    <s v="E001"/>
    <n v="38"/>
    <s v="COLABORATIVA S.A.C."/>
    <x v="3"/>
    <d v="2025-10-27T10:45:42"/>
    <x v="3"/>
    <m/>
    <s v="RUC"/>
    <n v="10767791416"/>
    <s v="[{'codigo_producto': 2258, 'cantidad': '1', 'valor_unitario': 160.0, 'precio_unitario': 160.0, 'descuento': 0.0, 'subtotal': 160.0, 'porcentaje_de_igv': '0.00', 'igv': 0.0, 'total': 160.0, 'moneda': '1', 'tipo_de_cambio': 1.0, 'id_tipo_gasto': 2, 'nom_tipo_gasto': 'Servicios', 'id_proveedor': 1553, 'id_producto': 30930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n v="2258"/>
    <n v="1"/>
    <n v="160"/>
    <n v="160"/>
    <n v="0"/>
    <n v="160"/>
    <n v="0"/>
    <n v="0"/>
    <n v="160"/>
    <n v="1"/>
    <n v="1"/>
    <n v="2"/>
    <s v="Servicios"/>
    <n v="1553"/>
    <n v="30930"/>
    <x v="3"/>
    <s v="SERVICI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21"/>
  </r>
  <r>
    <s v="F001"/>
    <s v="00025751"/>
    <s v="COLABORATIVA S.A.C."/>
    <x v="5"/>
    <d v="2025-10-27T09:00:00"/>
    <x v="17"/>
    <s v="Proveedor"/>
    <s v="RUC"/>
    <n v="20430785266"/>
    <s v="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6T00:00:00"/>
    <m/>
    <m/>
    <m/>
    <m/>
    <m/>
    <n v="1966"/>
    <n v="5"/>
    <n v="41.8"/>
    <n v="49.323999999999998"/>
    <n v="0"/>
    <n v="209"/>
    <n v="18"/>
    <n v="37.619999999999997"/>
    <n v="246.62"/>
    <n v="1"/>
    <n v="1"/>
    <n v="5"/>
    <s v="Otros"/>
    <n v="470"/>
    <n v="30903"/>
    <x v="14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"/>
  </r>
  <r>
    <s v="F001"/>
    <s v="00025751"/>
    <s v="COLABORATIVA S.A.C."/>
    <x v="5"/>
    <d v="2025-10-27T09:00:00"/>
    <x v="17"/>
    <s v="Proveedor"/>
    <s v="RUC"/>
    <n v="20430785266"/>
    <s v="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6T00:00:00"/>
    <m/>
    <m/>
    <m/>
    <m/>
    <m/>
    <n v="1902"/>
    <n v="120"/>
    <n v="18.899999999999999"/>
    <n v="22.302"/>
    <n v="0"/>
    <n v="2268"/>
    <n v="18"/>
    <n v="408.23999999999899"/>
    <n v="2676.24"/>
    <n v="1"/>
    <n v="1"/>
    <n v="5"/>
    <s v="Otros"/>
    <n v="470"/>
    <n v="30904"/>
    <x v="15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"/>
  </r>
  <r>
    <n v="544"/>
    <n v="4458714229"/>
    <s v="COLABORATIVA S.A.C."/>
    <x v="3"/>
    <d v="2025-10-27T11:48:34"/>
    <x v="18"/>
    <m/>
    <s v="RUC"/>
    <n v="20341841357"/>
    <s v="[{'codigo_producto': 2309, 'cantidad': '1', 'valor_unitario': 132.78, 'precio_unitario': 156.68, 'descuento': 0.0, 'subtotal': 132.78, 'porcentaje_de_igv': '18.00', 'igv': 23.900000000000006, 'total': 156.68, 'moneda': '1', 'tipo_de_cambio': 1.0, 'id_tipo_gasto': 5, 'nom_tipo_gasto': 'Otros', 'id_proveedor': 1406, 'id_producto': 30938, 'nom_producto': 'EQUIP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10-09T00:00:00"/>
    <m/>
    <m/>
    <m/>
    <m/>
    <m/>
    <n v="2309"/>
    <n v="1"/>
    <n v="132.78"/>
    <n v="156.68"/>
    <n v="0"/>
    <n v="132.78"/>
    <n v="18"/>
    <n v="23.9"/>
    <n v="156.68"/>
    <n v="1"/>
    <n v="1"/>
    <n v="5"/>
    <s v="Otros"/>
    <n v="1406"/>
    <n v="30938"/>
    <x v="16"/>
    <s v="EVENTOS"/>
    <s v="paid"/>
    <x v="0"/>
    <n v="6727"/>
    <s v="6315100 Otros gastos de viaje"/>
    <s v="[[{'codigo': 132, 'nom_distribucion': 'Validadores', 'sub_categoria': 'Gastos de Viaje', 'porcentaje': '100.00'}]]"/>
    <m/>
    <m/>
    <m/>
    <m/>
    <m/>
    <m/>
    <m/>
    <x v="23"/>
  </r>
  <r>
    <s v="FP03"/>
    <s v="00001558"/>
    <s v="COLABORATIVA S.A.C."/>
    <x v="4"/>
    <d v="2025-10-27T17:37:41"/>
    <x v="19"/>
    <m/>
    <s v="RUC"/>
    <n v="10424656017"/>
    <s v="[{'codigo_producto': 1912, 'cantidad': '1', 'valor_unitario': 128.81, 'precio_unitario': 152.0, 'descuento': 0.0, 'subtotal': 128.81, 'porcentaje_de_igv': '18.00', 'igv': 23.189999999999998, 'total': 152.0, 'moneda': '1', 'tipo_de_cambio': 1.0, 'id_tipo_gasto': 5, 'nom_tipo_gasto': 'Otros', 'id_proveedor': 6269, 'id_producto': 3088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32, 'nom_distribucion': 'Validadores', 'sub_categoria': 'Gastos de Viaje', 'porcentaje': '100.00'}]]}]"/>
    <d v="2025-10-07T00:00:00"/>
    <m/>
    <m/>
    <m/>
    <m/>
    <m/>
    <n v="1912"/>
    <n v="1"/>
    <n v="128.81"/>
    <n v="152"/>
    <n v="0"/>
    <n v="128.81"/>
    <n v="18"/>
    <n v="23.189999999999898"/>
    <n v="152"/>
    <n v="1"/>
    <n v="1"/>
    <n v="5"/>
    <s v="Otros"/>
    <n v="6269"/>
    <n v="30888"/>
    <x v="9"/>
    <s v="EVENTOS"/>
    <s v="paid"/>
    <x v="0"/>
    <n v="6726"/>
    <s v="6314100 AlimentaciÃ³n"/>
    <s v="[[{'codigo': 132, 'nom_distribucion': 'Validadores', 'sub_categoria': 'Gastos de Viaje', 'porcentaje': '100.00'}]]"/>
    <m/>
    <m/>
    <m/>
    <m/>
    <m/>
    <m/>
    <m/>
    <x v="24"/>
  </r>
  <r>
    <s v="FF13"/>
    <s v="00000401"/>
    <s v="COLABORATIVA S.A.C."/>
    <x v="4"/>
    <d v="2025-10-27T17:07:19"/>
    <x v="20"/>
    <m/>
    <s v="RUC"/>
    <n v="20602737111"/>
    <s v="[{'codigo_producto': 2031, 'cantidad': '1', 'valor_unitario': 50.85, 'precio_unitario': 60.0, 'descuento': 0.0, 'subtotal': 50.85, 'porcentaje_de_igv': '17.99', 'igv': 9.149999999999999, 'total': 60.0, 'moneda': '1', 'tipo_de_cambio': 1.0, 'id_tipo_gasto': 5, 'nom_tipo_gasto': 'Otros', 'id_proveedor': 6268, 'id_producto': 30885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10-07T00:00:00"/>
    <m/>
    <m/>
    <m/>
    <m/>
    <m/>
    <n v="2031"/>
    <n v="1"/>
    <n v="50.85"/>
    <n v="60"/>
    <n v="0"/>
    <n v="50.85"/>
    <n v="17.989999999999998"/>
    <n v="9.1499999999999897"/>
    <n v="60"/>
    <n v="1"/>
    <n v="1"/>
    <n v="5"/>
    <s v="Otros"/>
    <n v="6268"/>
    <n v="30885"/>
    <x v="17"/>
    <s v="EVENTOS"/>
    <s v="paid"/>
    <x v="0"/>
    <n v="6743"/>
    <s v="6329102 SERVICIOS DIVERSOS"/>
    <s v="[[{'codigo': 132, 'nom_distribucion': 'Validadores', 'sub_categoria': 'Gastos de Viaje', 'porcentaje': '100.00'}]]"/>
    <m/>
    <m/>
    <m/>
    <m/>
    <m/>
    <m/>
    <m/>
    <x v="25"/>
  </r>
  <r>
    <s v="E001"/>
    <s v="00000004"/>
    <s v="COLABORATIVA S.A.C."/>
    <x v="4"/>
    <d v="2025-10-27T14:00:05"/>
    <x v="21"/>
    <s v="Proveedor"/>
    <s v="RUC"/>
    <n v="10483541991"/>
    <s v="[{'codigo_producto': 2258, 'cantidad': '2', 'valor_unitario': 110.0, 'precio_unitario': 110.0, 'descuento': 0.0, 'subtotal': 220.0, 'porcentaje_de_igv': '0.00', 'igv': 0.0, 'total': 220.0, 'moneda': '1', 'tipo_de_cambio': 1.0, 'id_tipo_gasto': 2, 'nom_tipo_gasto': 'Servicios', 'id_proveedor': 469, 'id_producto': 30857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07T00:00:00"/>
    <m/>
    <m/>
    <m/>
    <m/>
    <m/>
    <n v="2258"/>
    <n v="2"/>
    <n v="110"/>
    <n v="110"/>
    <n v="0"/>
    <n v="220"/>
    <n v="0"/>
    <n v="0"/>
    <n v="220"/>
    <n v="1"/>
    <n v="1"/>
    <n v="2"/>
    <s v="Servicios"/>
    <n v="469"/>
    <n v="30857"/>
    <x v="3"/>
    <s v="SERVICI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6"/>
  </r>
  <r>
    <s v="E001"/>
    <s v="00000015"/>
    <s v="COLABORATIVA S.A.C."/>
    <x v="6"/>
    <d v="2025-10-27T12:00:00"/>
    <x v="22"/>
    <m/>
    <s v="RUC"/>
    <n v="10746350975"/>
    <s v="[{'codigo_producto': 2258, 'cantidad': '1', 'valor_unitario': 120.0, 'precio_unitario': 120.0, 'descuento': 0.0, 'subtotal': 120.0, 'porcentaje_de_igv': '0.00', 'igv': 0.0, 'total': 120.0, 'moneda': '1', 'tipo_de_cambio': 1.0, 'id_tipo_gasto': 2, 'nom_tipo_gasto': 'Servicios', 'id_proveedor': 1430, 'id_producto': 3084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5T00:00:00"/>
    <m/>
    <m/>
    <m/>
    <m/>
    <m/>
    <n v="2258"/>
    <n v="1"/>
    <n v="120"/>
    <n v="120"/>
    <n v="0"/>
    <n v="120"/>
    <n v="0"/>
    <n v="0"/>
    <n v="120"/>
    <n v="1"/>
    <n v="1"/>
    <n v="2"/>
    <s v="Servicios"/>
    <n v="1430"/>
    <n v="30843"/>
    <x v="3"/>
    <s v="SERVICI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27"/>
  </r>
  <r>
    <s v="SB02"/>
    <s v="0243453637"/>
    <s v="COLABORATIVA S.A.C."/>
    <x v="0"/>
    <d v="2025-10-27T08:58:21"/>
    <x v="23"/>
    <m/>
    <s v="RUC"/>
    <n v="20467534026"/>
    <s v="[{'codigo_producto': 1829, 'cantidad': '1', 'valor_unitario': 36.04, 'precio_unitario': 42.53, 'descuento': 0.0, 'subtotal': 36.04, 'porcentaje_de_igv': '18.01', 'igv': 6.490000000000002, 'total': 42.53, 'moneda': '1', 'tipo_de_cambio': 1.0, 'id_tipo_gasto': 2, 'nom_tipo_gasto': 'Servicios', 'id_proveedor': 2218, 'id_producto': 31094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"/>
    <d v="2025-10-14T00:00:00"/>
    <m/>
    <m/>
    <m/>
    <m/>
    <m/>
    <n v="1829"/>
    <n v="1"/>
    <n v="36.04"/>
    <n v="42.53"/>
    <n v="0"/>
    <n v="36.04"/>
    <n v="18.010000000000002"/>
    <n v="6.49"/>
    <n v="42.53"/>
    <n v="1"/>
    <n v="1"/>
    <n v="2"/>
    <s v="Servicios"/>
    <n v="2218"/>
    <n v="31094"/>
    <x v="18"/>
    <s v="EVENTOS"/>
    <s v="not_paid"/>
    <x v="1"/>
    <n v="6960"/>
    <s v="632902 Operativos"/>
    <s v="[[{'codigo': 69, 'nom_distribucion': 'Comercial', 'sub_categoria': 'Otros', 'porcentaje': '100.00'}]]"/>
    <m/>
    <m/>
    <m/>
    <m/>
    <m/>
    <m/>
    <m/>
    <x v="28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300"/>
    <n v="500"/>
    <n v="0.29661999999999999"/>
    <n v="0.35"/>
    <n v="0"/>
    <n v="148.31"/>
    <n v="18"/>
    <n v="26.689999999999898"/>
    <n v="175"/>
    <n v="1"/>
    <n v="1"/>
    <n v="5"/>
    <s v="Otros"/>
    <n v="1400"/>
    <n v="30798"/>
    <x v="19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301"/>
    <n v="500"/>
    <n v="0.29661999999999999"/>
    <n v="0.35"/>
    <n v="0"/>
    <n v="148.31"/>
    <n v="18"/>
    <n v="26.689999999999898"/>
    <n v="175"/>
    <n v="1"/>
    <n v="1"/>
    <n v="5"/>
    <s v="Otros"/>
    <n v="1400"/>
    <n v="30799"/>
    <x v="20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302"/>
    <n v="400"/>
    <n v="0.161025"/>
    <n v="0.19"/>
    <n v="0"/>
    <n v="64.41"/>
    <n v="17.989999999999998"/>
    <n v="11.59"/>
    <n v="76"/>
    <n v="1"/>
    <n v="1"/>
    <n v="5"/>
    <s v="Otros"/>
    <n v="1400"/>
    <n v="30800"/>
    <x v="21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303"/>
    <n v="4000"/>
    <n v="0.155085"/>
    <n v="0.183"/>
    <n v="0"/>
    <n v="620.34"/>
    <n v="18"/>
    <n v="111.659999999999"/>
    <n v="732"/>
    <n v="1"/>
    <n v="1"/>
    <n v="5"/>
    <s v="Otros"/>
    <n v="1400"/>
    <n v="30801"/>
    <x v="22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265"/>
    <n v="600"/>
    <s v="0.16101666666666667"/>
    <n v="0.19"/>
    <n v="0"/>
    <n v="96.61"/>
    <n v="18"/>
    <n v="17.39"/>
    <n v="114"/>
    <n v="1"/>
    <n v="1"/>
    <n v="5"/>
    <s v="Otros"/>
    <n v="1400"/>
    <n v="30802"/>
    <x v="23"/>
    <s v="MERCADERIA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304"/>
    <n v="190"/>
    <s v="0.15510526315789472"/>
    <s v="0.18300000000000002"/>
    <n v="0"/>
    <n v="29.47"/>
    <n v="17.98"/>
    <n v="5.3"/>
    <n v="34.770000000000003"/>
    <n v="1"/>
    <n v="1"/>
    <n v="5"/>
    <s v="Otros"/>
    <n v="1400"/>
    <n v="30803"/>
    <x v="24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265"/>
    <n v="810"/>
    <s v="0.15508641975308643"/>
    <n v="0.183"/>
    <n v="0"/>
    <n v="125.62"/>
    <n v="18"/>
    <n v="22.6099999999999"/>
    <n v="148.22999999999999"/>
    <n v="1"/>
    <n v="1"/>
    <n v="5"/>
    <s v="Otros"/>
    <n v="1400"/>
    <n v="30804"/>
    <x v="23"/>
    <s v="MERCADERIA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265"/>
    <n v="1200"/>
    <s v="0.15508333333333332"/>
    <n v="0.183"/>
    <n v="0"/>
    <n v="186.1"/>
    <n v="18"/>
    <n v="33.5"/>
    <n v="219.6"/>
    <n v="1"/>
    <n v="1"/>
    <n v="5"/>
    <s v="Otros"/>
    <n v="1400"/>
    <n v="30805"/>
    <x v="23"/>
    <s v="MERCADERIA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265"/>
    <n v="800"/>
    <n v="0.15508749999999999"/>
    <n v="0.183"/>
    <n v="0"/>
    <n v="124.07"/>
    <n v="18"/>
    <n v="22.33"/>
    <n v="146.4"/>
    <n v="1"/>
    <n v="1"/>
    <n v="5"/>
    <s v="Otros"/>
    <n v="1400"/>
    <n v="30806"/>
    <x v="23"/>
    <s v="MERCADERIA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265"/>
    <n v="1500"/>
    <s v="0.15508666666666665"/>
    <n v="0.183"/>
    <n v="0"/>
    <n v="232.63"/>
    <n v="18"/>
    <n v="41.87"/>
    <n v="274.5"/>
    <n v="1"/>
    <n v="1"/>
    <n v="5"/>
    <s v="Otros"/>
    <n v="1400"/>
    <n v="30807"/>
    <x v="23"/>
    <s v="MERCADERIA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306"/>
    <n v="250"/>
    <s v="0.42372000000000004"/>
    <n v="0.5"/>
    <n v="0"/>
    <n v="105.93"/>
    <n v="18"/>
    <n v="19.069999999999901"/>
    <n v="125"/>
    <n v="1"/>
    <n v="1"/>
    <n v="5"/>
    <s v="Otros"/>
    <n v="1400"/>
    <n v="30808"/>
    <x v="25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001"/>
    <s v="00009665"/>
    <s v="COLABORATIVA S.A.C."/>
    <x v="7"/>
    <d v="2025-10-27T17:40:00"/>
    <x v="24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n v="2265"/>
    <n v="250"/>
    <n v="0.48304000000000002"/>
    <n v="0.56999999999999995"/>
    <n v="0"/>
    <n v="120.76"/>
    <n v="18"/>
    <n v="21.739999999999899"/>
    <n v="142.5"/>
    <n v="1"/>
    <n v="1"/>
    <n v="5"/>
    <s v="Otros"/>
    <n v="1400"/>
    <n v="30809"/>
    <x v="23"/>
    <s v="MERCADERIA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29"/>
  </r>
  <r>
    <s v="FE30"/>
    <s v="00023585"/>
    <s v="COLABORATIVA S.A.C."/>
    <x v="2"/>
    <d v="2025-10-27T10:16:13"/>
    <x v="2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971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10T00:00:00"/>
    <m/>
    <m/>
    <m/>
    <m/>
    <m/>
    <n v="1891"/>
    <n v="1"/>
    <n v="221.82"/>
    <n v="261.75"/>
    <n v="0"/>
    <n v="221.82"/>
    <n v="18"/>
    <n v="39.93"/>
    <n v="261.75"/>
    <n v="1"/>
    <n v="1"/>
    <n v="2"/>
    <s v="Servicios"/>
    <n v="561"/>
    <n v="30971"/>
    <x v="26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30"/>
  </r>
  <r>
    <s v="F030"/>
    <s v="00008004"/>
    <s v="COLABORATIVA S.A.C."/>
    <x v="2"/>
    <d v="2025-10-27T09:50:23"/>
    <x v="26"/>
    <m/>
    <s v="RUC"/>
    <n v="20392808761"/>
    <s v="[{'codigo_producto': 1912, 'cantidad': '1', 'valor_unitario': 71.7, 'precio_unitario': 71.7, 'descuento': 0.0, 'subtotal': 71.7, 'porcentaje_de_igv': '0.00', 'igv': 0.0, 'total': 71.7, 'moneda': '1', 'tipo_de_cambio': 1.0, 'id_tipo_gasto': 5, 'nom_tipo_gasto': 'Otros', 'id_proveedor': 6315, 'id_producto': 3096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n v="1912"/>
    <n v="1"/>
    <n v="71.7"/>
    <n v="71.7"/>
    <n v="0"/>
    <n v="71.7"/>
    <n v="0"/>
    <n v="0"/>
    <n v="71.7"/>
    <n v="1"/>
    <n v="1"/>
    <n v="5"/>
    <s v="Otros"/>
    <n v="6315"/>
    <n v="30965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31"/>
  </r>
  <r>
    <s v="F004"/>
    <s v="00027540"/>
    <s v="COLABORATIVA S.A.C."/>
    <x v="8"/>
    <d v="2025-10-27T18:00:00"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n v="1987"/>
    <n v="5"/>
    <s v="7.204000000000001"/>
    <n v="8.5"/>
    <n v="0"/>
    <n v="36.020000000000003"/>
    <n v="17.989999999999998"/>
    <n v="6.4799999999999898"/>
    <n v="42.5"/>
    <n v="1"/>
    <n v="1"/>
    <n v="5"/>
    <s v="Otros"/>
    <n v="1578"/>
    <n v="30817"/>
    <x v="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32"/>
  </r>
  <r>
    <s v="F004"/>
    <s v="00027540"/>
    <s v="COLABORATIVA S.A.C."/>
    <x v="8"/>
    <d v="2025-10-27T18:00:00"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n v="1987"/>
    <n v="5"/>
    <n v="15.254"/>
    <n v="18"/>
    <n v="0"/>
    <n v="76.27"/>
    <n v="18"/>
    <n v="13.73"/>
    <n v="90"/>
    <n v="1"/>
    <n v="1"/>
    <n v="5"/>
    <s v="Otros"/>
    <n v="1578"/>
    <n v="30818"/>
    <x v="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32"/>
  </r>
  <r>
    <s v="F004"/>
    <s v="00027540"/>
    <s v="COLABORATIVA S.A.C."/>
    <x v="8"/>
    <d v="2025-10-27T18:00:00"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n v="2031"/>
    <n v="2"/>
    <n v="6.78"/>
    <n v="8"/>
    <n v="0"/>
    <n v="13.56"/>
    <n v="17.989999999999998"/>
    <n v="2.4399999999999902"/>
    <n v="16"/>
    <n v="1"/>
    <n v="1"/>
    <n v="5"/>
    <s v="Otros"/>
    <n v="1578"/>
    <n v="30819"/>
    <x v="1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32"/>
  </r>
  <r>
    <s v="F004"/>
    <s v="00027539"/>
    <s v="COLABORATIVA S.A.C."/>
    <x v="8"/>
    <d v="2025-10-27T18:00:00"/>
    <x v="27"/>
    <m/>
    <s v="RUC"/>
    <n v="20501493156"/>
    <s v="[{'codigo_producto': 2293, 'cantidad': '20', 'valor_unitario': 33.8985, 'precio_unitario': 40.0, 'descuento': 0.0, 'subtotal': 677.97, 'porcentaje_de_igv': '18.00', 'igv': 122.02999999999997, 'total': 800.0, 'moneda': '1', 'tipo_de_cambio': 1.0, 'id_tipo_gasto': 5, 'nom_tipo_gasto': 'Otros', 'id_proveedor': 1578, 'id_producto': 30812, 'nom_producto': 'CONTOMETRO TERMIC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n v="2293"/>
    <n v="20"/>
    <n v="33.898499999999999"/>
    <n v="40"/>
    <n v="0"/>
    <n v="677.97"/>
    <n v="18"/>
    <n v="122.02999999999901"/>
    <n v="800"/>
    <n v="1"/>
    <n v="1"/>
    <n v="5"/>
    <s v="Otros"/>
    <n v="1578"/>
    <n v="30812"/>
    <x v="28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33"/>
  </r>
  <r>
    <s v="FE30"/>
    <s v="00023070"/>
    <s v="COLABORATIVA S.A.C."/>
    <x v="7"/>
    <d v="2025-10-27T09:28:48"/>
    <x v="25"/>
    <s v="Proveedor"/>
    <s v="RUC"/>
    <n v="20549068201"/>
    <s v="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7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02T00:00:00"/>
    <m/>
    <m/>
    <m/>
    <m/>
    <m/>
    <n v="1891"/>
    <n v="1"/>
    <n v="87.29"/>
    <n v="103"/>
    <n v="0"/>
    <n v="87.29"/>
    <n v="18"/>
    <n v="15.7099999999999"/>
    <n v="103"/>
    <n v="1"/>
    <n v="1"/>
    <n v="2"/>
    <s v="Servicios"/>
    <n v="561"/>
    <n v="30759"/>
    <x v="26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34"/>
  </r>
  <r>
    <s v="F121"/>
    <s v="00003530"/>
    <s v="COLABORATIVA S.A.C."/>
    <x v="8"/>
    <d v="2025-10-27T10:04:54"/>
    <x v="28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72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1T00:00:00"/>
    <m/>
    <m/>
    <m/>
    <m/>
    <m/>
    <n v="1912"/>
    <n v="1"/>
    <n v="30"/>
    <n v="30"/>
    <n v="0"/>
    <n v="30"/>
    <n v="0"/>
    <n v="0"/>
    <n v="30"/>
    <n v="1"/>
    <n v="1"/>
    <n v="5"/>
    <s v="Otros"/>
    <n v="4975"/>
    <n v="30727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35"/>
  </r>
  <r>
    <s v="F001"/>
    <s v="00010802"/>
    <s v="COLABORATIVA S.A.C."/>
    <x v="7"/>
    <d v="2025-10-27T13:12:26"/>
    <x v="29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n v="2290"/>
    <n v="1"/>
    <n v="21.1"/>
    <n v="24.9"/>
    <n v="0"/>
    <n v="21.1"/>
    <n v="18.010000000000002"/>
    <n v="3.7999999999999901"/>
    <n v="24.9"/>
    <n v="1"/>
    <n v="1"/>
    <n v="5"/>
    <s v="Otros"/>
    <n v="6096"/>
    <n v="30783"/>
    <x v="29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36"/>
  </r>
  <r>
    <s v="F001"/>
    <s v="00010802"/>
    <s v="COLABORATIVA S.A.C."/>
    <x v="7"/>
    <d v="2025-10-27T13:12:26"/>
    <x v="29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n v="2291"/>
    <n v="1"/>
    <n v="59.24"/>
    <n v="69.900000000000006"/>
    <n v="0"/>
    <n v="59.24"/>
    <n v="17.989999999999998"/>
    <n v="10.66"/>
    <n v="69.900000000000006"/>
    <n v="1"/>
    <n v="1"/>
    <n v="5"/>
    <s v="Otros"/>
    <n v="6096"/>
    <n v="30784"/>
    <x v="30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36"/>
  </r>
  <r>
    <s v="F001"/>
    <s v="00010802"/>
    <s v="COLABORATIVA S.A.C."/>
    <x v="7"/>
    <d v="2025-10-27T13:12:26"/>
    <x v="29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n v="1916"/>
    <n v="1"/>
    <n v="8.4700000000000006"/>
    <n v="10"/>
    <n v="0"/>
    <n v="8.4700000000000006"/>
    <n v="18.059999999999999"/>
    <n v="1.52999999999999"/>
    <n v="10"/>
    <n v="1"/>
    <n v="1"/>
    <n v="5"/>
    <s v="Otros"/>
    <n v="6096"/>
    <n v="30785"/>
    <x v="31"/>
    <s v="EVENTOS"/>
    <s v="paid"/>
    <x v="0"/>
    <n v="877"/>
    <s v="6329000 AsesorÃ­a y consultorÃ­a - Otros"/>
    <s v="[[{'codigo': 98, 'nom_distribucion': 'TI', 'sub_categoria': 'Ime', 'porcentaje': '100.00'}]]"/>
    <m/>
    <m/>
    <m/>
    <m/>
    <m/>
    <m/>
    <m/>
    <x v="36"/>
  </r>
  <r>
    <s v="FS01"/>
    <s v="00002899"/>
    <s v="COLABORATIVA S.A.C."/>
    <x v="8"/>
    <d v="2025-10-27T16:52:40"/>
    <x v="30"/>
    <m/>
    <s v="RUC"/>
    <n v="20604861943"/>
    <s v="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1T00:00:00"/>
    <m/>
    <m/>
    <m/>
    <m/>
    <m/>
    <n v="2287"/>
    <n v="1"/>
    <n v="55.08"/>
    <n v="64.989999999999995"/>
    <n v="0"/>
    <n v="55.08"/>
    <n v="17.989999999999998"/>
    <n v="9.9099999999999895"/>
    <n v="64.989999999999995"/>
    <n v="1"/>
    <n v="1"/>
    <n v="5"/>
    <s v="Otros"/>
    <n v="6105"/>
    <n v="30753"/>
    <x v="32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37"/>
  </r>
  <r>
    <s v="FS01"/>
    <s v="00002899"/>
    <s v="COLABORATIVA S.A.C."/>
    <x v="8"/>
    <d v="2025-10-27T16:52:40"/>
    <x v="30"/>
    <m/>
    <s v="RUC"/>
    <n v="20604861943"/>
    <s v="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1T00:00:00"/>
    <m/>
    <m/>
    <m/>
    <m/>
    <m/>
    <n v="1916"/>
    <n v="1"/>
    <n v="9.32"/>
    <n v="11"/>
    <n v="0"/>
    <n v="9.32"/>
    <n v="18.03"/>
    <n v="1.6799999999999899"/>
    <n v="11"/>
    <n v="1"/>
    <n v="1"/>
    <n v="5"/>
    <s v="Otros"/>
    <n v="6105"/>
    <n v="30754"/>
    <x v="31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37"/>
  </r>
  <r>
    <s v="F001"/>
    <s v="00002213"/>
    <s v="COLABORATIVA S.A.C."/>
    <x v="9"/>
    <d v="2025-10-27T13:11:19"/>
    <x v="31"/>
    <m/>
    <s v="RUC"/>
    <n v="20517520820"/>
    <s v="[{'codigo_producto': 1912, 'cantidad': '1', 'valor_unitario': 104.0, 'precio_unitario': 104.0, 'descuento': 0.0, 'subtotal': 104.0, 'porcentaje_de_igv': '0.00', 'igv': 0.0, 'total': 104.0, 'moneda': '1', 'tipo_de_cambio': 1.0, 'id_tipo_gasto': 5, 'nom_tipo_gasto': 'Otros', 'id_proveedor': 4976, 'id_producto': 30679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n v="1912"/>
    <n v="1"/>
    <n v="104"/>
    <n v="104"/>
    <n v="0"/>
    <n v="104"/>
    <n v="0"/>
    <n v="0"/>
    <n v="104"/>
    <n v="1"/>
    <n v="1"/>
    <n v="5"/>
    <s v="Otros"/>
    <n v="4976"/>
    <n v="30679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38"/>
  </r>
  <r>
    <s v="E001"/>
    <s v="00000073"/>
    <s v="COLABORATIVA S.A.C."/>
    <x v="9"/>
    <d v="2025-10-27T11:31:33"/>
    <x v="32"/>
    <m/>
    <s v="RUC"/>
    <n v="10444278345"/>
    <s v="[{'codigo_producto': 1935, 'cantidad': '1', 'valor_unitario': 594.59, 'precio_unitario': 547.02, 'descuento': 0.0, 'subtotal': 594.59, 'porcentaje_de_igv': '-8.00', 'igv': -47.57000000000005, 'total': 547.02, 'moneda': '1', 'tipo_de_cambio': 1.0, 'id_tipo_gasto': 5, 'nom_tipo_gasto': 'Otros', 'id_proveedor': 1811, 'id_producto': 30657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09-30T00:00:00"/>
    <m/>
    <m/>
    <m/>
    <m/>
    <m/>
    <n v="1935"/>
    <n v="1"/>
    <n v="594.59"/>
    <n v="547.02"/>
    <n v="0"/>
    <n v="594.59"/>
    <n v="-8"/>
    <n v="-47.57"/>
    <n v="547.02"/>
    <n v="1"/>
    <n v="1"/>
    <n v="5"/>
    <s v="Otros"/>
    <n v="1811"/>
    <n v="30657"/>
    <x v="33"/>
    <s v="EVENTOS"/>
    <s v="paid"/>
    <x v="0"/>
    <n v="6740"/>
    <s v="6327106 SERVICIOS INFORMATICOS"/>
    <s v="[[{'codigo': 125, 'nom_distribucion': 'TI', 'sub_categoria': 'Servidores', 'porcentaje': '100.00'}]]"/>
    <m/>
    <m/>
    <m/>
    <m/>
    <m/>
    <m/>
    <m/>
    <x v="39"/>
  </r>
  <r>
    <s v="E001"/>
    <s v="00000122"/>
    <s v="COLABORATIVA S.A.C."/>
    <x v="7"/>
    <d v="2025-10-27T10:58:11"/>
    <x v="14"/>
    <m/>
    <s v="RUC"/>
    <n v="10440668581"/>
    <s v="[{'codigo_producto': 2258, 'cantidad': '1', 'valor_unitario': 2470.0, 'precio_unitario': 2914.6, 'descuento': 0.0, 'subtotal': 2470.0, 'porcentaje_de_igv': '18.00', 'igv': 444.5999999999999, 'total': 2914.6, 'moneda': '1', 'tipo_de_cambio': 1.0, 'id_tipo_gasto': 2, 'nom_tipo_gasto': 'Servicios', 'id_proveedor': 1389, 'id_producto': 30654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2T00:00:00"/>
    <m/>
    <m/>
    <m/>
    <m/>
    <m/>
    <n v="2258"/>
    <n v="1"/>
    <n v="2470"/>
    <n v="2914.6"/>
    <n v="0"/>
    <n v="2470"/>
    <n v="18"/>
    <n v="444.599999999999"/>
    <n v="2914.6"/>
    <n v="1"/>
    <n v="1"/>
    <n v="2"/>
    <s v="Servicios"/>
    <n v="1389"/>
    <n v="30654"/>
    <x v="3"/>
    <s v="SERVICI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40"/>
  </r>
  <r>
    <s v="E001"/>
    <s v="00000537"/>
    <s v="COLABORATIVA S.A.C."/>
    <x v="9"/>
    <d v="2025-10-27T08:49:53"/>
    <x v="33"/>
    <s v="Cliente"/>
    <s v="RUC"/>
    <n v="20563684268"/>
    <s v="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9-30T00:00:00"/>
    <m/>
    <m/>
    <m/>
    <m/>
    <m/>
    <n v="278"/>
    <n v="25"/>
    <n v="220"/>
    <n v="259.60000000000002"/>
    <n v="0"/>
    <n v="5500"/>
    <n v="18"/>
    <n v="990"/>
    <n v="6490"/>
    <n v="1"/>
    <n v="1"/>
    <n v="5"/>
    <s v="Otros"/>
    <n v="384"/>
    <n v="30650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41"/>
  </r>
  <r>
    <s v="E001"/>
    <s v="00000537"/>
    <s v="COLABORATIVA S.A.C."/>
    <x v="9"/>
    <d v="2025-10-27T08:49:53"/>
    <x v="33"/>
    <s v="Cliente"/>
    <s v="RUC"/>
    <n v="20563684268"/>
    <s v="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9-30T00:00:00"/>
    <m/>
    <m/>
    <m/>
    <m/>
    <m/>
    <n v="278"/>
    <n v="15"/>
    <n v="478.51"/>
    <s v="564.6419999999999"/>
    <n v="0"/>
    <n v="7177.65"/>
    <n v="18"/>
    <n v="1291.97999999999"/>
    <n v="8469.6299999999992"/>
    <n v="1"/>
    <n v="1"/>
    <n v="5"/>
    <s v="Otros"/>
    <n v="384"/>
    <n v="30651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41"/>
  </r>
  <r>
    <s v="E001"/>
    <s v="00000063"/>
    <s v="COLABORATIVA S.A.C."/>
    <x v="9"/>
    <d v="2025-10-27T18:30:25"/>
    <x v="0"/>
    <m/>
    <s v="RUC"/>
    <m/>
    <s v="[{'codigo_producto': 2292, 'cantidad': '1', 'valor_unitario': 2400.0, 'precio_unitario': 2400.0, 'descuento': 0.0, 'subtotal': 2400.0, 'porcentaje_de_igv': '0.00', 'igv': 0.0, 'total': 2400.0, 'moneda': '1', 'tipo_de_cambio': 1.0, 'id_tipo_gasto': 5, 'nom_tipo_gasto': 'Otros', 'id_proveedor': 1806, 'id_producto': 30625, 'nom_producto': 'CARPIN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5, 'nom_distribucion': 'Administrativo', 'sub_categoria': 'Gerencia', 'porcentaje': '100.00'}]]}]"/>
    <d v="2025-09-30T00:00:00"/>
    <m/>
    <m/>
    <m/>
    <m/>
    <m/>
    <n v="2292"/>
    <n v="1"/>
    <n v="2400"/>
    <n v="2400"/>
    <n v="0"/>
    <n v="2400"/>
    <n v="0"/>
    <n v="0"/>
    <n v="2400"/>
    <n v="1"/>
    <n v="1"/>
    <n v="5"/>
    <s v="Otros"/>
    <n v="1806"/>
    <n v="30625"/>
    <x v="0"/>
    <s v="EVENTOS"/>
    <s v="paid"/>
    <x v="0"/>
    <n v="6743"/>
    <s v="6329102 SERVICIOS DIVERSOS"/>
    <s v="[[{'codigo': 145, 'nom_distribucion': 'Administrativo', 'sub_categoria': 'Gerencia', 'porcentaje': '100.00'}]]"/>
    <m/>
    <m/>
    <m/>
    <m/>
    <m/>
    <m/>
    <m/>
    <x v="42"/>
  </r>
  <r>
    <s v="FI25"/>
    <s v="00017305"/>
    <s v="COLABORATIVA S.A.C."/>
    <x v="10"/>
    <d v="2025-10-27T17:25:28"/>
    <x v="34"/>
    <m/>
    <s v="RUC"/>
    <n v="20506717044"/>
    <s v="[{'codigo_producto': 1989, 'cantidad': '1', 'valor_unitario': 538.14, 'precio_unitario': 635.0, 'descuento': 0.0, 'subtotal': 538.14, 'porcentaje_de_igv': '18.00', 'igv': 96.86000000000001, 'total': 635.0, 'moneda': '1', 'tipo_de_cambio': 1.0, 'id_tipo_gasto': 5, 'nom_tipo_gasto': 'Otros', 'id_proveedor': 2224, 'id_producto': 30586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n v="1989"/>
    <n v="1"/>
    <n v="538.14"/>
    <n v="635"/>
    <n v="0"/>
    <n v="538.14"/>
    <n v="18"/>
    <n v="96.86"/>
    <n v="635"/>
    <n v="1"/>
    <n v="1"/>
    <n v="5"/>
    <s v="Otros"/>
    <n v="2224"/>
    <n v="30586"/>
    <x v="35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43"/>
  </r>
  <r>
    <s v="SB01"/>
    <s v="0571094872"/>
    <s v="COLABORATIVA S.A.C."/>
    <x v="5"/>
    <d v="2025-10-27T09:33:05"/>
    <x v="23"/>
    <m/>
    <s v="RUC"/>
    <n v="20467534026"/>
    <s v="[{'codigo_producto': 1829, 'cantidad': '1', 'valor_unitario': 76.76, 'precio_unitario': 90.58, 'descuento': 0.0, 'subtotal': 76.76, 'porcentaje_de_igv': '18.00', 'igv': 13.819999999999993, 'total': 90.58, 'moneda': '1', 'tipo_de_cambio': 1.0, 'id_tipo_gasto': 2, 'nom_tipo_gasto': 'Servicios', 'id_proveedor': 2218, 'id_producto': 30834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75.00'}, {'codigo': 92, 'nom_distribucion': 'Operaciones', 'sub_categoria': 'Operativos', 'porcentaje': '25.00'}]]}]"/>
    <d v="2025-10-06T00:00:00"/>
    <m/>
    <m/>
    <m/>
    <m/>
    <m/>
    <n v="1829"/>
    <n v="1"/>
    <n v="76.760000000000005"/>
    <n v="90.58"/>
    <n v="0"/>
    <n v="76.760000000000005"/>
    <n v="18"/>
    <n v="13.819999999999901"/>
    <n v="90.58"/>
    <n v="1"/>
    <n v="1"/>
    <n v="2"/>
    <s v="Servicios"/>
    <n v="2218"/>
    <n v="30834"/>
    <x v="18"/>
    <s v="EVENTOS"/>
    <s v="not_paid"/>
    <x v="1"/>
    <n v="6960"/>
    <s v="632902 Operativos"/>
    <s v="[[{'codigo': 75, 'nom_distribucion': 'Contenido', 'sub_categoria': 'Otros', 'porcentaje': '75.00'}, {'codigo': 92, 'nom_distribucion': 'Operaciones', 'sub_categoria': 'Operativos', 'porcentaje': '25.00'}]]"/>
    <m/>
    <m/>
    <m/>
    <m/>
    <m/>
    <m/>
    <m/>
    <x v="44"/>
  </r>
  <r>
    <s v="SB01"/>
    <s v="0571233027"/>
    <s v="COLABORATIVA S.A.C."/>
    <x v="5"/>
    <d v="2025-10-27T09:06:08"/>
    <x v="23"/>
    <m/>
    <s v="RUC"/>
    <n v="20467534026"/>
    <s v="[{'codigo_producto': 1829, 'cantidad': '1', 'valor_unitario': 26.15, 'precio_unitario': 30.86, 'descuento': 0.0, 'subtotal': 26.15, 'porcentaje_de_igv': '18.01', 'igv': 4.710000000000001, 'total': 30.86, 'moneda': '1', 'tipo_de_cambio': 1.0, 'id_tipo_gasto': 2, 'nom_tipo_gasto': 'Servicios', 'id_proveedor': 2218, 'id_producto': 30831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10-06T00:00:00"/>
    <m/>
    <m/>
    <m/>
    <m/>
    <m/>
    <n v="1829"/>
    <n v="1"/>
    <n v="26.15"/>
    <n v="30.86"/>
    <n v="0"/>
    <n v="26.15"/>
    <n v="18.010000000000002"/>
    <n v="4.71"/>
    <n v="30.86"/>
    <n v="1"/>
    <n v="1"/>
    <n v="2"/>
    <s v="Servicios"/>
    <n v="2218"/>
    <n v="30831"/>
    <x v="18"/>
    <s v="EVENTOS"/>
    <s v="not_paid"/>
    <x v="1"/>
    <n v="6960"/>
    <s v="632902 Operativos"/>
    <s v="[[{'codigo': 61, 'nom_distribucion': 'Administrativo', 'sub_categoria': 'Operativos', 'porcentaje': '100.00'}]]"/>
    <m/>
    <m/>
    <m/>
    <m/>
    <m/>
    <m/>
    <m/>
    <x v="45"/>
  </r>
  <r>
    <s v="FRE1"/>
    <s v="00007302"/>
    <s v="COLABORATIVA S.A.C."/>
    <x v="11"/>
    <d v="2025-10-27T18:48:30"/>
    <x v="35"/>
    <m/>
    <s v="RUC"/>
    <m/>
    <s v="[{'codigo_producto': 1851, 'cantidad': '1', 'valor_unitario': 9.24, 'precio_unitario': 10.9, 'descuento': 0.0, 'subtotal': 9.24, 'porcentaje_de_igv': '17.97', 'igv': 1.6600000000000001, 'total': 10.9, 'moneda': '1', 'tipo_de_cambio': 1.0, 'id_tipo_gasto': 2, 'nom_tipo_gasto': 'Servicios', 'id_proveedor': 3202, 'id_producto': 3082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3T00:00:00"/>
    <m/>
    <m/>
    <m/>
    <m/>
    <m/>
    <n v="1851"/>
    <n v="1"/>
    <n v="9.24"/>
    <n v="10.9"/>
    <n v="0"/>
    <n v="9.24"/>
    <n v="17.97"/>
    <n v="1.66"/>
    <n v="10.9"/>
    <n v="1"/>
    <n v="1"/>
    <n v="2"/>
    <s v="Servicios"/>
    <n v="3202"/>
    <n v="30824"/>
    <x v="13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46"/>
  </r>
  <r>
    <s v="E001"/>
    <s v="00000136"/>
    <s v="COLABORATIVA S.A.C."/>
    <x v="9"/>
    <d v="2025-10-27T12:02:57"/>
    <x v="36"/>
    <m/>
    <s v="RUC"/>
    <n v="20611596082"/>
    <s v="[{'codigo_producto': 238, 'cantidad': '1', 'valor_unitario': 422.88, 'precio_unitario': 499.0, 'descuento': 0.0, 'subtotal': 422.88, 'porcentaje_de_igv': '18.00', 'igv': 76.12, 'total': 499.0, 'moneda': '1', 'tipo_de_cambio': 1.0, 'id_tipo_gasto': 5, 'nom_tipo_gasto': 'Otros', 'id_proveedor': 6120, 'id_producto': 3066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30T00:00:00"/>
    <m/>
    <m/>
    <m/>
    <m/>
    <m/>
    <n v="238"/>
    <n v="1"/>
    <n v="422.88"/>
    <n v="499"/>
    <n v="0"/>
    <n v="422.88"/>
    <n v="18"/>
    <n v="76.12"/>
    <n v="499"/>
    <n v="1"/>
    <n v="1"/>
    <n v="5"/>
    <s v="Otros"/>
    <n v="6120"/>
    <n v="30660"/>
    <x v="36"/>
    <s v="ACTIVOS"/>
    <s v="paid"/>
    <x v="0"/>
    <n v="6746"/>
    <s v="6330102 COMPRA EQUIPOS"/>
    <s v="[[{'codigo': 145, 'nom_distribucion': 'Administrativo', 'sub_categoria': 'Gerencia', 'porcentaje': '100.00'}]]"/>
    <m/>
    <m/>
    <m/>
    <m/>
    <m/>
    <m/>
    <m/>
    <x v="47"/>
  </r>
  <r>
    <s v="FRE1"/>
    <s v="00007301"/>
    <s v="COLABORATIVA S.A.C."/>
    <x v="10"/>
    <d v="2025-10-27T15:15:14"/>
    <x v="37"/>
    <s v="Proveedor"/>
    <s v="RUC"/>
    <n v="20378890161"/>
    <s v="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9-26T00:00:00"/>
    <m/>
    <m/>
    <m/>
    <m/>
    <m/>
    <n v="2287"/>
    <n v="1"/>
    <n v="25.34"/>
    <n v="29.9"/>
    <n v="0"/>
    <n v="25.34"/>
    <n v="18"/>
    <n v="4.5599999999999898"/>
    <n v="29.9"/>
    <n v="1"/>
    <n v="1"/>
    <n v="5"/>
    <s v="Otros"/>
    <n v="496"/>
    <n v="30577"/>
    <x v="32"/>
    <s v="EVENTOS"/>
    <s v="paid"/>
    <x v="0"/>
    <n v="6746"/>
    <s v="6330102 COMPRA EQUIPOS"/>
    <s v="[[{'codigo': 82, 'nom_distribucion': 'Impresos', 'sub_categoria': 'Ime', 'porcentaje': '100.00'}]]"/>
    <m/>
    <m/>
    <m/>
    <m/>
    <m/>
    <m/>
    <m/>
    <x v="48"/>
  </r>
  <r>
    <s v="FRE1"/>
    <s v="00007301"/>
    <s v="COLABORATIVA S.A.C."/>
    <x v="10"/>
    <d v="2025-10-27T15:15:14"/>
    <x v="37"/>
    <s v="Proveedor"/>
    <s v="RUC"/>
    <n v="20378890161"/>
    <s v="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9-26T00:00:00"/>
    <m/>
    <m/>
    <m/>
    <m/>
    <m/>
    <n v="1916"/>
    <n v="1"/>
    <n v="8.39"/>
    <n v="9.9"/>
    <n v="0"/>
    <n v="8.39"/>
    <n v="18"/>
    <n v="1.50999999999999"/>
    <n v="9.9"/>
    <n v="1"/>
    <n v="1"/>
    <n v="5"/>
    <s v="Otros"/>
    <n v="496"/>
    <n v="30578"/>
    <x v="31"/>
    <s v="EVENTOS"/>
    <s v="paid"/>
    <x v="0"/>
    <n v="6743"/>
    <s v="6329102 SERVICIOS DIVERSOS"/>
    <s v="[[{'codigo': 82, 'nom_distribucion': 'Impresos', 'sub_categoria': 'Ime', 'porcentaje': '100.00'}]]"/>
    <m/>
    <m/>
    <m/>
    <m/>
    <m/>
    <m/>
    <m/>
    <x v="48"/>
  </r>
  <r>
    <s v="F448"/>
    <s v="00023557"/>
    <s v="COLABORATIVA S.A.C."/>
    <x v="10"/>
    <d v="2025-10-27T14:43:24"/>
    <x v="38"/>
    <m/>
    <s v="RUC"/>
    <n v="20112273922"/>
    <s v="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"/>
    <d v="2025-09-26T00:00:00"/>
    <m/>
    <m/>
    <m/>
    <m/>
    <m/>
    <n v="257"/>
    <n v="4"/>
    <n v="136.79"/>
    <n v="161.41249999999999"/>
    <n v="0"/>
    <n v="547.16"/>
    <n v="18"/>
    <n v="98.49"/>
    <n v="645.65"/>
    <n v="1"/>
    <n v="1"/>
    <n v="5"/>
    <s v="Otros"/>
    <n v="1435"/>
    <n v="30571"/>
    <x v="37"/>
    <s v="ACTIVOS"/>
    <s v="paid"/>
    <x v="0"/>
    <n v="6676"/>
    <s v="6032400 Compra Suministros-Otros Suministros"/>
    <s v="[[{'codigo': 138, 'nom_distribucion': 'Administrativo', 'sub_categoria': 'Acondicionamiento', 'porcentaje': '100.00'}]]"/>
    <m/>
    <m/>
    <m/>
    <m/>
    <m/>
    <m/>
    <m/>
    <x v="49"/>
  </r>
  <r>
    <s v="F448"/>
    <s v="00023557"/>
    <s v="COLABORATIVA S.A.C."/>
    <x v="10"/>
    <d v="2025-10-27T14:43:24"/>
    <x v="38"/>
    <m/>
    <s v="RUC"/>
    <n v="20112273922"/>
    <s v="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"/>
    <d v="2025-09-26T00:00:00"/>
    <m/>
    <m/>
    <m/>
    <m/>
    <m/>
    <n v="1916"/>
    <n v="1"/>
    <n v="28.82"/>
    <n v="34.01"/>
    <n v="0"/>
    <n v="28.82"/>
    <n v="18.010000000000002"/>
    <n v="5.1899999999999897"/>
    <n v="34.01"/>
    <n v="1"/>
    <n v="1"/>
    <n v="5"/>
    <s v="Otros"/>
    <n v="1435"/>
    <n v="30572"/>
    <x v="31"/>
    <s v="EVENTOS"/>
    <s v="paid"/>
    <x v="0"/>
    <n v="877"/>
    <s v="6329000 AsesorÃ­a y consultorÃ­a - Otros"/>
    <s v="[[{'codigo': 63, 'nom_distribucion': 'Administrativo', 'sub_categoria': 'Delivery', 'porcentaje': '100.00'}]]"/>
    <m/>
    <m/>
    <m/>
    <m/>
    <m/>
    <m/>
    <m/>
    <x v="49"/>
  </r>
  <r>
    <s v="E001"/>
    <s v="00000037"/>
    <s v="COLABORATIVA S.A.C."/>
    <x v="4"/>
    <d v="2025-10-27T14:14:34"/>
    <x v="3"/>
    <m/>
    <s v="RUC"/>
    <n v="10767791416"/>
    <s v="[{'codigo_producto': 2258, 'cantidad': '1', 'valor_unitario': 175.0, 'precio_unitario': 175.0, 'descuento': 0.0, 'subtotal': 175.0, 'porcentaje_de_igv': '0.00', 'igv': 0.0, 'total': 175.0, 'moneda': '1', 'tipo_de_cambio': 1.0, 'id_tipo_gasto': 2, 'nom_tipo_gasto': 'Servicios', 'id_proveedor': 1553, 'id_producto': 3086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07T00:00:00"/>
    <m/>
    <m/>
    <m/>
    <m/>
    <m/>
    <n v="2258"/>
    <n v="1"/>
    <n v="175"/>
    <n v="175"/>
    <n v="0"/>
    <n v="175"/>
    <n v="0"/>
    <n v="0"/>
    <n v="175"/>
    <n v="1"/>
    <n v="1"/>
    <n v="2"/>
    <s v="Servicios"/>
    <n v="1553"/>
    <n v="30862"/>
    <x v="3"/>
    <s v="SERVICIOS"/>
    <s v="paid"/>
    <x v="0"/>
    <n v="877"/>
    <s v="6329000 AsesorÃ­a y consultorÃ­a - Otros"/>
    <s v="[[{'codigo': 103, 'nom_distribucion': 'Validadores', 'sub_categoria': 'Personal temporal', 'porcentaje': '100.00'}]]"/>
    <m/>
    <m/>
    <m/>
    <m/>
    <m/>
    <m/>
    <m/>
    <x v="50"/>
  </r>
  <r>
    <s v="F21U"/>
    <s v="00028676"/>
    <s v="COLABORATIVA S.A.C."/>
    <x v="7"/>
    <d v="2025-10-27T09:44:13"/>
    <x v="39"/>
    <m/>
    <s v="RUC"/>
    <n v="20127765279"/>
    <s v="[{'codigo_producto': 2048, 'cantidad': '1', 'valor_unitario': 73.89, 'precio_unitario': 73.89, 'descuento': 0.0, 'subtotal': 73.89, 'porcentaje_de_igv': '0.00', 'igv': 0.0, 'total': 73.89, 'moneda': '1', 'tipo_de_cambio': 1.0, 'id_tipo_gasto': 5, 'nom_tipo_gasto': 'Otros', 'id_proveedor': 1532, 'id_producto': 3076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2T00:00:00"/>
    <m/>
    <m/>
    <m/>
    <m/>
    <m/>
    <n v="2048"/>
    <n v="1"/>
    <n v="73.89"/>
    <n v="73.89"/>
    <n v="0"/>
    <n v="73.89"/>
    <n v="0"/>
    <n v="0"/>
    <n v="73.89"/>
    <n v="1"/>
    <n v="1"/>
    <n v="5"/>
    <s v="Otros"/>
    <n v="1532"/>
    <n v="30768"/>
    <x v="38"/>
    <s v="EVENTOS"/>
    <s v="paid"/>
    <x v="0"/>
    <n v="6806"/>
    <s v="6561107 COMBUSTIBLE"/>
    <s v="[[{'codigo': 145, 'nom_distribucion': 'Administrativo', 'sub_categoria': 'Gerencia', 'porcentaje': '100.00'}]]"/>
    <m/>
    <m/>
    <m/>
    <m/>
    <m/>
    <m/>
    <m/>
    <x v="51"/>
  </r>
  <r>
    <s v="F18U"/>
    <s v="00070549"/>
    <s v="COLABORATIVA S.A.C."/>
    <x v="7"/>
    <d v="2025-10-27T09:35:41"/>
    <x v="39"/>
    <m/>
    <s v="RUC"/>
    <n v="20127765279"/>
    <s v="[{'codigo_producto': 2048, 'cantidad': '1', 'valor_unitario': 183.65, 'precio_unitario': 183.65, 'descuento': 0.0, 'subtotal': 183.65, 'porcentaje_de_igv': '0.00', 'igv': 0.0, 'total': 183.65, 'moneda': '1', 'tipo_de_cambio': 1.0, 'id_tipo_gasto': 5, 'nom_tipo_gasto': 'Otros', 'id_proveedor': 1532, 'id_producto': 30762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2T00:00:00"/>
    <m/>
    <m/>
    <m/>
    <m/>
    <m/>
    <n v="2048"/>
    <n v="1"/>
    <n v="183.65"/>
    <n v="183.65"/>
    <n v="0"/>
    <n v="183.65"/>
    <n v="0"/>
    <n v="0"/>
    <n v="183.65"/>
    <n v="1"/>
    <n v="1"/>
    <n v="5"/>
    <s v="Otros"/>
    <n v="1532"/>
    <n v="30762"/>
    <x v="38"/>
    <s v="EVENTOS"/>
    <s v="paid"/>
    <x v="0"/>
    <n v="6806"/>
    <s v="6561107 COMBUSTIBLE"/>
    <s v="[[{'codigo': 145, 'nom_distribucion': 'Administrativo', 'sub_categoria': 'Gerencia', 'porcentaje': '100.00'}]]"/>
    <m/>
    <m/>
    <m/>
    <m/>
    <m/>
    <m/>
    <m/>
    <x v="52"/>
  </r>
  <r>
    <s v="FC03"/>
    <s v="00086728"/>
    <s v="COLABORATIVA S.A.C."/>
    <x v="9"/>
    <d v="2025-10-27T12:54:22"/>
    <x v="40"/>
    <s v="Proveedor"/>
    <s v="RUC"/>
    <n v="20100075858"/>
    <s v="[{'codigo_producto': 2048, 'cantidad': '1', 'valor_unitario': 181.26, 'precio_unitario': 181.26, 'descuento': 0.0, 'subtotal': 181.26, 'porcentaje_de_igv': '0.00', 'igv': 0.0, 'total': 181.26, 'moneda': '1', 'tipo_de_cambio': 1.0, 'id_tipo_gasto': 5, 'nom_tipo_gasto': 'Otros', 'id_proveedor': 499, 'id_producto': 3067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n v="2048"/>
    <n v="1"/>
    <n v="181.26"/>
    <n v="181.26"/>
    <n v="0"/>
    <n v="181.26"/>
    <n v="0"/>
    <n v="0"/>
    <n v="181.26"/>
    <n v="1"/>
    <n v="1"/>
    <n v="5"/>
    <s v="Otros"/>
    <n v="499"/>
    <n v="30675"/>
    <x v="38"/>
    <s v="EVENTOS"/>
    <s v="paid"/>
    <x v="0"/>
    <n v="6806"/>
    <s v="6561107 COMBUSTIBLE"/>
    <s v="[[{'codigo': 145, 'nom_distribucion': 'Administrativo', 'sub_categoria': 'Gerencia', 'porcentaje': '100.00'}]]"/>
    <m/>
    <m/>
    <m/>
    <m/>
    <m/>
    <m/>
    <m/>
    <x v="53"/>
  </r>
  <r>
    <s v="E001"/>
    <s v="00000283"/>
    <s v="COLABORATIVA S.A.C."/>
    <x v="10"/>
    <d v="2025-10-27T17:30:29"/>
    <x v="41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594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9-26T00:00:00"/>
    <m/>
    <m/>
    <m/>
    <m/>
    <m/>
    <n v="1938"/>
    <n v="1"/>
    <n v="1500"/>
    <n v="1770"/>
    <n v="0"/>
    <n v="1500"/>
    <n v="18"/>
    <n v="270"/>
    <n v="1770"/>
    <n v="1"/>
    <n v="1"/>
    <n v="2"/>
    <s v="Servicios"/>
    <n v="1412"/>
    <n v="30594"/>
    <x v="39"/>
    <s v="EVENTOS"/>
    <s v="paid"/>
    <x v="0"/>
    <n v="6963"/>
    <s v="6321102 AsesorÃ­a y consult. Contabilidad"/>
    <s v="[[{'codigo': 56, 'nom_distribucion': 'Administrativo', 'sub_categoria': 'Contabilidad', 'porcentaje': '100.00'}]]"/>
    <m/>
    <m/>
    <m/>
    <m/>
    <m/>
    <m/>
    <m/>
    <x v="54"/>
  </r>
  <r>
    <s v="E001"/>
    <s v="00000285"/>
    <s v="COLABORATIVA S.A.C."/>
    <x v="10"/>
    <d v="2025-10-27T17:28:53"/>
    <x v="41"/>
    <m/>
    <s v="RUC"/>
    <n v="20602597441"/>
    <s v="[{'codigo_producto': 2288, 'cantidad': '1', 'valor_unitario': 200.0, 'precio_unitario': 236.0, 'descuento': 0.0, 'subtotal': 200.0, 'porcentaje_de_igv': '18.00', 'igv': 36.0, 'total': 236.0, 'moneda': '1', 'tipo_de_cambio': 1.0, 'id_tipo_gasto': 5, 'nom_tipo_gasto': 'Otros', 'id_proveedor': 1412, 'id_producto': 30591, 'nom_producto': 'TRAMITE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9-26T00:00:00"/>
    <m/>
    <m/>
    <m/>
    <m/>
    <m/>
    <n v="2288"/>
    <n v="1"/>
    <n v="200"/>
    <n v="236"/>
    <n v="0"/>
    <n v="200"/>
    <n v="18"/>
    <n v="36"/>
    <n v="236"/>
    <n v="1"/>
    <n v="1"/>
    <n v="5"/>
    <s v="Otros"/>
    <n v="1412"/>
    <n v="30591"/>
    <x v="40"/>
    <s v="EVENTOS"/>
    <s v="paid"/>
    <x v="0"/>
    <n v="6963"/>
    <s v="6321102 AsesorÃ­a y consult. Contabilidad"/>
    <s v="[[{'codigo': 56, 'nom_distribucion': 'Administrativo', 'sub_categoria': 'Contabilidad', 'porcentaje': '100.00'}]]"/>
    <m/>
    <m/>
    <m/>
    <m/>
    <m/>
    <m/>
    <m/>
    <x v="55"/>
  </r>
  <r>
    <s v="FF29"/>
    <s v="00003107"/>
    <s v="COLABORATIVA S.A.C."/>
    <x v="10"/>
    <d v="2025-10-27T12:15:57"/>
    <x v="25"/>
    <s v="Proveedor"/>
    <s v="RUC"/>
    <n v="20549068201"/>
    <s v="[{'codigo_producto': 1851, 'cantidad': '1', 'valor_unitario': 168.64, 'precio_unitario': 199.0, 'descuento': 0.0, 'subtotal': 168.64, 'porcentaje_de_igv': '18.00', 'igv': 30.360000000000014, 'total': 199.0, 'moneda': '1', 'tipo_de_cambio': 1.0, 'id_tipo_gasto': 2, 'nom_tipo_gasto': 'Servicios', 'id_proveedor': 561, 'id_producto': 3056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26T00:00:00"/>
    <m/>
    <m/>
    <m/>
    <m/>
    <m/>
    <n v="1851"/>
    <n v="1"/>
    <n v="168.64"/>
    <n v="199"/>
    <n v="0"/>
    <n v="168.64"/>
    <n v="18"/>
    <n v="30.36"/>
    <n v="199"/>
    <n v="1"/>
    <n v="1"/>
    <n v="2"/>
    <s v="Servicios"/>
    <n v="561"/>
    <n v="30566"/>
    <x v="13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56"/>
  </r>
  <r>
    <s v="FE29"/>
    <s v="00025243"/>
    <s v="COLABORATIVA S.A.C."/>
    <x v="10"/>
    <d v="2025-10-27T12:09:03"/>
    <x v="25"/>
    <s v="Proveedor"/>
    <s v="RUC"/>
    <n v="20549068201"/>
    <s v="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5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26T00:00:00"/>
    <m/>
    <m/>
    <m/>
    <m/>
    <m/>
    <n v="1891"/>
    <n v="1"/>
    <n v="87.29"/>
    <n v="103"/>
    <n v="0"/>
    <n v="87.29"/>
    <n v="18"/>
    <n v="15.7099999999999"/>
    <n v="103"/>
    <n v="1"/>
    <n v="1"/>
    <n v="2"/>
    <s v="Servicios"/>
    <n v="561"/>
    <n v="30559"/>
    <x v="26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57"/>
  </r>
  <r>
    <s v="F004"/>
    <s v="00001249"/>
    <s v="COLABORATIVA S.A.C."/>
    <x v="12"/>
    <d v="2025-10-27T14:56:36"/>
    <x v="16"/>
    <m/>
    <s v="RUC"/>
    <n v="20372634350"/>
    <s v="[{'codigo_producto': 1912, 'cantidad': '1', 'valor_unitario': 52.97, 'precio_unitario': 62.5, 'descuento': 0.0, 'subtotal': 52.97, 'porcentaje_de_igv': '17.99', 'igv': 9.530000000000001, 'total': 62.5, 'moneda': '1', 'tipo_de_cambio': 1.0, 'id_tipo_gasto': 5, 'nom_tipo_gasto': 'Otros', 'id_proveedor': 6005, 'id_producto': 3047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4T00:00:00"/>
    <m/>
    <m/>
    <m/>
    <m/>
    <m/>
    <n v="1912"/>
    <n v="1"/>
    <n v="52.97"/>
    <n v="62.5"/>
    <n v="0"/>
    <n v="52.97"/>
    <n v="17.989999999999998"/>
    <n v="9.5299999999999994"/>
    <n v="62.5"/>
    <n v="1"/>
    <n v="1"/>
    <n v="5"/>
    <s v="Otros"/>
    <n v="6005"/>
    <n v="30473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58"/>
  </r>
  <r>
    <s v="E001"/>
    <s v="00000020"/>
    <s v="COLABORATIVA S.A.C."/>
    <x v="12"/>
    <d v="2025-10-27T11:03:03"/>
    <x v="42"/>
    <m/>
    <s v="RUC"/>
    <m/>
    <s v="[{'codigo_producto': 2284, 'cantidad': '12', 'valor_unitario': 38.0, 'precio_unitario': 44.84, 'descuento': 0.0, 'subtotal': 456.0, 'porcentaje_de_igv': '18.00', 'igv': 82.08000000000004, 'total': 538.08, 'moneda': '1', 'tipo_de_cambio': 1.0, 'id_tipo_gasto': 5, 'nom_tipo_gasto': 'Otros', 'id_proveedor': 5991, 'id_producto': 30466, 'nom_producto': 'CARTEL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9-24T00:00:00"/>
    <m/>
    <m/>
    <m/>
    <m/>
    <m/>
    <n v="2284"/>
    <n v="12"/>
    <n v="38"/>
    <n v="44.84"/>
    <n v="0"/>
    <n v="456"/>
    <n v="18"/>
    <n v="82.08"/>
    <n v="538.08000000000004"/>
    <n v="1"/>
    <n v="1"/>
    <n v="5"/>
    <s v="Otros"/>
    <n v="5991"/>
    <n v="30466"/>
    <x v="41"/>
    <s v="EVENTOS"/>
    <s v="paid"/>
    <x v="0"/>
    <n v="6962"/>
    <s v="602112 Insumos"/>
    <s v="[[{'codigo': '', 'nom_distribucion': '', 'sub_categoria': '', 'porcentaje': '100.00'}]]"/>
    <m/>
    <m/>
    <m/>
    <m/>
    <m/>
    <m/>
    <m/>
    <x v="59"/>
  </r>
  <r>
    <s v="E001"/>
    <s v="00000061"/>
    <s v="COLABORATIVA S.A.C."/>
    <x v="13"/>
    <d v="2025-10-27T17:21:16"/>
    <x v="0"/>
    <m/>
    <s v="RUC"/>
    <m/>
    <s v="[{'codigo_producto': 2283, 'cantidad': '1', 'valor_unitario': 560.0, 'precio_unitario': 560.0, 'descuento': 0.0, 'subtotal': 560.0, 'porcentaje_de_igv': '0.00', 'igv': 0.0, 'total': 560.0, 'moneda': '1', 'tipo_de_cambio': 1.0, 'id_tipo_gasto': 5, 'nom_tipo_gasto': 'Otros', 'id_proveedor': 1806, 'id_producto': 30433, 'nom_producto': 'TRABAJO DE CERRAJ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23T00:00:00"/>
    <m/>
    <m/>
    <m/>
    <m/>
    <m/>
    <n v="2283"/>
    <n v="1"/>
    <n v="560"/>
    <n v="560"/>
    <n v="0"/>
    <n v="560"/>
    <n v="0"/>
    <n v="0"/>
    <n v="560"/>
    <n v="1"/>
    <n v="1"/>
    <n v="5"/>
    <s v="Otros"/>
    <n v="1806"/>
    <n v="30433"/>
    <x v="42"/>
    <s v="EVENTOS"/>
    <s v="paid"/>
    <x v="0"/>
    <n v="6743"/>
    <s v="6329102 SERVICIOS DIVERSOS"/>
    <s v="[[{'codigo': 138, 'nom_distribucion': 'Administrativo', 'sub_categoria': 'Acondicionamiento', 'porcentaje': '100.00'}]]"/>
    <m/>
    <m/>
    <m/>
    <m/>
    <m/>
    <m/>
    <m/>
    <x v="60"/>
  </r>
  <r>
    <s v="S106"/>
    <s v="0014885947"/>
    <s v="COLABORATIVA S.A.C."/>
    <x v="5"/>
    <d v="2025-10-27T13:01:22"/>
    <x v="43"/>
    <m/>
    <s v="RUC"/>
    <n v="20100152356"/>
    <s v="[{'codigo_producto': 1991, 'cantidad': '1', 'valor_unitario': 6.19, 'precio_unitario': 7.3, 'descuento': 0.0, 'subtotal': 6.19, 'porcentaje_de_igv': '17.93', 'igv': 1.1099999999999994, 'total': 7.3, 'moneda': '1', 'tipo_de_cambio': 1.0, 'id_tipo_gasto': 2, 'nom_tipo_gasto': 'Servicios', 'id_proveedor': 3976, 'id_producto': 30840, 'nom_producto': 'SERVICIO DE AGUA POTABLE', 'categoria_producto': 'EVENTOS', 'id_estado': 'not_paid', 'nombre_estado': 'Sin pagar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10-06T00:00:00"/>
    <m/>
    <m/>
    <m/>
    <m/>
    <m/>
    <n v="1991"/>
    <n v="1"/>
    <n v="6.19"/>
    <n v="7.3"/>
    <n v="0"/>
    <n v="6.19"/>
    <n v="17.93"/>
    <n v="1.1099999999999901"/>
    <n v="7.3"/>
    <n v="1"/>
    <n v="1"/>
    <n v="2"/>
    <s v="Servicios"/>
    <n v="3976"/>
    <n v="30840"/>
    <x v="43"/>
    <s v="EVENTOS"/>
    <s v="not_paid"/>
    <x v="1"/>
    <n v="6763"/>
    <s v="6363100 Agua"/>
    <s v="[[{'codigo': 127, 'nom_distribucion': 'Administrativo', 'sub_categoria': 'Servicios', 'porcentaje': '100.00'}]]"/>
    <m/>
    <m/>
    <m/>
    <m/>
    <m/>
    <m/>
    <m/>
    <x v="61"/>
  </r>
  <r>
    <s v="F121"/>
    <s v="00003401"/>
    <s v="COLABORATIVA S.A.C."/>
    <x v="14"/>
    <d v="2025-10-27T13:00:41"/>
    <x v="28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49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n v="1912"/>
    <n v="1"/>
    <n v="30"/>
    <n v="30"/>
    <n v="0"/>
    <n v="30"/>
    <n v="0"/>
    <n v="0"/>
    <n v="30"/>
    <n v="1"/>
    <n v="1"/>
    <n v="5"/>
    <s v="Otros"/>
    <n v="4975"/>
    <n v="30549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62"/>
  </r>
  <r>
    <s v="F001"/>
    <s v="00009925"/>
    <s v="COLABORATIVA S.A.C."/>
    <x v="14"/>
    <d v="2025-10-27T12:28:36"/>
    <x v="44"/>
    <m/>
    <s v="RUC"/>
    <n v="20551860141"/>
    <s v="[{'codigo_producto': 1912, 'cantidad': '1', 'valor_unitario': 217.0, 'precio_unitario': 217.0, 'descuento': 0.0, 'subtotal': 217.0, 'porcentaje_de_igv': '0.00', 'igv': 0.0, 'total': 217.0, 'moneda': '1', 'tipo_de_cambio': 1.0, 'id_tipo_gasto': 5, 'nom_tipo_gasto': 'Otros', 'id_proveedor': 1566, 'id_producto': 3054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n v="1912"/>
    <n v="1"/>
    <n v="217"/>
    <n v="217"/>
    <n v="0"/>
    <n v="217"/>
    <n v="0"/>
    <n v="0"/>
    <n v="217"/>
    <n v="1"/>
    <n v="1"/>
    <n v="5"/>
    <s v="Otros"/>
    <n v="1566"/>
    <n v="30545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63"/>
  </r>
  <r>
    <s v="F315"/>
    <s v="00455032"/>
    <s v="COLABORATIVA S.A.C."/>
    <x v="12"/>
    <d v="2025-10-27T18:02:18"/>
    <x v="45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n v="2285"/>
    <n v="1"/>
    <n v="20.25"/>
    <n v="23.9"/>
    <n v="0"/>
    <n v="20.25"/>
    <n v="18.02"/>
    <n v="3.6499999999999901"/>
    <n v="23.9"/>
    <n v="1"/>
    <n v="1"/>
    <n v="2"/>
    <s v="Servicios"/>
    <n v="1484"/>
    <n v="30523"/>
    <x v="44"/>
    <s v="SERVICIOS"/>
    <s v="paid"/>
    <x v="0"/>
    <n v="6962"/>
    <s v="602112 Insumos"/>
    <s v="[[{'codigo': 96, 'nom_distribucion': 'RR.HH', 'sub_categoria': 'Act. de IntegraciÃ³n', 'porcentaje': '100.00'}]]"/>
    <m/>
    <m/>
    <m/>
    <m/>
    <m/>
    <m/>
    <m/>
    <x v="64"/>
  </r>
  <r>
    <s v="F315"/>
    <s v="00455032"/>
    <s v="COLABORATIVA S.A.C."/>
    <x v="12"/>
    <d v="2025-10-27T18:02:18"/>
    <x v="45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n v="2286"/>
    <n v="1"/>
    <n v="9.4700000000000006"/>
    <n v="11.18"/>
    <n v="0"/>
    <n v="9.4700000000000006"/>
    <n v="18.059999999999999"/>
    <n v="1.70999999999999"/>
    <n v="11.18"/>
    <n v="1"/>
    <n v="1"/>
    <n v="5"/>
    <s v="Otros"/>
    <n v="1484"/>
    <n v="30524"/>
    <x v="45"/>
    <s v="EVENTOS"/>
    <s v="paid"/>
    <x v="0"/>
    <n v="6962"/>
    <s v="602112 Insumos"/>
    <s v="[[{'codigo': 96, 'nom_distribucion': 'RR.HH', 'sub_categoria': 'Act. de IntegraciÃ³n', 'porcentaje': '100.00'}]]"/>
    <m/>
    <m/>
    <m/>
    <m/>
    <m/>
    <m/>
    <m/>
    <x v="64"/>
  </r>
  <r>
    <s v="F315"/>
    <s v="00455032"/>
    <s v="COLABORATIVA S.A.C."/>
    <x v="12"/>
    <d v="2025-10-27T18:02:18"/>
    <x v="45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n v="1916"/>
    <n v="1"/>
    <n v="8.39"/>
    <n v="9.9"/>
    <n v="0"/>
    <n v="8.39"/>
    <n v="18"/>
    <n v="1.50999999999999"/>
    <n v="9.9"/>
    <n v="1"/>
    <n v="1"/>
    <n v="5"/>
    <s v="Otros"/>
    <n v="1484"/>
    <n v="30525"/>
    <x v="31"/>
    <s v="EVENTOS"/>
    <s v="paid"/>
    <x v="0"/>
    <n v="6743"/>
    <s v="6329102 SERVICIOS DIVERSOS"/>
    <s v="[[{'codigo': 96, 'nom_distribucion': 'RR.HH', 'sub_categoria': 'Act. de IntegraciÃ³n', 'porcentaje': '100.00'}]]"/>
    <m/>
    <m/>
    <m/>
    <m/>
    <m/>
    <m/>
    <m/>
    <x v="64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500"/>
    <n v="0.21609999999999999"/>
    <n v="0.255"/>
    <n v="0"/>
    <n v="108.05"/>
    <n v="18"/>
    <n v="19.45"/>
    <n v="127.5"/>
    <n v="1"/>
    <n v="1"/>
    <n v="5"/>
    <s v="Otros"/>
    <n v="1400"/>
    <n v="30393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500"/>
    <s v="0.21525999999999998"/>
    <n v="0.254"/>
    <n v="0"/>
    <n v="107.63"/>
    <n v="18"/>
    <n v="19.37"/>
    <n v="127"/>
    <n v="1"/>
    <n v="1"/>
    <n v="5"/>
    <s v="Otros"/>
    <n v="1400"/>
    <n v="30394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100"/>
    <n v="1.0763"/>
    <n v="1.27"/>
    <n v="0"/>
    <n v="107.63"/>
    <n v="18"/>
    <n v="19.37"/>
    <n v="127"/>
    <n v="1"/>
    <n v="1"/>
    <n v="5"/>
    <s v="Otros"/>
    <n v="1400"/>
    <n v="30395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150"/>
    <n v="0.71779999999999999"/>
    <n v="0.84699999999999998"/>
    <n v="0"/>
    <n v="107.67"/>
    <n v="18"/>
    <n v="19.3799999999999"/>
    <n v="127.05"/>
    <n v="1"/>
    <n v="1"/>
    <n v="5"/>
    <s v="Otros"/>
    <n v="1400"/>
    <n v="30396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30397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150"/>
    <n v="1.3788"/>
    <n v="1.627"/>
    <n v="0"/>
    <n v="206.82"/>
    <n v="18"/>
    <n v="37.229999999999997"/>
    <n v="244.05"/>
    <n v="1"/>
    <n v="1"/>
    <n v="5"/>
    <s v="Otros"/>
    <n v="1400"/>
    <n v="3039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2000"/>
    <n v="0.10339"/>
    <n v="0.122"/>
    <n v="0"/>
    <n v="206.78"/>
    <n v="18"/>
    <n v="37.22"/>
    <n v="244"/>
    <n v="1"/>
    <n v="1"/>
    <n v="5"/>
    <s v="Otros"/>
    <n v="1400"/>
    <n v="3039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1850"/>
    <s v="0.11186486486486485"/>
    <n v="0.13200000000000001"/>
    <n v="0"/>
    <n v="206.95"/>
    <n v="18"/>
    <n v="37.25"/>
    <n v="244.2"/>
    <n v="1"/>
    <n v="1"/>
    <n v="5"/>
    <s v="Otros"/>
    <n v="1400"/>
    <n v="3040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500"/>
    <s v="0.16440000000000002"/>
    <n v="0.19400000000000001"/>
    <n v="0"/>
    <n v="82.2"/>
    <n v="18"/>
    <n v="14.799999999999899"/>
    <n v="97"/>
    <n v="1"/>
    <n v="1"/>
    <n v="5"/>
    <s v="Otros"/>
    <n v="1400"/>
    <n v="3040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500"/>
    <s v="0.16440000000000002"/>
    <n v="0.19400000000000001"/>
    <n v="0"/>
    <n v="82.2"/>
    <n v="18"/>
    <n v="14.799999999999899"/>
    <n v="97"/>
    <n v="1"/>
    <n v="1"/>
    <n v="5"/>
    <s v="Otros"/>
    <n v="1400"/>
    <n v="3040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200"/>
    <n v="0.53815000000000002"/>
    <n v="0.63500000000000001"/>
    <n v="0"/>
    <n v="107.63"/>
    <n v="18"/>
    <n v="19.37"/>
    <n v="127"/>
    <n v="1"/>
    <n v="1"/>
    <n v="5"/>
    <s v="Otros"/>
    <n v="1400"/>
    <n v="3040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1000"/>
    <s v="0.10762999999999999"/>
    <n v="0.127"/>
    <n v="0"/>
    <n v="107.63"/>
    <n v="18"/>
    <n v="19.37"/>
    <n v="127"/>
    <n v="1"/>
    <n v="1"/>
    <n v="5"/>
    <s v="Otros"/>
    <n v="1400"/>
    <n v="3040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1895"/>
    <n v="800"/>
    <s v="0.13390000000000002"/>
    <n v="0.158"/>
    <n v="0"/>
    <n v="107.12"/>
    <n v="18"/>
    <n v="19.28"/>
    <n v="126.4"/>
    <n v="1"/>
    <n v="1"/>
    <n v="5"/>
    <s v="Otros"/>
    <n v="1400"/>
    <n v="3040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300"/>
    <n v="0.31950000000000001"/>
    <n v="0.377"/>
    <n v="0"/>
    <n v="95.85"/>
    <n v="18"/>
    <n v="17.25"/>
    <n v="113.1"/>
    <n v="1"/>
    <n v="1"/>
    <n v="5"/>
    <s v="Otros"/>
    <n v="1400"/>
    <n v="30406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300"/>
    <n v="0.31950000000000001"/>
    <n v="0.377"/>
    <n v="0"/>
    <n v="95.85"/>
    <n v="18"/>
    <n v="17.25"/>
    <n v="113.1"/>
    <n v="1"/>
    <n v="1"/>
    <n v="5"/>
    <s v="Otros"/>
    <n v="1400"/>
    <n v="30407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400"/>
    <n v="0.24152499999999999"/>
    <n v="0.28499999999999998"/>
    <n v="0"/>
    <n v="96.61"/>
    <n v="18"/>
    <n v="17.39"/>
    <n v="114"/>
    <n v="1"/>
    <n v="1"/>
    <n v="5"/>
    <s v="Otros"/>
    <n v="1400"/>
    <n v="30408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100"/>
    <s v="0.7406999999999999"/>
    <s v="0.8740000000000001"/>
    <n v="0"/>
    <n v="74.069999999999993"/>
    <n v="18"/>
    <n v="13.33"/>
    <n v="87.4"/>
    <n v="1"/>
    <n v="1"/>
    <n v="5"/>
    <s v="Otros"/>
    <n v="1400"/>
    <n v="30409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400"/>
    <n v="0.18559999999999999"/>
    <s v="0.21899999999999997"/>
    <n v="0"/>
    <n v="74.239999999999995"/>
    <n v="18"/>
    <n v="13.36"/>
    <n v="87.6"/>
    <n v="1"/>
    <n v="1"/>
    <n v="5"/>
    <s v="Otros"/>
    <n v="1400"/>
    <n v="30410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200"/>
    <s v="0.36865000000000003"/>
    <n v="0.435"/>
    <n v="0"/>
    <n v="73.73"/>
    <n v="18"/>
    <n v="13.2699999999999"/>
    <n v="87"/>
    <n v="1"/>
    <n v="1"/>
    <n v="5"/>
    <s v="Otros"/>
    <n v="1400"/>
    <n v="30411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NÂ° F001"/>
    <s v="00009566"/>
    <s v="COLABORATIVA S.A.C."/>
    <x v="14"/>
    <d v="2025-10-27T10:44:00"/>
    <x v="24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n v="223"/>
    <n v="300"/>
    <s v="0.24746666666666664"/>
    <n v="0.29199999999999998"/>
    <n v="0"/>
    <n v="74.239999999999995"/>
    <n v="18"/>
    <n v="13.36"/>
    <n v="87.6"/>
    <n v="1"/>
    <n v="1"/>
    <n v="5"/>
    <s v="Otros"/>
    <n v="1400"/>
    <n v="30412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65"/>
  </r>
  <r>
    <s v="R E001"/>
    <s v="00000015"/>
    <s v="COLABORATIVA S.A.C."/>
    <x v="15"/>
    <m/>
    <x v="15"/>
    <m/>
    <s v="RUC"/>
    <n v="10722818593"/>
    <s v="[{'codigo_producto': 1851, 'cantidad': '1', 'valor_unitario': 1317.5, 'precio_unitario': 1317.5, 'descuento': 0.0, 'subtotal': 1317.5, 'porcentaje_de_igv': '0.00', 'igv': 0.0, 'total': 1317.5, 'moneda': '1', 'tipo_de_cambio': 1.0, 'id_tipo_gasto': 2, 'nom_tipo_gasto': 'Servicios', 'id_proveedor': 4421, 'id_producto': 30376, 'nom_producto': 'SERVICIOS', 'categoria_producto': 'EVENTOS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"/>
    <d v="2025-09-19T00:00:00"/>
    <m/>
    <m/>
    <m/>
    <m/>
    <m/>
    <n v="1851"/>
    <n v="1"/>
    <n v="1317.5"/>
    <n v="1317.5"/>
    <n v="0"/>
    <n v="1317.5"/>
    <n v="0"/>
    <n v="0"/>
    <n v="1317.5"/>
    <n v="1"/>
    <n v="1"/>
    <n v="2"/>
    <s v="Servicios"/>
    <n v="4421"/>
    <n v="30376"/>
    <x v="13"/>
    <s v="EVENTOS"/>
    <s v="not_paid"/>
    <x v="1"/>
    <n v="6743"/>
    <s v="6329102 SERVICIOS DIVERSOS"/>
    <s v="[[{'codigo': 68, 'nom_distribucion': 'ATC', 'sub_categoria': 'Personal de apoyo', 'porcentaje': '100.00'}]]"/>
    <m/>
    <m/>
    <m/>
    <m/>
    <m/>
    <m/>
    <m/>
    <x v="66"/>
  </r>
  <r>
    <s v="SB01"/>
    <s v="0569026304"/>
    <s v="COLABORATIVA S.A.C."/>
    <x v="11"/>
    <d v="2025-10-27T08:51:50"/>
    <x v="23"/>
    <m/>
    <s v="RUC"/>
    <n v="20467534026"/>
    <s v="[{'codigo_producto': 1851, 'cantidad': '1', 'valor_unitario': 33.5, 'precio_unitario': 39.53, 'descuento': 0.0, 'subtotal': 33.5, 'porcentaje_de_igv': '18.00', 'igv': 6.030000000000001, 'total': 39.53, 'moneda': '1', 'tipo_de_cambio': 1.0, 'id_tipo_gasto': 2, 'nom_tipo_gasto': 'Servicios', 'id_proveedor': 2218, 'id_producto': 3079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3, 'nom_distribucion': 'RR.HH', 'sub_categoria': 'Otros', 'porcentaje': '100.00'}]]}]"/>
    <d v="2025-10-03T00:00:00"/>
    <m/>
    <m/>
    <m/>
    <m/>
    <m/>
    <n v="1851"/>
    <n v="1"/>
    <n v="33.5"/>
    <n v="39.53"/>
    <n v="0"/>
    <n v="33.5"/>
    <n v="18"/>
    <n v="6.03"/>
    <n v="39.53"/>
    <n v="1"/>
    <n v="1"/>
    <n v="2"/>
    <s v="Servicios"/>
    <n v="2218"/>
    <n v="30792"/>
    <x v="13"/>
    <s v="EVENTOS"/>
    <s v="paid"/>
    <x v="0"/>
    <n v="6960"/>
    <s v="632902 Operativos"/>
    <s v="[[{'codigo': 143, 'nom_distribucion': 'RR.HH', 'sub_categoria': 'Otros', 'porcentaje': '100.00'}]]"/>
    <m/>
    <m/>
    <m/>
    <m/>
    <m/>
    <m/>
    <m/>
    <x v="67"/>
  </r>
  <r>
    <s v="F001"/>
    <s v="00009648"/>
    <s v="COLABORATIVA S.A.C."/>
    <x v="8"/>
    <d v="2025-10-27T12:23:35"/>
    <x v="46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n v="1952"/>
    <n v="6"/>
    <n v="33.4"/>
    <n v="33.4"/>
    <n v="0"/>
    <n v="200.4"/>
    <n v="0"/>
    <n v="0"/>
    <n v="200.4"/>
    <n v="1"/>
    <n v="1"/>
    <n v="5"/>
    <s v="Otros"/>
    <n v="5078"/>
    <n v="30747"/>
    <x v="48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68"/>
  </r>
  <r>
    <s v="F001"/>
    <s v="00009648"/>
    <s v="COLABORATIVA S.A.C."/>
    <x v="8"/>
    <d v="2025-10-27T12:23:35"/>
    <x v="46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n v="2000"/>
    <n v="2"/>
    <n v="55.9"/>
    <n v="55.9"/>
    <n v="0"/>
    <n v="111.8"/>
    <n v="0"/>
    <n v="0"/>
    <n v="111.8"/>
    <n v="1"/>
    <n v="1"/>
    <n v="5"/>
    <s v="Otros"/>
    <n v="5078"/>
    <n v="30749"/>
    <x v="49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68"/>
  </r>
  <r>
    <s v="F001"/>
    <s v="00009648"/>
    <s v="COLABORATIVA S.A.C."/>
    <x v="8"/>
    <d v="2025-10-27T12:23:35"/>
    <x v="46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n v="2000"/>
    <n v="76"/>
    <n v="6.2"/>
    <n v="6.2"/>
    <n v="0"/>
    <n v="471.2"/>
    <n v="0"/>
    <n v="0"/>
    <n v="471.2"/>
    <n v="1"/>
    <n v="1"/>
    <n v="5"/>
    <s v="Otros"/>
    <n v="5078"/>
    <n v="30750"/>
    <x v="49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68"/>
  </r>
  <r>
    <s v="F001"/>
    <s v="00007397"/>
    <s v="COLABORATIVA S.A.C."/>
    <x v="9"/>
    <d v="2025-10-27T13:27:34"/>
    <x v="47"/>
    <m/>
    <s v="RUC"/>
    <n v="20606506989"/>
    <s v="[{'codigo_producto': 1912, 'cantidad': '1', 'valor_unitario': 20.9, 'precio_unitario': 20.9, 'descuento': 0.0, 'subtotal': 20.9, 'porcentaje_de_igv': '0.00', 'igv': 0.0, 'total': 20.9, 'moneda': '1', 'tipo_de_cambio': 1.0, 'id_tipo_gasto': 5, 'nom_tipo_gasto': 'Otros', 'id_proveedor': 776, 'id_producto': 3068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n v="1912"/>
    <n v="1"/>
    <n v="20.9"/>
    <n v="20.9"/>
    <n v="0"/>
    <n v="20.9"/>
    <n v="0"/>
    <n v="0"/>
    <n v="20.9"/>
    <n v="1"/>
    <n v="1"/>
    <n v="5"/>
    <s v="Otros"/>
    <n v="776"/>
    <n v="30683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69"/>
  </r>
  <r>
    <s v="E001"/>
    <s v="00000118"/>
    <s v="COLABORATIVA S.A.C."/>
    <x v="14"/>
    <d v="2025-10-27T10:40:22"/>
    <x v="14"/>
    <m/>
    <s v="RUC"/>
    <n v="10440668581"/>
    <s v="[{'codigo_producto': 1806, 'cantidad': '2', 'valor_unitario': 120.0, 'precio_unitario': 141.6, 'descuento': 0.0, 'subtotal': 240.0, 'porcentaje_de_igv': '18.00', 'igv': 43.19999999999999, 'total': 283.2, 'moneda': '1', 'tipo_de_cambio': 1.0, 'id_tipo_gasto': 1, 'nom_tipo_gasto': 'Personal', 'id_proveedor': 1389, 'id_producto': 3039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25T00:00:00"/>
    <m/>
    <m/>
    <m/>
    <m/>
    <m/>
    <n v="1806"/>
    <n v="2"/>
    <n v="120"/>
    <n v="141.6"/>
    <n v="0"/>
    <n v="240"/>
    <n v="18"/>
    <n v="43.199999999999903"/>
    <n v="283.2"/>
    <n v="1"/>
    <n v="1"/>
    <n v="1"/>
    <s v="Personal"/>
    <n v="1389"/>
    <n v="30390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70"/>
  </r>
  <r>
    <s v="F E001"/>
    <s v="00000293"/>
    <s v="COLABORATIVA S.A.C."/>
    <x v="16"/>
    <m/>
    <x v="48"/>
    <s v="Proveedor"/>
    <s v="RUC"/>
    <n v="10734630620"/>
    <s v="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3035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8T00:00:00"/>
    <m/>
    <m/>
    <m/>
    <m/>
    <m/>
    <n v="1924"/>
    <n v="5000"/>
    <n v="0.41525400000000001"/>
    <n v="0.49"/>
    <n v="0"/>
    <n v="2076.27"/>
    <n v="18"/>
    <n v="373.73"/>
    <n v="2450"/>
    <n v="1"/>
    <n v="1"/>
    <n v="5"/>
    <s v="Otros"/>
    <n v="482"/>
    <n v="30354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71"/>
  </r>
  <r>
    <s v="F121"/>
    <s v="00003365"/>
    <s v="COLABORATIVA S.A.C."/>
    <x v="14"/>
    <d v="2025-10-27T18:02:34"/>
    <x v="28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5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n v="1912"/>
    <n v="1"/>
    <n v="30"/>
    <n v="30"/>
    <n v="0"/>
    <n v="30"/>
    <n v="0"/>
    <n v="0"/>
    <n v="30"/>
    <n v="1"/>
    <n v="1"/>
    <n v="5"/>
    <s v="Otros"/>
    <n v="4975"/>
    <n v="30555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72"/>
  </r>
  <r>
    <s v="F090"/>
    <s v="00187668"/>
    <s v="COLABORATIVA S.A.C."/>
    <x v="8"/>
    <d v="2025-10-27T09:50:34"/>
    <x v="49"/>
    <m/>
    <s v="RUC"/>
    <m/>
    <s v="[{'codigo_producto': 2025, 'cantidad': '1', 'valor_unitario': 151.41, 'precio_unitario': 178.66, 'descuento': 0.0, 'subtotal': 151.41, 'porcentaje_de_igv': '18.00', 'igv': 27.25, 'total': 178.66, 'moneda': '2', 'tipo_de_cambio': 3.489, 'id_tipo_gasto': 5, 'nom_tipo_gasto': 'Otros', 'id_proveedor': 5880, 'id_producto': 30463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n v="2025"/>
    <n v="1"/>
    <n v="151.41"/>
    <n v="178.66"/>
    <n v="0"/>
    <n v="151.41"/>
    <n v="18"/>
    <n v="27.25"/>
    <n v="178.66"/>
    <n v="2"/>
    <n v="3.4889999999999999"/>
    <n v="5"/>
    <s v="Otros"/>
    <n v="5880"/>
    <n v="30463"/>
    <x v="52"/>
    <s v="EVENTOS"/>
    <s v="paid"/>
    <x v="0"/>
    <n v="6796"/>
    <s v="6511100 Seguros VEHICULAR"/>
    <s v="[[{'codigo': '', 'nom_distribucion': '', 'sub_categoria': '', 'porcentaje': '100.00'}]]"/>
    <m/>
    <m/>
    <m/>
    <m/>
    <m/>
    <m/>
    <m/>
    <x v="73"/>
  </r>
  <r>
    <s v="F090"/>
    <s v="00187667"/>
    <s v="COLABORATIVA S.A.C."/>
    <x v="8"/>
    <d v="2025-10-27T09:49:48"/>
    <x v="49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60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n v="2025"/>
    <n v="1"/>
    <n v="151.34"/>
    <n v="178.58"/>
    <n v="0"/>
    <n v="151.34"/>
    <n v="18"/>
    <n v="27.24"/>
    <n v="178.58"/>
    <n v="2"/>
    <n v="3.4889999999999999"/>
    <n v="5"/>
    <s v="Otros"/>
    <n v="5880"/>
    <n v="30460"/>
    <x v="52"/>
    <s v="EVENTOS"/>
    <s v="paid"/>
    <x v="0"/>
    <n v="6796"/>
    <s v="6511100 Seguros VEHICULAR"/>
    <s v="[[{'codigo': '', 'nom_distribucion': '', 'sub_categoria': '', 'porcentaje': '100.00'}]]"/>
    <m/>
    <m/>
    <m/>
    <m/>
    <m/>
    <m/>
    <m/>
    <x v="74"/>
  </r>
  <r>
    <s v="F090"/>
    <s v="00187665"/>
    <s v="COLABORATIVA S.A.C."/>
    <x v="8"/>
    <d v="2025-10-27T09:29:40"/>
    <x v="49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7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n v="2025"/>
    <n v="1"/>
    <n v="151.34"/>
    <n v="178.58"/>
    <n v="0"/>
    <n v="151.34"/>
    <n v="18"/>
    <n v="27.24"/>
    <n v="178.58"/>
    <n v="2"/>
    <n v="3.4889999999999999"/>
    <n v="5"/>
    <s v="Otros"/>
    <n v="5880"/>
    <n v="30457"/>
    <x v="52"/>
    <s v="EVENTOS"/>
    <s v="paid"/>
    <x v="0"/>
    <n v="6796"/>
    <s v="6511100 Seguros VEHICULAR"/>
    <s v="[[{'codigo': '', 'nom_distribucion': '', 'sub_categoria': '', 'porcentaje': '100.00'}]]"/>
    <m/>
    <m/>
    <m/>
    <m/>
    <m/>
    <m/>
    <m/>
    <x v="75"/>
  </r>
  <r>
    <s v="F090"/>
    <s v="00187666"/>
    <s v="COLABORATIVA S.A.C."/>
    <x v="8"/>
    <d v="2025-10-27T09:27:52"/>
    <x v="49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4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n v="2025"/>
    <n v="1"/>
    <n v="151.34"/>
    <n v="178.58"/>
    <n v="0"/>
    <n v="151.34"/>
    <n v="18"/>
    <n v="27.24"/>
    <n v="178.58"/>
    <n v="2"/>
    <n v="3.4889999999999999"/>
    <n v="5"/>
    <s v="Otros"/>
    <n v="5880"/>
    <n v="30454"/>
    <x v="52"/>
    <s v="EVENTOS"/>
    <s v="paid"/>
    <x v="0"/>
    <n v="6796"/>
    <s v="6511100 Seguros VEHICULAR"/>
    <s v="[[{'codigo': '', 'nom_distribucion': '', 'sub_categoria': '', 'porcentaje': '100.00'}]]"/>
    <m/>
    <m/>
    <m/>
    <m/>
    <m/>
    <m/>
    <m/>
    <x v="76"/>
  </r>
  <r>
    <s v="F F002"/>
    <s v="00033229"/>
    <s v="COLABORATIVA S.A.C."/>
    <x v="17"/>
    <m/>
    <x v="50"/>
    <m/>
    <s v="RUC"/>
    <n v="20421530107"/>
    <s v="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7T00:00:00"/>
    <m/>
    <m/>
    <m/>
    <m/>
    <m/>
    <n v="1895"/>
    <n v="2000"/>
    <n v="0.16101499999999999"/>
    <n v="0.19"/>
    <n v="0"/>
    <n v="322.02999999999997"/>
    <n v="18"/>
    <n v="57.97"/>
    <n v="380"/>
    <n v="1"/>
    <n v="1"/>
    <n v="5"/>
    <s v="Otros"/>
    <n v="1555"/>
    <n v="3035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77"/>
  </r>
  <r>
    <s v="F F002"/>
    <s v="00033229"/>
    <s v="COLABORATIVA S.A.C."/>
    <x v="17"/>
    <m/>
    <x v="50"/>
    <m/>
    <s v="RUC"/>
    <n v="20421530107"/>
    <s v="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3035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77"/>
  </r>
  <r>
    <s v="F003"/>
    <s v="00007219"/>
    <s v="COLABORATIVA S.A.C."/>
    <x v="18"/>
    <d v="2025-10-27T08:59:48"/>
    <x v="51"/>
    <m/>
    <s v="RUC"/>
    <n v="20600541723"/>
    <s v="[{'codigo_producto': 1912, 'cantidad': '1', 'valor_unitario': 276.0, 'precio_unitario': 276.0, 'descuento': 0.0, 'subtotal': 276.0, 'porcentaje_de_igv': '0.00', 'igv': 0.0, 'total': 276.0, 'moneda': '1', 'tipo_de_cambio': 1.0, 'id_tipo_gasto': 5, 'nom_tipo_gasto': 'Otros', 'id_proveedor': 1548, 'id_producto': 3060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n v="1912"/>
    <n v="1"/>
    <n v="276"/>
    <n v="276"/>
    <n v="0"/>
    <n v="276"/>
    <n v="0"/>
    <n v="0"/>
    <n v="276"/>
    <n v="1"/>
    <n v="1"/>
    <n v="5"/>
    <s v="Otros"/>
    <n v="1548"/>
    <n v="30601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78"/>
  </r>
  <r>
    <s v="F002"/>
    <s v="00001533"/>
    <s v="COLABORATIVA S.A.C."/>
    <x v="8"/>
    <d v="2025-10-27T09:23:44"/>
    <x v="1"/>
    <s v="Proveedor"/>
    <s v="RUC"/>
    <n v="20607097039"/>
    <s v="[{'codigo_producto': 2045, 'cantidad': '34', 'valor_unitario': 75.0, 'precio_unitario': 88.5, 'descuento': 0.0, 'subtotal': 2550.0, 'porcentaje_de_igv': '18.00', 'igv': 459.0, 'total': 3009.0, 'moneda': '1', 'tipo_de_cambio': 1.0, 'id_tipo_gasto': 5, 'nom_tipo_gasto': 'Otros', 'id_proveedor': 565, 'id_producto': 30423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01T00:00:00"/>
    <m/>
    <m/>
    <m/>
    <m/>
    <m/>
    <n v="2045"/>
    <n v="34"/>
    <n v="75"/>
    <n v="88.5"/>
    <n v="0"/>
    <n v="2550"/>
    <n v="18"/>
    <n v="459"/>
    <n v="3009"/>
    <n v="1"/>
    <n v="1"/>
    <n v="5"/>
    <s v="Otros"/>
    <n v="565"/>
    <n v="30423"/>
    <x v="53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79"/>
  </r>
  <r>
    <s v="F E001"/>
    <s v="00000038"/>
    <s v="COLABORATIVA S.A.C."/>
    <x v="19"/>
    <m/>
    <x v="52"/>
    <m/>
    <s v="RUC"/>
    <m/>
    <s v="[{'codigo_producto': 2047, 'cantidad': '1', 'valor_unitario': 972.03, 'precio_unitario': 1147.0, 'descuento': 0.0, 'subtotal': 972.03, 'porcentaje_de_igv': '18.00', 'igv': 174.97000000000003, 'total': 1147.0, 'moneda': '1', 'tipo_de_cambio': 1.0, 'id_tipo_gasto': 5, 'nom_tipo_gasto': 'Otros', 'id_proveedor': 5938, 'id_producto': 30368, 'nom_producto': 'CONJUNTO DEPORTIV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96, 'nom_distribucion': 'RR.HH', 'sub_categoria': 'Act. de IntegraciÃ³n', 'porcentaje': '100.00'}]]}]"/>
    <d v="2025-09-16T00:00:00"/>
    <m/>
    <m/>
    <m/>
    <m/>
    <m/>
    <n v="2047"/>
    <n v="1"/>
    <n v="972.03"/>
    <n v="1147"/>
    <n v="0"/>
    <n v="972.03"/>
    <n v="18"/>
    <n v="174.97"/>
    <n v="1147"/>
    <n v="1"/>
    <n v="1"/>
    <n v="5"/>
    <s v="Otros"/>
    <n v="5938"/>
    <n v="30368"/>
    <x v="54"/>
    <s v="EVENTOS"/>
    <s v="paid"/>
    <x v="0"/>
    <n v="6804"/>
    <s v="6561104 uniformes"/>
    <s v="[[{'codigo': 96, 'nom_distribucion': 'RR.HH', 'sub_categoria': 'Act. de IntegraciÃ³n', 'porcentaje': '100.00'}]]"/>
    <m/>
    <m/>
    <m/>
    <m/>
    <m/>
    <m/>
    <m/>
    <x v="80"/>
  </r>
  <r>
    <s v="FR02"/>
    <s v="00001013"/>
    <s v="COLABORATIVA S.A.C."/>
    <x v="18"/>
    <d v="2025-10-27T09:15:31"/>
    <x v="53"/>
    <m/>
    <s v="RUC"/>
    <n v="20298674611"/>
    <s v="[{'codigo_producto': 1912, 'cantidad': '1', 'valor_unitario': 59.8, 'precio_unitario': 59.8, 'descuento': 0.0, 'subtotal': 59.8, 'porcentaje_de_igv': '0.00', 'igv': 0.0, 'total': 59.8, 'moneda': '1', 'tipo_de_cambio': 1.0, 'id_tipo_gasto': 5, 'nom_tipo_gasto': 'Otros', 'id_proveedor': 1505, 'id_producto': 30612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n v="1912"/>
    <n v="1"/>
    <n v="59.8"/>
    <n v="59.8"/>
    <n v="0"/>
    <n v="59.8"/>
    <n v="0"/>
    <n v="0"/>
    <n v="59.8"/>
    <n v="1"/>
    <n v="1"/>
    <n v="5"/>
    <s v="Otros"/>
    <n v="1505"/>
    <n v="30612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81"/>
  </r>
  <r>
    <s v="E001"/>
    <s v="00000059"/>
    <s v="COLABORATIVA S.A.C."/>
    <x v="9"/>
    <d v="2025-10-27T19:17:56"/>
    <x v="54"/>
    <m/>
    <s v="RUC"/>
    <n v="10778177621"/>
    <s v="[{'codigo_producto': 1858, 'cantidad': '1', 'valor_unitario': 430.0, 'precio_unitario': 430.0, 'descuento': 0.0, 'subtotal': 430.0, 'porcentaje_de_igv': '0.00', 'igv': 0.0, 'total': 430.0, 'moneda': '1', 'tipo_de_cambio': 1.0, 'id_tipo_gasto': 5, 'nom_tipo_gasto': 'Otros', 'id_proveedor': 2001, 'id_producto': 3045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35.00'}, {'codigo': 131, 'nom_distribucion': 'Administrativo', 'sub_categoria': 'Mantenimiento', 'porcentaje': '65.00'}]]}]"/>
    <d v="2025-09-30T00:00:00"/>
    <m/>
    <m/>
    <m/>
    <m/>
    <m/>
    <n v="1858"/>
    <n v="1"/>
    <n v="430"/>
    <n v="430"/>
    <n v="0"/>
    <n v="430"/>
    <n v="0"/>
    <n v="0"/>
    <n v="430"/>
    <n v="1"/>
    <n v="1"/>
    <n v="5"/>
    <s v="Otros"/>
    <n v="2001"/>
    <n v="30452"/>
    <x v="55"/>
    <s v="EVENTOS"/>
    <s v="paid"/>
    <x v="0"/>
    <n v="6743"/>
    <s v="6329102 SERVICIOS DIVERSOS"/>
    <s v="[[{'codigo': 60, 'nom_distribucion': 'Administrativo', 'sub_categoria': 'Seguridad', 'porcentaje': '35.00'}, {'codigo': 131, 'nom_distribucion': 'Administrativo', 'sub_categoria': 'Mantenimiento', 'porcentaje': '65.00'}]]"/>
    <m/>
    <m/>
    <m/>
    <m/>
    <m/>
    <m/>
    <m/>
    <x v="82"/>
  </r>
  <r>
    <s v="E001"/>
    <s v="00000060"/>
    <s v="COLABORATIVA S.A.C."/>
    <x v="9"/>
    <d v="2025-10-27T19:15:47"/>
    <x v="0"/>
    <m/>
    <s v="RUC"/>
    <m/>
    <s v="[{'codigo_producto': 2041, 'cantidad': '1', 'valor_unitario': 2430.0, 'precio_unitario': 2430.0, 'descuento': 0.0, 'subtotal': 2430.0, 'porcentaje_de_igv': '0.00', 'igv': 0.0, 'total': 2430.0, 'moneda': '1', 'tipo_de_cambio': 1.0, 'id_tipo_gasto': 5, 'nom_tipo_gasto': 'Otros', 'id_proveedor': 1806, 'id_producto': 30435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30T00:00:00"/>
    <m/>
    <m/>
    <m/>
    <m/>
    <m/>
    <n v="2041"/>
    <n v="1"/>
    <n v="2430"/>
    <n v="2430"/>
    <n v="0"/>
    <n v="2430"/>
    <n v="0"/>
    <n v="0"/>
    <n v="2430"/>
    <n v="1"/>
    <n v="1"/>
    <n v="5"/>
    <s v="Otros"/>
    <n v="1806"/>
    <n v="30435"/>
    <x v="56"/>
    <s v="EVENTOS"/>
    <s v="paid"/>
    <x v="0"/>
    <n v="6743"/>
    <s v="6329102 SERVICIOS DIVERSOS"/>
    <s v="[[{'codigo': 138, 'nom_distribucion': 'Administrativo', 'sub_categoria': 'Acondicionamiento', 'porcentaje': '100.00'}]]"/>
    <m/>
    <m/>
    <m/>
    <m/>
    <m/>
    <m/>
    <m/>
    <x v="83"/>
  </r>
  <r>
    <s v="R S001"/>
    <n v="18120090"/>
    <s v="COLABORATIVA S.A.C."/>
    <x v="20"/>
    <m/>
    <x v="55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0339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"/>
    <d v="2025-09-14T00:00:00"/>
    <m/>
    <m/>
    <m/>
    <m/>
    <m/>
    <n v="2014"/>
    <n v="1"/>
    <n v="109.32"/>
    <n v="129"/>
    <n v="0"/>
    <n v="109.32"/>
    <n v="18"/>
    <n v="19.68"/>
    <n v="129"/>
    <n v="1"/>
    <n v="1"/>
    <n v="2"/>
    <s v="Servicios"/>
    <n v="1451"/>
    <n v="30339"/>
    <x v="57"/>
    <s v="EVENTOS"/>
    <s v="paid"/>
    <x v="0"/>
    <n v="6765"/>
    <s v="6365100 Internet"/>
    <s v="[[{'codigo': 127, 'nom_distribucion': 'Administrativo', 'sub_categoria': 'Servicios', 'porcentaje': '100.00'}]]"/>
    <m/>
    <m/>
    <m/>
    <m/>
    <m/>
    <m/>
    <m/>
    <x v="84"/>
  </r>
  <r>
    <s v="E001"/>
    <s v="00000117"/>
    <s v="COLABORATIVA S.A.C."/>
    <x v="9"/>
    <d v="2025-10-27T19:10:54"/>
    <x v="14"/>
    <m/>
    <s v="RUC"/>
    <n v="10440668581"/>
    <s v="[{'codigo_producto': 1846, 'cantidad': '1', 'valor_unitario': 110.0, 'precio_unitario': 129.8, 'descuento': 0.0, 'subtotal': 110.0, 'porcentaje_de_igv': '18.00', 'igv': 19.80000000000001, 'total': 129.8, 'moneda': '1', 'tipo_de_cambio': 1.0, 'id_tipo_gasto': 2, 'nom_tipo_gasto': 'Servicios', 'id_proveedor': 1389, 'id_producto': 30449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30T00:00:00"/>
    <m/>
    <m/>
    <m/>
    <m/>
    <m/>
    <n v="1846"/>
    <n v="1"/>
    <n v="110"/>
    <n v="129.80000000000001"/>
    <n v="0"/>
    <n v="110"/>
    <n v="18"/>
    <n v="19.8"/>
    <n v="129.80000000000001"/>
    <n v="1"/>
    <n v="1"/>
    <n v="2"/>
    <s v="Servicios"/>
    <n v="1389"/>
    <n v="30449"/>
    <x v="50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85"/>
  </r>
  <r>
    <s v="F S108"/>
    <s v="00389525"/>
    <s v="COLABORATIVA S.A.C."/>
    <x v="21"/>
    <m/>
    <x v="56"/>
    <m/>
    <s v="RUC"/>
    <n v="20331898008"/>
    <s v="[{'codigo_producto': 2023, 'cantidad': '1', 'valor_unitario': 626.19, 'precio_unitario': 738.9, 'descuento': 0.0, 'subtotal': 626.19, 'porcentaje_de_igv': '18.00', 'igv': 112.70999999999992, 'total': 738.9, 'moneda': '1', 'tipo_de_cambio': 1.0, 'id_tipo_gasto': 2, 'nom_tipo_gasto': 'Servicios', 'id_proveedor': 1450, 'id_producto': 3037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9-12T00:00:00"/>
    <m/>
    <m/>
    <m/>
    <m/>
    <m/>
    <n v="2023"/>
    <n v="1"/>
    <n v="626.19000000000005"/>
    <n v="738.9"/>
    <n v="0"/>
    <n v="626.19000000000005"/>
    <n v="18"/>
    <n v="112.709999999999"/>
    <n v="738.9"/>
    <n v="1"/>
    <n v="1"/>
    <n v="2"/>
    <s v="Servicios"/>
    <n v="1450"/>
    <n v="30373"/>
    <x v="58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86"/>
  </r>
  <r>
    <s v="E001"/>
    <s v="00000148"/>
    <s v="COLABORATIVA S.A.C."/>
    <x v="21"/>
    <m/>
    <x v="57"/>
    <m/>
    <s v="RUC"/>
    <m/>
    <s v="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23, 'nom_producto': 'ALQUILER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7, 'nom_distribucion': 'RR.HH', 'sub_categoria': 'Bienestar', 'porcentaje': '100.00'}]]}]"/>
    <d v="2025-09-12T00:00:00"/>
    <m/>
    <m/>
    <m/>
    <m/>
    <m/>
    <n v="2042"/>
    <n v="1"/>
    <n v="150"/>
    <n v="177"/>
    <n v="0"/>
    <n v="150"/>
    <n v="18"/>
    <n v="27"/>
    <n v="177"/>
    <n v="1"/>
    <n v="1"/>
    <n v="5"/>
    <s v="Otros"/>
    <n v="5800"/>
    <n v="30323"/>
    <x v="59"/>
    <s v="EVENTOS"/>
    <s v="paid"/>
    <x v="0"/>
    <n v="6756"/>
    <s v="6352100 Alquileres Edificaciones"/>
    <s v="[[{'codigo': 97, 'nom_distribucion': 'RR.HH', 'sub_categoria': 'Bienestar', 'porcentaje': '100.00'}]]"/>
    <m/>
    <m/>
    <m/>
    <m/>
    <m/>
    <m/>
    <m/>
    <x v="87"/>
  </r>
  <r>
    <s v="FI25"/>
    <s v="00017049"/>
    <s v="COLABORATIVA S.A.C."/>
    <x v="21"/>
    <m/>
    <x v="34"/>
    <m/>
    <s v="RUC"/>
    <n v="20506717044"/>
    <s v="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9-12T00:00:00"/>
    <m/>
    <m/>
    <m/>
    <m/>
    <m/>
    <n v="1853"/>
    <n v="2"/>
    <n v="78.39"/>
    <n v="92.5"/>
    <n v="0"/>
    <n v="156.78"/>
    <n v="18"/>
    <n v="28.22"/>
    <n v="185"/>
    <n v="1"/>
    <n v="1"/>
    <n v="5"/>
    <s v="Otros"/>
    <n v="2224"/>
    <n v="30314"/>
    <x v="60"/>
    <s v="EVENT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88"/>
  </r>
  <r>
    <s v="FI25"/>
    <s v="00017049"/>
    <s v="COLABORATIVA S.A.C."/>
    <x v="21"/>
    <m/>
    <x v="34"/>
    <m/>
    <s v="RUC"/>
    <n v="20506717044"/>
    <s v="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9-12T00:00:00"/>
    <m/>
    <m/>
    <m/>
    <m/>
    <m/>
    <n v="1916"/>
    <n v="1"/>
    <n v="12.71"/>
    <n v="15"/>
    <n v="0"/>
    <n v="12.71"/>
    <n v="18.02"/>
    <n v="2.2899999999999898"/>
    <n v="15"/>
    <n v="1"/>
    <n v="1"/>
    <n v="5"/>
    <s v="Otros"/>
    <n v="2224"/>
    <n v="30315"/>
    <x v="31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88"/>
  </r>
  <r>
    <s v="R E001"/>
    <n v="29"/>
    <s v="COLABORATIVA S.A.C."/>
    <x v="21"/>
    <m/>
    <x v="58"/>
    <m/>
    <s v="RUC"/>
    <m/>
    <s v="[{'codigo_producto': 2043, 'cantidad': '1', 'valor_unitario': 400.0, 'precio_unitario': 400.0, 'descuento': 0.0, 'subtotal': 400.0, 'porcentaje_de_igv': '0.00', 'igv': 0.0, 'total': 400.0, 'moneda': '1', 'tipo_de_cambio': 1.0, 'id_tipo_gasto': 5, 'nom_tipo_gasto': 'Otros', 'id_proveedor': 5831, 'id_producto': 30310, 'nom_producto': 'APOYO EN LIMPIEZ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9-12T00:00:00"/>
    <m/>
    <m/>
    <m/>
    <m/>
    <m/>
    <n v="2043"/>
    <n v="1"/>
    <n v="400"/>
    <n v="400"/>
    <n v="0"/>
    <n v="400"/>
    <n v="0"/>
    <n v="0"/>
    <n v="400"/>
    <n v="1"/>
    <n v="1"/>
    <n v="5"/>
    <s v="Otros"/>
    <n v="5831"/>
    <n v="30310"/>
    <x v="61"/>
    <s v="EVENTOS"/>
    <s v="paid"/>
    <x v="0"/>
    <n v="6743"/>
    <s v="6329102 SERVICIOS DIVERSOS"/>
    <s v="[[{'codigo': 131, 'nom_distribucion': 'Administrativo', 'sub_categoria': 'Mantenimiento', 'porcentaje': '100.00'}]]"/>
    <m/>
    <m/>
    <m/>
    <m/>
    <m/>
    <m/>
    <m/>
    <x v="89"/>
  </r>
  <r>
    <s v="B574"/>
    <s v="00006045"/>
    <s v="COLABORATIVA S.A.C."/>
    <x v="18"/>
    <d v="2025-10-27T08:42:58"/>
    <x v="59"/>
    <m/>
    <s v="RUC"/>
    <n v="20565643496"/>
    <s v="[{'codigo_producto': 1912, 'cantidad': '1', 'valor_unitario': 93.7, 'precio_unitario': 93.7, 'descuento': 0.0, 'subtotal': 93.7, 'porcentaje_de_igv': '0.00', 'igv': 0.0, 'total': 93.7, 'moneda': '1', 'tipo_de_cambio': 1.0, 'id_tipo_gasto': 5, 'nom_tipo_gasto': 'Otros', 'id_proveedor': 4004, 'id_producto': 3059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n v="1912"/>
    <n v="1"/>
    <n v="93.7"/>
    <n v="93.7"/>
    <n v="0"/>
    <n v="93.7"/>
    <n v="0"/>
    <n v="0"/>
    <n v="93.7"/>
    <n v="1"/>
    <n v="1"/>
    <n v="5"/>
    <s v="Otros"/>
    <n v="4004"/>
    <n v="30597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90"/>
  </r>
  <r>
    <s v="F100"/>
    <s v="00008599"/>
    <s v="COLABORATIVA S.A.C."/>
    <x v="14"/>
    <d v="2025-10-27T12:13:16"/>
    <x v="60"/>
    <m/>
    <s v="RUC"/>
    <n v="20606696192"/>
    <s v="[{'codigo_producto': 191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1580, 'id_producto': 3054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n v="1912"/>
    <n v="1"/>
    <n v="238.98"/>
    <n v="282"/>
    <n v="0"/>
    <n v="238.98"/>
    <n v="18"/>
    <n v="43.02"/>
    <n v="282"/>
    <n v="1"/>
    <n v="1"/>
    <n v="5"/>
    <s v="Otros"/>
    <n v="1580"/>
    <n v="30540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91"/>
  </r>
  <r>
    <s v="FI40"/>
    <s v="00016363"/>
    <s v="COLABORATIVA S.A.C."/>
    <x v="9"/>
    <d v="2025-10-27T19:09:16"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n v="1916"/>
    <n v="1"/>
    <n v="16.95"/>
    <n v="20"/>
    <n v="0"/>
    <n v="16.95"/>
    <n v="17.989999999999998"/>
    <n v="3.05"/>
    <n v="20"/>
    <n v="1"/>
    <n v="1"/>
    <n v="5"/>
    <s v="Otros"/>
    <n v="2224"/>
    <n v="30437"/>
    <x v="31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92"/>
  </r>
  <r>
    <s v="FI40"/>
    <s v="00016363"/>
    <s v="COLABORATIVA S.A.C."/>
    <x v="9"/>
    <d v="2025-10-27T19:09:16"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n v="241"/>
    <n v="4"/>
    <n v="17.797499999999999"/>
    <n v="21"/>
    <n v="0"/>
    <n v="71.19"/>
    <n v="17.989999999999998"/>
    <n v="12.81"/>
    <n v="84"/>
    <n v="1"/>
    <n v="1"/>
    <n v="5"/>
    <s v="Otros"/>
    <n v="2224"/>
    <n v="30440"/>
    <x v="62"/>
    <s v="ACTIVOS"/>
    <s v="paid"/>
    <x v="0"/>
    <n v="6746"/>
    <s v="6330102 COMPRA EQUIPOS"/>
    <s v="[[{'codigo': '', 'nom_distribucion': '', 'sub_categoria': '', 'porcentaje': '100.00'}]]"/>
    <m/>
    <m/>
    <m/>
    <m/>
    <m/>
    <m/>
    <m/>
    <x v="92"/>
  </r>
  <r>
    <s v="FI40"/>
    <s v="00016363"/>
    <s v="COLABORATIVA S.A.C."/>
    <x v="9"/>
    <d v="2025-10-27T19:09:16"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n v="243"/>
    <n v="2"/>
    <n v="78.39"/>
    <n v="92.5"/>
    <n v="0"/>
    <n v="156.78"/>
    <n v="18"/>
    <n v="28.22"/>
    <n v="185"/>
    <n v="1"/>
    <n v="1"/>
    <n v="5"/>
    <s v="Otros"/>
    <n v="2224"/>
    <n v="30441"/>
    <x v="63"/>
    <s v="ACTIVOS"/>
    <s v="paid"/>
    <x v="0"/>
    <n v="6746"/>
    <s v="6330102 COMPRA EQUIPOS"/>
    <s v="[[{'codigo': '', 'nom_distribucion': '', 'sub_categoria': '', 'porcentaje': '100.00'}]]"/>
    <m/>
    <m/>
    <m/>
    <m/>
    <m/>
    <m/>
    <m/>
    <x v="92"/>
  </r>
  <r>
    <s v="FI40"/>
    <s v="00016363"/>
    <s v="COLABORATIVA S.A.C."/>
    <x v="9"/>
    <d v="2025-10-27T19:09:16"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n v="264"/>
    <n v="1"/>
    <n v="51.27"/>
    <n v="60.5"/>
    <n v="0"/>
    <n v="51.27"/>
    <n v="18"/>
    <n v="9.2299999999999898"/>
    <n v="60.5"/>
    <n v="1"/>
    <n v="1"/>
    <n v="5"/>
    <s v="Otros"/>
    <n v="2224"/>
    <n v="30442"/>
    <x v="64"/>
    <s v="ACTIVOS"/>
    <s v="paid"/>
    <x v="0"/>
    <n v="6746"/>
    <s v="6330102 COMPRA EQUIPOS"/>
    <s v="[[{'codigo': '', 'nom_distribucion': '', 'sub_categoria': '', 'porcentaje': '100.00'}]]"/>
    <m/>
    <m/>
    <m/>
    <m/>
    <m/>
    <m/>
    <m/>
    <x v="92"/>
  </r>
  <r>
    <s v="F052"/>
    <s v="01658369"/>
    <s v="COLABORATIVA S.A.C."/>
    <x v="9"/>
    <d v="2025-10-27T19:04:47"/>
    <x v="4"/>
    <s v="Proveedor"/>
    <s v="RUC"/>
    <n v="20517182673"/>
    <s v="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042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9-30T00:00:00"/>
    <m/>
    <m/>
    <m/>
    <m/>
    <m/>
    <n v="1857"/>
    <n v="4"/>
    <n v="56.25"/>
    <n v="66.375"/>
    <n v="0"/>
    <n v="225"/>
    <n v="18"/>
    <n v="40.5"/>
    <n v="265.5"/>
    <n v="1"/>
    <n v="1"/>
    <n v="5"/>
    <s v="Otros"/>
    <n v="529"/>
    <n v="30426"/>
    <x v="4"/>
    <s v="EVENTOS"/>
    <s v="paid"/>
    <x v="0"/>
    <n v="6711"/>
    <s v="6273100 Seguro compl. Trab. Riesgo, accid. y enferm. prof."/>
    <s v="[[{'codigo': 130, 'nom_distribucion': 'RR.HH', 'sub_categoria': 'Seguridad y salud laboral', 'porcentaje': '100.00'}]]"/>
    <m/>
    <m/>
    <m/>
    <m/>
    <m/>
    <m/>
    <m/>
    <x v="93"/>
  </r>
  <r>
    <s v="F F002"/>
    <s v="00033121"/>
    <s v="COLABORATIVA S.A.C."/>
    <x v="22"/>
    <m/>
    <x v="50"/>
    <m/>
    <s v="RUC"/>
    <n v="20421530107"/>
    <s v="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n v="1895"/>
    <n v="2500"/>
    <s v="0.16101600000000002"/>
    <n v="0.19"/>
    <n v="0"/>
    <n v="402.54"/>
    <n v="18"/>
    <n v="72.459999999999894"/>
    <n v="475"/>
    <n v="1"/>
    <n v="1"/>
    <n v="5"/>
    <s v="Otros"/>
    <n v="1555"/>
    <n v="3034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94"/>
  </r>
  <r>
    <s v="F F002"/>
    <s v="00033121"/>
    <s v="COLABORATIVA S.A.C."/>
    <x v="22"/>
    <m/>
    <x v="50"/>
    <m/>
    <s v="RUC"/>
    <n v="20421530107"/>
    <s v="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n v="1895"/>
    <n v="2500"/>
    <s v="0.16101600000000002"/>
    <n v="0.19"/>
    <n v="0"/>
    <n v="402.54"/>
    <n v="18"/>
    <n v="72.459999999999894"/>
    <n v="475"/>
    <n v="1"/>
    <n v="1"/>
    <n v="5"/>
    <s v="Otros"/>
    <n v="1555"/>
    <n v="3034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94"/>
  </r>
  <r>
    <s v="F E001"/>
    <s v="00000189"/>
    <s v="COLABORATIVA S.A.C."/>
    <x v="22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30305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n v="1807"/>
    <n v="100"/>
    <n v="2.2000000000000002"/>
    <n v="2.5960000000000001"/>
    <n v="0"/>
    <n v="220"/>
    <n v="18"/>
    <n v="39.6"/>
    <n v="259.60000000000002"/>
    <n v="1"/>
    <n v="1"/>
    <n v="5"/>
    <s v="Otros"/>
    <n v="1570"/>
    <n v="30305"/>
    <x v="65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95"/>
  </r>
  <r>
    <s v="FC01"/>
    <s v="00132753"/>
    <s v="COLABORATIVA S.A.C."/>
    <x v="9"/>
    <d v="2025-10-27T12:34:34"/>
    <x v="40"/>
    <s v="Proveedor"/>
    <s v="RUC"/>
    <n v="20100075858"/>
    <s v="[{'codigo_producto': 2048, 'cantidad': '1', 'valor_unitario': 198.93, 'precio_unitario': 198.93, 'descuento': 0.0, 'subtotal': 198.93, 'porcentaje_de_igv': '0.00', 'igv': 0.0, 'total': 198.93, 'moneda': '1', 'tipo_de_cambio': 1.0, 'id_tipo_gasto': 5, 'nom_tipo_gasto': 'Otros', 'id_proveedor': 499, 'id_producto': 3066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n v="2048"/>
    <n v="1"/>
    <n v="198.93"/>
    <n v="198.93"/>
    <n v="0"/>
    <n v="198.93"/>
    <n v="0"/>
    <n v="0"/>
    <n v="198.93"/>
    <n v="1"/>
    <n v="1"/>
    <n v="5"/>
    <s v="Otros"/>
    <n v="499"/>
    <n v="30669"/>
    <x v="38"/>
    <s v="EVENTOS"/>
    <s v="paid"/>
    <x v="0"/>
    <n v="6806"/>
    <s v="6561107 COMBUSTIBLE"/>
    <s v="[[{'codigo': 145, 'nom_distribucion': 'Administrativo', 'sub_categoria': 'Gerencia', 'porcentaje': '100.00'}]]"/>
    <m/>
    <m/>
    <m/>
    <m/>
    <m/>
    <m/>
    <m/>
    <x v="96"/>
  </r>
  <r>
    <s v="F021"/>
    <s v="00005380"/>
    <s v="COLABORATIVA S.A.C."/>
    <x v="18"/>
    <d v="2025-10-27T09:07:30"/>
    <x v="28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60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n v="1912"/>
    <n v="1"/>
    <n v="30"/>
    <n v="30"/>
    <n v="0"/>
    <n v="30"/>
    <n v="0"/>
    <n v="0"/>
    <n v="30"/>
    <n v="1"/>
    <n v="1"/>
    <n v="5"/>
    <s v="Otros"/>
    <n v="4975"/>
    <n v="30608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97"/>
  </r>
  <r>
    <s v="F E001"/>
    <s v="00000147"/>
    <s v="COLABORATIVA S.A.C."/>
    <x v="23"/>
    <m/>
    <x v="57"/>
    <m/>
    <s v="RUC"/>
    <m/>
    <s v="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02, 'nom_producto': 'ALQUILER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6, 'nom_distribucion': 'RR.HH', 'sub_categoria': 'Act. de IntegraciÃ³n', 'porcentaje': '100.00'}]]}]"/>
    <d v="2025-09-10T00:00:00"/>
    <m/>
    <m/>
    <m/>
    <m/>
    <m/>
    <n v="2042"/>
    <n v="1"/>
    <n v="150"/>
    <n v="177"/>
    <n v="0"/>
    <n v="150"/>
    <n v="18"/>
    <n v="27"/>
    <n v="177"/>
    <n v="1"/>
    <n v="1"/>
    <n v="5"/>
    <s v="Otros"/>
    <n v="5800"/>
    <n v="30302"/>
    <x v="59"/>
    <s v="EVENTOS"/>
    <s v="paid"/>
    <x v="0"/>
    <n v="6756"/>
    <s v="6352100 Alquileres Edificaciones"/>
    <s v="[[{'codigo': 96, 'nom_distribucion': 'RR.HH', 'sub_categoria': 'Act. de IntegraciÃ³n', 'porcentaje': '100.00'}]]"/>
    <m/>
    <m/>
    <m/>
    <m/>
    <m/>
    <m/>
    <m/>
    <x v="98"/>
  </r>
  <r>
    <s v="FX02"/>
    <s v="00376089"/>
    <s v="COLABORATIVA S.A.C."/>
    <x v="10"/>
    <d v="2025-10-27T16:31:50"/>
    <x v="62"/>
    <m/>
    <s v="RUC"/>
    <n v="20100128056"/>
    <s v="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26T00:00:00"/>
    <m/>
    <m/>
    <m/>
    <m/>
    <m/>
    <n v="1916"/>
    <n v="1"/>
    <n v="10.93"/>
    <n v="12.9"/>
    <n v="0"/>
    <n v="10.93"/>
    <n v="18.02"/>
    <n v="1.97"/>
    <n v="12.9"/>
    <n v="1"/>
    <n v="1"/>
    <n v="5"/>
    <s v="Otros"/>
    <n v="1533"/>
    <n v="30429"/>
    <x v="31"/>
    <s v="EVENTOS"/>
    <s v="paid"/>
    <x v="0"/>
    <n v="6746"/>
    <s v="6330102 COMPRA EQUIPOS"/>
    <s v="[[{'codigo': 145, 'nom_distribucion': 'Administrativo', 'sub_categoria': 'Gerencia', 'porcentaje': '100.00'}]]"/>
    <m/>
    <m/>
    <m/>
    <m/>
    <m/>
    <m/>
    <m/>
    <x v="99"/>
  </r>
  <r>
    <s v="FX02"/>
    <s v="00376089"/>
    <s v="COLABORATIVA S.A.C."/>
    <x v="10"/>
    <d v="2025-10-27T16:31:50"/>
    <x v="62"/>
    <m/>
    <s v="RUC"/>
    <n v="20100128056"/>
    <s v="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26T00:00:00"/>
    <m/>
    <m/>
    <m/>
    <m/>
    <m/>
    <n v="253"/>
    <n v="1"/>
    <n v="2202.54"/>
    <n v="2599"/>
    <n v="0"/>
    <n v="2202.54"/>
    <n v="18"/>
    <n v="396.46"/>
    <n v="2599"/>
    <n v="1"/>
    <n v="1"/>
    <n v="5"/>
    <s v="Otros"/>
    <n v="1533"/>
    <n v="30432"/>
    <x v="66"/>
    <s v="ACTIVOS"/>
    <s v="paid"/>
    <x v="0"/>
    <n v="6746"/>
    <s v="6330102 COMPRA EQUIPOS"/>
    <s v="[[{'codigo': 145, 'nom_distribucion': 'Administrativo', 'sub_categoria': 'Gerencia', 'porcentaje': '100.00'}]]"/>
    <m/>
    <m/>
    <m/>
    <m/>
    <m/>
    <m/>
    <m/>
    <x v="99"/>
  </r>
  <r>
    <s v="F001"/>
    <s v="00008373"/>
    <s v="COLABORATIVA S.A.C."/>
    <x v="10"/>
    <d v="2025-10-27T16:32:03"/>
    <x v="63"/>
    <m/>
    <s v="RUC"/>
    <m/>
    <s v="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n v="1916"/>
    <n v="1"/>
    <n v="8.39"/>
    <n v="9.9"/>
    <n v="0"/>
    <n v="8.39"/>
    <n v="18"/>
    <n v="1.50999999999999"/>
    <n v="9.9"/>
    <n v="1"/>
    <n v="1"/>
    <n v="5"/>
    <s v="Otros"/>
    <n v="1800"/>
    <n v="30417"/>
    <x v="31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100"/>
  </r>
  <r>
    <s v="F001"/>
    <s v="00008373"/>
    <s v="COLABORATIVA S.A.C."/>
    <x v="10"/>
    <d v="2025-10-27T16:32:03"/>
    <x v="63"/>
    <m/>
    <s v="RUC"/>
    <m/>
    <s v="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n v="264"/>
    <n v="1"/>
    <n v="58.47"/>
    <n v="69"/>
    <n v="0"/>
    <n v="58.47"/>
    <n v="18.010000000000002"/>
    <n v="10.53"/>
    <n v="69"/>
    <n v="1"/>
    <n v="1"/>
    <n v="5"/>
    <s v="Otros"/>
    <n v="1800"/>
    <n v="30420"/>
    <x v="64"/>
    <s v="ACTIVOS"/>
    <s v="paid"/>
    <x v="0"/>
    <n v="6746"/>
    <s v="6330102 COMPRA EQUIPOS"/>
    <s v="[[{'codigo': 98, 'nom_distribucion': 'TI', 'sub_categoria': 'Ime', 'porcentaje': '100.00'}]]"/>
    <m/>
    <m/>
    <m/>
    <m/>
    <m/>
    <m/>
    <m/>
    <x v="100"/>
  </r>
  <r>
    <s v="R E001"/>
    <n v="25"/>
    <s v="COLABORATIVA S.A.C."/>
    <x v="24"/>
    <m/>
    <x v="9"/>
    <m/>
    <s v="RUC"/>
    <n v="10712300251"/>
    <s v="[{'codigo_producto': 1808, 'cantidad': '1', 'valor_unitario': 470.0, 'precio_unitario': 470.0, 'descuento': 0.0, 'subtotal': 470.0, 'porcentaje_de_igv': '0.00', 'igv': 0.0, 'total': 470.0, 'moneda': '1', 'tipo_de_cambio': 1.0, 'id_tipo_gasto': 2, 'nom_tipo_gasto': 'Servicios', 'id_proveedor': 1642, 'id_producto': 3029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9-09T00:00:00"/>
    <m/>
    <m/>
    <m/>
    <m/>
    <m/>
    <n v="1808"/>
    <n v="1"/>
    <n v="470"/>
    <n v="470"/>
    <n v="0"/>
    <n v="470"/>
    <n v="0"/>
    <n v="0"/>
    <n v="470"/>
    <n v="1"/>
    <n v="1"/>
    <n v="2"/>
    <s v="Servicios"/>
    <n v="1642"/>
    <n v="30298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101"/>
  </r>
  <r>
    <s v="F E001"/>
    <s v="00000060"/>
    <s v="COLABORATIVA S.A.C."/>
    <x v="24"/>
    <m/>
    <x v="64"/>
    <m/>
    <s v="RUC"/>
    <n v="10068780280"/>
    <s v="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30282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"/>
    <d v="2025-09-09T00:00:00"/>
    <m/>
    <m/>
    <m/>
    <m/>
    <m/>
    <n v="1999"/>
    <n v="30"/>
    <n v="45"/>
    <n v="53.1"/>
    <n v="0"/>
    <n v="1350"/>
    <n v="18"/>
    <n v="243"/>
    <n v="1593"/>
    <n v="1"/>
    <n v="1"/>
    <n v="5"/>
    <s v="Otros"/>
    <n v="1492"/>
    <n v="30282"/>
    <x v="67"/>
    <s v="EVENTOS"/>
    <s v="paid"/>
    <x v="0"/>
    <n v="6804"/>
    <s v="6561104 uniformes"/>
    <s v="[[{'codigo': 104, 'nom_distribucion': 'Validadores', 'sub_categoria': 'Otros', 'porcentaje': '100.00'}]]"/>
    <m/>
    <m/>
    <m/>
    <m/>
    <m/>
    <m/>
    <m/>
    <x v="102"/>
  </r>
  <r>
    <s v="R E001"/>
    <n v="58"/>
    <s v="COLABORATIVA S.A.C."/>
    <x v="24"/>
    <m/>
    <x v="0"/>
    <m/>
    <s v="RUC"/>
    <m/>
    <s v="[{'codigo_producto': 2041, 'cantidad': '1', 'valor_unitario': 2500.0, 'precio_unitario': 2500.0, 'descuento': 0.0, 'subtotal': 2500.0, 'porcentaje_de_igv': '0.00', 'igv': 0.0, 'total': 2500.0, 'moneda': '1', 'tipo_de_cambio': 1.0, 'id_tipo_gasto': 5, 'nom_tipo_gasto': 'Otros', 'id_proveedor': 1806, 'id_producto': 30280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09T00:00:00"/>
    <m/>
    <m/>
    <m/>
    <m/>
    <m/>
    <n v="2041"/>
    <n v="1"/>
    <n v="2500"/>
    <n v="2500"/>
    <n v="0"/>
    <n v="2500"/>
    <n v="0"/>
    <n v="0"/>
    <n v="2500"/>
    <n v="1"/>
    <n v="1"/>
    <n v="5"/>
    <s v="Otros"/>
    <n v="1806"/>
    <n v="30280"/>
    <x v="56"/>
    <s v="EVENTOS"/>
    <s v="paid"/>
    <x v="0"/>
    <n v="6743"/>
    <s v="6329102 SERVICIOS DIVERSOS"/>
    <s v="[[{'codigo': 138, 'nom_distribucion': 'Administrativo', 'sub_categoria': 'Acondicionamiento', 'porcentaje': '100.00'}]]"/>
    <m/>
    <m/>
    <m/>
    <m/>
    <m/>
    <m/>
    <m/>
    <x v="103"/>
  </r>
  <r>
    <s v="F017"/>
    <s v="00003599"/>
    <s v="COLABORATIVA S.A.C."/>
    <x v="18"/>
    <d v="2025-10-27T16:51:54"/>
    <x v="65"/>
    <m/>
    <s v="RUC"/>
    <n v="20607915645"/>
    <s v="[{'codigo_producto': 1994, 'cantidad': '1', 'valor_unitario': 141.5, 'precio_unitario': 141.5, 'descuento': 0.0, 'subtotal': 141.5, 'porcentaje_de_igv': '0.00', 'igv': 0.0, 'total': 141.5, 'moneda': '1', 'tipo_de_cambio': 1.0, 'id_tipo_gasto': 5, 'nom_tipo_gasto': 'Otros', 'id_proveedor': 1417, 'id_producto': 30647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9T00:00:00"/>
    <m/>
    <m/>
    <m/>
    <m/>
    <m/>
    <n v="1994"/>
    <n v="1"/>
    <n v="141.5"/>
    <n v="141.5"/>
    <n v="0"/>
    <n v="141.5"/>
    <n v="0"/>
    <n v="0"/>
    <n v="141.5"/>
    <n v="1"/>
    <n v="1"/>
    <n v="5"/>
    <s v="Otros"/>
    <n v="1417"/>
    <n v="30647"/>
    <x v="68"/>
    <s v="EVENTOS"/>
    <s v="paid"/>
    <x v="0"/>
    <n v="6726"/>
    <s v="6314100 AlimentaciÃ³n"/>
    <s v="[[{'codigo': '', 'nom_distribucion': '', 'sub_categoria': '', 'porcentaje': '100.00'}]]"/>
    <m/>
    <m/>
    <m/>
    <m/>
    <m/>
    <m/>
    <m/>
    <x v="104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25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25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25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25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25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n v="0.21356"/>
    <n v="0.252"/>
    <n v="0"/>
    <n v="213.56"/>
    <n v="18"/>
    <n v="38.44"/>
    <n v="252"/>
    <n v="1"/>
    <n v="1"/>
    <n v="5"/>
    <s v="Otros"/>
    <n v="1400"/>
    <n v="3026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223"/>
    <n v="1000"/>
    <n v="0.21356"/>
    <n v="0.252"/>
    <n v="0"/>
    <n v="213.56"/>
    <n v="18"/>
    <n v="38.44"/>
    <n v="252"/>
    <n v="1"/>
    <n v="1"/>
    <n v="5"/>
    <s v="Otros"/>
    <n v="1400"/>
    <n v="30261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2000"/>
    <n v="0.12966"/>
    <n v="0.153"/>
    <n v="0"/>
    <n v="259.32"/>
    <n v="18"/>
    <n v="46.68"/>
    <n v="306"/>
    <n v="1"/>
    <n v="1"/>
    <n v="5"/>
    <s v="Otros"/>
    <n v="1400"/>
    <n v="3026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2000"/>
    <n v="0.12966"/>
    <n v="0.153"/>
    <n v="0"/>
    <n v="259.32"/>
    <n v="18"/>
    <n v="46.68"/>
    <n v="306"/>
    <n v="1"/>
    <n v="1"/>
    <n v="5"/>
    <s v="Otros"/>
    <n v="1400"/>
    <n v="3026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25847000000000003"/>
    <n v="0.30499999999999999"/>
    <n v="0"/>
    <n v="258.47000000000003"/>
    <n v="18"/>
    <n v="46.529999999999902"/>
    <n v="305"/>
    <n v="1"/>
    <n v="1"/>
    <n v="5"/>
    <s v="Otros"/>
    <n v="1400"/>
    <n v="3026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500"/>
    <n v="0.16272"/>
    <n v="0.192"/>
    <n v="0"/>
    <n v="81.36"/>
    <n v="17.989999999999998"/>
    <n v="14.64"/>
    <n v="96"/>
    <n v="1"/>
    <n v="1"/>
    <n v="5"/>
    <s v="Otros"/>
    <n v="1400"/>
    <n v="3026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500"/>
    <n v="0.16272"/>
    <n v="0.192"/>
    <n v="0"/>
    <n v="81.36"/>
    <n v="17.989999999999998"/>
    <n v="14.64"/>
    <n v="96"/>
    <n v="1"/>
    <n v="1"/>
    <n v="5"/>
    <s v="Otros"/>
    <n v="1400"/>
    <n v="3026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n v="0.23219999999999999"/>
    <n v="0.27400000000000002"/>
    <n v="0"/>
    <n v="232.2"/>
    <n v="18"/>
    <n v="41.8"/>
    <n v="274"/>
    <n v="1"/>
    <n v="1"/>
    <n v="5"/>
    <s v="Otros"/>
    <n v="1400"/>
    <n v="3026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2000"/>
    <n v="0.11609999999999999"/>
    <n v="0.13700000000000001"/>
    <n v="0"/>
    <n v="232.2"/>
    <n v="18"/>
    <n v="41.8"/>
    <n v="274"/>
    <n v="1"/>
    <n v="1"/>
    <n v="5"/>
    <s v="Otros"/>
    <n v="1400"/>
    <n v="3026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500"/>
    <s v="0.31016000000000005"/>
    <n v="0.36599999999999999"/>
    <n v="0"/>
    <n v="155.08000000000001"/>
    <n v="18"/>
    <n v="27.919999999999899"/>
    <n v="183"/>
    <n v="1"/>
    <n v="1"/>
    <n v="5"/>
    <s v="Otros"/>
    <n v="1400"/>
    <n v="3026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2000"/>
    <n v="7.7965000000000007E-2"/>
    <n v="9.1999999999999998E-2"/>
    <n v="0"/>
    <n v="155.93"/>
    <n v="18"/>
    <n v="28.069999999999901"/>
    <n v="184"/>
    <n v="1"/>
    <n v="1"/>
    <n v="5"/>
    <s v="Otros"/>
    <n v="1400"/>
    <n v="3027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27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 NÂ° F001"/>
    <s v="00009487"/>
    <s v="COLABORATIVA S.A.C."/>
    <x v="25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n v="1895"/>
    <n v="500"/>
    <n v="0.30678"/>
    <n v="0.36199999999999999"/>
    <n v="0"/>
    <n v="153.38999999999999"/>
    <n v="18"/>
    <n v="27.61"/>
    <n v="181"/>
    <n v="1"/>
    <n v="1"/>
    <n v="5"/>
    <s v="Otros"/>
    <n v="1400"/>
    <n v="3027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5"/>
  </r>
  <r>
    <s v="F814"/>
    <s v="00044499"/>
    <s v="COLABORATIVA S.A.C."/>
    <x v="18"/>
    <d v="2025-10-27T16:44:22"/>
    <x v="66"/>
    <m/>
    <s v="RUC"/>
    <n v="20503840121"/>
    <s v="[{'codigo_producto': 2048, 'cantidad': '1', 'valor_unitario': 241.11, 'precio_unitario': 241.11, 'descuento': 0.0, 'subtotal': 241.11, 'porcentaje_de_igv': '0.00', 'igv': 0.0, 'total': 241.11, 'moneda': '1', 'tipo_de_cambio': 1.0, 'id_tipo_gasto': 5, 'nom_tipo_gasto': 'Otros', 'id_proveedor': 6107, 'id_producto': 3063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n v="2048"/>
    <n v="1"/>
    <n v="241.11"/>
    <n v="241.11"/>
    <n v="0"/>
    <n v="241.11"/>
    <n v="0"/>
    <n v="0"/>
    <n v="241.11"/>
    <n v="1"/>
    <n v="1"/>
    <n v="5"/>
    <s v="Otros"/>
    <n v="6107"/>
    <n v="30639"/>
    <x v="38"/>
    <s v="EVENTOS"/>
    <s v="paid"/>
    <x v="0"/>
    <n v="6806"/>
    <s v="6561107 COMBUSTIBLE"/>
    <s v="[[{'codigo': 69, 'nom_distribucion': 'Comercial', 'sub_categoria': 'Otros', 'porcentaje': '100.00'}]]"/>
    <m/>
    <m/>
    <m/>
    <m/>
    <m/>
    <m/>
    <m/>
    <x v="106"/>
  </r>
  <r>
    <s v="F101"/>
    <s v="00106453"/>
    <s v="COLABORATIVA S.A.C."/>
    <x v="18"/>
    <d v="2025-10-27T16:37:14"/>
    <x v="67"/>
    <m/>
    <s v="RUC"/>
    <n v="20604183597"/>
    <s v="[{'codigo_producto': 2048, 'cantidad': '1', 'valor_unitario': 64.0, 'precio_unitario': 64.0, 'descuento': 0.0, 'subtotal': 64.0, 'porcentaje_de_igv': '0.00', 'igv': 0.0, 'total': 64.0, 'moneda': '1', 'tipo_de_cambio': 1.0, 'id_tipo_gasto': 5, 'nom_tipo_gasto': 'Otros', 'id_proveedor': 6106, 'id_producto': 30631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n v="2048"/>
    <n v="1"/>
    <n v="64"/>
    <n v="64"/>
    <n v="0"/>
    <n v="64"/>
    <n v="0"/>
    <n v="0"/>
    <n v="64"/>
    <n v="1"/>
    <n v="1"/>
    <n v="5"/>
    <s v="Otros"/>
    <n v="6106"/>
    <n v="30631"/>
    <x v="38"/>
    <s v="EVENTOS"/>
    <s v="paid"/>
    <x v="0"/>
    <n v="6806"/>
    <s v="6561107 COMBUSTIBLE"/>
    <s v="[[{'codigo': 69, 'nom_distribucion': 'Comercial', 'sub_categoria': 'Otros', 'porcentaje': '100.00'}]]"/>
    <m/>
    <m/>
    <m/>
    <m/>
    <m/>
    <m/>
    <m/>
    <x v="107"/>
  </r>
  <r>
    <s v="F FTR1"/>
    <s v="00000040"/>
    <s v="COLABORATIVA S.A.C."/>
    <x v="26"/>
    <m/>
    <x v="68"/>
    <m/>
    <s v="RUC"/>
    <m/>
    <s v="[{'codigo_producto': 2040, 'cantidad': '1', 'valor_unitario': 53.0, 'precio_unitario': 62.54, 'descuento': 0.0, 'subtotal': 53.0, 'porcentaje_de_igv': '18.00', 'igv': 9.54, 'total': 62.54, 'moneda': '1', 'tipo_de_cambio': 1.0, 'id_tipo_gasto': 5, 'nom_tipo_gasto': 'Otros', 'id_proveedor': 5627, 'id_producto': 30250, 'nom_producto': 'CAJAS DE BRAZALET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6T00:00:00"/>
    <m/>
    <m/>
    <m/>
    <m/>
    <m/>
    <n v="2040"/>
    <n v="1"/>
    <n v="53"/>
    <n v="62.54"/>
    <n v="0"/>
    <n v="53"/>
    <n v="18"/>
    <n v="9.5399999999999991"/>
    <n v="62.54"/>
    <n v="1"/>
    <n v="1"/>
    <n v="5"/>
    <s v="Otros"/>
    <n v="5627"/>
    <n v="30250"/>
    <x v="69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08"/>
  </r>
  <r>
    <s v="F E001"/>
    <s v="00000528"/>
    <s v="COLABORATIVA S.A.C."/>
    <x v="27"/>
    <m/>
    <x v="33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n v="1903"/>
    <n v="7"/>
    <n v="710"/>
    <s v="837.8000000000001"/>
    <n v="0"/>
    <n v="4970"/>
    <n v="18"/>
    <n v="894.6"/>
    <n v="5864.6"/>
    <n v="1"/>
    <n v="1"/>
    <n v="5"/>
    <s v="Otros"/>
    <n v="384"/>
    <n v="30285"/>
    <x v="70"/>
    <s v="EVENTOS"/>
    <s v="paid"/>
    <x v="0"/>
    <n v="6743"/>
    <s v="6329102 SERVICIOS DIVERSOS"/>
    <s v="[[{'codigo': 75, 'nom_distribucion': 'Contenido', 'sub_categoria': 'Otros', 'porcentaje': '100.00'}]]"/>
    <m/>
    <m/>
    <m/>
    <m/>
    <m/>
    <m/>
    <m/>
    <x v="109"/>
  </r>
  <r>
    <s v="F E001"/>
    <s v="00000528"/>
    <s v="COLABORATIVA S.A.C."/>
    <x v="27"/>
    <m/>
    <x v="33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n v="1905"/>
    <n v="63"/>
    <s v="157.21698412698413"/>
    <s v="185.51603174603176"/>
    <n v="0"/>
    <n v="9904.67"/>
    <n v="18"/>
    <n v="1782.84"/>
    <n v="11687.51"/>
    <n v="1"/>
    <n v="1"/>
    <n v="5"/>
    <s v="Otros"/>
    <n v="384"/>
    <n v="30286"/>
    <x v="71"/>
    <s v="EVENTOS"/>
    <s v="paid"/>
    <x v="0"/>
    <n v="6743"/>
    <s v="6329102 SERVICIOS DIVERSOS"/>
    <s v="[[{'codigo': 75, 'nom_distribucion': 'Contenido', 'sub_categoria': 'Otros', 'porcentaje': '100.00'}]]"/>
    <m/>
    <m/>
    <m/>
    <m/>
    <m/>
    <m/>
    <m/>
    <x v="109"/>
  </r>
  <r>
    <s v="F E001"/>
    <s v="00000528"/>
    <s v="COLABORATIVA S.A.C."/>
    <x v="27"/>
    <m/>
    <x v="33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n v="1906"/>
    <n v="67"/>
    <n v="97"/>
    <n v="114.46"/>
    <n v="0"/>
    <n v="6499"/>
    <n v="18"/>
    <n v="1169.8199999999899"/>
    <n v="7668.82"/>
    <n v="1"/>
    <n v="1"/>
    <n v="5"/>
    <s v="Otros"/>
    <n v="384"/>
    <n v="30287"/>
    <x v="72"/>
    <s v="EVENTOS"/>
    <s v="paid"/>
    <x v="0"/>
    <n v="6743"/>
    <s v="6329102 SERVICIOS DIVERSOS"/>
    <s v="[[{'codigo': 75, 'nom_distribucion': 'Contenido', 'sub_categoria': 'Otros', 'porcentaje': '100.00'}]]"/>
    <m/>
    <m/>
    <m/>
    <m/>
    <m/>
    <m/>
    <m/>
    <x v="109"/>
  </r>
  <r>
    <s v="S102"/>
    <s v="00419303"/>
    <s v="COLABORATIVA S.A.C."/>
    <x v="10"/>
    <d v="2025-10-27T16:57:56"/>
    <x v="56"/>
    <m/>
    <s v="RUC"/>
    <n v="20331898008"/>
    <s v="[{'codigo_producto': 2023, 'cantidad': '1', 'valor_unitario': 20.08, 'precio_unitario': 23.7, 'descuento': 0.0, 'subtotal': 20.08, 'porcentaje_de_igv': '18.03', 'igv': 3.620000000000001, 'total': 23.7, 'moneda': '1', 'tipo_de_cambio': 1.0, 'id_tipo_gasto': 2, 'nom_tipo_gasto': 'Servicios', 'id_proveedor': 1450, 'id_producto': 3058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9-26T00:00:00"/>
    <m/>
    <m/>
    <m/>
    <m/>
    <m/>
    <n v="2023"/>
    <n v="1"/>
    <n v="20.079999999999998"/>
    <n v="23.7"/>
    <n v="0"/>
    <n v="20.079999999999998"/>
    <n v="18.03"/>
    <n v="3.62"/>
    <n v="23.7"/>
    <n v="1"/>
    <n v="1"/>
    <n v="2"/>
    <s v="Servicios"/>
    <n v="1450"/>
    <n v="30583"/>
    <x v="58"/>
    <s v="EVENTOS"/>
    <s v="paid"/>
    <x v="0"/>
    <n v="6695"/>
    <s v="6132300 VariaciÃ³n Suministros-EnergÃ­a"/>
    <s v="[[{'codigo': 127, 'nom_distribucion': 'Administrativo', 'sub_categoria': 'Servicios', 'porcentaje': '100.00'}]]"/>
    <m/>
    <m/>
    <m/>
    <m/>
    <m/>
    <m/>
    <m/>
    <x v="110"/>
  </r>
  <r>
    <s v="F003"/>
    <s v="00000798"/>
    <s v="COLABORATIVA S.A.C."/>
    <x v="12"/>
    <d v="2025-10-27T15:17:57"/>
    <x v="11"/>
    <m/>
    <s v="RUC"/>
    <n v="20606014113"/>
    <s v="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4T00:00:00"/>
    <m/>
    <m/>
    <m/>
    <m/>
    <m/>
    <n v="1912"/>
    <n v="1"/>
    <n v="444"/>
    <n v="444"/>
    <n v="0"/>
    <n v="444"/>
    <n v="0"/>
    <n v="0"/>
    <n v="444"/>
    <n v="1"/>
    <n v="1"/>
    <n v="5"/>
    <s v="Otros"/>
    <n v="1529"/>
    <n v="30504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11"/>
  </r>
  <r>
    <s v="F003"/>
    <s v="00000798"/>
    <s v="COLABORATIVA S.A.C."/>
    <x v="12"/>
    <d v="2025-10-27T15:17:57"/>
    <x v="11"/>
    <m/>
    <s v="RUC"/>
    <n v="20606014113"/>
    <s v="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4T00:00:00"/>
    <m/>
    <m/>
    <m/>
    <m/>
    <m/>
    <m/>
    <n v="1"/>
    <n v="0"/>
    <n v="0"/>
    <n v="0"/>
    <n v="0"/>
    <n v="0"/>
    <n v="0"/>
    <n v="0"/>
    <n v="1"/>
    <n v="1"/>
    <n v="5"/>
    <s v="Otros"/>
    <n v="1529"/>
    <n v="30506"/>
    <x v="73"/>
    <m/>
    <s v="paid"/>
    <x v="0"/>
    <n v="6726"/>
    <s v="6314100 AlimentaciÃ³n"/>
    <s v="[[{'codigo': '', 'nom_distribucion': '', 'sub_categoria': '', 'porcentaje': '100.00'}]]"/>
    <m/>
    <m/>
    <m/>
    <m/>
    <m/>
    <m/>
    <m/>
    <x v="111"/>
  </r>
  <r>
    <s v="R SB02"/>
    <s v="0237683114"/>
    <s v="COLABORATIVA S.A.C."/>
    <x v="28"/>
    <m/>
    <x v="23"/>
    <m/>
    <s v="RUC"/>
    <n v="20467534026"/>
    <s v="[{'codigo_producto': 1923, 'cantidad': '1', 'valor_unitario': 27.03, 'precio_unitario': 31.9, 'descuento': 0.0, 'subtotal': 27.03, 'porcentaje_de_igv': '18.02', 'igv': 4.869999999999997, 'total': 31.9, 'moneda': '1', 'tipo_de_cambio': 1.0, 'id_tipo_gasto': 5, 'nom_tipo_gasto': 'Otros', 'id_proveedor': 2218, 'id_producto': 30365, 'nom_producto': 'EQUIPO DE CELULAR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"/>
    <d v="2025-09-04T00:00:00"/>
    <m/>
    <m/>
    <m/>
    <m/>
    <m/>
    <n v="1923"/>
    <n v="1"/>
    <n v="27.03"/>
    <n v="31.9"/>
    <n v="0"/>
    <n v="27.03"/>
    <n v="18.02"/>
    <n v="4.8699999999999903"/>
    <n v="31.9"/>
    <n v="1"/>
    <n v="1"/>
    <n v="5"/>
    <s v="Otros"/>
    <n v="2218"/>
    <n v="30365"/>
    <x v="74"/>
    <s v="EVENTOS"/>
    <s v="paid"/>
    <x v="0"/>
    <n v="6960"/>
    <s v="632902 Operativos"/>
    <s v="[[{'codigo': 69, 'nom_distribucion': 'Comercial', 'sub_categoria': 'Otros', 'porcentaje': '100.00'}]]"/>
    <m/>
    <m/>
    <m/>
    <m/>
    <m/>
    <m/>
    <m/>
    <x v="112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6"/>
    <n v="4"/>
    <n v="9.5775000000000006"/>
    <n v="11.3"/>
    <n v="0"/>
    <n v="38.31"/>
    <n v="17.98"/>
    <n v="6.89"/>
    <n v="45.2"/>
    <n v="1"/>
    <n v="1"/>
    <n v="5"/>
    <s v="Otros"/>
    <n v="5078"/>
    <n v="30223"/>
    <x v="75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6"/>
    <n v="3"/>
    <n v="17.12"/>
    <n v="20.2"/>
    <n v="0"/>
    <n v="51.36"/>
    <n v="17.989999999999998"/>
    <n v="9.24"/>
    <n v="60.6"/>
    <n v="1"/>
    <n v="1"/>
    <n v="5"/>
    <s v="Otros"/>
    <n v="5078"/>
    <n v="30224"/>
    <x v="75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6"/>
    <n v="3"/>
    <n v="10.51"/>
    <n v="12.4"/>
    <n v="0"/>
    <n v="31.53"/>
    <n v="17.98"/>
    <n v="5.67"/>
    <n v="37.200000000000003"/>
    <n v="1"/>
    <n v="1"/>
    <n v="5"/>
    <s v="Otros"/>
    <n v="5078"/>
    <n v="30225"/>
    <x v="75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6"/>
    <n v="2"/>
    <n v="5.4249999999999998"/>
    <n v="6.4"/>
    <n v="0"/>
    <n v="10.85"/>
    <n v="17.97"/>
    <n v="1.95"/>
    <n v="12.8"/>
    <n v="1"/>
    <n v="1"/>
    <n v="5"/>
    <s v="Otros"/>
    <n v="5078"/>
    <n v="30226"/>
    <x v="75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2"/>
    <n v="2"/>
    <n v="8.8149999999999995"/>
    <n v="10.4"/>
    <n v="0"/>
    <n v="17.63"/>
    <n v="17.98"/>
    <n v="3.17"/>
    <n v="20.8"/>
    <n v="1"/>
    <n v="1"/>
    <n v="5"/>
    <s v="Otros"/>
    <n v="5078"/>
    <n v="30227"/>
    <x v="76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2"/>
    <n v="4"/>
    <n v="4.915"/>
    <n v="5.8"/>
    <n v="0"/>
    <n v="19.66"/>
    <n v="18.010000000000002"/>
    <n v="3.5399999999999898"/>
    <n v="23.2"/>
    <n v="1"/>
    <n v="1"/>
    <n v="5"/>
    <s v="Otros"/>
    <n v="5078"/>
    <n v="30228"/>
    <x v="77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2"/>
    <n v="4"/>
    <n v="4.915"/>
    <n v="5.8"/>
    <n v="0"/>
    <n v="19.66"/>
    <n v="18.010000000000002"/>
    <n v="3.5399999999999898"/>
    <n v="23.2"/>
    <n v="1"/>
    <n v="1"/>
    <n v="5"/>
    <s v="Otros"/>
    <n v="5078"/>
    <n v="30229"/>
    <x v="77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4"/>
    <n v="2"/>
    <n v="22.795000000000002"/>
    <n v="26.9"/>
    <n v="0"/>
    <n v="45.59"/>
    <n v="18.010000000000002"/>
    <n v="8.2099999999999902"/>
    <n v="53.8"/>
    <n v="1"/>
    <n v="1"/>
    <n v="5"/>
    <s v="Otros"/>
    <n v="5078"/>
    <n v="30230"/>
    <x v="78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3"/>
    <n v="2"/>
    <n v="10.425000000000001"/>
    <n v="12.3"/>
    <n v="0"/>
    <n v="20.85"/>
    <n v="17.989999999999998"/>
    <n v="3.75"/>
    <n v="24.6"/>
    <n v="1"/>
    <n v="1"/>
    <n v="5"/>
    <s v="Otros"/>
    <n v="5078"/>
    <n v="30231"/>
    <x v="79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9"/>
    <n v="1"/>
    <n v="16.86"/>
    <n v="19.899999999999999"/>
    <n v="0"/>
    <n v="16.86"/>
    <n v="18.03"/>
    <n v="3.0399999999999898"/>
    <n v="19.899999999999999"/>
    <n v="1"/>
    <n v="1"/>
    <n v="5"/>
    <s v="Otros"/>
    <n v="5078"/>
    <n v="30232"/>
    <x v="80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4"/>
    <n v="1"/>
    <n v="46.53"/>
    <n v="54.9"/>
    <n v="0"/>
    <n v="46.53"/>
    <n v="17.989999999999998"/>
    <n v="8.3699999999999903"/>
    <n v="54.9"/>
    <n v="1"/>
    <n v="1"/>
    <n v="5"/>
    <s v="Otros"/>
    <n v="5078"/>
    <n v="30233"/>
    <x v="81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5"/>
    <n v="3"/>
    <n v="10.17"/>
    <n v="12"/>
    <n v="0"/>
    <n v="30.51"/>
    <n v="17.989999999999998"/>
    <n v="5.4899999999999904"/>
    <n v="36"/>
    <n v="1"/>
    <n v="1"/>
    <n v="5"/>
    <s v="Otros"/>
    <n v="5078"/>
    <n v="30234"/>
    <x v="82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01"/>
    <n v="1"/>
    <n v="13.47"/>
    <n v="15.9"/>
    <n v="0"/>
    <n v="13.47"/>
    <n v="18.04"/>
    <n v="2.4299999999999899"/>
    <n v="15.9"/>
    <n v="1"/>
    <n v="1"/>
    <n v="5"/>
    <s v="Otros"/>
    <n v="5078"/>
    <n v="30235"/>
    <x v="83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5"/>
    <n v="1"/>
    <n v="7.54"/>
    <n v="8.9"/>
    <n v="0"/>
    <n v="7.54"/>
    <n v="18.04"/>
    <n v="1.36"/>
    <n v="8.9"/>
    <n v="1"/>
    <n v="1"/>
    <n v="5"/>
    <s v="Otros"/>
    <n v="5078"/>
    <n v="30236"/>
    <x v="84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6"/>
    <n v="8"/>
    <n v="2.7962500000000001"/>
    <n v="3.3"/>
    <n v="0"/>
    <n v="22.37"/>
    <n v="18.02"/>
    <n v="4.0299999999999896"/>
    <n v="26.4"/>
    <n v="1"/>
    <n v="1"/>
    <n v="5"/>
    <s v="Otros"/>
    <n v="5078"/>
    <n v="30237"/>
    <x v="85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7"/>
    <n v="4"/>
    <n v="7.7125000000000004"/>
    <n v="9.1"/>
    <n v="0"/>
    <n v="30.85"/>
    <n v="17.989999999999998"/>
    <n v="5.5499999999999901"/>
    <n v="36.4"/>
    <n v="1"/>
    <n v="1"/>
    <n v="5"/>
    <s v="Otros"/>
    <n v="5078"/>
    <n v="30238"/>
    <x v="86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7"/>
    <n v="1"/>
    <n v="10.08"/>
    <n v="11.9"/>
    <n v="0"/>
    <n v="10.08"/>
    <n v="18.059999999999999"/>
    <n v="1.82"/>
    <n v="11.9"/>
    <n v="1"/>
    <n v="1"/>
    <n v="5"/>
    <s v="Otros"/>
    <n v="5078"/>
    <n v="30239"/>
    <x v="87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1943"/>
    <n v="2"/>
    <n v="4.1550000000000002"/>
    <n v="4.9000000000000004"/>
    <n v="0"/>
    <n v="8.31"/>
    <n v="17.93"/>
    <n v="1.49"/>
    <n v="9.8000000000000007"/>
    <n v="1"/>
    <n v="1"/>
    <n v="5"/>
    <s v="Otros"/>
    <n v="5078"/>
    <n v="30240"/>
    <x v="88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8"/>
    <n v="1"/>
    <n v="34.659999999999997"/>
    <n v="40.9"/>
    <n v="0"/>
    <n v="34.659999999999997"/>
    <n v="18"/>
    <n v="6.24"/>
    <n v="40.9"/>
    <n v="1"/>
    <n v="1"/>
    <n v="5"/>
    <s v="Otros"/>
    <n v="5078"/>
    <n v="30241"/>
    <x v="89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8"/>
    <n v="2"/>
    <n v="64.319999999999993"/>
    <n v="75.900000000000006"/>
    <n v="0"/>
    <n v="128.63999999999999"/>
    <n v="18"/>
    <n v="23.16"/>
    <n v="151.80000000000001"/>
    <n v="1"/>
    <n v="1"/>
    <n v="5"/>
    <s v="Otros"/>
    <n v="5078"/>
    <n v="30242"/>
    <x v="89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F001"/>
    <s v="00009405"/>
    <s v="COLABORATIVA S.A.C."/>
    <x v="28"/>
    <m/>
    <x v="46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n v="2033"/>
    <n v="2"/>
    <n v="22.375"/>
    <n v="26.4"/>
    <n v="0"/>
    <n v="44.75"/>
    <n v="17.989999999999998"/>
    <n v="8.0499999999999901"/>
    <n v="52.8"/>
    <n v="1"/>
    <n v="1"/>
    <n v="5"/>
    <s v="Otros"/>
    <n v="5078"/>
    <n v="30243"/>
    <x v="79"/>
    <s v="EVENTOS"/>
    <s v="paid"/>
    <x v="0"/>
    <n v="6962"/>
    <s v="602112 Insumos"/>
    <s v="[[{'codigo': 131, 'nom_distribucion': 'Administrativo', 'sub_categoria': 'Mantenimiento', 'porcentaje': '100.00'}]]"/>
    <m/>
    <m/>
    <m/>
    <m/>
    <m/>
    <m/>
    <m/>
    <x v="113"/>
  </r>
  <r>
    <s v="F E001"/>
    <s v="00000037"/>
    <s v="COLABORATIVA S.A.C."/>
    <x v="28"/>
    <m/>
    <x v="69"/>
    <m/>
    <s v="RUC"/>
    <m/>
    <s v="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9-04T00:00:00"/>
    <m/>
    <m/>
    <m/>
    <m/>
    <m/>
    <n v="1955"/>
    <n v="1"/>
    <n v="64.41"/>
    <n v="76"/>
    <n v="0"/>
    <n v="64.41"/>
    <n v="17.989999999999998"/>
    <n v="11.59"/>
    <n v="76"/>
    <n v="1"/>
    <n v="1"/>
    <n v="5"/>
    <s v="Otros"/>
    <n v="5075"/>
    <n v="30219"/>
    <x v="90"/>
    <s v="EVENTOS"/>
    <s v="paid"/>
    <x v="0"/>
    <n v="6962"/>
    <s v="602112 Insumos"/>
    <s v="[[{'codigo': 145, 'nom_distribucion': 'Administrativo', 'sub_categoria': 'Gerencia', 'porcentaje': '100.00'}]]"/>
    <m/>
    <m/>
    <m/>
    <m/>
    <m/>
    <m/>
    <m/>
    <x v="114"/>
  </r>
  <r>
    <s v="F E001"/>
    <s v="00000037"/>
    <s v="COLABORATIVA S.A.C."/>
    <x v="28"/>
    <m/>
    <x v="69"/>
    <m/>
    <s v="RUC"/>
    <m/>
    <s v="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9-04T00:00:00"/>
    <m/>
    <m/>
    <m/>
    <m/>
    <m/>
    <n v="1990"/>
    <n v="1"/>
    <n v="6.78"/>
    <n v="8"/>
    <n v="0"/>
    <n v="6.78"/>
    <n v="17.989999999999998"/>
    <n v="1.21999999999999"/>
    <n v="8"/>
    <n v="1"/>
    <n v="1"/>
    <n v="5"/>
    <s v="Otros"/>
    <n v="5075"/>
    <n v="30220"/>
    <x v="31"/>
    <s v="EVENTOS"/>
    <s v="paid"/>
    <x v="0"/>
    <n v="6962"/>
    <s v="602112 Insumos"/>
    <s v="[[{'codigo': 63, 'nom_distribucion': 'Administrativo', 'sub_categoria': 'Delivery', 'porcentaje': '100.00'}]]"/>
    <m/>
    <m/>
    <m/>
    <m/>
    <m/>
    <m/>
    <m/>
    <x v="114"/>
  </r>
  <r>
    <s v="F E001"/>
    <s v="00000777"/>
    <s v="COLABORATIVA S.A.C."/>
    <x v="28"/>
    <m/>
    <x v="70"/>
    <m/>
    <s v="RUC"/>
    <n v="20601049822"/>
    <s v="[{'codigo_producto': 2039, 'cantidad': '6', 'valor_unitario': 16.95, 'precio_unitario': 20.00166666666667, 'descuento': 0.0, 'subtotal': 101.7, 'porcentaje_de_igv': '18.00', 'igv': 18.310000000000002, 'total': 120.01, 'moneda': '1', 'tipo_de_cambio': 1.0, 'id_tipo_gasto': 5, 'nom_tipo_gasto': 'Otros', 'id_proveedor': 1455, 'id_producto': 30212, 'nom_producto': 'BIDONES', 'categoria_producto': 'EVENTOS', 'id_estado': 'paid', 'nombre_estado': 'Pagado', 'evento': {'id_evento': '', 'nom_evento': '', 'fecha_hora_ini_event': '', 'fecha_hora_fin_event': '', 'id_organizador': '', 'nom_organizador': '', 'tipo_organizador': ''}, 'id_cuenta': 6961, 'nom_cuenta': '6314102 Despensa', 'distribucion_analitica': [[{'codigo': 139, 'nom_distribucion': 'Administrativo', 'sub_categoria': 'Otros', 'porcentaje': '100.00'}]]}]"/>
    <d v="2025-09-04T00:00:00"/>
    <m/>
    <m/>
    <m/>
    <m/>
    <m/>
    <n v="2039"/>
    <n v="6"/>
    <n v="16.95"/>
    <s v="20.00166666666667"/>
    <n v="0"/>
    <n v="101.7"/>
    <n v="18"/>
    <n v="18.309999999999999"/>
    <n v="120.01"/>
    <n v="1"/>
    <n v="1"/>
    <n v="5"/>
    <s v="Otros"/>
    <n v="1455"/>
    <n v="30212"/>
    <x v="91"/>
    <s v="EVENTOS"/>
    <s v="paid"/>
    <x v="0"/>
    <n v="6961"/>
    <s v="6314102 Despensa"/>
    <s v="[[{'codigo': 139, 'nom_distribucion': 'Administrativo', 'sub_categoria': 'Otros', 'porcentaje': '100.00'}]]"/>
    <m/>
    <m/>
    <m/>
    <m/>
    <m/>
    <m/>
    <m/>
    <x v="115"/>
  </r>
  <r>
    <s v="F F004"/>
    <s v="00026751"/>
    <s v="COLABORATIVA S.A.C."/>
    <x v="28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n v="1987"/>
    <n v="5"/>
    <s v="7.204000000000001"/>
    <n v="8.5"/>
    <n v="0"/>
    <n v="36.020000000000003"/>
    <n v="17.989999999999998"/>
    <n v="6.4799999999999898"/>
    <n v="42.5"/>
    <n v="1"/>
    <n v="1"/>
    <n v="5"/>
    <s v="Otros"/>
    <n v="1578"/>
    <n v="30205"/>
    <x v="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16"/>
  </r>
  <r>
    <s v="F F004"/>
    <s v="00026751"/>
    <s v="COLABORATIVA S.A.C."/>
    <x v="28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n v="1987"/>
    <n v="3"/>
    <s v="15.253333333333332"/>
    <n v="18"/>
    <n v="0"/>
    <n v="45.76"/>
    <n v="18.010000000000002"/>
    <n v="8.24"/>
    <n v="54"/>
    <n v="1"/>
    <n v="1"/>
    <n v="5"/>
    <s v="Otros"/>
    <n v="1578"/>
    <n v="30206"/>
    <x v="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16"/>
  </r>
  <r>
    <s v="F F004"/>
    <s v="00026751"/>
    <s v="COLABORATIVA S.A.C."/>
    <x v="28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n v="2031"/>
    <n v="2"/>
    <n v="6.78"/>
    <n v="8"/>
    <n v="0"/>
    <n v="13.56"/>
    <n v="17.989999999999998"/>
    <n v="2.4399999999999902"/>
    <n v="16"/>
    <n v="1"/>
    <n v="1"/>
    <n v="5"/>
    <s v="Otros"/>
    <n v="1578"/>
    <n v="30207"/>
    <x v="1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16"/>
  </r>
  <r>
    <s v="F F005"/>
    <s v="00030678"/>
    <s v="COLABORATIVA S.A.C."/>
    <x v="28"/>
    <m/>
    <x v="71"/>
    <m/>
    <s v="RUC"/>
    <m/>
    <s v="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30200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9-04T00:00:00"/>
    <m/>
    <m/>
    <m/>
    <m/>
    <m/>
    <n v="1955"/>
    <n v="5"/>
    <s v="45.410000000000004"/>
    <n v="53.584000000000003"/>
    <n v="0"/>
    <n v="227.05"/>
    <n v="18"/>
    <n v="40.869999999999997"/>
    <n v="267.92"/>
    <n v="1"/>
    <n v="1"/>
    <n v="5"/>
    <s v="Otros"/>
    <n v="2113"/>
    <n v="30200"/>
    <x v="90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117"/>
  </r>
  <r>
    <s v="FI37"/>
    <s v="00027698"/>
    <s v="COLABORATIVA S.A.C."/>
    <x v="9"/>
    <d v="2025-10-27T18:54:58"/>
    <x v="3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n v="244"/>
    <n v="2"/>
    <n v="1677.9649999999999"/>
    <n v="1980"/>
    <n v="0"/>
    <n v="3355.93"/>
    <n v="18"/>
    <n v="604.07000000000005"/>
    <n v="3960"/>
    <n v="1"/>
    <n v="1"/>
    <n v="5"/>
    <s v="Otros"/>
    <n v="2224"/>
    <n v="30443"/>
    <x v="92"/>
    <s v="ACTIVOS"/>
    <s v="paid"/>
    <x v="0"/>
    <n v="6387"/>
    <s v="3361100 Equipo para procesam. de inform.-Costo"/>
    <s v="[[{'codigo': '', 'nom_distribucion': '', 'sub_categoria': '', 'porcentaje': '100.00'}]]"/>
    <m/>
    <m/>
    <m/>
    <m/>
    <m/>
    <m/>
    <m/>
    <x v="118"/>
  </r>
  <r>
    <s v="FI37"/>
    <s v="00027698"/>
    <s v="COLABORATIVA S.A.C."/>
    <x v="9"/>
    <d v="2025-10-27T18:54:58"/>
    <x v="3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n v="240"/>
    <n v="2"/>
    <n v="0"/>
    <n v="0"/>
    <n v="0"/>
    <n v="0"/>
    <n v="0"/>
    <n v="0"/>
    <n v="0"/>
    <n v="1"/>
    <n v="1"/>
    <n v="5"/>
    <s v="Otros"/>
    <n v="2224"/>
    <n v="30444"/>
    <x v="93"/>
    <s v="ACTIVOS"/>
    <s v="paid"/>
    <x v="0"/>
    <n v="6387"/>
    <s v="3361100 Equipo para procesam. de inform.-Costo"/>
    <s v="[[{'codigo': '', 'nom_distribucion': '', 'sub_categoria': '', 'porcentaje': '100.00'}]]"/>
    <m/>
    <m/>
    <m/>
    <m/>
    <m/>
    <m/>
    <m/>
    <x v="118"/>
  </r>
  <r>
    <s v="FI37"/>
    <s v="00027698"/>
    <s v="COLABORATIVA S.A.C."/>
    <x v="9"/>
    <d v="2025-10-27T18:54:58"/>
    <x v="3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n v="238"/>
    <n v="1"/>
    <n v="233.98"/>
    <n v="276.10000000000002"/>
    <n v="0"/>
    <n v="233.98"/>
    <n v="18"/>
    <n v="42.12"/>
    <n v="276.10000000000002"/>
    <n v="1"/>
    <n v="1"/>
    <n v="5"/>
    <s v="Otros"/>
    <n v="2224"/>
    <n v="30445"/>
    <x v="36"/>
    <s v="ACTIVOS"/>
    <s v="paid"/>
    <x v="0"/>
    <n v="6387"/>
    <s v="3361100 Equipo para procesam. de inform.-Costo"/>
    <s v="[[{'codigo': '', 'nom_distribucion': '', 'sub_categoria': '', 'porcentaje': '100.00'}]]"/>
    <m/>
    <m/>
    <m/>
    <m/>
    <m/>
    <m/>
    <m/>
    <x v="118"/>
  </r>
  <r>
    <s v="FI37"/>
    <s v="00027698"/>
    <s v="COLABORATIVA S.A.C."/>
    <x v="9"/>
    <d v="2025-10-27T18:54:58"/>
    <x v="34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n v="245"/>
    <n v="1"/>
    <n v="79.239999999999995"/>
    <n v="93.5"/>
    <n v="0"/>
    <n v="79.239999999999995"/>
    <n v="18"/>
    <n v="14.26"/>
    <n v="93.5"/>
    <n v="1"/>
    <n v="1"/>
    <n v="5"/>
    <s v="Otros"/>
    <n v="2224"/>
    <n v="30446"/>
    <x v="94"/>
    <s v="ACTIVOS"/>
    <s v="paid"/>
    <x v="0"/>
    <n v="6387"/>
    <s v="3361100 Equipo para procesam. de inform.-Costo"/>
    <s v="[[{'codigo': '', 'nom_distribucion': '', 'sub_categoria': '', 'porcentaje': '100.00'}]]"/>
    <m/>
    <m/>
    <m/>
    <m/>
    <m/>
    <m/>
    <m/>
    <x v="118"/>
  </r>
  <r>
    <s v="F E001"/>
    <s v="00000057"/>
    <s v="COLABORATIVA S.A.C."/>
    <x v="29"/>
    <m/>
    <x v="0"/>
    <m/>
    <s v="RUC"/>
    <m/>
    <s v="[{'codigo_producto': 2026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14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02T00:00:00"/>
    <m/>
    <m/>
    <m/>
    <m/>
    <m/>
    <n v="2026"/>
    <n v="1"/>
    <n v="2450"/>
    <n v="2450"/>
    <n v="0"/>
    <n v="2450"/>
    <n v="0"/>
    <n v="0"/>
    <n v="2450"/>
    <n v="1"/>
    <n v="1"/>
    <n v="2"/>
    <s v="Servicios"/>
    <n v="1806"/>
    <n v="30141"/>
    <x v="10"/>
    <s v="EVENTOS"/>
    <s v="paid"/>
    <x v="0"/>
    <n v="6743"/>
    <s v="6329102 SERVICIOS DIVERSOS"/>
    <s v="[[{'codigo': 138, 'nom_distribucion': 'Administrativo', 'sub_categoria': 'Acondicionamiento', 'porcentaje': '100.00'}]]"/>
    <m/>
    <m/>
    <m/>
    <m/>
    <m/>
    <m/>
    <m/>
    <x v="119"/>
  </r>
  <r>
    <s v="R E001"/>
    <n v="49"/>
    <s v="COLABORATIVA S.A.C."/>
    <x v="29"/>
    <m/>
    <x v="54"/>
    <m/>
    <s v="RUC"/>
    <n v="10778177621"/>
    <s v="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30139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02T00:00:00"/>
    <m/>
    <m/>
    <m/>
    <m/>
    <m/>
    <n v="1910"/>
    <n v="1"/>
    <n v="150"/>
    <n v="150"/>
    <n v="0"/>
    <n v="150"/>
    <n v="0"/>
    <n v="0"/>
    <n v="150"/>
    <n v="1"/>
    <n v="1"/>
    <n v="2"/>
    <s v="Servicios"/>
    <n v="2001"/>
    <n v="30139"/>
    <x v="95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120"/>
  </r>
  <r>
    <s v="R E001"/>
    <n v="35"/>
    <s v="COLABORATIVA S.A.C."/>
    <x v="29"/>
    <m/>
    <x v="3"/>
    <s v="Proveedor"/>
    <s v="RUC"/>
    <n v="10767791416"/>
    <s v="[{'codigo_producto': 1846, 'cantidad': '1', 'valor_unitario': 135.0, 'precio_unitario': 135.0, 'descuento': 0.0, 'subtotal': 135.0, 'porcentaje_de_igv': '0.00', 'igv': 0.0, 'total': 135.0, 'moneda': '1', 'tipo_de_cambio': 1.0, 'id_tipo_gasto': 2, 'nom_tipo_gasto': 'Servicios', 'id_proveedor': 537, 'id_producto': 3013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02T00:00:00"/>
    <m/>
    <m/>
    <m/>
    <m/>
    <m/>
    <n v="1846"/>
    <n v="1"/>
    <n v="135"/>
    <n v="135"/>
    <n v="0"/>
    <n v="135"/>
    <n v="0"/>
    <n v="0"/>
    <n v="135"/>
    <n v="1"/>
    <n v="1"/>
    <n v="2"/>
    <s v="Servicios"/>
    <n v="537"/>
    <n v="30137"/>
    <x v="50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21"/>
  </r>
  <r>
    <s v="F E001"/>
    <s v="00000113"/>
    <s v="COLABORATIVA S.A.C."/>
    <x v="29"/>
    <m/>
    <x v="14"/>
    <m/>
    <s v="RUC"/>
    <n v="10440668581"/>
    <s v="[{'codigo_producto': 1858, 'cantidad': '1', 'valor_unitario': 40.0, 'precio_unitario': 47.2, 'descuento': 0.0, 'subtotal': 40.0, 'porcentaje_de_igv': '18.00', 'igv': 7.200000000000003, 'total': 47.2, 'moneda': '1', 'tipo_de_cambio': 1.0, 'id_tipo_gasto': 5, 'nom_tipo_gasto': 'Otros', 'id_proveedor': 1389, 'id_producto': 3013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9, 'nom_distribucion': 'Comercial', 'sub_categoria': 'Otros', 'porcentaje': '100.00'}]]}]"/>
    <d v="2025-09-02T00:00:00"/>
    <m/>
    <m/>
    <m/>
    <m/>
    <m/>
    <n v="1858"/>
    <n v="1"/>
    <n v="40"/>
    <n v="47.2"/>
    <n v="0"/>
    <n v="40"/>
    <n v="18"/>
    <n v="7.2"/>
    <n v="47.2"/>
    <n v="1"/>
    <n v="1"/>
    <n v="5"/>
    <s v="Otros"/>
    <n v="1389"/>
    <n v="30132"/>
    <x v="55"/>
    <s v="EVENTOS"/>
    <s v="paid"/>
    <x v="0"/>
    <n v="6723"/>
    <s v="6311200 MOVILIDAD"/>
    <s v="[[{'codigo': 69, 'nom_distribucion': 'Comercial', 'sub_categoria': 'Otros', 'porcentaje': '100.00'}]]"/>
    <m/>
    <m/>
    <m/>
    <m/>
    <m/>
    <m/>
    <m/>
    <x v="122"/>
  </r>
  <r>
    <s v="F FE29"/>
    <s v="00019866"/>
    <s v="COLABORATIVA S.A.C."/>
    <x v="30"/>
    <m/>
    <x v="2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27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01T00:00:00"/>
    <m/>
    <m/>
    <m/>
    <m/>
    <m/>
    <n v="1891"/>
    <n v="1"/>
    <n v="221.82"/>
    <n v="261.75"/>
    <n v="0"/>
    <n v="221.82"/>
    <n v="18"/>
    <n v="39.93"/>
    <n v="261.75"/>
    <n v="1"/>
    <n v="1"/>
    <n v="2"/>
    <s v="Servicios"/>
    <n v="561"/>
    <n v="30277"/>
    <x v="26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123"/>
  </r>
  <r>
    <s v="F E001"/>
    <s v="00000112"/>
    <s v="COLABORATIVA S.A.C."/>
    <x v="30"/>
    <m/>
    <x v="14"/>
    <m/>
    <s v="RUC"/>
    <n v="10440668581"/>
    <s v="[{'codigo_producto': 1859, 'cantidad': '1', 'valor_unitario': 2840.0, 'precio_unitario': 3351.2, 'descuento': 0.0, 'subtotal': 2840.0, 'porcentaje_de_igv': '18.00', 'igv': 511.1999999999998, 'total': 3351.2, 'moneda': '1', 'tipo_de_cambio': 1.0, 'id_tipo_gasto': 2, 'nom_tipo_gasto': 'Servicios', 'id_proveedor': 1389, 'id_producto': 3012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01T00:00:00"/>
    <m/>
    <m/>
    <m/>
    <m/>
    <m/>
    <n v="1859"/>
    <n v="1"/>
    <n v="2840"/>
    <n v="3351.2"/>
    <n v="0"/>
    <n v="2840"/>
    <n v="18"/>
    <n v="511.19999999999902"/>
    <n v="3351.2"/>
    <n v="1"/>
    <n v="1"/>
    <n v="2"/>
    <s v="Servicios"/>
    <n v="1389"/>
    <n v="30129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24"/>
  </r>
  <r>
    <s v="F021"/>
    <s v="00005320"/>
    <s v="COLABORATIVA S.A.C."/>
    <x v="9"/>
    <d v="2025-10-27T13:39:41"/>
    <x v="28"/>
    <m/>
    <s v="RUC"/>
    <n v="20605899286"/>
    <s v="[{'codigo_producto': 1912, 'cantidad': '1', 'valor_unitario': 86.0, 'precio_unitario': 86.0, 'descuento': 0.0, 'subtotal': 86.0, 'porcentaje_de_igv': '0.00', 'igv': 0.0, 'total': 86.0, 'moneda': '1', 'tipo_de_cambio': 1.0, 'id_tipo_gasto': 5, 'nom_tipo_gasto': 'Otros', 'id_proveedor': 4975, 'id_producto': 3068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n v="1912"/>
    <n v="1"/>
    <n v="86"/>
    <n v="86"/>
    <n v="0"/>
    <n v="86"/>
    <n v="0"/>
    <n v="0"/>
    <n v="86"/>
    <n v="1"/>
    <n v="1"/>
    <n v="5"/>
    <s v="Otros"/>
    <n v="4975"/>
    <n v="30687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25"/>
  </r>
  <r>
    <s v="F E001"/>
    <s v="00000073"/>
    <s v="COLABORATIVA S.A.C."/>
    <x v="31"/>
    <m/>
    <x v="72"/>
    <m/>
    <s v="RUC"/>
    <m/>
    <s v="[{'codigo_producto': 260, 'cantidad': '1', 'valor_unitario': 0.0, 'precio_unitario': 0.0, 'descuento': 0.0, 'subtotal': 0.0, 'porcentaje_de_igv': '0.00', 'igv': 0.0, 'total': 0.0, 'moneda': '1', 'tipo_de_cambio': 1.0, 'id_tipo_gasto': 5, 'nom_tipo_gasto': 'Otros', 'id_proveedor': 5060, 'id_producto': 30135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3, 'nom_distribucion': 'Impresos', 'sub_categoria': 'Suministros Compra', 'porcentaje': '100.00'}]]}]"/>
    <d v="2025-08-30T00:00:00"/>
    <m/>
    <m/>
    <m/>
    <m/>
    <m/>
    <n v="260"/>
    <n v="1"/>
    <n v="0"/>
    <n v="0"/>
    <n v="0"/>
    <n v="0"/>
    <n v="0"/>
    <n v="0"/>
    <n v="0"/>
    <n v="1"/>
    <n v="1"/>
    <n v="5"/>
    <s v="Otros"/>
    <n v="5060"/>
    <n v="30135"/>
    <x v="97"/>
    <s v="ACTIVOS"/>
    <s v="paid"/>
    <x v="0"/>
    <n v="6746"/>
    <s v="6330102 COMPRA EQUIPOS"/>
    <s v="[[{'codigo': 83, 'nom_distribucion': 'Impresos', 'sub_categoria': 'Suministros Compra', 'porcentaje': '100.00'}]]"/>
    <m/>
    <m/>
    <m/>
    <m/>
    <m/>
    <m/>
    <m/>
    <x v="126"/>
  </r>
  <r>
    <s v="F E001"/>
    <s v="00000527"/>
    <s v="COLABORATIVA S.A.C."/>
    <x v="31"/>
    <m/>
    <x v="33"/>
    <s v="Cliente"/>
    <s v="RUC"/>
    <n v="20563684268"/>
    <s v="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n v="1830"/>
    <n v="20"/>
    <n v="374.45"/>
    <n v="441.851"/>
    <n v="0"/>
    <n v="7489"/>
    <n v="18"/>
    <n v="1348.02"/>
    <n v="8837.02"/>
    <n v="1"/>
    <n v="1"/>
    <n v="5"/>
    <s v="Otros"/>
    <n v="384"/>
    <n v="30112"/>
    <x v="98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27"/>
  </r>
  <r>
    <s v="F E001"/>
    <s v="00000527"/>
    <s v="COLABORATIVA S.A.C."/>
    <x v="31"/>
    <m/>
    <x v="33"/>
    <s v="Cliente"/>
    <s v="RUC"/>
    <n v="20563684268"/>
    <s v="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n v="1905"/>
    <n v="10"/>
    <n v="227.685"/>
    <n v="268.66800000000001"/>
    <n v="0"/>
    <n v="2276.85"/>
    <n v="18"/>
    <n v="409.82999999999902"/>
    <n v="2686.68"/>
    <n v="1"/>
    <n v="1"/>
    <n v="5"/>
    <s v="Otros"/>
    <n v="384"/>
    <n v="30113"/>
    <x v="71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27"/>
  </r>
  <r>
    <s v="F E001"/>
    <s v="00000526"/>
    <s v="COLABORATIVA S.A.C."/>
    <x v="31"/>
    <m/>
    <x v="33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n v="1903"/>
    <n v="3"/>
    <s v="710.0066666666667"/>
    <s v="837.8066666666667"/>
    <n v="0"/>
    <n v="2130.02"/>
    <n v="18"/>
    <n v="383.4"/>
    <n v="2513.42"/>
    <n v="1"/>
    <n v="1"/>
    <n v="5"/>
    <s v="Otros"/>
    <n v="384"/>
    <n v="30107"/>
    <x v="70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28"/>
  </r>
  <r>
    <s v="F E001"/>
    <s v="00000526"/>
    <s v="COLABORATIVA S.A.C."/>
    <x v="31"/>
    <m/>
    <x v="33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n v="1905"/>
    <n v="86"/>
    <s v="157.21697674418604"/>
    <s v="185.5160465116279"/>
    <n v="0"/>
    <n v="13520.66"/>
    <n v="18"/>
    <n v="2433.7199999999898"/>
    <n v="15954.38"/>
    <n v="1"/>
    <n v="1"/>
    <n v="5"/>
    <s v="Otros"/>
    <n v="384"/>
    <n v="30108"/>
    <x v="71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28"/>
  </r>
  <r>
    <s v="F E001"/>
    <s v="00000526"/>
    <s v="COLABORATIVA S.A.C."/>
    <x v="31"/>
    <m/>
    <x v="33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n v="1906"/>
    <n v="59"/>
    <n v="97"/>
    <s v="114.46000000000001"/>
    <n v="0"/>
    <n v="5723"/>
    <n v="18"/>
    <n v="1030.1400000000001"/>
    <n v="6753.14"/>
    <n v="1"/>
    <n v="1"/>
    <n v="5"/>
    <s v="Otros"/>
    <n v="384"/>
    <n v="30109"/>
    <x v="72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28"/>
  </r>
  <r>
    <s v="FC01"/>
    <s v="00132402"/>
    <s v="COLABORATIVA S.A.C."/>
    <x v="9"/>
    <d v="2025-10-27T12:21:57"/>
    <x v="40"/>
    <s v="Proveedor"/>
    <s v="RUC"/>
    <n v="20100075858"/>
    <s v="[{'codigo_producto': 2048, 'cantidad': '1', 'valor_unitario': 195.05, 'precio_unitario': 195.05, 'descuento': 0.0, 'subtotal': 195.05, 'porcentaje_de_igv': '0.00', 'igv': 0.0, 'total': 195.05, 'moneda': '1', 'tipo_de_cambio': 1.0, 'id_tipo_gasto': 5, 'nom_tipo_gasto': 'Otros', 'id_proveedor': 499, 'id_producto': 3066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n v="2048"/>
    <n v="1"/>
    <n v="195.05"/>
    <n v="195.05"/>
    <n v="0"/>
    <n v="195.05"/>
    <n v="0"/>
    <n v="0"/>
    <n v="195.05"/>
    <n v="1"/>
    <n v="1"/>
    <n v="5"/>
    <s v="Otros"/>
    <n v="499"/>
    <n v="30665"/>
    <x v="38"/>
    <s v="EVENTOS"/>
    <s v="paid"/>
    <x v="0"/>
    <n v="6806"/>
    <s v="6561107 COMBUSTIBLE"/>
    <s v="[[{'codigo': 145, 'nom_distribucion': 'Administrativo', 'sub_categoria': 'Gerencia', 'porcentaje': '100.00'}]]"/>
    <m/>
    <m/>
    <m/>
    <m/>
    <m/>
    <m/>
    <m/>
    <x v="129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5000"/>
    <s v="0.27118600000000004"/>
    <n v="0.32"/>
    <n v="0"/>
    <n v="1355.93"/>
    <n v="18"/>
    <n v="244.069999999999"/>
    <n v="1600"/>
    <n v="1"/>
    <n v="1"/>
    <n v="5"/>
    <s v="Otros"/>
    <n v="1400"/>
    <n v="30157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5000"/>
    <s v="0.27118600000000004"/>
    <n v="0.32"/>
    <n v="0"/>
    <n v="1355.93"/>
    <n v="18"/>
    <n v="244.069999999999"/>
    <n v="1600"/>
    <n v="1"/>
    <n v="1"/>
    <n v="5"/>
    <s v="Otros"/>
    <n v="1400"/>
    <n v="30158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1500"/>
    <s v="0.15508666666666665"/>
    <n v="0.183"/>
    <n v="0"/>
    <n v="232.63"/>
    <n v="18"/>
    <n v="41.87"/>
    <n v="274.5"/>
    <n v="1"/>
    <n v="1"/>
    <n v="5"/>
    <s v="Otros"/>
    <n v="1400"/>
    <n v="30159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30160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s v="0.15508000000000002"/>
    <n v="0.183"/>
    <n v="0"/>
    <n v="77.540000000000006"/>
    <n v="18"/>
    <n v="13.9599999999999"/>
    <n v="91.5"/>
    <n v="1"/>
    <n v="1"/>
    <n v="5"/>
    <s v="Otros"/>
    <n v="1400"/>
    <n v="30161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s v="0.15508000000000002"/>
    <n v="0.183"/>
    <n v="0"/>
    <n v="77.540000000000006"/>
    <n v="18"/>
    <n v="13.9599999999999"/>
    <n v="91.5"/>
    <n v="1"/>
    <n v="1"/>
    <n v="5"/>
    <s v="Otros"/>
    <n v="1400"/>
    <n v="30162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s v="0.15508000000000002"/>
    <n v="0.183"/>
    <n v="0"/>
    <n v="77.540000000000006"/>
    <n v="18"/>
    <n v="13.9599999999999"/>
    <n v="91.5"/>
    <n v="1"/>
    <n v="1"/>
    <n v="5"/>
    <s v="Otros"/>
    <n v="1400"/>
    <n v="30163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s v="0.15508000000000002"/>
    <n v="0.183"/>
    <n v="0"/>
    <n v="77.540000000000006"/>
    <n v="18"/>
    <n v="13.9599999999999"/>
    <n v="91.5"/>
    <n v="1"/>
    <n v="1"/>
    <n v="5"/>
    <s v="Otros"/>
    <n v="1400"/>
    <n v="30164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s v="0.15508000000000002"/>
    <n v="0.183"/>
    <n v="0"/>
    <n v="77.540000000000006"/>
    <n v="18"/>
    <n v="13.9599999999999"/>
    <n v="91.5"/>
    <n v="1"/>
    <n v="1"/>
    <n v="5"/>
    <s v="Otros"/>
    <n v="1400"/>
    <n v="30165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1000"/>
    <n v="0.15339"/>
    <n v="0.18099999999999999"/>
    <n v="0"/>
    <n v="153.38999999999999"/>
    <n v="18"/>
    <n v="27.61"/>
    <n v="181"/>
    <n v="1"/>
    <n v="1"/>
    <n v="5"/>
    <s v="Otros"/>
    <n v="1400"/>
    <n v="30166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30167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30168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1500"/>
    <s v="0.15508666666666665"/>
    <n v="0.183"/>
    <n v="0"/>
    <n v="232.63"/>
    <n v="18"/>
    <n v="41.87"/>
    <n v="274.5"/>
    <n v="1"/>
    <n v="1"/>
    <n v="5"/>
    <s v="Otros"/>
    <n v="1400"/>
    <n v="30169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1500"/>
    <s v="0.15508666666666665"/>
    <n v="0.183"/>
    <n v="0"/>
    <n v="232.63"/>
    <n v="18"/>
    <n v="41.87"/>
    <n v="274.5"/>
    <n v="1"/>
    <n v="1"/>
    <n v="5"/>
    <s v="Otros"/>
    <n v="1400"/>
    <n v="30170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350"/>
    <n v="0.2712"/>
    <n v="0.32"/>
    <n v="0"/>
    <n v="94.92"/>
    <n v="17.989999999999998"/>
    <n v="17.079999999999998"/>
    <n v="112"/>
    <n v="1"/>
    <n v="1"/>
    <n v="5"/>
    <s v="Otros"/>
    <n v="1400"/>
    <n v="30171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350"/>
    <n v="0.2712"/>
    <n v="0.32"/>
    <n v="0"/>
    <n v="94.92"/>
    <n v="17.989999999999998"/>
    <n v="17.079999999999998"/>
    <n v="112"/>
    <n v="1"/>
    <n v="1"/>
    <n v="5"/>
    <s v="Otros"/>
    <n v="1400"/>
    <n v="30172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300"/>
    <n v="0.2712"/>
    <n v="0.32"/>
    <n v="0"/>
    <n v="81.36"/>
    <n v="17.989999999999998"/>
    <n v="14.64"/>
    <n v="96"/>
    <n v="1"/>
    <n v="1"/>
    <n v="5"/>
    <s v="Otros"/>
    <n v="1400"/>
    <n v="30173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n v="0.16950000000000001"/>
    <n v="0.2"/>
    <n v="0"/>
    <n v="84.75"/>
    <n v="17.989999999999998"/>
    <n v="15.25"/>
    <n v="100"/>
    <n v="1"/>
    <n v="1"/>
    <n v="5"/>
    <s v="Otros"/>
    <n v="1400"/>
    <n v="30174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1895"/>
    <n v="500"/>
    <n v="0.17796000000000001"/>
    <n v="0.21"/>
    <n v="0"/>
    <n v="88.98"/>
    <n v="18"/>
    <n v="16.0199999999999"/>
    <n v="105"/>
    <n v="1"/>
    <n v="1"/>
    <n v="5"/>
    <s v="Otros"/>
    <n v="1400"/>
    <n v="30175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1"/>
    <s v="00009446"/>
    <s v="COLABORATIVA S.A.C."/>
    <x v="32"/>
    <m/>
    <x v="24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30176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30"/>
  </r>
  <r>
    <s v="F F002"/>
    <s v="00001507"/>
    <s v="COLABORATIVA S.A.C."/>
    <x v="32"/>
    <m/>
    <x v="1"/>
    <s v="Proveedor"/>
    <s v="RUC"/>
    <n v="20607097039"/>
    <s v="[{'codigo_producto': 283, 'cantidad': '1', 'valor_unitario': 562.5, 'precio_unitario': 663.75, 'descuento': 0.0, 'subtotal': 562.5, 'porcentaje_de_igv': '18.00', 'igv': 101.25, 'total': 663.75, 'moneda': '1', 'tipo_de_cambio': 1.0, 'id_tipo_gasto': 5, 'nom_tipo_gasto': 'Otros', 'id_proveedor': 565, 'id_producto': 3012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8-29T00:00:00"/>
    <m/>
    <m/>
    <m/>
    <m/>
    <m/>
    <n v="283"/>
    <n v="1"/>
    <n v="562.5"/>
    <n v="663.75"/>
    <n v="0"/>
    <n v="562.5"/>
    <n v="18"/>
    <n v="101.25"/>
    <n v="663.75"/>
    <n v="1"/>
    <n v="1"/>
    <n v="5"/>
    <s v="Otros"/>
    <n v="565"/>
    <n v="30126"/>
    <x v="99"/>
    <s v="Mobiliario de oficina"/>
    <s v="paid"/>
    <x v="0"/>
    <n v="6743"/>
    <s v="6329102 SERVICIOS DIVERSOS"/>
    <s v="[[{'codigo': 100, 'nom_distribucion': 'TI', 'sub_categoria': 'Proyecto', 'porcentaje': '100.00'}]]"/>
    <m/>
    <m/>
    <m/>
    <m/>
    <m/>
    <m/>
    <m/>
    <x v="131"/>
  </r>
  <r>
    <s v="F E001"/>
    <s v="00000049"/>
    <s v="COLABORATIVA S.A.C."/>
    <x v="32"/>
    <m/>
    <x v="73"/>
    <m/>
    <s v="RUC"/>
    <m/>
    <s v="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8-29T00:00:00"/>
    <m/>
    <m/>
    <m/>
    <m/>
    <m/>
    <n v="2026"/>
    <n v="1"/>
    <n v="75"/>
    <n v="88.5"/>
    <n v="0"/>
    <n v="75"/>
    <n v="18"/>
    <n v="13.5"/>
    <n v="88.5"/>
    <n v="1"/>
    <n v="1"/>
    <n v="2"/>
    <s v="Servicios"/>
    <n v="4858"/>
    <n v="30096"/>
    <x v="10"/>
    <s v="EVENTOS"/>
    <s v="paid"/>
    <x v="0"/>
    <n v="6742"/>
    <s v="6329101 SERVICIOS MANTENIMIENTO EQUIPO"/>
    <s v="[[{'codigo': '', 'nom_distribucion': '', 'sub_categoria': '', 'porcentaje': '100.00'}]]"/>
    <m/>
    <m/>
    <m/>
    <m/>
    <m/>
    <m/>
    <m/>
    <x v="132"/>
  </r>
  <r>
    <s v="F E001"/>
    <s v="00000049"/>
    <s v="COLABORATIVA S.A.C."/>
    <x v="32"/>
    <m/>
    <x v="73"/>
    <m/>
    <s v="RUC"/>
    <m/>
    <s v="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8-29T00:00:00"/>
    <m/>
    <m/>
    <m/>
    <m/>
    <m/>
    <n v="2026"/>
    <n v="1"/>
    <n v="75"/>
    <n v="88.5"/>
    <n v="0"/>
    <n v="75"/>
    <n v="18"/>
    <n v="13.5"/>
    <n v="88.5"/>
    <n v="1"/>
    <n v="1"/>
    <n v="5"/>
    <s v="Otros"/>
    <n v="4858"/>
    <n v="30097"/>
    <x v="10"/>
    <s v="EVENTOS"/>
    <s v="paid"/>
    <x v="0"/>
    <n v="6742"/>
    <s v="6329101 SERVICIOS MANTENIMIENTO EQUIPO"/>
    <s v="[[{'codigo': '', 'nom_distribucion': '', 'sub_categoria': '', 'porcentaje': '100.00'}]]"/>
    <m/>
    <m/>
    <m/>
    <m/>
    <m/>
    <m/>
    <m/>
    <x v="132"/>
  </r>
  <r>
    <s v="F F001"/>
    <s v="00000432"/>
    <s v="COLABORATIVA S.A.C."/>
    <x v="32"/>
    <m/>
    <x v="74"/>
    <m/>
    <s v="RUC"/>
    <m/>
    <s v="[{'codigo_producto': 1917, 'cantidad': '1', 'valor_unitario': 335.0, 'precio_unitario': 395.3, 'descuento': 0.0, 'subtotal': 335.0, 'porcentaje_de_igv': '18.00', 'igv': 60.30000000000001, 'total': 395.3, 'moneda': '1', 'tipo_de_cambio': 1.0, 'id_tipo_gasto': 2, 'nom_tipo_gasto': 'Servicios', 'id_proveedor': 5014, 'id_producto': 30086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3, 'nom_distribucion': 'Administrativo', 'sub_categoria': 'Delivery', 'porcentaje': '100.00'}]]}]"/>
    <d v="2025-08-29T00:00:00"/>
    <m/>
    <m/>
    <m/>
    <m/>
    <m/>
    <n v="1917"/>
    <n v="1"/>
    <n v="335"/>
    <n v="395.3"/>
    <n v="0"/>
    <n v="335"/>
    <n v="18"/>
    <n v="60.3"/>
    <n v="395.3"/>
    <n v="1"/>
    <n v="1"/>
    <n v="2"/>
    <s v="Servicios"/>
    <n v="5014"/>
    <n v="30086"/>
    <x v="100"/>
    <s v="EVENTOS"/>
    <s v="paid"/>
    <x v="0"/>
    <n v="6723"/>
    <s v="6311200 MOVILIDAD"/>
    <s v="[[{'codigo': 63, 'nom_distribucion': 'Administrativo', 'sub_categoria': 'Delivery', 'porcentaje': '100.00'}]]"/>
    <m/>
    <m/>
    <m/>
    <m/>
    <m/>
    <m/>
    <m/>
    <x v="133"/>
  </r>
  <r>
    <s v="FFBNÂº"/>
    <n v="8800045721"/>
    <s v="COLABORATIVA S.A.C."/>
    <x v="33"/>
    <m/>
    <x v="75"/>
    <m/>
    <s v="RUC"/>
    <m/>
    <s v="[{'codigo_producto': 25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5015, 'id_producto': 30074, 'nom_producto': 'HORNO MICROONDAS ', 'categoria_producto': 'ACTIVOS', 'id_estado': 'paid', 'nombre_estado': 'Pagado', 'evento': {'id_evento': '', 'nom_evento': '', 'fecha_hora_ini_event': '', 'fecha_hora_fin_event': '', 'id_organizador': '', 'nom_organizador': '', 'tipo_organizador': ''}, 'id_cuenta': 6383, 'nom_cuenta': '3351100 Muebles-Costo', 'distribucion_analitica': [[{'codigo': 59, 'nom_distribucion': 'Administrativo', 'sub_categoria': 'Ime', 'porcentaje': '100.00'}]]}]"/>
    <d v="2025-08-28T00:00:00"/>
    <m/>
    <m/>
    <m/>
    <m/>
    <m/>
    <n v="252"/>
    <n v="1"/>
    <n v="238.98"/>
    <n v="282"/>
    <n v="0"/>
    <n v="238.98"/>
    <n v="18"/>
    <n v="43.02"/>
    <n v="282"/>
    <n v="1"/>
    <n v="1"/>
    <n v="5"/>
    <s v="Otros"/>
    <n v="5015"/>
    <n v="30074"/>
    <x v="101"/>
    <s v="ACTIVOS"/>
    <s v="paid"/>
    <x v="0"/>
    <n v="6383"/>
    <s v="3351100 Muebles-Costo"/>
    <s v="[[{'codigo': 59, 'nom_distribucion': 'Administrativo', 'sub_categoria': 'Ime', 'porcentaje': '100.00'}]]"/>
    <m/>
    <m/>
    <m/>
    <m/>
    <m/>
    <m/>
    <m/>
    <x v="134"/>
  </r>
  <r>
    <s v="F F001"/>
    <s v="00025294"/>
    <s v="COLABORATIVA S.A.C."/>
    <x v="34"/>
    <m/>
    <x v="17"/>
    <s v="Proveedor"/>
    <s v="RUC"/>
    <n v="20430785266"/>
    <s v="[{'codigo_producto': 1902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30081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08-27T00:00:00"/>
    <m/>
    <m/>
    <m/>
    <m/>
    <m/>
    <n v="1902"/>
    <n v="30"/>
    <n v="67.599999999999994"/>
    <n v="79.768000000000001"/>
    <n v="0"/>
    <n v="2028"/>
    <n v="18"/>
    <n v="365.039999999999"/>
    <n v="2393.04"/>
    <n v="1"/>
    <n v="1"/>
    <n v="5"/>
    <s v="Otros"/>
    <n v="470"/>
    <n v="30081"/>
    <x v="15"/>
    <s v="EVENT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135"/>
  </r>
  <r>
    <s v="F E001"/>
    <s v="00000280"/>
    <s v="COLABORATIVA S.A.C."/>
    <x v="34"/>
    <m/>
    <x v="41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061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8-27T00:00:00"/>
    <m/>
    <m/>
    <m/>
    <m/>
    <m/>
    <n v="1938"/>
    <n v="1"/>
    <n v="1500"/>
    <n v="1770"/>
    <n v="0"/>
    <n v="1500"/>
    <n v="18"/>
    <n v="270"/>
    <n v="1770"/>
    <n v="1"/>
    <n v="1"/>
    <n v="2"/>
    <s v="Servicios"/>
    <n v="1412"/>
    <n v="30061"/>
    <x v="39"/>
    <s v="EVENTOS"/>
    <s v="paid"/>
    <x v="0"/>
    <n v="6963"/>
    <s v="6321102 AsesorÃ­a y consult. Contabilidad"/>
    <s v="[[{'codigo': 56, 'nom_distribucion': 'Administrativo', 'sub_categoria': 'Contabilidad', 'porcentaje': '100.00'}]]"/>
    <m/>
    <m/>
    <m/>
    <m/>
    <m/>
    <m/>
    <m/>
    <x v="136"/>
  </r>
  <r>
    <s v="RE"/>
    <s v="00171"/>
    <s v="COLABORATIVA S.A.C."/>
    <x v="34"/>
    <m/>
    <x v="32"/>
    <m/>
    <s v="RUC"/>
    <n v="10444278345"/>
    <s v="[{'codigo_producto': 1935, 'cantidad': '1', 'valor_unitario': 476.27, 'precio_unitario': 562.0, 'descuento': 0.0, 'subtotal': 476.27, 'porcentaje_de_igv': '18.00', 'igv': 85.73000000000002, 'total': 562.0, 'moneda': '1', 'tipo_de_cambio': 1.0, 'id_tipo_gasto': 5, 'nom_tipo_gasto': 'Otros', 'id_proveedor': 1811, 'id_producto': 30045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08-27T00:00:00"/>
    <m/>
    <m/>
    <m/>
    <m/>
    <m/>
    <n v="1935"/>
    <n v="1"/>
    <n v="476.27"/>
    <n v="562"/>
    <n v="0"/>
    <n v="476.27"/>
    <n v="18"/>
    <n v="85.73"/>
    <n v="562"/>
    <n v="1"/>
    <n v="1"/>
    <n v="5"/>
    <s v="Otros"/>
    <n v="1811"/>
    <n v="30045"/>
    <x v="33"/>
    <s v="EVENTOS"/>
    <s v="paid"/>
    <x v="0"/>
    <n v="6740"/>
    <s v="6327106 SERVICIOS INFORMATICOS"/>
    <s v="[[{'codigo': 125, 'nom_distribucion': 'TI', 'sub_categoria': 'Servidores', 'porcentaje': '100.00'}]]"/>
    <m/>
    <m/>
    <m/>
    <m/>
    <m/>
    <m/>
    <m/>
    <x v="137"/>
  </r>
  <r>
    <s v="F E001"/>
    <s v="00000110"/>
    <s v="COLABORATIVA S.A.C."/>
    <x v="34"/>
    <m/>
    <x v="14"/>
    <m/>
    <s v="RUC"/>
    <n v="10440668581"/>
    <s v="[{'codigo_producto': 1859, 'cantidad': '1', 'valor_unitario': 1360.0, 'precio_unitario': 1604.8, 'descuento': 0.0, 'subtotal': 1360.0, 'porcentaje_de_igv': '18.00', 'igv': 244.79999999999995, 'total': 1604.8, 'moneda': '1', 'tipo_de_cambio': 1.0, 'id_tipo_gasto': 2, 'nom_tipo_gasto': 'Servicios', 'id_proveedor': 1389, 'id_producto': 3003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27T00:00:00"/>
    <m/>
    <m/>
    <m/>
    <m/>
    <m/>
    <n v="1859"/>
    <n v="1"/>
    <n v="1360"/>
    <n v="1604.8"/>
    <n v="0"/>
    <n v="1360"/>
    <n v="18"/>
    <n v="244.79999999999899"/>
    <n v="1604.8"/>
    <n v="1"/>
    <n v="1"/>
    <n v="2"/>
    <s v="Servicios"/>
    <n v="1389"/>
    <n v="30037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38"/>
  </r>
  <r>
    <s v="F F002"/>
    <s v="00001504"/>
    <s v="COLABORATIVA S.A.C."/>
    <x v="34"/>
    <m/>
    <x v="1"/>
    <s v="Proveedor"/>
    <s v="RUC"/>
    <n v="20607097039"/>
    <s v="[{'codigo_producto': 1935, 'cantidad': '1', 'valor_unitario': 1950.0, 'precio_unitario': 2301.0, 'descuento': 0.0, 'subtotal': 1950.0, 'porcentaje_de_igv': '18.00', 'igv': 351.0, 'total': 2301.0, 'moneda': '1', 'tipo_de_cambio': 1.0, 'id_tipo_gasto': 5, 'nom_tipo_gasto': 'Otros', 'id_proveedor': 565, 'id_producto': 29763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3, 'nom_distribucion': 'RR.HH', 'sub_categoria': 'Otros', 'porcentaje': '100.00'}]]}]"/>
    <d v="2025-08-27T00:00:00"/>
    <m/>
    <m/>
    <m/>
    <m/>
    <m/>
    <n v="1935"/>
    <n v="1"/>
    <n v="1950"/>
    <n v="2301"/>
    <n v="0"/>
    <n v="1950"/>
    <n v="18"/>
    <n v="351"/>
    <n v="2301"/>
    <n v="1"/>
    <n v="1"/>
    <n v="5"/>
    <s v="Otros"/>
    <n v="565"/>
    <n v="29763"/>
    <x v="33"/>
    <s v="EVENTOS"/>
    <s v="paid"/>
    <x v="0"/>
    <n v="6743"/>
    <s v="6329102 SERVICIOS DIVERSOS"/>
    <s v="[[{'codigo': 143, 'nom_distribucion': 'RR.HH', 'sub_categoria': 'Otros', 'porcentaje': '100.00'}]]"/>
    <m/>
    <m/>
    <m/>
    <m/>
    <m/>
    <m/>
    <m/>
    <x v="139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79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0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1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2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3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4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5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6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7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8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 F002"/>
    <s v="00032725"/>
    <s v="COLABORATIVA S.A.C."/>
    <x v="35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30189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40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22"/>
    <n v="3"/>
    <n v="3.53"/>
    <s v="4.166666666666667"/>
    <n v="0"/>
    <n v="10.59"/>
    <n v="18.04"/>
    <n v="1.91"/>
    <n v="12.5"/>
    <n v="1"/>
    <n v="1"/>
    <n v="5"/>
    <s v="Otros"/>
    <n v="2742"/>
    <n v="29977"/>
    <x v="102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6"/>
    <n v="10"/>
    <s v="0.33999999999999997"/>
    <s v="0.40099999999999997"/>
    <n v="0"/>
    <n v="3.4"/>
    <n v="17.940000000000001"/>
    <n v="0.60999999999999899"/>
    <n v="4.01"/>
    <n v="1"/>
    <n v="1"/>
    <n v="5"/>
    <s v="Otros"/>
    <n v="2742"/>
    <n v="29978"/>
    <x v="103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6"/>
    <n v="5"/>
    <n v="0.32"/>
    <n v="0.378"/>
    <n v="0"/>
    <n v="1.6"/>
    <n v="18.12"/>
    <n v="0.28999999999999898"/>
    <n v="1.89"/>
    <n v="1"/>
    <n v="1"/>
    <n v="5"/>
    <s v="Otros"/>
    <n v="2742"/>
    <n v="29979"/>
    <x v="103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6"/>
    <n v="10"/>
    <n v="0.32"/>
    <n v="0.378"/>
    <n v="0"/>
    <n v="3.2"/>
    <n v="18.12"/>
    <n v="0.57999999999999896"/>
    <n v="3.78"/>
    <n v="1"/>
    <n v="1"/>
    <n v="5"/>
    <s v="Otros"/>
    <n v="2742"/>
    <n v="29980"/>
    <x v="103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1937"/>
    <n v="3"/>
    <n v="4.71"/>
    <s v="5.5566666666666675"/>
    <n v="0"/>
    <n v="14.13"/>
    <n v="17.98"/>
    <n v="2.54"/>
    <n v="16.670000000000002"/>
    <n v="1"/>
    <n v="1"/>
    <n v="5"/>
    <s v="Otros"/>
    <n v="2742"/>
    <n v="29981"/>
    <x v="104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7"/>
    <n v="1"/>
    <n v="9.75"/>
    <n v="11.51"/>
    <n v="0"/>
    <n v="9.75"/>
    <n v="18.05"/>
    <n v="1.75999999999999"/>
    <n v="11.51"/>
    <n v="1"/>
    <n v="1"/>
    <n v="5"/>
    <s v="Otros"/>
    <n v="2742"/>
    <n v="29982"/>
    <x v="105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1967"/>
    <n v="2"/>
    <n v="16.43"/>
    <n v="19.385000000000002"/>
    <n v="0"/>
    <n v="32.86"/>
    <n v="17.989999999999998"/>
    <n v="5.91"/>
    <n v="38.770000000000003"/>
    <n v="1"/>
    <n v="1"/>
    <n v="5"/>
    <s v="Otros"/>
    <n v="2742"/>
    <n v="29983"/>
    <x v="106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1971"/>
    <n v="3"/>
    <n v="2.75"/>
    <s v="3.2466666666666666"/>
    <n v="0"/>
    <n v="8.25"/>
    <n v="18.059999999999999"/>
    <n v="1.49"/>
    <n v="9.74"/>
    <n v="1"/>
    <n v="1"/>
    <n v="5"/>
    <s v="Otros"/>
    <n v="2742"/>
    <n v="29984"/>
    <x v="107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8"/>
    <n v="3"/>
    <n v="2.12"/>
    <n v="2.5"/>
    <n v="0"/>
    <n v="6.36"/>
    <n v="17.920000000000002"/>
    <n v="1.1399999999999899"/>
    <n v="7.5"/>
    <n v="1"/>
    <n v="1"/>
    <n v="5"/>
    <s v="Otros"/>
    <n v="2742"/>
    <n v="29985"/>
    <x v="108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9"/>
    <n v="1"/>
    <n v="5.35"/>
    <n v="6.31"/>
    <n v="0"/>
    <n v="5.35"/>
    <n v="17.940000000000001"/>
    <n v="0.96"/>
    <n v="6.31"/>
    <n v="1"/>
    <n v="1"/>
    <n v="5"/>
    <s v="Otros"/>
    <n v="2742"/>
    <n v="29986"/>
    <x v="109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9"/>
    <n v="1"/>
    <n v="3.75"/>
    <n v="4.43"/>
    <n v="0"/>
    <n v="3.75"/>
    <n v="18.13"/>
    <n v="0.67999999999999905"/>
    <n v="4.43"/>
    <n v="1"/>
    <n v="1"/>
    <n v="5"/>
    <s v="Otros"/>
    <n v="2742"/>
    <n v="29987"/>
    <x v="109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19"/>
    <n v="1"/>
    <n v="2.75"/>
    <n v="3.25"/>
    <n v="0"/>
    <n v="2.75"/>
    <n v="18.18"/>
    <n v="0.5"/>
    <n v="3.25"/>
    <n v="1"/>
    <n v="1"/>
    <n v="5"/>
    <s v="Otros"/>
    <n v="2742"/>
    <n v="29988"/>
    <x v="109"/>
    <s v="EVENTOS"/>
    <s v="paid"/>
    <x v="0"/>
    <n v="6676"/>
    <s v="6032400 Compra Suministros-Otros Suministr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20"/>
    <n v="1"/>
    <n v="11.35"/>
    <n v="13.39"/>
    <n v="0"/>
    <n v="11.35"/>
    <n v="17.97"/>
    <n v="2.04"/>
    <n v="13.39"/>
    <n v="1"/>
    <n v="1"/>
    <n v="5"/>
    <s v="Otros"/>
    <n v="2742"/>
    <n v="29989"/>
    <x v="110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20"/>
    <n v="1"/>
    <n v="10.51"/>
    <n v="12.4"/>
    <n v="0"/>
    <n v="10.51"/>
    <n v="17.98"/>
    <n v="1.89"/>
    <n v="12.4"/>
    <n v="1"/>
    <n v="1"/>
    <n v="5"/>
    <s v="Otros"/>
    <n v="2742"/>
    <n v="29990"/>
    <x v="110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20"/>
    <n v="1"/>
    <n v="4.74"/>
    <n v="5.59"/>
    <n v="0"/>
    <n v="4.74"/>
    <n v="17.93"/>
    <n v="0.84999999999999898"/>
    <n v="5.59"/>
    <n v="1"/>
    <n v="1"/>
    <n v="5"/>
    <s v="Otros"/>
    <n v="2742"/>
    <n v="29991"/>
    <x v="110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141"/>
  </r>
  <r>
    <s v="FFNÂº"/>
    <s v="00401103267"/>
    <s v="COLABORATIVA S.A.C."/>
    <x v="36"/>
    <m/>
    <x v="76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n v="2021"/>
    <n v="2"/>
    <n v="24.07"/>
    <n v="28.405000000000001"/>
    <n v="0"/>
    <n v="48.14"/>
    <n v="18.010000000000002"/>
    <n v="8.67"/>
    <n v="56.81"/>
    <n v="1"/>
    <n v="1"/>
    <n v="5"/>
    <s v="Otros"/>
    <n v="2742"/>
    <n v="29992"/>
    <x v="111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141"/>
  </r>
  <r>
    <s v="F S002"/>
    <n v="191441554"/>
    <s v="COLABORATIVA S.A.C."/>
    <x v="36"/>
    <m/>
    <x v="77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n v="1829"/>
    <n v="1"/>
    <n v="21.48"/>
    <n v="25.35"/>
    <n v="0"/>
    <n v="21.48"/>
    <n v="18.02"/>
    <n v="3.87"/>
    <n v="25.35"/>
    <n v="1"/>
    <n v="1"/>
    <n v="5"/>
    <s v="Otros"/>
    <n v="544"/>
    <n v="29943"/>
    <x v="18"/>
    <s v="EVENTOS"/>
    <s v="paid"/>
    <x v="0"/>
    <n v="6960"/>
    <s v="632902 Operativos"/>
    <s v="[[{'codigo': 75, 'nom_distribucion': 'Contenido', 'sub_categoria': 'Otros', 'porcentaje': '100.00'}]]"/>
    <m/>
    <m/>
    <m/>
    <m/>
    <m/>
    <m/>
    <m/>
    <x v="142"/>
  </r>
  <r>
    <s v="F S002"/>
    <n v="191441554"/>
    <s v="COLABORATIVA S.A.C."/>
    <x v="36"/>
    <m/>
    <x v="77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n v="1829"/>
    <n v="1"/>
    <n v="21.48"/>
    <n v="25.35"/>
    <n v="0"/>
    <n v="21.48"/>
    <n v="18.02"/>
    <n v="3.87"/>
    <n v="25.35"/>
    <n v="1"/>
    <n v="1"/>
    <n v="5"/>
    <s v="Otros"/>
    <n v="544"/>
    <n v="29944"/>
    <x v="18"/>
    <s v="EVENTOS"/>
    <s v="paid"/>
    <x v="0"/>
    <n v="6960"/>
    <s v="632902 Operativos"/>
    <s v="[[{'codigo': 144, 'nom_distribucion': 'Operaciones', 'sub_categoria': 'Otros', 'porcentaje': '100.00'}]]"/>
    <m/>
    <m/>
    <m/>
    <m/>
    <m/>
    <m/>
    <m/>
    <x v="142"/>
  </r>
  <r>
    <s v="F S002"/>
    <n v="191441554"/>
    <s v="COLABORATIVA S.A.C."/>
    <x v="36"/>
    <m/>
    <x v="77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n v="1829"/>
    <n v="1"/>
    <n v="21.48"/>
    <n v="25.35"/>
    <n v="0"/>
    <n v="21.48"/>
    <n v="18.02"/>
    <n v="3.87"/>
    <n v="25.35"/>
    <n v="1"/>
    <n v="1"/>
    <n v="5"/>
    <s v="Otros"/>
    <n v="544"/>
    <n v="29945"/>
    <x v="18"/>
    <s v="EVENTOS"/>
    <s v="paid"/>
    <x v="0"/>
    <n v="6960"/>
    <s v="632902 Operativos"/>
    <s v="[[{'codigo': 61, 'nom_distribucion': 'Administrativo', 'sub_categoria': 'Operativos', 'porcentaje': '100.00'}]]"/>
    <m/>
    <m/>
    <m/>
    <m/>
    <m/>
    <m/>
    <m/>
    <x v="142"/>
  </r>
  <r>
    <s v="F S002"/>
    <n v="191441554"/>
    <s v="COLABORATIVA S.A.C."/>
    <x v="36"/>
    <m/>
    <x v="77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n v="1829"/>
    <n v="1"/>
    <n v="35.83"/>
    <n v="42.28"/>
    <n v="0"/>
    <n v="35.83"/>
    <n v="18"/>
    <n v="6.45"/>
    <n v="42.28"/>
    <n v="1"/>
    <n v="1"/>
    <n v="5"/>
    <s v="Otros"/>
    <n v="544"/>
    <n v="29946"/>
    <x v="18"/>
    <s v="EVENTOS"/>
    <s v="paid"/>
    <x v="0"/>
    <n v="6960"/>
    <s v="632902 Operativos"/>
    <s v="[[{'codigo': 75, 'nom_distribucion': 'Contenido', 'sub_categoria': 'Otros', 'porcentaje': '100.00'}]]"/>
    <m/>
    <m/>
    <m/>
    <m/>
    <m/>
    <m/>
    <m/>
    <x v="142"/>
  </r>
  <r>
    <s v="F E001"/>
    <s v="00000288"/>
    <s v="COLABORATIVA S.A.C."/>
    <x v="36"/>
    <m/>
    <x v="48"/>
    <s v="Proveedor"/>
    <s v="RUC"/>
    <n v="10734630620"/>
    <s v="[{'codigo_producto': 1924, 'cantidad': '4000', 'valor_unitario': 0.415255, 'precio_unitario': 0.49, 'descuento': 0.0, 'subtotal': 1661.02, 'porcentaje_de_igv': '18.00', 'igv': 298.98, 'total': 1960.0, 'moneda': '1', 'tipo_de_cambio': 1.0, 'id_tipo_gasto': 5, 'nom_tipo_gasto': 'Otros', 'id_proveedor': 482, 'id_producto': 29938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22T00:00:00"/>
    <m/>
    <m/>
    <m/>
    <m/>
    <m/>
    <n v="1924"/>
    <n v="4000"/>
    <n v="0.41525499999999999"/>
    <n v="0.49"/>
    <n v="0"/>
    <n v="1661.02"/>
    <n v="18"/>
    <n v="298.98"/>
    <n v="1960"/>
    <n v="1"/>
    <n v="1"/>
    <n v="5"/>
    <s v="Otros"/>
    <n v="482"/>
    <n v="29938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43"/>
  </r>
  <r>
    <s v="F E001"/>
    <s v="00000056"/>
    <s v="COLABORATIVA S.A.C."/>
    <x v="36"/>
    <m/>
    <x v="0"/>
    <m/>
    <s v="RUC"/>
    <m/>
    <s v="[{'codigo_producto': 1993, 'cantidad': '1', 'valor_unitario': 850.0, 'precio_unitario': 850.0, 'descuento': 0.0, 'subtotal': 850.0, 'porcentaje_de_igv': '0.00', 'igv': 0.0, 'total': 850.0, 'moneda': '1', 'tipo_de_cambio': 1.0, 'id_tipo_gasto': 2, 'nom_tipo_gasto': 'Servicios', 'id_proveedor': 1806, 'id_producto': 2993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8-22T00:00:00"/>
    <m/>
    <m/>
    <m/>
    <m/>
    <m/>
    <n v="1993"/>
    <n v="1"/>
    <n v="850"/>
    <n v="850"/>
    <n v="0"/>
    <n v="850"/>
    <n v="0"/>
    <n v="0"/>
    <n v="850"/>
    <n v="1"/>
    <n v="1"/>
    <n v="2"/>
    <s v="Servicios"/>
    <n v="1806"/>
    <n v="29934"/>
    <x v="112"/>
    <s v="EVENTOS"/>
    <s v="paid"/>
    <x v="0"/>
    <n v="6743"/>
    <s v="6329102 SERVICIOS DIVERSOS"/>
    <s v="[[{'codigo': 82, 'nom_distribucion': 'Impresos', 'sub_categoria': 'Ime', 'porcentaje': '100.00'}]]"/>
    <m/>
    <m/>
    <m/>
    <m/>
    <m/>
    <m/>
    <m/>
    <x v="144"/>
  </r>
  <r>
    <s v="F F581"/>
    <s v="07054538"/>
    <s v="COLABORATIVA S.A.C."/>
    <x v="36"/>
    <m/>
    <x v="78"/>
    <m/>
    <s v="RUC"/>
    <n v="20100041953"/>
    <s v="[{'codigo_producto': 2025, 'cantidad': '1', 'valor_unitario': 2081.3, 'precio_unitario': 2455.93, 'descuento': 0.0, 'subtotal': 2081.3, 'porcentaje_de_igv': '18.00', 'igv': 374.62999999999965, 'total': 2455.93, 'moneda': '1', 'tipo_de_cambio': 1.0, 'id_tipo_gasto': 5, 'nom_tipo_gasto': 'Otros', 'id_proveedor': 1488, 'id_producto': 29931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"/>
    <d v="2025-08-22T00:00:00"/>
    <m/>
    <m/>
    <m/>
    <m/>
    <m/>
    <n v="2025"/>
    <n v="1"/>
    <n v="2081.3000000000002"/>
    <n v="2455.9299999999998"/>
    <n v="0"/>
    <n v="2081.3000000000002"/>
    <n v="18"/>
    <n v="374.62999999999897"/>
    <n v="2455.9299999999998"/>
    <n v="1"/>
    <n v="1"/>
    <n v="5"/>
    <s v="Otros"/>
    <n v="1488"/>
    <n v="29931"/>
    <x v="52"/>
    <s v="EVENTOS"/>
    <s v="paid"/>
    <x v="0"/>
    <n v="6743"/>
    <s v="6329102 SERVICIOS DIVERSOS"/>
    <s v="[[{'codigo': 61, 'nom_distribucion': 'Administrativo', 'sub_categoria': 'Operativos', 'porcentaje': '100.00'}]]"/>
    <m/>
    <m/>
    <m/>
    <m/>
    <m/>
    <m/>
    <m/>
    <x v="145"/>
  </r>
  <r>
    <s v="F E001"/>
    <s v="00000055"/>
    <s v="COLABORATIVA S.A.C."/>
    <x v="37"/>
    <m/>
    <x v="0"/>
    <m/>
    <s v="RUC"/>
    <m/>
    <s v="[{'codigo_producto': 1993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012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5, 'nom_distribucion': 'Impresos', 'sub_categoria': 'Proyecto', 'porcentaje': '100.00'}]]}]"/>
    <d v="2025-08-21T00:00:00"/>
    <m/>
    <m/>
    <m/>
    <m/>
    <m/>
    <n v="1993"/>
    <n v="1"/>
    <n v="2450"/>
    <n v="2450"/>
    <n v="0"/>
    <n v="2450"/>
    <n v="0"/>
    <n v="0"/>
    <n v="2450"/>
    <n v="1"/>
    <n v="1"/>
    <n v="2"/>
    <s v="Servicios"/>
    <n v="1806"/>
    <n v="30012"/>
    <x v="112"/>
    <s v="EVENTOS"/>
    <s v="paid"/>
    <x v="0"/>
    <n v="6743"/>
    <s v="6329102 SERVICIOS DIVERSOS"/>
    <s v="[[{'codigo': 85, 'nom_distribucion': 'Impresos', 'sub_categoria': 'Proyecto', 'porcentaje': '100.00'}]]"/>
    <m/>
    <m/>
    <m/>
    <m/>
    <m/>
    <m/>
    <m/>
    <x v="146"/>
  </r>
  <r>
    <s v="F E001"/>
    <s v="00000044"/>
    <s v="COLABORATIVA S.A.C."/>
    <x v="38"/>
    <m/>
    <x v="79"/>
    <m/>
    <s v="RUC"/>
    <n v="10466293429"/>
    <s v="[{'codigo_producto': 1958, 'cantidad': '1', 'valor_unitario': 5255.82, 'precio_unitario': 6201.87, 'descuento': 0.0, 'subtotal': 5255.82, 'porcentaje_de_igv': '18.00', 'igv': 946.0500000000002, 'total': 6201.87, 'moneda': '1', 'tipo_de_cambio': 1.0, 'id_tipo_gasto': 5, 'nom_tipo_gasto': 'Otros', 'id_proveedor': 1752, 'id_producto': 30102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"/>
    <d v="2025-08-20T00:00:00"/>
    <m/>
    <m/>
    <m/>
    <m/>
    <m/>
    <n v="1958"/>
    <n v="1"/>
    <n v="5255.82"/>
    <n v="6201.87"/>
    <n v="0"/>
    <n v="5255.82"/>
    <n v="18"/>
    <n v="946.05"/>
    <n v="6201.87"/>
    <n v="1"/>
    <n v="1"/>
    <n v="5"/>
    <s v="Otros"/>
    <n v="1752"/>
    <n v="30102"/>
    <x v="113"/>
    <s v="EVENTOS"/>
    <s v="paid"/>
    <x v="0"/>
    <n v="877"/>
    <s v="6329000 AsesorÃ­a y consultorÃ­a - Otros"/>
    <s v="[[{'codigo': 69, 'nom_distribucion': 'Comercial', 'sub_categoria': 'Otros', 'porcentaje': '100.00'}]]"/>
    <m/>
    <m/>
    <m/>
    <m/>
    <m/>
    <m/>
    <m/>
    <x v="147"/>
  </r>
  <r>
    <s v="R S106"/>
    <s v="0013191099"/>
    <s v="COLABORATIVA S.A.C."/>
    <x v="38"/>
    <m/>
    <x v="43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30069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08-20T00:00:00"/>
    <m/>
    <m/>
    <m/>
    <m/>
    <m/>
    <n v="1991"/>
    <n v="1"/>
    <n v="6.27"/>
    <n v="7.4"/>
    <n v="0"/>
    <n v="6.27"/>
    <n v="18.02"/>
    <n v="1.1299999999999999"/>
    <n v="7.4"/>
    <n v="1"/>
    <n v="1"/>
    <n v="2"/>
    <s v="Servicios"/>
    <n v="3976"/>
    <n v="30069"/>
    <x v="43"/>
    <s v="EVENTOS"/>
    <s v="paid"/>
    <x v="0"/>
    <n v="6763"/>
    <s v="6363100 Agua"/>
    <s v="[[{'codigo': 127, 'nom_distribucion': 'Administrativo', 'sub_categoria': 'Servicios', 'porcentaje': '100.00'}]]"/>
    <m/>
    <m/>
    <m/>
    <m/>
    <m/>
    <m/>
    <m/>
    <x v="148"/>
  </r>
  <r>
    <s v="F620"/>
    <s v="00033046"/>
    <s v="COLABORATIVA S.A.C."/>
    <x v="18"/>
    <d v="2025-10-27T09:49:14"/>
    <x v="39"/>
    <m/>
    <s v="RUC"/>
    <n v="20127765279"/>
    <s v="[{'codigo_producto': 2048, 'cantidad': '1', 'valor_unitario': 190.41, 'precio_unitario': 190.41, 'descuento': 0.0, 'subtotal': 190.41, 'porcentaje_de_igv': '0.00', 'igv': 0.0, 'total': 190.41, 'moneda': '1', 'tipo_de_cambio': 1.0, 'id_tipo_gasto': 5, 'nom_tipo_gasto': 'Otros', 'id_proveedor': 1532, 'id_producto': 30620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n v="2048"/>
    <n v="1"/>
    <n v="190.41"/>
    <n v="190.41"/>
    <n v="0"/>
    <n v="190.41"/>
    <n v="0"/>
    <n v="0"/>
    <n v="190.41"/>
    <n v="1"/>
    <n v="1"/>
    <n v="5"/>
    <s v="Otros"/>
    <n v="1532"/>
    <n v="30620"/>
    <x v="38"/>
    <s v="EVENTOS"/>
    <s v="paid"/>
    <x v="0"/>
    <n v="6806"/>
    <s v="6561107 COMBUSTIBLE"/>
    <s v="[[{'codigo': 69, 'nom_distribucion': 'Comercial', 'sub_categoria': 'Otros', 'porcentaje': '100.00'}]]"/>
    <m/>
    <m/>
    <m/>
    <m/>
    <m/>
    <m/>
    <m/>
    <x v="149"/>
  </r>
  <r>
    <s v="F F004"/>
    <s v="01101419"/>
    <s v="COLABORATIVA S.A.C."/>
    <x v="39"/>
    <m/>
    <x v="76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n v="1918"/>
    <n v="34"/>
    <n v="9.75"/>
    <n v="11.505000000000001"/>
    <n v="0"/>
    <n v="331.5"/>
    <n v="18"/>
    <n v="59.67"/>
    <n v="391.17"/>
    <n v="1"/>
    <n v="1"/>
    <n v="4"/>
    <s v="Gasto administrativo"/>
    <n v="2742"/>
    <n v="29908"/>
    <x v="114"/>
    <s v="ADMINISTRATIV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150"/>
  </r>
  <r>
    <s v="F F004"/>
    <s v="01101419"/>
    <s v="COLABORATIVA S.A.C."/>
    <x v="39"/>
    <m/>
    <x v="76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n v="1918"/>
    <n v="2"/>
    <n v="7.29"/>
    <n v="8.6"/>
    <n v="0"/>
    <n v="14.58"/>
    <n v="17.97"/>
    <n v="2.6199999999999899"/>
    <n v="17.2"/>
    <n v="1"/>
    <n v="1"/>
    <n v="4"/>
    <s v="Gasto administrativo"/>
    <n v="2742"/>
    <n v="29909"/>
    <x v="114"/>
    <s v="ADMINISTRATIV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150"/>
  </r>
  <r>
    <s v="F F004"/>
    <s v="01101419"/>
    <s v="COLABORATIVA S.A.C."/>
    <x v="39"/>
    <m/>
    <x v="76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n v="1918"/>
    <n v="2"/>
    <n v="10.01"/>
    <n v="11.81"/>
    <n v="0"/>
    <n v="20.02"/>
    <n v="17.98"/>
    <n v="3.6"/>
    <n v="23.62"/>
    <n v="1"/>
    <n v="1"/>
    <n v="4"/>
    <s v="Gasto administrativo"/>
    <n v="2742"/>
    <n v="29910"/>
    <x v="114"/>
    <s v="ADMINISTRATIV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150"/>
  </r>
  <r>
    <s v="R E001"/>
    <n v="14"/>
    <s v="COLABORATIVA S.A.C."/>
    <x v="39"/>
    <m/>
    <x v="15"/>
    <m/>
    <s v="RUC"/>
    <n v="10722818593"/>
    <s v="[{'codigo_producto': 1851, 'cantidad': '3', 'valor_unitario': 40.0, 'precio_unitario': 40.0, 'descuento': 0.0, 'subtotal': 120.0, 'porcentaje_de_igv': '0.00', 'igv': 0.0, 'total': 120.0, 'moneda': '1', 'tipo_de_cambio': 1.0, 'id_tipo_gasto': 2, 'nom_tipo_gasto': 'Servicios', 'id_proveedor': 4421, 'id_producto': 2984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"/>
    <d v="2025-08-19T00:00:00"/>
    <m/>
    <m/>
    <m/>
    <m/>
    <m/>
    <n v="1851"/>
    <n v="3"/>
    <n v="40"/>
    <n v="40"/>
    <n v="0"/>
    <n v="120"/>
    <n v="0"/>
    <n v="0"/>
    <n v="120"/>
    <n v="1"/>
    <n v="1"/>
    <n v="2"/>
    <s v="Servicios"/>
    <n v="4421"/>
    <n v="29843"/>
    <x v="13"/>
    <s v="EVENTOS"/>
    <s v="paid"/>
    <x v="0"/>
    <n v="6743"/>
    <s v="6329102 SERVICIOS DIVERSOS"/>
    <s v="[[{'codigo': 65, 'nom_distribucion': 'ATC', 'sub_categoria': 'Otros', 'porcentaje': '100.00'}]]"/>
    <m/>
    <m/>
    <m/>
    <m/>
    <m/>
    <m/>
    <m/>
    <x v="151"/>
  </r>
  <r>
    <s v="F E001"/>
    <s v="00000106"/>
    <s v="COLABORATIVA S.A.C."/>
    <x v="39"/>
    <m/>
    <x v="14"/>
    <m/>
    <s v="RUC"/>
    <n v="10440668581"/>
    <s v="[{'codigo_producto': 1859, 'cantidad': '10', 'valor_unitario': 120.0, 'precio_unitario': 141.6, 'descuento': 0.0, 'subtotal': 1200.0, 'porcentaje_de_igv': '18.00', 'igv': 216.0, 'total': 1416.0, 'moneda': '1', 'tipo_de_cambio': 1.0, 'id_tipo_gasto': 2, 'nom_tipo_gasto': 'Servicios', 'id_proveedor': 1389, 'id_producto': 2983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19T00:00:00"/>
    <m/>
    <m/>
    <m/>
    <m/>
    <m/>
    <n v="1859"/>
    <n v="10"/>
    <n v="120"/>
    <n v="141.6"/>
    <n v="0"/>
    <n v="1200"/>
    <n v="18"/>
    <n v="216"/>
    <n v="1416"/>
    <n v="1"/>
    <n v="1"/>
    <n v="2"/>
    <s v="Servicios"/>
    <n v="1389"/>
    <n v="29832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52"/>
  </r>
  <r>
    <s v="F F001"/>
    <s v="00025171"/>
    <s v="COLABORATIVA S.A.C."/>
    <x v="40"/>
    <m/>
    <x v="17"/>
    <s v="Proveedor"/>
    <s v="RUC"/>
    <n v="20430785266"/>
    <s v="[{'codigo_producto': 251, 'cantidad': '1', 'valor_unitario': 820.0, 'precio_unitario': 967.6, 'descuento': 0.0, 'subtotal': 820.0, 'porcentaje_de_igv': '18.00', 'igv': 147.60000000000002, 'total': 967.6, 'moneda': '1', 'tipo_de_cambio': 1.0, 'id_tipo_gasto': 5, 'nom_tipo_gasto': 'Otros', 'id_proveedor': 470, 'id_producto': 29877, 'nom_producto': 'IMPRESORA STICKERS VERTICALES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8-18T00:00:00"/>
    <m/>
    <m/>
    <m/>
    <m/>
    <m/>
    <n v="251"/>
    <n v="1"/>
    <n v="820"/>
    <n v="967.6"/>
    <n v="0"/>
    <n v="820"/>
    <n v="18"/>
    <n v="147.6"/>
    <n v="967.6"/>
    <n v="1"/>
    <n v="1"/>
    <n v="5"/>
    <s v="Otros"/>
    <n v="470"/>
    <n v="29877"/>
    <x v="115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153"/>
  </r>
  <r>
    <s v="F F002"/>
    <s v="00057777"/>
    <s v="COLABORATIVA S.A.C."/>
    <x v="40"/>
    <m/>
    <x v="80"/>
    <m/>
    <s v="RUC"/>
    <m/>
    <s v="[{'codigo_producto': 2015, 'cantidad': '10', 'valor_unitario': 21.490000000000002, 'precio_unitario': 25.358, 'descuento': 0.0, 'subtotal': 214.9, 'porcentaje_de_igv': '18.00', 'igv': 38.68000000000001, 'total': 253.58, 'moneda': '1', 'tipo_de_cambio': 1.0, 'id_tipo_gasto': 5, 'nom_tipo_gasto': 'Otros', 'id_proveedor': 4771, 'id_producto': 29825, 'nom_producto': 'Antivirus', 'categoria_producto': 'EVENTOS', 'id_estado': 'paid', 'nombre_estado': 'Pagado', 'evento': {'id_evento': '', 'nom_evento': '', 'fecha_hora_ini_event': '', 'fecha_hora_fin_event': '', 'id_organizador': '', 'nom_organizador': '', 'tipo_organizador': ''}, 'id_cuenta': 6413, 'nom_cuenta': '3412100 Licencias-Costo', 'distribucion_analitica': [[{'codigo': 137, 'nom_distribucion': 'TI', 'sub_categoria': 'Sofware y Licencias', 'porcentaje': '100.00'}]]}]"/>
    <d v="2025-08-18T00:00:00"/>
    <m/>
    <m/>
    <m/>
    <m/>
    <m/>
    <n v="2015"/>
    <n v="10"/>
    <s v="21.490000000000002"/>
    <n v="25.358000000000001"/>
    <n v="0"/>
    <n v="214.9"/>
    <n v="18"/>
    <n v="38.68"/>
    <n v="253.58"/>
    <n v="1"/>
    <n v="1"/>
    <n v="5"/>
    <s v="Otros"/>
    <n v="4771"/>
    <n v="29825"/>
    <x v="116"/>
    <s v="EVENTOS"/>
    <s v="paid"/>
    <x v="0"/>
    <n v="6413"/>
    <s v="3412100 Licencias-Costo"/>
    <s v="[[{'codigo': 137, 'nom_distribucion': 'TI', 'sub_categoria': 'Sofware y Licencias', 'porcentaje': '100.00'}]]"/>
    <m/>
    <m/>
    <m/>
    <m/>
    <m/>
    <m/>
    <m/>
    <x v="154"/>
  </r>
  <r>
    <s v="R E001"/>
    <n v="24"/>
    <s v="COLABORATIVA S.A.C."/>
    <x v="40"/>
    <m/>
    <x v="9"/>
    <m/>
    <s v="RUC"/>
    <n v="10712300251"/>
    <s v="[{'codigo_producto': 2024, 'cantidad': '1', 'valor_unitario': 570.0, 'precio_unitario': 570.0, 'descuento': 0.0, 'subtotal': 570.0, 'porcentaje_de_igv': '0.00', 'igv': 0.0, 'total': 570.0, 'moneda': '1', 'tipo_de_cambio': 1.0, 'id_tipo_gasto': 5, 'nom_tipo_gasto': 'Otros', 'id_proveedor': 1642, 'id_producto': 29823, 'nom_producto': 'ELABORACION DE ESCRIT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8-18T00:00:00"/>
    <m/>
    <m/>
    <m/>
    <m/>
    <m/>
    <n v="2024"/>
    <n v="1"/>
    <n v="570"/>
    <n v="570"/>
    <n v="0"/>
    <n v="570"/>
    <n v="0"/>
    <n v="0"/>
    <n v="570"/>
    <n v="1"/>
    <n v="1"/>
    <n v="5"/>
    <s v="Otros"/>
    <n v="1642"/>
    <n v="29823"/>
    <x v="117"/>
    <s v="EVENT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155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796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797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798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800"/>
    <n v="8.6438888888888801E-2"/>
    <n v="0.10199999999999999"/>
    <n v="0"/>
    <n v="155.59"/>
    <n v="18"/>
    <n v="28.009999999999899"/>
    <n v="183.6"/>
    <n v="1"/>
    <n v="1"/>
    <n v="5"/>
    <s v="Otros"/>
    <n v="1400"/>
    <n v="29799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200"/>
    <s v="0.7754000000000001"/>
    <n v="0.91500000000000004"/>
    <n v="0"/>
    <n v="155.08000000000001"/>
    <n v="18"/>
    <n v="27.919999999999899"/>
    <n v="183"/>
    <n v="1"/>
    <n v="1"/>
    <n v="5"/>
    <s v="Otros"/>
    <n v="1400"/>
    <n v="29800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2000"/>
    <n v="0.155085"/>
    <n v="0.183"/>
    <n v="0"/>
    <n v="310.17"/>
    <n v="18"/>
    <n v="55.829999999999899"/>
    <n v="366"/>
    <n v="1"/>
    <n v="1"/>
    <n v="5"/>
    <s v="Otros"/>
    <n v="1400"/>
    <n v="29801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400"/>
    <n v="7.6271428571428504E-2"/>
    <n v="0.09"/>
    <n v="0"/>
    <n v="106.78"/>
    <n v="18"/>
    <n v="19.22"/>
    <n v="126"/>
    <n v="1"/>
    <n v="1"/>
    <n v="5"/>
    <s v="Otros"/>
    <n v="1400"/>
    <n v="29802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00"/>
    <n v="1.0517000000000001"/>
    <s v="1.2409999999999999"/>
    <n v="0"/>
    <n v="105.17"/>
    <n v="18"/>
    <n v="18.9299999999999"/>
    <n v="124.1"/>
    <n v="1"/>
    <n v="1"/>
    <n v="5"/>
    <s v="Otros"/>
    <n v="1400"/>
    <n v="29803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500"/>
    <s v="0.21186000000000002"/>
    <n v="0.25"/>
    <n v="0"/>
    <n v="105.93"/>
    <n v="18"/>
    <n v="19.069999999999901"/>
    <n v="125"/>
    <n v="1"/>
    <n v="1"/>
    <n v="5"/>
    <s v="Otros"/>
    <n v="1400"/>
    <n v="29804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805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2000"/>
    <n v="7.7965000000000007E-2"/>
    <n v="9.1999999999999998E-2"/>
    <n v="0"/>
    <n v="155.93"/>
    <n v="18"/>
    <n v="28.069999999999901"/>
    <n v="184"/>
    <n v="1"/>
    <n v="1"/>
    <n v="5"/>
    <s v="Otros"/>
    <n v="1400"/>
    <n v="29806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500"/>
    <s v="0.31016000000000005"/>
    <n v="0.36599999999999999"/>
    <n v="0"/>
    <n v="155.08000000000001"/>
    <n v="18"/>
    <n v="27.919999999999899"/>
    <n v="183"/>
    <n v="1"/>
    <n v="1"/>
    <n v="5"/>
    <s v="Otros"/>
    <n v="1400"/>
    <n v="29807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500"/>
    <s v="0.31016000000000005"/>
    <n v="0.36599999999999999"/>
    <n v="0"/>
    <n v="155.08000000000001"/>
    <n v="18"/>
    <n v="27.919999999999899"/>
    <n v="183"/>
    <n v="1"/>
    <n v="1"/>
    <n v="5"/>
    <s v="Otros"/>
    <n v="1400"/>
    <n v="29808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500"/>
    <n v="0.16272"/>
    <n v="0.192"/>
    <n v="0"/>
    <n v="81.36"/>
    <n v="17.989999999999998"/>
    <n v="14.64"/>
    <n v="96"/>
    <n v="1"/>
    <n v="1"/>
    <n v="5"/>
    <s v="Otros"/>
    <n v="1400"/>
    <n v="29809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700"/>
    <s v="0.11779999999999999"/>
    <s v="0.13899999999999998"/>
    <n v="0"/>
    <n v="82.46"/>
    <n v="18"/>
    <n v="14.84"/>
    <n v="97.3"/>
    <n v="1"/>
    <n v="1"/>
    <n v="5"/>
    <s v="Otros"/>
    <n v="1400"/>
    <n v="29810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300"/>
    <n v="0.2712"/>
    <n v="0.32"/>
    <n v="0"/>
    <n v="81.36"/>
    <n v="17.989999999999998"/>
    <n v="14.64"/>
    <n v="96"/>
    <n v="1"/>
    <n v="1"/>
    <n v="5"/>
    <s v="Otros"/>
    <n v="1400"/>
    <n v="29811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1895"/>
    <n v="500"/>
    <n v="0.16272"/>
    <n v="0.192"/>
    <n v="0"/>
    <n v="81.36"/>
    <n v="17.989999999999998"/>
    <n v="14.64"/>
    <n v="96"/>
    <n v="1"/>
    <n v="1"/>
    <n v="5"/>
    <s v="Otros"/>
    <n v="1400"/>
    <n v="29812"/>
    <x v="4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29813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NÂ° F001"/>
    <s v="00009370"/>
    <s v="COLABORATIVA S.A.C."/>
    <x v="40"/>
    <m/>
    <x v="24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29814"/>
    <x v="46"/>
    <s v="IMPRES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56"/>
  </r>
  <r>
    <s v="F FI40"/>
    <s v="00015738"/>
    <s v="COLABORATIVA S.A.C."/>
    <x v="41"/>
    <m/>
    <x v="34"/>
    <m/>
    <s v="RUC"/>
    <n v="20506717044"/>
    <s v="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8-15T00:00:00"/>
    <m/>
    <m/>
    <m/>
    <m/>
    <m/>
    <n v="238"/>
    <n v="1"/>
    <n v="222.04"/>
    <n v="262.01"/>
    <n v="0"/>
    <n v="222.04"/>
    <n v="18"/>
    <n v="39.97"/>
    <n v="262.01"/>
    <n v="1"/>
    <n v="1"/>
    <n v="5"/>
    <s v="Otros"/>
    <n v="2224"/>
    <n v="29850"/>
    <x v="36"/>
    <s v="ACTIVOS"/>
    <s v="paid"/>
    <x v="0"/>
    <n v="6746"/>
    <s v="6330102 COMPRA EQUIPOS"/>
    <s v="[[{'codigo': 98, 'nom_distribucion': 'TI', 'sub_categoria': 'Ime', 'porcentaje': '100.00'}]]"/>
    <m/>
    <m/>
    <m/>
    <m/>
    <m/>
    <m/>
    <m/>
    <x v="157"/>
  </r>
  <r>
    <s v="F FI40"/>
    <s v="00015738"/>
    <s v="COLABORATIVA S.A.C."/>
    <x v="41"/>
    <m/>
    <x v="34"/>
    <m/>
    <s v="RUC"/>
    <n v="20506717044"/>
    <s v="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8-15T00:00:00"/>
    <m/>
    <m/>
    <m/>
    <m/>
    <m/>
    <n v="2012"/>
    <n v="1"/>
    <n v="51.69"/>
    <n v="60.99"/>
    <n v="0"/>
    <n v="51.69"/>
    <n v="17.989999999999998"/>
    <n v="9.3000000000000007"/>
    <n v="60.99"/>
    <n v="1"/>
    <n v="1"/>
    <n v="5"/>
    <s v="Otros"/>
    <n v="2224"/>
    <n v="29851"/>
    <x v="118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157"/>
  </r>
  <r>
    <s v="RE"/>
    <s v="0013"/>
    <s v="COLABORATIVA S.A.C."/>
    <x v="41"/>
    <m/>
    <x v="81"/>
    <m/>
    <s v="RUC"/>
    <n v="10093811122"/>
    <s v="[{'codigo_producto': 1851, 'cantidad': '1', 'valor_unitario': 3750.0, 'precio_unitario': 3450.0, 'descuento': 0.0, 'subtotal': 3750.0, 'porcentaje_de_igv': '-8.00', 'igv': -300.0, 'total': 3450.0, 'moneda': '1', 'tipo_de_cambio': 1.0, 'id_tipo_gasto': 2, 'nom_tipo_gasto': 'Servicios', 'id_proveedor': 4732, 'id_producto': 2979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10, 'nom_distribucion': 'Administrativo', 'sub_categoria': 'Proyecto', 'porcentaje': '100.00'}]]}]"/>
    <d v="2025-08-15T00:00:00"/>
    <m/>
    <m/>
    <m/>
    <m/>
    <m/>
    <n v="1851"/>
    <n v="1"/>
    <n v="3750"/>
    <n v="3450"/>
    <n v="0"/>
    <n v="3750"/>
    <n v="-8"/>
    <n v="-300"/>
    <n v="3450"/>
    <n v="1"/>
    <n v="1"/>
    <n v="2"/>
    <s v="Servicios"/>
    <n v="4732"/>
    <n v="29793"/>
    <x v="13"/>
    <s v="EVENTOS"/>
    <s v="paid"/>
    <x v="0"/>
    <n v="877"/>
    <s v="6329000 AsesorÃ­a y consultorÃ­a - Otros"/>
    <s v="[[{'codigo': 110, 'nom_distribucion': 'Administrativo', 'sub_categoria': 'Proyecto', 'porcentaje': '100.00'}]]"/>
    <m/>
    <m/>
    <m/>
    <m/>
    <m/>
    <m/>
    <m/>
    <x v="158"/>
  </r>
  <r>
    <s v="F F002"/>
    <s v="00015013"/>
    <s v="COLABORATIVA S.A.C."/>
    <x v="41"/>
    <m/>
    <x v="17"/>
    <s v="Proveedor"/>
    <s v="RUC"/>
    <n v="20430785266"/>
    <s v="[{'codigo_producto': 1940, 'cantidad': '20', 'valor_unitario': 62.0, 'precio_unitario': 73.16, 'descuento': 0.0, 'subtotal': 1240.0, 'porcentaje_de_igv': '18.00', 'igv': 223.20000000000005, 'total': 1463.2, 'moneda': '1', 'tipo_de_cambio': 1.0, 'id_tipo_gasto': 5, 'nom_tipo_gasto': 'Otros', 'id_proveedor': 470, 'id_producto': 29786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15T00:00:00"/>
    <m/>
    <m/>
    <m/>
    <m/>
    <m/>
    <n v="1940"/>
    <n v="20"/>
    <n v="62"/>
    <n v="73.16"/>
    <n v="0"/>
    <n v="1240"/>
    <n v="18"/>
    <n v="223.2"/>
    <n v="1463.2"/>
    <n v="1"/>
    <n v="1"/>
    <n v="5"/>
    <s v="Otros"/>
    <n v="470"/>
    <n v="29786"/>
    <x v="119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59"/>
  </r>
  <r>
    <s v="F E001"/>
    <s v="00000012"/>
    <s v="COLABORATIVA S.A.C."/>
    <x v="41"/>
    <m/>
    <x v="82"/>
    <m/>
    <s v="RUC"/>
    <m/>
    <s v="[{'codigo_producto': 234, 'cantidad': '1', 'valor_unitario': 570.0, 'precio_unitario': 672.6, 'descuento': 0.0, 'subtotal': 570.0, 'porcentaje_de_igv': '18.00', 'igv': 102.60000000000002, 'total': 672.6, 'moneda': '1', 'tipo_de_cambio': 1.0, 'id_tipo_gasto': 5, 'nom_tipo_gasto': 'Otros', 'id_proveedor': 2187, 'id_producto': 29778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8-15T00:00:00"/>
    <m/>
    <m/>
    <m/>
    <m/>
    <m/>
    <n v="234"/>
    <n v="1"/>
    <n v="570"/>
    <n v="672.6"/>
    <n v="0"/>
    <n v="570"/>
    <n v="18"/>
    <n v="102.6"/>
    <n v="672.6"/>
    <n v="1"/>
    <n v="1"/>
    <n v="5"/>
    <s v="Otros"/>
    <n v="2187"/>
    <n v="29778"/>
    <x v="120"/>
    <s v="ACTIVOS"/>
    <s v="paid"/>
    <x v="0"/>
    <n v="6746"/>
    <s v="6330102 COMPRA EQUIPOS"/>
    <s v="[[{'codigo': 102, 'nom_distribucion': 'Validadores', 'sub_categoria': 'Ime', 'porcentaje': '100.00'}]]"/>
    <m/>
    <m/>
    <m/>
    <m/>
    <m/>
    <m/>
    <m/>
    <x v="160"/>
  </r>
  <r>
    <s v="F FI40"/>
    <s v="00015675"/>
    <s v="COLABORATIVA S.A.C."/>
    <x v="42"/>
    <m/>
    <x v="34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2, 'nom_tipo_gasto': 'Servicios', 'id_proveedor': 2224, 'id_producto': 29856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7, 'nom_distribucion': 'DiseÃ±o', 'sub_categoria': 'Ime', 'porcentaje': '100.00'}]]}]"/>
    <d v="2025-08-14T00:00:00"/>
    <m/>
    <m/>
    <m/>
    <m/>
    <m/>
    <n v="1916"/>
    <n v="1"/>
    <n v="16.95"/>
    <n v="20"/>
    <n v="0"/>
    <n v="16.95"/>
    <n v="17.989999999999998"/>
    <n v="3.05"/>
    <n v="20"/>
    <n v="1"/>
    <n v="1"/>
    <n v="2"/>
    <s v="Servicios"/>
    <n v="2224"/>
    <n v="29856"/>
    <x v="31"/>
    <s v="EVENTOS"/>
    <s v="paid"/>
    <x v="0"/>
    <n v="6743"/>
    <s v="6329102 SERVICIOS DIVERSOS"/>
    <s v="[[{'codigo': 77, 'nom_distribucion': 'DiseÃ±o', 'sub_categoria': 'Ime', 'porcentaje': '100.00'}]]"/>
    <m/>
    <m/>
    <m/>
    <m/>
    <m/>
    <m/>
    <m/>
    <x v="161"/>
  </r>
  <r>
    <s v="R S001"/>
    <n v="17516879"/>
    <s v="COLABORATIVA S.A.C."/>
    <x v="42"/>
    <m/>
    <x v="55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29845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61, 'nom_distribucion': 'Administrativo', 'sub_categoria': 'Operativos', 'porcentaje': '100.00'}]]}]"/>
    <d v="2025-08-14T00:00:00"/>
    <m/>
    <m/>
    <m/>
    <m/>
    <m/>
    <n v="2014"/>
    <n v="1"/>
    <n v="109.32"/>
    <n v="129"/>
    <n v="0"/>
    <n v="109.32"/>
    <n v="18"/>
    <n v="19.68"/>
    <n v="129"/>
    <n v="1"/>
    <n v="1"/>
    <n v="2"/>
    <s v="Servicios"/>
    <n v="1451"/>
    <n v="29845"/>
    <x v="57"/>
    <s v="EVENTOS"/>
    <s v="paid"/>
    <x v="0"/>
    <n v="6765"/>
    <s v="6365100 Internet"/>
    <s v="[[{'codigo': 61, 'nom_distribucion': 'Administrativo', 'sub_categoria': 'Operativos', 'porcentaje': '100.00'}]]"/>
    <m/>
    <m/>
    <m/>
    <m/>
    <m/>
    <m/>
    <m/>
    <x v="162"/>
  </r>
  <r>
    <s v="F E001"/>
    <s v="00000152"/>
    <s v="COLABORATIVA S.A.C."/>
    <x v="42"/>
    <m/>
    <x v="83"/>
    <m/>
    <s v="RUC"/>
    <m/>
    <s v="[{'codigo_producto': 1851, 'cantidad': '1', 'valor_unitario': 950.0, 'precio_unitario': 1121.0, 'descuento': 0.0, 'subtotal': 950.0, 'porcentaje_de_igv': '18.00', 'igv': 171.0, 'total': 1121.0, 'moneda': '1', 'tipo_de_cambio': 1.0, 'id_tipo_gasto': 2, 'nom_tipo_gasto': 'Servicios', 'id_proveedor': 4658, 'id_producto': 2977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9, 'nom_distribucion': 'Comercial', 'sub_categoria': 'Otros', 'porcentaje': '100.00'}]]}]"/>
    <d v="2025-08-14T00:00:00"/>
    <m/>
    <m/>
    <m/>
    <m/>
    <m/>
    <n v="1851"/>
    <n v="1"/>
    <n v="950"/>
    <n v="1121"/>
    <n v="0"/>
    <n v="950"/>
    <n v="18"/>
    <n v="171"/>
    <n v="1121"/>
    <n v="1"/>
    <n v="1"/>
    <n v="2"/>
    <s v="Servicios"/>
    <n v="4658"/>
    <n v="29773"/>
    <x v="13"/>
    <s v="EVENTOS"/>
    <s v="paid"/>
    <x v="0"/>
    <n v="6743"/>
    <s v="6329102 SERVICIOS DIVERSOS"/>
    <s v="[[{'codigo': 69, 'nom_distribucion': 'Comercial', 'sub_categoria': 'Otros', 'porcentaje': '100.00'}]]"/>
    <m/>
    <m/>
    <m/>
    <m/>
    <m/>
    <m/>
    <m/>
    <x v="163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2000"/>
    <n v="4"/>
    <n v="9.6"/>
    <n v="11.327500000000001"/>
    <n v="0"/>
    <n v="38.4"/>
    <n v="17.989999999999998"/>
    <n v="6.91"/>
    <n v="45.31"/>
    <n v="1"/>
    <n v="1"/>
    <n v="5"/>
    <s v="Otros"/>
    <n v="2742"/>
    <n v="29867"/>
    <x v="49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1952"/>
    <n v="2"/>
    <n v="25"/>
    <n v="29.5"/>
    <n v="0"/>
    <n v="50"/>
    <n v="18"/>
    <n v="9"/>
    <n v="59"/>
    <n v="1"/>
    <n v="1"/>
    <n v="5"/>
    <s v="Otros"/>
    <n v="2742"/>
    <n v="29868"/>
    <x v="48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2001"/>
    <n v="3"/>
    <n v="6"/>
    <s v="7.079999999999999"/>
    <n v="0"/>
    <n v="18"/>
    <n v="18"/>
    <n v="3.23999999999999"/>
    <n v="21.24"/>
    <n v="1"/>
    <n v="1"/>
    <n v="5"/>
    <s v="Otros"/>
    <n v="2742"/>
    <n v="29869"/>
    <x v="83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1942"/>
    <n v="2"/>
    <n v="4.2"/>
    <n v="4.9550000000000001"/>
    <n v="0"/>
    <n v="8.4"/>
    <n v="17.98"/>
    <n v="1.50999999999999"/>
    <n v="9.91"/>
    <n v="1"/>
    <n v="1"/>
    <n v="5"/>
    <s v="Otros"/>
    <n v="2742"/>
    <n v="29870"/>
    <x v="76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2000"/>
    <n v="1"/>
    <n v="2"/>
    <n v="2.36"/>
    <n v="0"/>
    <n v="2"/>
    <n v="18"/>
    <n v="0.35999999999999899"/>
    <n v="2.36"/>
    <n v="1"/>
    <n v="1"/>
    <n v="5"/>
    <s v="Otros"/>
    <n v="2742"/>
    <n v="29871"/>
    <x v="49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2002"/>
    <n v="1"/>
    <n v="7.29"/>
    <n v="8.6"/>
    <n v="0"/>
    <n v="7.29"/>
    <n v="17.97"/>
    <n v="1.3099999999999901"/>
    <n v="8.6"/>
    <n v="1"/>
    <n v="1"/>
    <n v="5"/>
    <s v="Otros"/>
    <n v="2742"/>
    <n v="29872"/>
    <x v="121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2002"/>
    <n v="1"/>
    <n v="8.91"/>
    <n v="10.51"/>
    <n v="0"/>
    <n v="8.91"/>
    <n v="17.96"/>
    <n v="1.5999999999999901"/>
    <n v="10.51"/>
    <n v="1"/>
    <n v="1"/>
    <n v="5"/>
    <s v="Otros"/>
    <n v="2742"/>
    <n v="29873"/>
    <x v="121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004"/>
    <s v="00102454"/>
    <s v="COLABORATIVA S.A.C."/>
    <x v="43"/>
    <m/>
    <x v="76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n v="1943"/>
    <n v="1"/>
    <n v="9"/>
    <n v="10.62"/>
    <n v="0"/>
    <n v="9"/>
    <n v="18"/>
    <n v="1.6199999999999899"/>
    <n v="10.62"/>
    <n v="1"/>
    <n v="1"/>
    <n v="5"/>
    <s v="Otros"/>
    <n v="2742"/>
    <n v="29874"/>
    <x v="88"/>
    <s v="EVENT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164"/>
  </r>
  <r>
    <s v="F FI40"/>
    <s v="00015605"/>
    <s v="COLABORATIVA S.A.C."/>
    <x v="44"/>
    <m/>
    <x v="34"/>
    <m/>
    <s v="RUC"/>
    <n v="20506717044"/>
    <s v="[{'codigo_producto': 238, 'cantidad': '1', 'valor_unitario': 224.15, 'precio_unitario': 264.5, 'descuento': 0.0, 'subtotal': 224.15, 'porcentaje_de_igv': '18.00', 'igv': 40.349999999999994, 'total': 264.5, 'moneda': '1', 'tipo_de_cambio': 1.0, 'id_tipo_gasto': 5, 'nom_tipo_gasto': 'Otros', 'id_proveedor': 2224, 'id_producto': 29861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77, 'nom_distribucion': 'DiseÃ±o', 'sub_categoria': 'Ime', 'porcentaje': '100.00'}]]}]"/>
    <d v="2025-08-12T00:00:00"/>
    <m/>
    <m/>
    <m/>
    <m/>
    <m/>
    <n v="238"/>
    <n v="1"/>
    <n v="224.15"/>
    <n v="264.5"/>
    <n v="0"/>
    <n v="224.15"/>
    <n v="18"/>
    <n v="40.349999999999902"/>
    <n v="264.5"/>
    <n v="1"/>
    <n v="1"/>
    <n v="5"/>
    <s v="Otros"/>
    <n v="2224"/>
    <n v="29861"/>
    <x v="36"/>
    <s v="ACTIVOS"/>
    <s v="paid"/>
    <x v="0"/>
    <n v="6746"/>
    <s v="6330102 COMPRA EQUIPOS"/>
    <s v="[[{'codigo': 77, 'nom_distribucion': 'DiseÃ±o', 'sub_categoria': 'Ime', 'porcentaje': '100.00'}]]"/>
    <m/>
    <m/>
    <m/>
    <m/>
    <m/>
    <m/>
    <m/>
    <x v="165"/>
  </r>
  <r>
    <s v="R S108"/>
    <s v="313395-N-BV-04149"/>
    <s v="COLABORATIVA S.A.C."/>
    <x v="44"/>
    <m/>
    <x v="56"/>
    <m/>
    <s v="RUC"/>
    <n v="20331898008"/>
    <s v="[{'codigo_producto': 2023, 'cantidad': '1', 'valor_unitario': 697.9, 'precio_unitario': 697.9, 'descuento': 0.0, 'subtotal': 697.9, 'porcentaje_de_igv': '0.00', 'igv': 0.0, 'total': 697.9, 'moneda': '1', 'tipo_de_cambio': 1.0, 'id_tipo_gasto': 2, 'nom_tipo_gasto': 'Servicios', 'id_proveedor': 1450, 'id_producto': 29830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8-12T00:00:00"/>
    <m/>
    <m/>
    <m/>
    <m/>
    <m/>
    <n v="2023"/>
    <n v="1"/>
    <n v="697.9"/>
    <n v="697.9"/>
    <n v="0"/>
    <n v="697.9"/>
    <n v="0"/>
    <n v="0"/>
    <n v="697.9"/>
    <n v="1"/>
    <n v="1"/>
    <n v="2"/>
    <s v="Servicios"/>
    <n v="1450"/>
    <n v="29830"/>
    <x v="58"/>
    <s v="EVENTOS"/>
    <s v="paid"/>
    <x v="0"/>
    <n v="6695"/>
    <s v="6132300 VariaciÃ³n Suministros-EnergÃ­a"/>
    <s v="[[{'codigo': 127, 'nom_distribucion': 'Administrativo', 'sub_categoria': 'Servicios', 'porcentaje': '100.00'}]]"/>
    <m/>
    <m/>
    <m/>
    <m/>
    <m/>
    <m/>
    <m/>
    <x v="166"/>
  </r>
  <r>
    <s v="F F052"/>
    <s v="01625979"/>
    <s v="COLABORATIVA S.A.C."/>
    <x v="44"/>
    <m/>
    <x v="84"/>
    <s v="Proveedor"/>
    <s v="RUC"/>
    <n v="20418896915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70, 'id_producto': 2976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"/>
    <d v="2025-08-12T00:00:00"/>
    <m/>
    <m/>
    <m/>
    <m/>
    <m/>
    <n v="1857"/>
    <n v="1"/>
    <n v="100"/>
    <n v="118"/>
    <n v="0"/>
    <n v="100"/>
    <n v="18"/>
    <n v="18"/>
    <n v="118"/>
    <n v="1"/>
    <n v="1"/>
    <n v="5"/>
    <s v="Otros"/>
    <n v="570"/>
    <n v="29766"/>
    <x v="4"/>
    <s v="EVENTOS"/>
    <s v="paid"/>
    <x v="0"/>
    <n v="6797"/>
    <s v="6511101 SEGURO SCTR"/>
    <s v="[[{'codigo': 130, 'nom_distribucion': 'RR.HH', 'sub_categoria': 'Seguridad y salud laboral', 'porcentaje': '100.00'}]]"/>
    <m/>
    <m/>
    <m/>
    <m/>
    <m/>
    <m/>
    <m/>
    <x v="167"/>
  </r>
  <r>
    <s v="F F52U"/>
    <s v="00022257"/>
    <s v="COLABORATIVA S.A.C."/>
    <x v="45"/>
    <m/>
    <x v="39"/>
    <m/>
    <s v="RUC"/>
    <n v="20127765279"/>
    <s v="[{'codigo_producto': 2048, 'cantidad': '1', 'valor_unitario': 64.41, 'precio_unitario': 76.0, 'descuento': 0.0, 'subtotal': 64.41, 'porcentaje_de_igv': '17.99', 'igv': 11.590000000000003, 'total': 76.0, 'moneda': '1', 'tipo_de_cambio': 1.0, 'id_tipo_gasto': 5, 'nom_tipo_gasto': 'Otros', 'id_proveedor': 1532, 'id_producto': 3037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8-11T00:00:00"/>
    <m/>
    <m/>
    <m/>
    <m/>
    <m/>
    <n v="2048"/>
    <n v="1"/>
    <n v="64.41"/>
    <n v="76"/>
    <n v="0"/>
    <n v="64.41"/>
    <n v="17.989999999999998"/>
    <n v="11.59"/>
    <n v="76"/>
    <n v="1"/>
    <n v="1"/>
    <n v="5"/>
    <s v="Otros"/>
    <n v="1532"/>
    <n v="30378"/>
    <x v="38"/>
    <s v="EVENTOS"/>
    <s v="paid"/>
    <x v="0"/>
    <n v="6806"/>
    <s v="6561107 COMBUSTIBLE"/>
    <s v="[[{'codigo': 69, 'nom_distribucion': 'Comercial', 'sub_categoria': 'Otros', 'porcentaje': '100.00'}]]"/>
    <m/>
    <m/>
    <m/>
    <m/>
    <m/>
    <m/>
    <m/>
    <x v="168"/>
  </r>
  <r>
    <s v="R E001"/>
    <n v="13"/>
    <s v="COLABORATIVA S.A.C."/>
    <x v="45"/>
    <m/>
    <x v="15"/>
    <m/>
    <s v="RUC"/>
    <n v="10722818593"/>
    <s v="[{'codigo_producto': 1993, 'cantidad': '1', 'valor_unitario': 846.09, 'precio_unitario': 846.09, 'descuento': 0.0, 'subtotal': 846.09, 'porcentaje_de_igv': '0.00', 'igv': 0.0, 'total': 846.09, 'moneda': '1', 'tipo_de_cambio': 1.0, 'id_tipo_gasto': 2, 'nom_tipo_gasto': 'Servicios', 'id_proveedor': 4421, 'id_producto': 29759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"/>
    <d v="2025-08-11T00:00:00"/>
    <m/>
    <m/>
    <m/>
    <m/>
    <m/>
    <n v="1993"/>
    <n v="1"/>
    <n v="846.09"/>
    <n v="846.09"/>
    <n v="0"/>
    <n v="846.09"/>
    <n v="0"/>
    <n v="0"/>
    <n v="846.09"/>
    <n v="1"/>
    <n v="1"/>
    <n v="2"/>
    <s v="Servicios"/>
    <n v="4421"/>
    <n v="29759"/>
    <x v="112"/>
    <s v="EVENTOS"/>
    <s v="paid"/>
    <x v="0"/>
    <n v="6743"/>
    <s v="6329102 SERVICIOS DIVERSOS"/>
    <s v="[[{'codigo': 65, 'nom_distribucion': 'ATC', 'sub_categoria': 'Otros', 'porcentaje': '100.00'}]]"/>
    <m/>
    <m/>
    <m/>
    <m/>
    <m/>
    <m/>
    <m/>
    <x v="169"/>
  </r>
  <r>
    <s v="FF"/>
    <s v="00200032368"/>
    <s v="COLABORATIVA S.A.C."/>
    <x v="46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7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8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0"/>
  </r>
  <r>
    <s v="F E001"/>
    <s v="00000441"/>
    <s v="COLABORATIVA S.A.C."/>
    <x v="46"/>
    <m/>
    <x v="85"/>
    <m/>
    <s v="RUC"/>
    <n v="20608571630"/>
    <s v="[{'codigo_producto': 1804, 'cantidad': '1', 'valor_unitario': 130.0, 'precio_unitario': 153.4, 'descuento': 0.0, 'subtotal': 130.0, 'porcentaje_de_igv': '18.00', 'igv': 23.400000000000006, 'total': 153.4, 'moneda': '1', 'tipo_de_cambio': 1.0, 'id_tipo_gasto': 2, 'nom_tipo_gasto': 'Servicios', 'id_proveedor': 3996, 'id_producto': 29750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1, 'nom_distribucion': 'TI', 'sub_categoria': 'Personal Temporal', 'porcentaje': '100.00'}]]}]"/>
    <d v="2025-08-07T00:00:00"/>
    <m/>
    <m/>
    <m/>
    <m/>
    <m/>
    <n v="1804"/>
    <n v="1"/>
    <n v="130"/>
    <n v="153.4"/>
    <n v="0"/>
    <n v="130"/>
    <n v="18"/>
    <n v="23.4"/>
    <n v="153.4"/>
    <n v="1"/>
    <n v="1"/>
    <n v="2"/>
    <s v="Servicios"/>
    <n v="3996"/>
    <n v="29750"/>
    <x v="122"/>
    <s v="SERVICIOS"/>
    <s v="paid"/>
    <x v="0"/>
    <n v="6743"/>
    <s v="6329102 SERVICIOS DIVERSOS"/>
    <s v="[[{'codigo': 101, 'nom_distribucion': 'TI', 'sub_categoria': 'Personal Temporal', 'porcentaje': '100.00'}]]"/>
    <m/>
    <m/>
    <m/>
    <m/>
    <m/>
    <m/>
    <m/>
    <x v="171"/>
  </r>
  <r>
    <s v="R SB 02"/>
    <s v="0 232062063"/>
    <s v="COLABORATIVA S.A.C."/>
    <x v="47"/>
    <m/>
    <x v="23"/>
    <m/>
    <s v="RUC"/>
    <n v="20467534026"/>
    <s v="[{'codigo_producto': 2027, 'cantidad': '1', 'valor_unitario': 51.98, 'precio_unitario': 61.34, 'descuento': 0.0, 'subtotal': 51.98, 'porcentaje_de_igv': '18.01', 'igv': 9.360000000000007, 'total': 61.34, 'moneda': '1', 'tipo_de_cambio': 1.0, 'id_tipo_gasto': 5, 'nom_tipo_gasto': 'Otros', 'id_proveedor': 2218, 'id_producto': 30091, 'nom_producto': 'Planes postpag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"/>
    <d v="2025-08-04T00:00:00"/>
    <m/>
    <m/>
    <m/>
    <m/>
    <m/>
    <n v="2027"/>
    <n v="1"/>
    <n v="51.98"/>
    <n v="61.34"/>
    <n v="0"/>
    <n v="51.98"/>
    <n v="18.010000000000002"/>
    <n v="9.36"/>
    <n v="61.34"/>
    <n v="1"/>
    <n v="1"/>
    <n v="5"/>
    <s v="Otros"/>
    <n v="2218"/>
    <n v="30091"/>
    <x v="123"/>
    <s v="EVENTOS"/>
    <s v="paid"/>
    <x v="0"/>
    <n v="6743"/>
    <s v="6329102 SERVICIOS DIVERSOS"/>
    <s v="[[{'codigo': 127, 'nom_distribucion': 'Administrativo', 'sub_categoria': 'Servicios', 'porcentaje': '100.00'}]]"/>
    <m/>
    <m/>
    <m/>
    <m/>
    <m/>
    <m/>
    <m/>
    <x v="172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2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2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2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2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2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2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3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F002"/>
    <s v="00032310"/>
    <s v="COLABORATIVA S.A.C."/>
    <x v="47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73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73"/>
  </r>
  <r>
    <s v="F E001"/>
    <s v="00000057"/>
    <s v="COLABORATIVA S.A.C."/>
    <x v="47"/>
    <m/>
    <x v="64"/>
    <m/>
    <s v="RUC"/>
    <n v="10068780280"/>
    <s v="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29721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"/>
    <d v="2025-08-04T00:00:00"/>
    <m/>
    <m/>
    <m/>
    <m/>
    <m/>
    <n v="1999"/>
    <n v="30"/>
    <n v="45"/>
    <n v="53.1"/>
    <n v="0"/>
    <n v="1350"/>
    <n v="18"/>
    <n v="243"/>
    <n v="1593"/>
    <n v="1"/>
    <n v="1"/>
    <n v="5"/>
    <s v="Otros"/>
    <n v="1492"/>
    <n v="29721"/>
    <x v="67"/>
    <s v="EVENTOS"/>
    <s v="paid"/>
    <x v="0"/>
    <n v="6804"/>
    <s v="6561104 uniformes"/>
    <s v="[[{'codigo': 104, 'nom_distribucion': 'Validadores', 'sub_categoria': 'Otros', 'porcentaje': '100.00'}]]"/>
    <m/>
    <m/>
    <m/>
    <m/>
    <m/>
    <m/>
    <m/>
    <x v="119"/>
  </r>
  <r>
    <s v="F E001"/>
    <s v="00000101"/>
    <s v="COLABORATIVA S.A.C."/>
    <x v="47"/>
    <m/>
    <x v="14"/>
    <m/>
    <s v="RUC"/>
    <n v="10440668581"/>
    <s v="[{'codigo_producto': 1939, 'cantidad': '1', 'valor_unitario': 600.0, 'precio_unitario': 708.0, 'descuento': 0.0, 'subtotal': 600.0, 'porcentaje_de_igv': '18.00', 'igv': 108.0, 'total': 708.0, 'moneda': '1', 'tipo_de_cambio': 1.0, 'id_tipo_gasto': 2, 'nom_tipo_gasto': 'Servicios', 'id_proveedor': 1389, 'id_producto': 2971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04T00:00:00"/>
    <m/>
    <m/>
    <m/>
    <m/>
    <m/>
    <n v="1939"/>
    <n v="1"/>
    <n v="600"/>
    <n v="708"/>
    <n v="0"/>
    <n v="600"/>
    <n v="18"/>
    <n v="108"/>
    <n v="708"/>
    <n v="1"/>
    <n v="1"/>
    <n v="2"/>
    <s v="Servicios"/>
    <n v="1389"/>
    <n v="29718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74"/>
  </r>
  <r>
    <s v="R E001"/>
    <n v="23"/>
    <s v="COLABORATIVA S.A.C."/>
    <x v="47"/>
    <m/>
    <x v="86"/>
    <m/>
    <s v="RUC"/>
    <n v="10746545393"/>
    <s v="[{'codigo_producto': 1846, 'cantidad': '19', 'valor_unitario': 110.0, 'precio_unitario': 110.0, 'descuento': 0.0, 'subtotal': 2090.0, 'porcentaje_de_igv': '0.00', 'igv': 0.0, 'total': 2090.0, 'moneda': '1', 'tipo_de_cambio': 1.0, 'id_tipo_gasto': 2, 'nom_tipo_gasto': 'Servicios', 'id_proveedor': 1550, 'id_producto': 29664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04T00:00:00"/>
    <m/>
    <m/>
    <m/>
    <m/>
    <m/>
    <n v="1846"/>
    <n v="19"/>
    <n v="110"/>
    <n v="110"/>
    <n v="0"/>
    <n v="2090"/>
    <n v="0"/>
    <n v="0"/>
    <n v="2090"/>
    <n v="1"/>
    <n v="1"/>
    <n v="2"/>
    <s v="Servicios"/>
    <n v="1550"/>
    <n v="29664"/>
    <x v="50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75"/>
  </r>
  <r>
    <s v="F E001"/>
    <s v="00001138"/>
    <s v="COLABORATIVA S.A.C."/>
    <x v="48"/>
    <m/>
    <x v="87"/>
    <m/>
    <s v="RUC"/>
    <m/>
    <s v="[{'codigo_producto': 1931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3964, 'id_producto': 2967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08-03T00:00:00"/>
    <m/>
    <m/>
    <m/>
    <m/>
    <m/>
    <n v="1931"/>
    <n v="1"/>
    <n v="101.69"/>
    <n v="120"/>
    <n v="0"/>
    <n v="101.69"/>
    <n v="18.010000000000002"/>
    <n v="18.309999999999999"/>
    <n v="120"/>
    <n v="1"/>
    <n v="1"/>
    <n v="5"/>
    <s v="Otros"/>
    <n v="3964"/>
    <n v="29673"/>
    <x v="124"/>
    <s v="EVENTOS"/>
    <s v="paid"/>
    <x v="0"/>
    <n v="6743"/>
    <s v="6329102 SERVICIOS DIVERSOS"/>
    <s v="[[{'codigo': 132, 'nom_distribucion': 'Validadores', 'sub_categoria': 'Gastos de Viaje', 'porcentaje': '100.00'}]]"/>
    <m/>
    <m/>
    <m/>
    <m/>
    <m/>
    <m/>
    <m/>
    <x v="176"/>
  </r>
  <r>
    <s v="F204"/>
    <s v="00002733"/>
    <s v="COLABORATIVA S.A.C."/>
    <x v="7"/>
    <d v="2025-10-27T10:05:46"/>
    <x v="88"/>
    <m/>
    <s v="RUC"/>
    <n v="20544622804"/>
    <s v="[{'codigo_producto': 1912, 'cantidad': '1', 'valor_unitario': 88.0, 'precio_unitario': 88.0, 'descuento': 0.0, 'subtotal': 88.0, 'porcentaje_de_igv': '0.00', 'igv': 0.0, 'total': 88.0, 'moneda': '1', 'tipo_de_cambio': 1.0, 'id_tipo_gasto': 5, 'nom_tipo_gasto': 'Otros', 'id_proveedor': 6146, 'id_producto': 3077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2T00:00:00"/>
    <m/>
    <m/>
    <m/>
    <m/>
    <m/>
    <n v="1912"/>
    <n v="1"/>
    <n v="88"/>
    <n v="88"/>
    <n v="0"/>
    <n v="88"/>
    <n v="0"/>
    <n v="0"/>
    <n v="88"/>
    <n v="1"/>
    <n v="1"/>
    <n v="5"/>
    <s v="Otros"/>
    <n v="6146"/>
    <n v="30777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77"/>
  </r>
  <r>
    <s v="F201"/>
    <s v="00012170"/>
    <s v="COLABORATIVA S.A.C."/>
    <x v="7"/>
    <d v="2025-10-27T10:01:14"/>
    <x v="89"/>
    <m/>
    <s v="RUC"/>
    <n v="20509778974"/>
    <s v="[{'codigo_producto': 1994, 'cantidad': '1', 'valor_unitario': 61.0, 'precio_unitario': 61.0, 'descuento': 0.0, 'subtotal': 61.0, 'porcentaje_de_igv': '0.00', 'igv': 0.0, 'total': 61.0, 'moneda': '1', 'tipo_de_cambio': 1.0, 'id_tipo_gasto': 5, 'nom_tipo_gasto': 'Otros', 'id_proveedor': 6145, 'id_producto': 30774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2T00:00:00"/>
    <m/>
    <m/>
    <m/>
    <m/>
    <m/>
    <n v="1994"/>
    <n v="1"/>
    <n v="61"/>
    <n v="61"/>
    <n v="0"/>
    <n v="61"/>
    <n v="0"/>
    <n v="0"/>
    <n v="61"/>
    <n v="1"/>
    <n v="1"/>
    <n v="5"/>
    <s v="Otros"/>
    <n v="6145"/>
    <n v="30774"/>
    <x v="68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78"/>
  </r>
  <r>
    <s v="F F001"/>
    <s v="00004435"/>
    <s v="COLABORATIVA S.A.C."/>
    <x v="49"/>
    <m/>
    <x v="90"/>
    <m/>
    <s v="RUC"/>
    <n v="10271523471"/>
    <s v="[{'codigo_producto': 1912, 'cantidad': '1', 'valor_unitario': 112.71, 'precio_unitario': 133.0, 'descuento': 0.0, 'subtotal': 112.71, 'porcentaje_de_igv': '18.00', 'igv': 20.290000000000006, 'total': 133.0, 'moneda': '1', 'tipo_de_cambio': 1.0, 'id_tipo_gasto': 5, 'nom_tipo_gasto': 'Otros', 'id_proveedor': 4981, 'id_producto': 3004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8-02T00:00:00"/>
    <m/>
    <m/>
    <m/>
    <m/>
    <m/>
    <n v="1912"/>
    <n v="1"/>
    <n v="112.71"/>
    <n v="133"/>
    <n v="0"/>
    <n v="112.71"/>
    <n v="18"/>
    <n v="20.29"/>
    <n v="133"/>
    <n v="1"/>
    <n v="1"/>
    <n v="5"/>
    <s v="Otros"/>
    <n v="4981"/>
    <n v="30048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79"/>
  </r>
  <r>
    <s v="BLAAHNZ"/>
    <n v="5447857"/>
    <s v="COLABORATIVA S.A.C."/>
    <x v="50"/>
    <m/>
    <x v="18"/>
    <m/>
    <s v="RUC"/>
    <n v="20341841357"/>
    <s v="[{'codigo_producto': 1911, 'cantidad': '1', 'valor_unitario': 576.57, 'precio_unitario': 680.35, 'descuento': 0.0, 'subtotal': 576.57, 'porcentaje_de_igv': '18.00', 'igv': 103.77999999999997, 'total': 680.35, 'moneda': '1', 'tipo_de_cambio': 1.0, 'id_tipo_gasto': 5, 'nom_tipo_gasto': 'Otros', 'id_proveedor': 1406, 'id_producto': 29923, 'nom_producto': 'PASAJE', 'categoria_producto': 'EVENTOS', 'id_estado': 'not_paid', 'nombre_estado': 'Sin pagar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n v="1911"/>
    <n v="1"/>
    <n v="576.57000000000005"/>
    <n v="680.35"/>
    <n v="0"/>
    <n v="576.57000000000005"/>
    <n v="18"/>
    <n v="103.77999999999901"/>
    <n v="680.35"/>
    <n v="1"/>
    <n v="1"/>
    <n v="5"/>
    <s v="Otros"/>
    <n v="1406"/>
    <n v="29923"/>
    <x v="125"/>
    <s v="EVENTOS"/>
    <s v="not_paid"/>
    <x v="1"/>
    <n v="6727"/>
    <s v="6315100 Otros gastos de viaje"/>
    <s v="[[{'codigo': 72, 'nom_distribucion': 'Comercial', 'sub_categoria': 'Gastos de Viaje', 'porcentaje': '100.00'}]]"/>
    <m/>
    <m/>
    <m/>
    <m/>
    <m/>
    <m/>
    <m/>
    <x v="180"/>
  </r>
  <r>
    <s v="BLAHWUJ"/>
    <n v="5448205"/>
    <s v="COLABORATIVA S.A.C."/>
    <x v="50"/>
    <m/>
    <x v="18"/>
    <m/>
    <s v="RUC"/>
    <n v="20341841357"/>
    <s v="[{'codigo_producto': 1911, 'cantidad': '1', 'valor_unitario': 519.93, 'precio_unitario': 613.52, 'descuento': 0.0, 'subtotal': 519.93, 'porcentaje_de_igv': '18.00', 'igv': 93.59000000000003, 'total': 613.52, 'moneda': '1', 'tipo_de_cambio': 1.0, 'id_tipo_gasto': 5, 'nom_tipo_gasto': 'Otros', 'id_proveedor': 1406, 'id_producto': 2991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n v="1911"/>
    <n v="1"/>
    <n v="519.92999999999995"/>
    <n v="613.52"/>
    <n v="0"/>
    <n v="519.92999999999995"/>
    <n v="18"/>
    <n v="93.59"/>
    <n v="613.52"/>
    <n v="1"/>
    <n v="1"/>
    <n v="5"/>
    <s v="Otros"/>
    <n v="1406"/>
    <n v="29918"/>
    <x v="125"/>
    <s v="EVENTOS"/>
    <s v="paid"/>
    <x v="0"/>
    <n v="6727"/>
    <s v="6315100 Otros gastos de viaje"/>
    <s v="[[{'codigo': 72, 'nom_distribucion': 'Comercial', 'sub_categoria': 'Gastos de Viaje', 'porcentaje': '100.00'}]]"/>
    <m/>
    <m/>
    <m/>
    <m/>
    <m/>
    <m/>
    <m/>
    <x v="181"/>
  </r>
  <r>
    <s v="F F101"/>
    <s v="00014405"/>
    <s v="COLABORATIVA S.A.C."/>
    <x v="50"/>
    <m/>
    <x v="91"/>
    <m/>
    <s v="RUC"/>
    <n v="20539851811"/>
    <s v="[{'codigo_producto': 1992, 'cantidad': '2', 'valor_unitario': 177.965, 'precio_unitario': 210.0, 'descuento': 0.0, 'subtotal': 355.93, 'porcentaje_de_igv': '18.00', 'igv': 64.07, 'total': 420.0, 'moneda': '1', 'tipo_de_cambio': 1.0, 'id_tipo_gasto': 2, 'nom_tipo_gasto': 'Servicios', 'id_proveedor': 1974, 'id_producto': 29913, 'nom_producto': 'SERVICI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n v="1992"/>
    <n v="2"/>
    <n v="177.965"/>
    <n v="210"/>
    <n v="0"/>
    <n v="355.93"/>
    <n v="18"/>
    <n v="64.069999999999993"/>
    <n v="420"/>
    <n v="1"/>
    <n v="1"/>
    <n v="2"/>
    <s v="Servicios"/>
    <n v="1974"/>
    <n v="29913"/>
    <x v="126"/>
    <s v="EVENTOS"/>
    <s v="paid"/>
    <x v="0"/>
    <n v="6727"/>
    <s v="6315100 Otros gastos de viaje"/>
    <s v="[[{'codigo': 72, 'nom_distribucion': 'Comercial', 'sub_categoria': 'Gastos de Viaje', 'porcentaje': '100.00'}]]"/>
    <m/>
    <m/>
    <m/>
    <m/>
    <m/>
    <m/>
    <m/>
    <x v="182"/>
  </r>
  <r>
    <s v="F E001"/>
    <s v="00000437"/>
    <s v="COLABORATIVA S.A.C."/>
    <x v="50"/>
    <m/>
    <x v="85"/>
    <m/>
    <s v="RUC"/>
    <n v="20608571630"/>
    <s v="[{'codigo_producto': 1993, 'cantidad': '1', 'valor_unitario': 310.0, 'precio_unitario': 365.8, 'descuento': 0.0, 'subtotal': 310.0, 'porcentaje_de_igv': '18.00', 'igv': 55.80000000000001, 'total': 365.8, 'moneda': '1', 'tipo_de_cambio': 1.0, 'id_tipo_gasto': 2, 'nom_tipo_gasto': 'Servicios', 'id_proveedor': 3996, 'id_producto': 29747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8-01T00:00:00"/>
    <m/>
    <m/>
    <m/>
    <m/>
    <m/>
    <n v="1993"/>
    <n v="1"/>
    <n v="310"/>
    <n v="365.8"/>
    <n v="0"/>
    <n v="310"/>
    <n v="18"/>
    <n v="55.8"/>
    <n v="365.8"/>
    <n v="1"/>
    <n v="1"/>
    <n v="2"/>
    <s v="Servicios"/>
    <n v="3996"/>
    <n v="29747"/>
    <x v="112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183"/>
  </r>
  <r>
    <s v="F F001"/>
    <s v="00024991"/>
    <s v="COLABORATIVA S.A.C."/>
    <x v="50"/>
    <m/>
    <x v="17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n v="1824"/>
    <n v="1"/>
    <n v="41.8"/>
    <n v="49.32"/>
    <n v="0"/>
    <n v="41.8"/>
    <n v="17.989999999999998"/>
    <n v="7.52"/>
    <n v="49.32"/>
    <n v="1"/>
    <n v="1"/>
    <n v="5"/>
    <s v="Otros"/>
    <n v="470"/>
    <n v="29666"/>
    <x v="1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84"/>
  </r>
  <r>
    <s v="F F001"/>
    <s v="00024991"/>
    <s v="COLABORATIVA S.A.C."/>
    <x v="50"/>
    <m/>
    <x v="17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n v="1824"/>
    <n v="30"/>
    <n v="67.599999999999994"/>
    <n v="79.768000000000001"/>
    <n v="0"/>
    <n v="2028"/>
    <n v="18"/>
    <n v="365.039999999999"/>
    <n v="2393.04"/>
    <n v="1"/>
    <n v="1"/>
    <n v="5"/>
    <s v="Otros"/>
    <n v="470"/>
    <n v="29667"/>
    <x v="1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84"/>
  </r>
  <r>
    <s v="F F001"/>
    <s v="00024991"/>
    <s v="COLABORATIVA S.A.C."/>
    <x v="50"/>
    <m/>
    <x v="17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n v="1940"/>
    <n v="3"/>
    <n v="64"/>
    <n v="75.52"/>
    <n v="0"/>
    <n v="192"/>
    <n v="18"/>
    <n v="34.56"/>
    <n v="226.56"/>
    <n v="1"/>
    <n v="1"/>
    <n v="5"/>
    <s v="Otros"/>
    <n v="470"/>
    <n v="29668"/>
    <x v="119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84"/>
  </r>
  <r>
    <s v="F F003"/>
    <s v="0001115"/>
    <s v="COLABORATIVA S.A.C."/>
    <x v="50"/>
    <m/>
    <x v="92"/>
    <m/>
    <s v="RUC"/>
    <m/>
    <s v="[{'codigo_producto': 1895, 'cantidad': '1000', 'valor_unitario': 0.124, 'precio_unitario': 0.14632, 'descuento': 0.0, 'subtotal': 124.0, 'porcentaje_de_igv': '18.00', 'igv': 22.319999999999993, 'total': 146.32, 'moneda': '1', 'tipo_de_cambio': 1.0, 'id_tipo_gasto': 5, 'nom_tipo_gasto': 'Otros', 'id_proveedor': 3916, 'id_producto': 296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n v="1895"/>
    <n v="1000"/>
    <n v="0.124"/>
    <n v="0.14632000000000001"/>
    <n v="0"/>
    <n v="124"/>
    <n v="18"/>
    <n v="22.319999999999901"/>
    <n v="146.32"/>
    <n v="1"/>
    <n v="1"/>
    <n v="5"/>
    <s v="Otros"/>
    <n v="3916"/>
    <n v="2961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85"/>
  </r>
  <r>
    <s v="F FE28"/>
    <s v="00009926"/>
    <s v="COLABORATIVA S.A.C."/>
    <x v="50"/>
    <m/>
    <x v="25"/>
    <s v="Proveedor"/>
    <s v="RUC"/>
    <n v="20549068201"/>
    <s v="[{'codigo_producto': 1891, 'cantidad': '1', 'valor_unitario': 261.75, 'precio_unitario': 261.75, 'descuento': 0.0, 'subtotal': 261.75, 'porcentaje_de_igv': '0.00', 'igv': 0.0, 'total': 261.75, 'moneda': '1', 'tipo_de_cambio': 1.0, 'id_tipo_gasto': 2, 'nom_tipo_gasto': 'Servicios', 'id_proveedor': 561, 'id_producto': 29613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8-01T00:00:00"/>
    <m/>
    <m/>
    <m/>
    <m/>
    <m/>
    <n v="1891"/>
    <n v="1"/>
    <n v="261.75"/>
    <n v="261.75"/>
    <n v="0"/>
    <n v="261.75"/>
    <n v="0"/>
    <n v="0"/>
    <n v="261.75"/>
    <n v="1"/>
    <n v="1"/>
    <n v="2"/>
    <s v="Servicios"/>
    <n v="561"/>
    <n v="29613"/>
    <x v="26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186"/>
  </r>
  <r>
    <s v="B B100"/>
    <s v="00052538"/>
    <s v="COLABORATIVA S.A.C."/>
    <x v="51"/>
    <m/>
    <x v="60"/>
    <m/>
    <s v="RUC"/>
    <n v="20606696192"/>
    <s v="[{'codigo_producto': 1912, 'cantidad': '1', 'valor_unitario': 272.03, 'precio_unitario': 321.0, 'descuento': 0.0, 'subtotal': 272.03, 'porcentaje_de_igv': '18.00', 'igv': 48.97000000000003, 'total': 321.0, 'moneda': '1', 'tipo_de_cambio': 1.0, 'id_tipo_gasto': 5, 'nom_tipo_gasto': 'Otros', 'id_proveedor': 1580, 'id_producto': 3004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31T00:00:00"/>
    <m/>
    <m/>
    <m/>
    <m/>
    <m/>
    <n v="1912"/>
    <n v="1"/>
    <n v="272.02999999999997"/>
    <n v="321"/>
    <n v="0"/>
    <n v="272.02999999999997"/>
    <n v="18"/>
    <n v="48.97"/>
    <n v="321"/>
    <n v="1"/>
    <n v="1"/>
    <n v="5"/>
    <s v="Otros"/>
    <n v="1580"/>
    <n v="30040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87"/>
  </r>
  <r>
    <s v="BLATYXS"/>
    <n v="5446143"/>
    <s v="COLABORATIVA S.A.C."/>
    <x v="51"/>
    <m/>
    <x v="18"/>
    <m/>
    <s v="RUC"/>
    <n v="20341841357"/>
    <s v="[{'codigo_producto': 1911, 'cantidad': '2', 'valor_unitario': 593.01, 'precio_unitario': 699.75, 'descuento': 0.0, 'subtotal': 1186.02, 'porcentaje_de_igv': '18.00', 'igv': 213.48000000000002, 'total': 1399.5, 'moneda': '1', 'tipo_de_cambio': 1.0, 'id_tipo_gasto': 5, 'nom_tipo_gasto': 'Otros', 'id_proveedor': 1406, 'id_producto': 29926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7-31T00:00:00"/>
    <m/>
    <m/>
    <m/>
    <m/>
    <m/>
    <n v="1911"/>
    <n v="2"/>
    <n v="593.01"/>
    <n v="699.75"/>
    <n v="0"/>
    <n v="1186.02"/>
    <n v="18"/>
    <n v="213.48"/>
    <n v="1399.5"/>
    <n v="1"/>
    <n v="1"/>
    <n v="5"/>
    <s v="Otros"/>
    <n v="1406"/>
    <n v="29926"/>
    <x v="125"/>
    <s v="EVENTOS"/>
    <s v="paid"/>
    <x v="0"/>
    <n v="6727"/>
    <s v="6315100 Otros gastos de viaje"/>
    <s v="[[{'codigo': 72, 'nom_distribucion': 'Comercial', 'sub_categoria': 'Gastos de Viaje', 'porcentaje': '100.00'}]]"/>
    <m/>
    <m/>
    <m/>
    <m/>
    <m/>
    <m/>
    <m/>
    <x v="188"/>
  </r>
  <r>
    <s v="F FF01"/>
    <s v="00041462"/>
    <s v="COLABORATIVA S.A.C."/>
    <x v="51"/>
    <m/>
    <x v="93"/>
    <m/>
    <s v="RUC"/>
    <m/>
    <s v="[{'codigo_producto': 1998, 'cantidad': '1', 'valor_unitario': 9627.19, 'precio_unitario': 9627.19, 'descuento': 0.0, 'subtotal': 9627.19, 'porcentaje_de_igv': '0.00', 'igv': 0.0, 'total': 9627.19, 'moneda': '1', 'tipo_de_cambio': 1.0, 'id_tipo_gasto': 5, 'nom_tipo_gasto': 'Otros', 'id_proveedor': 4117, 'id_producto': 29716, 'nom_producto': 'COMISION', 'categoria_producto': 'EVENTOS', 'id_estado': 'paid', 'nombre_estado': 'Pagado', 'evento': {'id_evento': '', 'nom_evento': '', 'fecha_hora_ini_event': '', 'fecha_hora_fin_event': '', 'id_organizador': '', 'nom_organizador': '', 'tipo_organizador': ''}, 'id_cuenta': 6701, 'nom_cuenta': '6212100 Comisiones', 'distribucion_analitica': [[{'codigo': 99, 'nom_distribucion': 'TI', 'sub_categoria': 'Proveedores digitales y plataforma web', 'porcentaje': '100.00'}]]}]"/>
    <d v="2025-07-31T00:00:00"/>
    <m/>
    <m/>
    <m/>
    <m/>
    <m/>
    <n v="1998"/>
    <n v="1"/>
    <n v="9627.19"/>
    <n v="9627.19"/>
    <n v="0"/>
    <n v="9627.19"/>
    <n v="0"/>
    <n v="0"/>
    <n v="9627.19"/>
    <n v="1"/>
    <n v="1"/>
    <n v="5"/>
    <s v="Otros"/>
    <n v="4117"/>
    <n v="29716"/>
    <x v="128"/>
    <s v="EVENTOS"/>
    <s v="paid"/>
    <x v="0"/>
    <n v="6701"/>
    <s v="6212100 Comisiones"/>
    <s v="[[{'codigo': 99, 'nom_distribucion': 'TI', 'sub_categoria': 'Proveedores digitales y plataforma web', 'porcentaje': '100.00'}]]"/>
    <m/>
    <m/>
    <m/>
    <m/>
    <m/>
    <m/>
    <m/>
    <x v="189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895"/>
    <n v="3000"/>
    <n v="0.16356000000000001"/>
    <n v="0.193"/>
    <n v="0"/>
    <n v="490.68"/>
    <n v="18"/>
    <n v="88.32"/>
    <n v="579"/>
    <n v="1"/>
    <n v="1"/>
    <n v="5"/>
    <s v="Otros"/>
    <n v="1400"/>
    <n v="2970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895"/>
    <n v="8000"/>
    <n v="0.155085"/>
    <n v="0.183"/>
    <n v="0"/>
    <n v="1240.68"/>
    <n v="18"/>
    <n v="223.319999999999"/>
    <n v="1464"/>
    <n v="1"/>
    <n v="1"/>
    <n v="5"/>
    <s v="Otros"/>
    <n v="1400"/>
    <n v="2970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895"/>
    <n v="8000"/>
    <n v="0.155085"/>
    <n v="0.183"/>
    <n v="0"/>
    <n v="1240.68"/>
    <n v="18"/>
    <n v="223.319999999999"/>
    <n v="1464"/>
    <n v="1"/>
    <n v="1"/>
    <n v="5"/>
    <s v="Otros"/>
    <n v="1400"/>
    <n v="2970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895"/>
    <n v="6000"/>
    <n v="0.155085"/>
    <n v="0.183"/>
    <n v="0"/>
    <n v="930.51"/>
    <n v="18"/>
    <n v="167.49"/>
    <n v="1098"/>
    <n v="1"/>
    <n v="1"/>
    <n v="5"/>
    <s v="Otros"/>
    <n v="1400"/>
    <n v="2970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223"/>
    <n v="1500"/>
    <s v="0.30084666666666665"/>
    <n v="0.35499999999999998"/>
    <n v="0"/>
    <n v="451.27"/>
    <n v="18"/>
    <n v="81.23"/>
    <n v="532.5"/>
    <n v="1"/>
    <n v="1"/>
    <n v="5"/>
    <s v="Otros"/>
    <n v="1400"/>
    <n v="29708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29709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223"/>
    <n v="3500"/>
    <s v="0.2669485714285714"/>
    <n v="0.315"/>
    <n v="0"/>
    <n v="934.32"/>
    <n v="18"/>
    <n v="168.17999999999901"/>
    <n v="1102.5"/>
    <n v="1"/>
    <n v="1"/>
    <n v="5"/>
    <s v="Otros"/>
    <n v="1400"/>
    <n v="29710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001"/>
    <s v="00009250"/>
    <s v="COLABORATIVA S.A.C."/>
    <x v="51"/>
    <m/>
    <x v="24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223"/>
    <n v="1500"/>
    <s v="0.29661333333333334"/>
    <n v="0.35"/>
    <n v="0"/>
    <n v="444.92"/>
    <n v="18"/>
    <n v="80.079999999999899"/>
    <n v="525"/>
    <n v="1"/>
    <n v="1"/>
    <n v="5"/>
    <s v="Otros"/>
    <n v="1400"/>
    <n v="29711"/>
    <x v="46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0"/>
  </r>
  <r>
    <s v="F F101"/>
    <s v="00026143"/>
    <s v="COLABORATIVA S.A.C."/>
    <x v="51"/>
    <m/>
    <x v="94"/>
    <m/>
    <s v="RUC"/>
    <n v="20511647259"/>
    <s v="[{'codigo_producto': 1997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9700, 'nom_producto': 'SUSCRIP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"/>
    <d v="2025-07-31T00:00:00"/>
    <m/>
    <m/>
    <m/>
    <m/>
    <m/>
    <n v="1997"/>
    <n v="1"/>
    <n v="150"/>
    <n v="150"/>
    <n v="0"/>
    <n v="150"/>
    <n v="0"/>
    <n v="0"/>
    <n v="150"/>
    <n v="1"/>
    <n v="1"/>
    <n v="5"/>
    <s v="Otros"/>
    <n v="1812"/>
    <n v="29700"/>
    <x v="129"/>
    <s v="EVENTOS"/>
    <s v="paid"/>
    <x v="0"/>
    <n v="877"/>
    <s v="6329000 AsesorÃ­a y consultorÃ­a - Otros"/>
    <s v="[[{'codigo': 71, 'nom_distribucion': 'Comercial', 'sub_categoria': 'Proyecto', 'porcentaje': '100.00'}]]"/>
    <m/>
    <m/>
    <m/>
    <m/>
    <m/>
    <m/>
    <m/>
    <x v="191"/>
  </r>
  <r>
    <s v="RE"/>
    <s v="00158"/>
    <s v="COLABORATIVA S.A.C."/>
    <x v="51"/>
    <m/>
    <x v="95"/>
    <m/>
    <s v="RUC"/>
    <n v="10443604702"/>
    <s v="[{'codigo_producto': 1858, 'cantidad': '1', 'valor_unitario': 565.0, 'precio_unitario': 565.0, 'descuento': 0.0, 'subtotal': 565.0, 'porcentaje_de_igv': '0.00', 'igv': 0.0, 'total': 565.0, 'moneda': '1', 'tipo_de_cambio': 1.0, 'id_tipo_gasto': 5, 'nom_tipo_gasto': 'Otros', 'id_proveedor': 1441, 'id_producto': 29658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1, 'nom_distribucion': 'Impresos', 'sub_categoria': 'Otros', 'porcentaje': '100.00'}]]}]"/>
    <d v="2025-07-31T00:00:00"/>
    <m/>
    <m/>
    <m/>
    <m/>
    <m/>
    <n v="1858"/>
    <n v="1"/>
    <n v="565"/>
    <n v="565"/>
    <n v="0"/>
    <n v="565"/>
    <n v="0"/>
    <n v="0"/>
    <n v="565"/>
    <n v="1"/>
    <n v="1"/>
    <n v="5"/>
    <s v="Otros"/>
    <n v="1441"/>
    <n v="29658"/>
    <x v="55"/>
    <s v="EVENTOS"/>
    <s v="paid"/>
    <x v="0"/>
    <n v="6743"/>
    <s v="6329102 SERVICIOS DIVERSOS"/>
    <s v="[[{'codigo': 81, 'nom_distribucion': 'Impresos', 'sub_categoria': 'Otros', 'porcentaje': '100.00'}]]"/>
    <m/>
    <m/>
    <m/>
    <m/>
    <m/>
    <m/>
    <m/>
    <x v="192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924"/>
    <n v="1000"/>
    <n v="0.41525000000000001"/>
    <n v="0.49"/>
    <n v="0"/>
    <n v="415.25"/>
    <n v="18"/>
    <n v="74.75"/>
    <n v="490"/>
    <n v="1"/>
    <n v="1"/>
    <n v="5"/>
    <s v="Otros"/>
    <n v="482"/>
    <n v="29620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3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924"/>
    <n v="1000"/>
    <n v="0.41525000000000001"/>
    <n v="0.49"/>
    <n v="0"/>
    <n v="415.25"/>
    <n v="18"/>
    <n v="74.75"/>
    <n v="490"/>
    <n v="1"/>
    <n v="1"/>
    <n v="5"/>
    <s v="Otros"/>
    <n v="482"/>
    <n v="29621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3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924"/>
    <n v="1000"/>
    <n v="0.41525000000000001"/>
    <n v="0.49"/>
    <n v="0"/>
    <n v="415.25"/>
    <n v="18"/>
    <n v="74.75"/>
    <n v="490"/>
    <n v="1"/>
    <n v="1"/>
    <n v="5"/>
    <s v="Otros"/>
    <n v="482"/>
    <n v="29622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3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924"/>
    <n v="1000"/>
    <n v="0.41525000000000001"/>
    <n v="0.49"/>
    <n v="0"/>
    <n v="415.25"/>
    <n v="18"/>
    <n v="74.75"/>
    <n v="490"/>
    <n v="1"/>
    <n v="1"/>
    <n v="5"/>
    <s v="Otros"/>
    <n v="482"/>
    <n v="29623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3"/>
  </r>
  <r>
    <s v="F E001"/>
    <s v="00000286"/>
    <s v="COLABORATIVA S.A.C."/>
    <x v="51"/>
    <m/>
    <x v="48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n v="1924"/>
    <n v="1000"/>
    <n v="0.41525000000000001"/>
    <n v="0.49"/>
    <n v="0"/>
    <n v="415.25"/>
    <n v="18"/>
    <n v="74.75"/>
    <n v="490"/>
    <n v="1"/>
    <n v="1"/>
    <n v="5"/>
    <s v="Otros"/>
    <n v="482"/>
    <n v="29624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193"/>
  </r>
  <r>
    <s v="R E001"/>
    <n v="44"/>
    <s v="COLABORATIVA S.A.C."/>
    <x v="51"/>
    <m/>
    <x v="54"/>
    <m/>
    <s v="RUC"/>
    <n v="10778177621"/>
    <s v="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598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7-31T00:00:00"/>
    <m/>
    <m/>
    <m/>
    <m/>
    <m/>
    <n v="1910"/>
    <n v="1"/>
    <n v="150"/>
    <n v="150"/>
    <n v="0"/>
    <n v="150"/>
    <n v="0"/>
    <n v="0"/>
    <n v="150"/>
    <n v="1"/>
    <n v="1"/>
    <n v="2"/>
    <s v="Servicios"/>
    <n v="2001"/>
    <n v="29598"/>
    <x v="95"/>
    <s v="EVENTOS"/>
    <s v="paid"/>
    <x v="0"/>
    <n v="6743"/>
    <s v="6329102 SERVICIOS DIVERSOS"/>
    <s v="[[{'codigo': 60, 'nom_distribucion': 'Administrativo', 'sub_categoria': 'Seguridad', 'porcentaje': '100.00'}]]"/>
    <m/>
    <m/>
    <m/>
    <m/>
    <m/>
    <m/>
    <m/>
    <x v="194"/>
  </r>
  <r>
    <s v="F E001"/>
    <s v="00000097"/>
    <s v="COLABORATIVA S.A.C."/>
    <x v="51"/>
    <m/>
    <x v="14"/>
    <m/>
    <s v="RUC"/>
    <n v="10440668581"/>
    <s v="[{'codigo_producto': 1859, 'cantidad': '1', 'valor_unitario': 3520.0, 'precio_unitario': 4153.6, 'descuento': 0.0, 'subtotal': 3520.0, 'porcentaje_de_igv': '18.00', 'igv': 633.6000000000004, 'total': 4153.6, 'moneda': '1', 'tipo_de_cambio': 1.0, 'id_tipo_gasto': 2, 'nom_tipo_gasto': 'Servicios', 'id_proveedor': 1389, 'id_producto': 2959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31T00:00:00"/>
    <m/>
    <m/>
    <m/>
    <m/>
    <m/>
    <n v="1859"/>
    <n v="1"/>
    <n v="3520"/>
    <n v="4153.6000000000004"/>
    <n v="0"/>
    <n v="3520"/>
    <n v="18"/>
    <n v="633.6"/>
    <n v="4153.6000000000004"/>
    <n v="1"/>
    <n v="1"/>
    <n v="2"/>
    <s v="Servicios"/>
    <n v="1389"/>
    <n v="29595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95"/>
  </r>
  <r>
    <s v="F E001"/>
    <s v="00000017"/>
    <s v="COLABORATIVA S.A.C."/>
    <x v="52"/>
    <m/>
    <x v="96"/>
    <m/>
    <s v="RUC"/>
    <n v="20612226777"/>
    <s v="[{'codigo_producto': 283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9655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99, 'nom_distribucion': 'TI', 'sub_categoria': 'Proveedores digitales y plataforma web', 'porcentaje': '100.00'}]]}]"/>
    <d v="2025-07-30T00:00:00"/>
    <m/>
    <m/>
    <m/>
    <m/>
    <m/>
    <n v="283"/>
    <n v="1"/>
    <n v="390"/>
    <n v="460.2"/>
    <n v="0"/>
    <n v="390"/>
    <n v="18"/>
    <n v="70.199999999999903"/>
    <n v="460.2"/>
    <n v="1"/>
    <n v="1"/>
    <n v="2"/>
    <s v="Servicios"/>
    <n v="1545"/>
    <n v="29655"/>
    <x v="99"/>
    <s v="Mobiliario de oficina"/>
    <s v="paid"/>
    <x v="0"/>
    <n v="6740"/>
    <s v="6327106 SERVICIOS INFORMATICOS"/>
    <s v="[[{'codigo': 99, 'nom_distribucion': 'TI', 'sub_categoria': 'Proveedores digitales y plataforma web', 'porcentaje': '100.00'}]]"/>
    <m/>
    <m/>
    <m/>
    <m/>
    <m/>
    <m/>
    <m/>
    <x v="196"/>
  </r>
  <r>
    <s v="F E001"/>
    <s v="00000097"/>
    <s v="COLABORATIVA S.A.C."/>
    <x v="52"/>
    <m/>
    <x v="97"/>
    <m/>
    <s v="RUC"/>
    <m/>
    <s v="[{'codigo_producto': 1814, 'cantidad': '1', 'valor_unitario': 593.22, 'precio_unitario': 700.0, 'descuento': 0.0, 'subtotal': 593.22, 'porcentaje_de_igv': '18.00', 'igv': 106.77999999999997, 'total': 700.0, 'moneda': '1', 'tipo_de_cambio': 1.0, 'id_tipo_gasto': 5, 'nom_tipo_gasto': 'Otros', 'id_proveedor': 3199, 'id_producto': 29569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95, 'nom_distribucion': 'RR.HH', 'sub_categoria': 'Ime', 'porcentaje': '100.00'}]]}]"/>
    <d v="2025-07-30T00:00:00"/>
    <m/>
    <m/>
    <m/>
    <m/>
    <m/>
    <n v="1814"/>
    <n v="1"/>
    <n v="593.22"/>
    <n v="700"/>
    <n v="0"/>
    <n v="593.22"/>
    <n v="18"/>
    <n v="106.77999999999901"/>
    <n v="700"/>
    <n v="1"/>
    <n v="1"/>
    <n v="5"/>
    <s v="Otros"/>
    <n v="3199"/>
    <n v="29569"/>
    <x v="130"/>
    <s v="ACTIVOS"/>
    <s v="paid"/>
    <x v="0"/>
    <n v="6748"/>
    <s v="6330104 MATERIALES"/>
    <s v="[[{'codigo': 95, 'nom_distribucion': 'RR.HH', 'sub_categoria': 'Ime', 'porcentaje': '100.00'}]]"/>
    <m/>
    <m/>
    <m/>
    <m/>
    <m/>
    <m/>
    <m/>
    <x v="195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3"/>
    <n v="629"/>
    <s v="742.2199999999999"/>
    <n v="0"/>
    <n v="1887"/>
    <n v="18"/>
    <n v="339.659999999999"/>
    <n v="2226.66"/>
    <n v="1"/>
    <n v="1"/>
    <n v="5"/>
    <s v="Otros"/>
    <n v="384"/>
    <n v="29549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27"/>
    <s v="203.70407407407407"/>
    <s v="240.37074074074076"/>
    <n v="0"/>
    <n v="5500.01"/>
    <n v="18"/>
    <n v="990"/>
    <n v="6490.01"/>
    <n v="1"/>
    <n v="1"/>
    <n v="5"/>
    <s v="Otros"/>
    <n v="384"/>
    <n v="29550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39"/>
    <n v="159"/>
    <n v="187.62"/>
    <n v="0"/>
    <n v="6201"/>
    <n v="18"/>
    <n v="1116.18"/>
    <n v="7317.18"/>
    <n v="1"/>
    <n v="1"/>
    <n v="5"/>
    <s v="Otros"/>
    <n v="384"/>
    <n v="29551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81"/>
    <n v="129"/>
    <n v="152.22"/>
    <n v="0"/>
    <n v="10449"/>
    <n v="18"/>
    <n v="1880.8199999999899"/>
    <n v="12329.82"/>
    <n v="1"/>
    <n v="1"/>
    <n v="5"/>
    <s v="Otros"/>
    <n v="384"/>
    <n v="29552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24"/>
    <n v="75"/>
    <n v="88.5"/>
    <n v="0"/>
    <n v="1800"/>
    <n v="18"/>
    <n v="324"/>
    <n v="2124"/>
    <n v="1"/>
    <n v="1"/>
    <n v="5"/>
    <s v="Otros"/>
    <n v="384"/>
    <n v="29553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1830"/>
    <n v="10"/>
    <n v="200"/>
    <n v="236"/>
    <n v="0"/>
    <n v="2000"/>
    <n v="18"/>
    <n v="360"/>
    <n v="2360"/>
    <n v="1"/>
    <n v="1"/>
    <n v="5"/>
    <s v="Otros"/>
    <n v="384"/>
    <n v="29554"/>
    <x v="98"/>
    <s v="EVENT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15"/>
    <n v="117.5"/>
    <n v="138.65"/>
    <n v="0"/>
    <n v="1762.5"/>
    <n v="18"/>
    <n v="317.25"/>
    <n v="2079.75"/>
    <n v="1"/>
    <n v="1"/>
    <n v="5"/>
    <s v="Otros"/>
    <n v="384"/>
    <n v="29555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12"/>
    <n v="200"/>
    <n v="236"/>
    <n v="0"/>
    <n v="2400"/>
    <n v="18"/>
    <n v="432"/>
    <n v="2832"/>
    <n v="1"/>
    <n v="1"/>
    <n v="5"/>
    <s v="Otros"/>
    <n v="384"/>
    <n v="29556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15"/>
    <n v="117.5"/>
    <n v="138.65"/>
    <n v="0"/>
    <n v="1762.5"/>
    <n v="18"/>
    <n v="317.25"/>
    <n v="2079.75"/>
    <n v="1"/>
    <n v="1"/>
    <n v="5"/>
    <s v="Otros"/>
    <n v="384"/>
    <n v="29557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E001"/>
    <s v="00000518"/>
    <s v="COLABORATIVA S.A.C."/>
    <x v="52"/>
    <m/>
    <x v="33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n v="279"/>
    <n v="6"/>
    <n v="122.8"/>
    <s v="144.90333333333334"/>
    <n v="0"/>
    <n v="736.8"/>
    <n v="18"/>
    <n v="132.62"/>
    <n v="869.42"/>
    <n v="1"/>
    <n v="1"/>
    <n v="5"/>
    <s v="Otros"/>
    <n v="384"/>
    <n v="29558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97"/>
  </r>
  <r>
    <s v="F F008"/>
    <s v="00006896"/>
    <s v="COLABORATIVA S.A.C."/>
    <x v="53"/>
    <m/>
    <x v="51"/>
    <m/>
    <s v="RUC"/>
    <n v="20600541723"/>
    <s v="[{'codigo_producto': 1912, 'cantidad': '1', 'valor_unitario': 261.86, 'precio_unitario': 309.0, 'descuento': 0.0, 'subtotal': 261.86, 'porcentaje_de_igv': '18.00', 'igv': 47.139999999999986, 'total': 309.0, 'moneda': '1', 'tipo_de_cambio': 1.0, 'id_tipo_gasto': 5, 'nom_tipo_gasto': 'Otros', 'id_proveedor': 1548, 'id_producto': 3002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8T00:00:00"/>
    <m/>
    <m/>
    <m/>
    <m/>
    <m/>
    <n v="1912"/>
    <n v="1"/>
    <n v="261.86"/>
    <n v="309"/>
    <n v="0"/>
    <n v="261.86"/>
    <n v="18"/>
    <n v="47.139999999999901"/>
    <n v="309"/>
    <n v="1"/>
    <n v="1"/>
    <n v="5"/>
    <s v="Otros"/>
    <n v="1548"/>
    <n v="30026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98"/>
  </r>
  <r>
    <s v="F F002"/>
    <s v="00009971"/>
    <s v="COLABORATIVA S.A.C."/>
    <x v="53"/>
    <m/>
    <x v="98"/>
    <m/>
    <s v="RUC"/>
    <n v="20541192833"/>
    <s v="[{'codigo_producto': 1912, 'cantidad': '1', 'valor_unitario': 211.86, 'precio_unitario': 250.0, 'descuento': 0.0, 'subtotal': 211.86, 'porcentaje_de_igv': '18.00', 'igv': 38.139999999999986, 'total': 250.0, 'moneda': '1', 'tipo_de_cambio': 1.0, 'id_tipo_gasto': 5, 'nom_tipo_gasto': 'Otros', 'id_proveedor': 4977, 'id_producto': 3002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8T00:00:00"/>
    <m/>
    <m/>
    <m/>
    <m/>
    <m/>
    <n v="1912"/>
    <n v="1"/>
    <n v="211.86"/>
    <n v="250"/>
    <n v="0"/>
    <n v="211.86"/>
    <n v="18"/>
    <n v="38.139999999999901"/>
    <n v="250"/>
    <n v="1"/>
    <n v="1"/>
    <n v="5"/>
    <s v="Otros"/>
    <n v="4977"/>
    <n v="30021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199"/>
  </r>
  <r>
    <s v="R E001"/>
    <n v="33"/>
    <s v="COLABORATIVA S.A.C."/>
    <x v="54"/>
    <m/>
    <x v="3"/>
    <m/>
    <s v="RUC"/>
    <n v="10767791416"/>
    <s v="[{'codigo_producto': 1859, 'cantidad': '1', 'valor_unitario': 292.37, 'precio_unitario': 345.0, 'descuento': 0.0, 'subtotal': 292.37, 'porcentaje_de_igv': '18.00', 'igv': 52.629999999999995, 'total': 345.0, 'moneda': '1', 'tipo_de_cambio': 1.0, 'id_tipo_gasto': 2, 'nom_tipo_gasto': 'Servicios', 'id_proveedor': 1553, 'id_producto': 2951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7T00:00:00"/>
    <m/>
    <m/>
    <m/>
    <m/>
    <m/>
    <n v="1859"/>
    <n v="1"/>
    <n v="292.37"/>
    <n v="345"/>
    <n v="0"/>
    <n v="292.37"/>
    <n v="18"/>
    <n v="52.629999999999903"/>
    <n v="345"/>
    <n v="1"/>
    <n v="1"/>
    <n v="2"/>
    <s v="Servicios"/>
    <n v="1553"/>
    <n v="29510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00"/>
  </r>
  <r>
    <s v="F FI37"/>
    <s v="00026962"/>
    <s v="COLABORATIVA S.A.C."/>
    <x v="55"/>
    <m/>
    <x v="34"/>
    <m/>
    <s v="RUC"/>
    <n v="20506717044"/>
    <s v="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"/>
    <d v="2025-07-26T00:00:00"/>
    <m/>
    <m/>
    <m/>
    <m/>
    <m/>
    <n v="1989"/>
    <n v="1"/>
    <n v="42.37"/>
    <n v="50"/>
    <n v="0"/>
    <n v="42.37"/>
    <n v="18.010000000000002"/>
    <n v="7.63"/>
    <n v="50"/>
    <n v="1"/>
    <n v="1"/>
    <n v="5"/>
    <s v="Otros"/>
    <n v="2224"/>
    <n v="29574"/>
    <x v="35"/>
    <s v="EVENTOS"/>
    <s v="paid"/>
    <x v="0"/>
    <n v="6748"/>
    <s v="6330104 MATERIALES"/>
    <s v="[[{'codigo': 142, 'nom_distribucion': 'RR.HH', 'sub_categoria': 'Suministros', 'porcentaje': '100.00'}]]"/>
    <m/>
    <m/>
    <m/>
    <m/>
    <m/>
    <m/>
    <m/>
    <x v="201"/>
  </r>
  <r>
    <s v="F FI37"/>
    <s v="00026962"/>
    <s v="COLABORATIVA S.A.C."/>
    <x v="55"/>
    <m/>
    <x v="34"/>
    <m/>
    <s v="RUC"/>
    <n v="20506717044"/>
    <s v="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"/>
    <d v="2025-07-26T00:00:00"/>
    <m/>
    <m/>
    <m/>
    <m/>
    <m/>
    <n v="1916"/>
    <n v="1"/>
    <n v="16.95"/>
    <n v="20"/>
    <n v="0"/>
    <n v="16.95"/>
    <n v="17.989999999999998"/>
    <n v="3.05"/>
    <n v="20"/>
    <n v="1"/>
    <n v="1"/>
    <n v="5"/>
    <s v="Otros"/>
    <n v="2224"/>
    <n v="29575"/>
    <x v="31"/>
    <s v="EVENTOS"/>
    <s v="paid"/>
    <x v="0"/>
    <n v="877"/>
    <s v="6329000 AsesorÃ­a y consultorÃ­a - Otros"/>
    <s v="[[{'codigo': 143, 'nom_distribucion': 'RR.HH', 'sub_categoria': 'Otros', 'porcentaje': '100.00'}]]"/>
    <m/>
    <m/>
    <m/>
    <m/>
    <m/>
    <m/>
    <m/>
    <x v="201"/>
  </r>
  <r>
    <s v="R E001"/>
    <n v="69"/>
    <s v="COLABORATIVA S.A.C."/>
    <x v="56"/>
    <m/>
    <x v="32"/>
    <m/>
    <s v="RUC"/>
    <n v="10444278345"/>
    <s v="[{'codigo_producto': 1935, 'cantidad': '1', 'valor_unitario': 381.36, 'precio_unitario': 450.0, 'descuento': 0.0, 'subtotal': 381.36, 'porcentaje_de_igv': '18.00', 'igv': 68.63999999999999, 'total': 450.0, 'moneda': '1', 'tipo_de_cambio': 1.0, 'id_tipo_gasto': 5, 'nom_tipo_gasto': 'Otros', 'id_proveedor': 1811, 'id_producto': 29505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7-25T00:00:00"/>
    <m/>
    <m/>
    <m/>
    <m/>
    <m/>
    <n v="1935"/>
    <n v="1"/>
    <n v="381.36"/>
    <n v="450"/>
    <n v="0"/>
    <n v="381.36"/>
    <n v="18"/>
    <n v="68.639999999999901"/>
    <n v="450"/>
    <n v="1"/>
    <n v="1"/>
    <n v="5"/>
    <s v="Otros"/>
    <n v="1811"/>
    <n v="29505"/>
    <x v="33"/>
    <s v="EVENTOS"/>
    <s v="paid"/>
    <x v="0"/>
    <n v="6740"/>
    <s v="6327106 SERVICIOS INFORMATICOS"/>
    <s v="[[{'codigo': 100, 'nom_distribucion': 'TI', 'sub_categoria': 'Proyecto', 'porcentaje': '100.00'}]]"/>
    <m/>
    <m/>
    <m/>
    <m/>
    <m/>
    <m/>
    <m/>
    <x v="202"/>
  </r>
  <r>
    <s v="FF"/>
    <s v="00200032178"/>
    <s v="COLABORATIVA S.A.C."/>
    <x v="57"/>
    <m/>
    <x v="50"/>
    <m/>
    <s v="RUC"/>
    <n v="20421530107"/>
    <s v="[{'codigo_producto': 1895, 'cantidad': '15000', 'valor_unitario': 0.16101666666666667, 'precio_unitario': 0.19, 'descuento': 0.0, 'subtotal': 2415.25, 'porcentaje_de_igv': '18.00', 'igv': 434.75, 'total': 2850.0, 'moneda': '1', 'tipo_de_cambio': 1.0, 'id_tipo_gasto': 5, 'nom_tipo_gasto': 'Otros', 'id_proveedor': 1555, 'id_producto': 297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24T00:00:00"/>
    <m/>
    <m/>
    <m/>
    <m/>
    <m/>
    <n v="1895"/>
    <n v="15000"/>
    <s v="0.16101666666666667"/>
    <n v="0.19"/>
    <n v="0"/>
    <n v="2415.25"/>
    <n v="18"/>
    <n v="434.75"/>
    <n v="2850"/>
    <n v="1"/>
    <n v="1"/>
    <n v="5"/>
    <s v="Otros"/>
    <n v="1555"/>
    <n v="2973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03"/>
  </r>
  <r>
    <s v="R SB01"/>
    <s v="0557237787"/>
    <s v="COLABORATIVA S.A.C."/>
    <x v="57"/>
    <m/>
    <x v="23"/>
    <m/>
    <s v="RUC"/>
    <n v="20467534026"/>
    <s v="[{'codigo_producto': 1829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68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"/>
    <d v="2025-07-24T00:00:00"/>
    <m/>
    <m/>
    <m/>
    <m/>
    <m/>
    <n v="1829"/>
    <n v="1"/>
    <n v="23.69"/>
    <n v="27.95"/>
    <n v="0"/>
    <n v="23.69"/>
    <n v="17.98"/>
    <n v="4.25999999999999"/>
    <n v="27.95"/>
    <n v="1"/>
    <n v="1"/>
    <n v="2"/>
    <s v="Servicios"/>
    <n v="2218"/>
    <n v="29684"/>
    <x v="18"/>
    <s v="EVENTOS"/>
    <s v="paid"/>
    <x v="0"/>
    <n v="6960"/>
    <s v="632902 Operativos"/>
    <s v="[[{'codigo': 76, 'nom_distribucion': 'Marketing', 'sub_categoria': 'Otros', 'porcentaje': '100.00'}]]"/>
    <m/>
    <m/>
    <m/>
    <m/>
    <m/>
    <m/>
    <m/>
    <x v="204"/>
  </r>
  <r>
    <s v="R SB01"/>
    <s v="0557184643"/>
    <s v="COLABORATIVA S.A.C."/>
    <x v="57"/>
    <m/>
    <x v="23"/>
    <m/>
    <s v="RUC"/>
    <n v="20467534026"/>
    <s v="[{'codigo_producto': 1829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68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"/>
    <d v="2025-07-24T00:00:00"/>
    <m/>
    <m/>
    <m/>
    <m/>
    <m/>
    <n v="1829"/>
    <n v="1"/>
    <n v="47.37"/>
    <n v="55.9"/>
    <n v="0"/>
    <n v="47.37"/>
    <n v="18.010000000000002"/>
    <n v="8.5299999999999994"/>
    <n v="55.9"/>
    <n v="1"/>
    <n v="1"/>
    <n v="2"/>
    <s v="Servicios"/>
    <n v="2218"/>
    <n v="29681"/>
    <x v="18"/>
    <s v="EVENTOS"/>
    <s v="paid"/>
    <x v="0"/>
    <n v="6960"/>
    <s v="632902 Operativos"/>
    <s v="[[{'codigo': 76, 'nom_distribucion': 'Marketing', 'sub_categoria': 'Otros', 'porcentaje': '100.00'}]]"/>
    <m/>
    <m/>
    <m/>
    <m/>
    <m/>
    <m/>
    <m/>
    <x v="205"/>
  </r>
  <r>
    <s v="R SB01"/>
    <s v="0557184229"/>
    <s v="COLABORATIVA S.A.C."/>
    <x v="57"/>
    <m/>
    <x v="23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78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92, 'nom_distribucion': 'Operaciones', 'sub_categoria': 'Operativos', 'porcentaje': '100.00'}]]}]"/>
    <d v="2025-07-24T00:00:00"/>
    <m/>
    <m/>
    <m/>
    <m/>
    <m/>
    <n v="1829"/>
    <n v="1"/>
    <n v="25.33"/>
    <n v="29.89"/>
    <n v="0"/>
    <n v="25.33"/>
    <n v="18"/>
    <n v="4.5599999999999996"/>
    <n v="29.89"/>
    <n v="1"/>
    <n v="1"/>
    <n v="2"/>
    <s v="Servicios"/>
    <n v="2218"/>
    <n v="29678"/>
    <x v="18"/>
    <s v="EVENTOS"/>
    <s v="paid"/>
    <x v="0"/>
    <n v="6960"/>
    <s v="632902 Operativos"/>
    <s v="[[{'codigo': 92, 'nom_distribucion': 'Operaciones', 'sub_categoria': 'Operativos', 'porcentaje': '100.00'}]]"/>
    <m/>
    <m/>
    <m/>
    <m/>
    <m/>
    <m/>
    <m/>
    <x v="206"/>
  </r>
  <r>
    <s v="F FC03"/>
    <s v="00000218"/>
    <s v="COLABORATIVA S.A.C."/>
    <x v="57"/>
    <m/>
    <x v="99"/>
    <m/>
    <s v="RUC"/>
    <n v="20601790921"/>
    <s v="[{'codigo_producto': 245, 'cantidad': '3', 'valor_unitario': 19.49, 'precio_unitario': 23.0, 'descuento': 0.0, 'subtotal': 58.47, 'porcentaje_de_igv': '18.01', 'igv': 10.530000000000001, 'total': 69.0, 'moneda': '1', 'tipo_de_cambio': 1.0, 'id_tipo_gasto': 5, 'nom_tipo_gasto': 'Otros', 'id_proveedor': 3197, 'id_producto': 29564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24T00:00:00"/>
    <m/>
    <m/>
    <m/>
    <m/>
    <m/>
    <n v="245"/>
    <n v="3"/>
    <n v="19.489999999999998"/>
    <n v="23"/>
    <n v="0"/>
    <n v="58.47"/>
    <n v="18.010000000000002"/>
    <n v="10.53"/>
    <n v="69"/>
    <n v="1"/>
    <n v="1"/>
    <n v="5"/>
    <s v="Otros"/>
    <n v="3197"/>
    <n v="29564"/>
    <x v="94"/>
    <s v="ACTIV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207"/>
  </r>
  <r>
    <s v="F FRE1"/>
    <s v="00004528"/>
    <s v="COLABORATIVA S.A.C."/>
    <x v="57"/>
    <m/>
    <x v="35"/>
    <m/>
    <s v="RUC"/>
    <m/>
    <s v="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4T00:00:00"/>
    <m/>
    <m/>
    <m/>
    <m/>
    <m/>
    <n v="1925"/>
    <n v="1"/>
    <n v="635.51"/>
    <n v="749.9"/>
    <n v="0"/>
    <n v="635.51"/>
    <n v="18"/>
    <n v="114.38999999999901"/>
    <n v="749.9"/>
    <n v="1"/>
    <n v="1"/>
    <n v="5"/>
    <s v="Otros"/>
    <n v="3202"/>
    <n v="29501"/>
    <x v="132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208"/>
  </r>
  <r>
    <s v="F FRE1"/>
    <s v="00004528"/>
    <s v="COLABORATIVA S.A.C."/>
    <x v="57"/>
    <m/>
    <x v="35"/>
    <m/>
    <s v="RUC"/>
    <m/>
    <s v="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4T00:00:00"/>
    <m/>
    <m/>
    <m/>
    <m/>
    <m/>
    <n v="1916"/>
    <n v="1"/>
    <n v="9.24"/>
    <n v="10.9"/>
    <n v="0"/>
    <n v="9.24"/>
    <n v="17.97"/>
    <n v="1.66"/>
    <n v="10.9"/>
    <n v="1"/>
    <n v="1"/>
    <n v="5"/>
    <s v="Otros"/>
    <n v="3202"/>
    <n v="29502"/>
    <x v="31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208"/>
  </r>
  <r>
    <s v="F E001"/>
    <s v="00000277"/>
    <s v="COLABORATIVA S.A.C."/>
    <x v="58"/>
    <m/>
    <x v="41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29610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7-22T00:00:00"/>
    <m/>
    <m/>
    <m/>
    <m/>
    <m/>
    <n v="1938"/>
    <n v="1"/>
    <n v="1500"/>
    <n v="1770"/>
    <n v="0"/>
    <n v="1500"/>
    <n v="18"/>
    <n v="270"/>
    <n v="1770"/>
    <n v="1"/>
    <n v="1"/>
    <n v="2"/>
    <s v="Servicios"/>
    <n v="1412"/>
    <n v="29610"/>
    <x v="39"/>
    <s v="EVENTOS"/>
    <s v="paid"/>
    <x v="0"/>
    <n v="6963"/>
    <s v="6321102 AsesorÃ­a y consult. Contabilidad"/>
    <s v="[[{'codigo': 56, 'nom_distribucion': 'Administrativo', 'sub_categoria': 'Contabilidad', 'porcentaje': '100.00'}]]"/>
    <m/>
    <m/>
    <m/>
    <m/>
    <m/>
    <m/>
    <m/>
    <x v="209"/>
  </r>
  <r>
    <s v="R S106"/>
    <s v="0011552637"/>
    <s v="COLABORATIVA S.A.C."/>
    <x v="58"/>
    <m/>
    <x v="43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29561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"/>
    <d v="2025-07-22T00:00:00"/>
    <m/>
    <m/>
    <m/>
    <m/>
    <m/>
    <n v="1991"/>
    <n v="1"/>
    <n v="6.27"/>
    <n v="7.4"/>
    <n v="0"/>
    <n v="6.27"/>
    <n v="18.02"/>
    <n v="1.1299999999999999"/>
    <n v="7.4"/>
    <n v="1"/>
    <n v="1"/>
    <n v="2"/>
    <s v="Servicios"/>
    <n v="3976"/>
    <n v="29561"/>
    <x v="43"/>
    <s v="EVENTOS"/>
    <s v="paid"/>
    <x v="0"/>
    <n v="6743"/>
    <s v="6329102 SERVICIOS DIVERSOS"/>
    <s v="[[{'codigo': 127, 'nom_distribucion': 'Administrativo', 'sub_categoria': 'Servicios', 'porcentaje': '100.00'}]]"/>
    <m/>
    <m/>
    <m/>
    <m/>
    <m/>
    <m/>
    <m/>
    <x v="210"/>
  </r>
  <r>
    <s v="RE"/>
    <s v="00142"/>
    <s v="COLABORATIVA S.A.C."/>
    <x v="58"/>
    <m/>
    <x v="54"/>
    <m/>
    <s v="RUC"/>
    <n v="10778177621"/>
    <s v="[{'codigo_producto': 1910, 'cantidad': '1', 'valor_unitario': 100.0, 'precio_unitario': 100.0, 'descuento': 0.0, 'subtotal': 100.0, 'porcentaje_de_igv': '0.00', 'igv': 0.0, 'total': 100.0, 'moneda': '1', 'tipo_de_cambio': 1.0, 'id_tipo_gasto': 2, 'nom_tipo_gasto': 'Servicios', 'id_proveedor': 2001, 'id_producto': 29487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2T00:00:00"/>
    <m/>
    <m/>
    <m/>
    <m/>
    <m/>
    <n v="1910"/>
    <n v="1"/>
    <n v="100"/>
    <n v="100"/>
    <n v="0"/>
    <n v="100"/>
    <n v="0"/>
    <n v="0"/>
    <n v="100"/>
    <n v="1"/>
    <n v="1"/>
    <n v="2"/>
    <s v="Servicios"/>
    <n v="2001"/>
    <n v="29487"/>
    <x v="95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211"/>
  </r>
  <r>
    <s v="F F002"/>
    <s v="00034865"/>
    <s v="COLABORATIVA S.A.C."/>
    <x v="59"/>
    <m/>
    <x v="100"/>
    <m/>
    <s v="RUC"/>
    <n v="20510886209"/>
    <s v="[{'codigo_producto': 1912, 'cantidad': '1', 'valor_unitario': 870.59, 'precio_unitario': 1027.3, 'descuento': 0.0, 'subtotal': 870.59, 'porcentaje_de_igv': '18.00', 'igv': 156.70999999999992, 'total': 1027.3, 'moneda': '1', 'tipo_de_cambio': 1.0, 'id_tipo_gasto': 5, 'nom_tipo_gasto': 'Otros', 'id_proveedor': 1457, 'id_producto': 3001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1T00:00:00"/>
    <m/>
    <m/>
    <m/>
    <m/>
    <m/>
    <n v="1912"/>
    <n v="1"/>
    <n v="870.59"/>
    <n v="1027.3"/>
    <n v="0"/>
    <n v="870.59"/>
    <n v="18"/>
    <n v="156.70999999999901"/>
    <n v="1027.3"/>
    <n v="1"/>
    <n v="1"/>
    <n v="5"/>
    <s v="Otros"/>
    <n v="1457"/>
    <n v="30016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12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5"/>
    <n v="3"/>
    <s v="5.786666666666666"/>
    <s v="6.829999999999999"/>
    <n v="0"/>
    <n v="17.36"/>
    <n v="18.03"/>
    <n v="3.1299999999999901"/>
    <n v="20.49"/>
    <n v="1"/>
    <n v="1"/>
    <n v="5"/>
    <s v="Otros"/>
    <n v="2742"/>
    <n v="29631"/>
    <x v="133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6"/>
    <n v="3"/>
    <s v="1.5433333333333332"/>
    <n v="1.82"/>
    <n v="0"/>
    <n v="4.63"/>
    <n v="17.93"/>
    <n v="0.83"/>
    <n v="5.46"/>
    <n v="1"/>
    <n v="1"/>
    <n v="5"/>
    <s v="Otros"/>
    <n v="2742"/>
    <n v="29632"/>
    <x v="14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6"/>
    <n v="1"/>
    <n v="1.4"/>
    <n v="1.65"/>
    <n v="0"/>
    <n v="1.4"/>
    <n v="17.86"/>
    <n v="0.25"/>
    <n v="1.65"/>
    <n v="1"/>
    <n v="1"/>
    <n v="5"/>
    <s v="Otros"/>
    <n v="2742"/>
    <n v="29633"/>
    <x v="14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6"/>
    <n v="1"/>
    <n v="1.64"/>
    <n v="1.94"/>
    <n v="0"/>
    <n v="1.64"/>
    <n v="18.29"/>
    <n v="0.3"/>
    <n v="1.94"/>
    <n v="1"/>
    <n v="1"/>
    <n v="5"/>
    <s v="Otros"/>
    <n v="2742"/>
    <n v="29634"/>
    <x v="14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7"/>
    <n v="3"/>
    <s v="16.433333333333334"/>
    <n v="19.39"/>
    <n v="0"/>
    <n v="49.3"/>
    <n v="17.989999999999998"/>
    <n v="8.8699999999999992"/>
    <n v="58.17"/>
    <n v="1"/>
    <n v="1"/>
    <n v="5"/>
    <s v="Otros"/>
    <n v="2742"/>
    <n v="29635"/>
    <x v="106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8"/>
    <n v="2"/>
    <n v="3.9649999999999999"/>
    <n v="4.68"/>
    <n v="0"/>
    <n v="7.93"/>
    <n v="18.03"/>
    <n v="1.4299999999999899"/>
    <n v="9.36"/>
    <n v="1"/>
    <n v="1"/>
    <n v="5"/>
    <s v="Otros"/>
    <n v="2742"/>
    <n v="29636"/>
    <x v="134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9"/>
    <n v="2"/>
    <n v="1.56"/>
    <n v="1.84"/>
    <n v="0"/>
    <n v="3.12"/>
    <n v="17.95"/>
    <n v="0.56000000000000005"/>
    <n v="3.68"/>
    <n v="1"/>
    <n v="1"/>
    <n v="5"/>
    <s v="Otros"/>
    <n v="2742"/>
    <n v="29637"/>
    <x v="135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0"/>
    <n v="1"/>
    <n v="2.42"/>
    <n v="2.86"/>
    <n v="0"/>
    <n v="2.42"/>
    <n v="18.18"/>
    <n v="0.439999999999999"/>
    <n v="2.86"/>
    <n v="1"/>
    <n v="1"/>
    <n v="5"/>
    <s v="Otros"/>
    <n v="2742"/>
    <n v="29638"/>
    <x v="136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0"/>
    <n v="1"/>
    <n v="1.86"/>
    <n v="2.19"/>
    <n v="0"/>
    <n v="1.86"/>
    <n v="17.739999999999998"/>
    <n v="0.32999999999999902"/>
    <n v="2.19"/>
    <n v="1"/>
    <n v="1"/>
    <n v="5"/>
    <s v="Otros"/>
    <n v="2742"/>
    <n v="29639"/>
    <x v="136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1"/>
    <n v="2"/>
    <n v="12.62"/>
    <n v="14.89"/>
    <n v="0"/>
    <n v="25.24"/>
    <n v="17.989999999999998"/>
    <n v="4.54"/>
    <n v="29.78"/>
    <n v="1"/>
    <n v="1"/>
    <n v="5"/>
    <s v="Otros"/>
    <n v="2742"/>
    <n v="29640"/>
    <x v="107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2"/>
    <n v="50"/>
    <n v="1.0084"/>
    <n v="1.19"/>
    <n v="0"/>
    <n v="50.42"/>
    <n v="18.010000000000002"/>
    <n v="9.0799999999999894"/>
    <n v="59.5"/>
    <n v="1"/>
    <n v="1"/>
    <n v="5"/>
    <s v="Otros"/>
    <n v="2742"/>
    <n v="29641"/>
    <x v="137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3"/>
    <n v="4"/>
    <n v="9.8825000000000003"/>
    <n v="11.66"/>
    <n v="0"/>
    <n v="39.53"/>
    <n v="17.989999999999998"/>
    <n v="7.1099999999999897"/>
    <n v="46.64"/>
    <n v="1"/>
    <n v="1"/>
    <n v="5"/>
    <s v="Otros"/>
    <n v="2742"/>
    <n v="29642"/>
    <x v="138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4"/>
    <n v="1"/>
    <n v="4.8"/>
    <n v="5.66"/>
    <n v="0"/>
    <n v="4.8"/>
    <n v="17.920000000000002"/>
    <n v="0.86"/>
    <n v="5.66"/>
    <n v="1"/>
    <n v="1"/>
    <n v="5"/>
    <s v="Otros"/>
    <n v="2742"/>
    <n v="29643"/>
    <x v="139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5"/>
    <n v="2"/>
    <n v="1.5349999999999999"/>
    <n v="1.81"/>
    <n v="0"/>
    <n v="3.07"/>
    <n v="17.920000000000002"/>
    <n v="0.55000000000000004"/>
    <n v="3.62"/>
    <n v="1"/>
    <n v="1"/>
    <n v="5"/>
    <s v="Otros"/>
    <n v="2742"/>
    <n v="29644"/>
    <x v="140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5"/>
    <n v="1"/>
    <n v="1.43"/>
    <n v="1.69"/>
    <n v="0"/>
    <n v="1.43"/>
    <n v="18.18"/>
    <n v="0.26"/>
    <n v="1.69"/>
    <n v="1"/>
    <n v="1"/>
    <n v="5"/>
    <s v="Otros"/>
    <n v="2742"/>
    <n v="29645"/>
    <x v="140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6"/>
    <n v="1"/>
    <n v="19.86"/>
    <n v="23.43"/>
    <n v="0"/>
    <n v="19.86"/>
    <n v="17.98"/>
    <n v="3.57"/>
    <n v="23.43"/>
    <n v="1"/>
    <n v="1"/>
    <n v="5"/>
    <s v="Otros"/>
    <n v="2742"/>
    <n v="29646"/>
    <x v="141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6"/>
    <n v="1"/>
    <n v="19.02"/>
    <n v="22.44"/>
    <n v="0"/>
    <n v="19.02"/>
    <n v="17.98"/>
    <n v="3.42"/>
    <n v="22.44"/>
    <n v="1"/>
    <n v="1"/>
    <n v="5"/>
    <s v="Otros"/>
    <n v="2742"/>
    <n v="29647"/>
    <x v="141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6"/>
    <n v="1"/>
    <n v="15.36"/>
    <n v="18.12"/>
    <n v="0"/>
    <n v="15.36"/>
    <n v="17.97"/>
    <n v="2.76"/>
    <n v="18.12"/>
    <n v="1"/>
    <n v="1"/>
    <n v="5"/>
    <s v="Otros"/>
    <n v="2742"/>
    <n v="29648"/>
    <x v="141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7"/>
    <n v="1"/>
    <n v="1.35"/>
    <n v="1.59"/>
    <n v="0"/>
    <n v="1.35"/>
    <n v="17.78"/>
    <n v="0.24"/>
    <n v="1.59"/>
    <n v="1"/>
    <n v="1"/>
    <n v="5"/>
    <s v="Otros"/>
    <n v="2742"/>
    <n v="29649"/>
    <x v="142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67"/>
    <n v="2"/>
    <n v="10.93"/>
    <n v="12.895"/>
    <n v="0"/>
    <n v="21.86"/>
    <n v="17.98"/>
    <n v="3.9299999999999899"/>
    <n v="25.79"/>
    <n v="1"/>
    <n v="1"/>
    <n v="5"/>
    <s v="Otros"/>
    <n v="2742"/>
    <n v="29650"/>
    <x v="106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8"/>
    <n v="7"/>
    <s v="2.4285714285714284"/>
    <s v="2.8657142857142857"/>
    <n v="0"/>
    <n v="17"/>
    <n v="18"/>
    <n v="3.0599999999999898"/>
    <n v="20.059999999999999"/>
    <n v="1"/>
    <n v="1"/>
    <n v="5"/>
    <s v="Otros"/>
    <n v="2742"/>
    <n v="29651"/>
    <x v="143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F004"/>
    <s v="01090808"/>
    <s v="COLABORATIVA S.A.C."/>
    <x v="59"/>
    <m/>
    <x v="76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n v="1979"/>
    <n v="1"/>
    <n v="1.03"/>
    <n v="1.21"/>
    <n v="0"/>
    <n v="1.03"/>
    <n v="17.48"/>
    <n v="0.17999999999999899"/>
    <n v="1.21"/>
    <n v="1"/>
    <n v="1"/>
    <n v="5"/>
    <s v="Otros"/>
    <n v="2742"/>
    <n v="29652"/>
    <x v="144"/>
    <s v="EVENTOS"/>
    <s v="not_paid"/>
    <x v="1"/>
    <n v="6962"/>
    <s v="602112 Insumos"/>
    <s v="[[{'codigo': 63, 'nom_distribucion': 'Administrativo', 'sub_categoria': 'Delivery', 'porcentaje': '100.00'}]]"/>
    <m/>
    <m/>
    <m/>
    <m/>
    <m/>
    <m/>
    <m/>
    <x v="213"/>
  </r>
  <r>
    <s v="F E001"/>
    <s v="00000089"/>
    <s v="COLABORATIVA S.A.C."/>
    <x v="59"/>
    <m/>
    <x v="14"/>
    <m/>
    <s v="RUC"/>
    <n v="10440668581"/>
    <s v="[{'codigo_producto': 1859, 'cantidad': '6', 'valor_unitario': 150.0, 'precio_unitario': 177.0, 'descuento': 0.0, 'subtotal': 900.0, 'porcentaje_de_igv': '18.00', 'igv': 162.0, 'total': 1062.0, 'moneda': '1', 'tipo_de_cambio': 1.0, 'id_tipo_gasto': 2, 'nom_tipo_gasto': 'Servicios', 'id_proveedor': 1389, 'id_producto': 2949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1T00:00:00"/>
    <m/>
    <m/>
    <m/>
    <m/>
    <m/>
    <n v="1859"/>
    <n v="6"/>
    <n v="150"/>
    <n v="177"/>
    <n v="0"/>
    <n v="900"/>
    <n v="18"/>
    <n v="162"/>
    <n v="1062"/>
    <n v="1"/>
    <n v="1"/>
    <n v="2"/>
    <s v="Servicios"/>
    <n v="1389"/>
    <n v="29492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14"/>
  </r>
  <r>
    <s v="F E001"/>
    <s v="00000090"/>
    <s v="COLABORATIVA S.A.C."/>
    <x v="59"/>
    <m/>
    <x v="14"/>
    <m/>
    <s v="RUC"/>
    <n v="10440668581"/>
    <s v="[{'codigo_producto': 1859, 'cantidad': '1', 'valor_unitario': 240.0, 'precio_unitario': 283.2, 'descuento': 0.0, 'subtotal': 240.0, 'porcentaje_de_igv': '18.00', 'igv': 43.19999999999999, 'total': 283.2, 'moneda': '1', 'tipo_de_cambio': 1.0, 'id_tipo_gasto': 5, 'nom_tipo_gasto': 'Otros', 'id_proveedor': 1389, 'id_producto': 2948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1T00:00:00"/>
    <m/>
    <m/>
    <m/>
    <m/>
    <m/>
    <n v="1859"/>
    <n v="1"/>
    <n v="240"/>
    <n v="283.2"/>
    <n v="0"/>
    <n v="240"/>
    <n v="18"/>
    <n v="43.199999999999903"/>
    <n v="283.2"/>
    <n v="1"/>
    <n v="1"/>
    <n v="5"/>
    <s v="Otros"/>
    <n v="1389"/>
    <n v="29489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15"/>
  </r>
  <r>
    <s v="F E001"/>
    <s v="00000011"/>
    <s v="COLABORATIVA S.A.C."/>
    <x v="59"/>
    <m/>
    <x v="82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77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21T00:00:00"/>
    <m/>
    <m/>
    <m/>
    <m/>
    <m/>
    <n v="234"/>
    <n v="1"/>
    <n v="500"/>
    <n v="590"/>
    <n v="0"/>
    <n v="500"/>
    <n v="18"/>
    <n v="90"/>
    <n v="590"/>
    <n v="1"/>
    <n v="1"/>
    <n v="5"/>
    <s v="Otros"/>
    <n v="2187"/>
    <n v="29477"/>
    <x v="120"/>
    <s v="ACTIVOS"/>
    <s v="paid"/>
    <x v="0"/>
    <n v="6746"/>
    <s v="6330102 COMPRA EQUIPOS"/>
    <s v="[[{'codigo': 102, 'nom_distribucion': 'Validadores', 'sub_categoria': 'Ime', 'porcentaje': '100.00'}]]"/>
    <m/>
    <m/>
    <m/>
    <m/>
    <m/>
    <m/>
    <m/>
    <x v="216"/>
  </r>
  <r>
    <s v="F E001"/>
    <s v="00000282"/>
    <s v="COLABORATIVA S.A.C."/>
    <x v="59"/>
    <m/>
    <x v="48"/>
    <s v="Proveedor"/>
    <s v="RUC"/>
    <n v="10734630620"/>
    <s v="[{'codigo_producto': 1924, 'cantidad': '1', 'valor_unitario': 279.66, 'precio_unitario': 330.0, 'descuento': 0.0, 'subtotal': 279.66, 'porcentaje_de_igv': '18.00', 'igv': 50.339999999999975, 'total': 330.0, 'moneda': '1', 'tipo_de_cambio': 1.0, 'id_tipo_gasto': 5, 'nom_tipo_gasto': 'Otros', 'id_proveedor': 482, 'id_producto': 2947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21T00:00:00"/>
    <m/>
    <m/>
    <m/>
    <m/>
    <m/>
    <n v="1924"/>
    <n v="1"/>
    <n v="279.66000000000003"/>
    <n v="330"/>
    <n v="0"/>
    <n v="279.66000000000003"/>
    <n v="18"/>
    <n v="50.339999999999897"/>
    <n v="330"/>
    <n v="1"/>
    <n v="1"/>
    <n v="5"/>
    <s v="Otros"/>
    <n v="482"/>
    <n v="29472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17"/>
  </r>
  <r>
    <s v="F E001"/>
    <s v="00001362"/>
    <s v="COLABORATIVA S.A.C."/>
    <x v="59"/>
    <m/>
    <x v="101"/>
    <m/>
    <s v="RUC"/>
    <n v="10206898815"/>
    <s v="[{'codigo_producto': 1843, 'cantidad': '1', 'valor_unitario': 50.0, 'precio_unitario': 59.0, 'descuento': 0.0, 'subtotal': 50.0, 'porcentaje_de_igv': '18.00', 'igv': 9.0, 'total': 59.0, 'moneda': '1', 'tipo_de_cambio': 1.0, 'id_tipo_gasto': 5, 'nom_tipo_gasto': 'Otros', 'id_proveedor': 1454, 'id_producto': 29465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63, 'nom_distribucion': 'Administrativo', 'sub_categoria': 'Delivery', 'porcentaje': '100.00'}]]}]"/>
    <d v="2025-07-21T00:00:00"/>
    <m/>
    <m/>
    <m/>
    <m/>
    <m/>
    <n v="1843"/>
    <n v="1"/>
    <n v="50"/>
    <n v="59"/>
    <n v="0"/>
    <n v="50"/>
    <n v="18"/>
    <n v="9"/>
    <n v="59"/>
    <n v="1"/>
    <n v="1"/>
    <n v="5"/>
    <s v="Otros"/>
    <n v="1454"/>
    <n v="29465"/>
    <x v="145"/>
    <s v="EVENTOS"/>
    <s v="paid"/>
    <x v="0"/>
    <n v="6676"/>
    <s v="6032400 Compra Suministros-Otros Suministros"/>
    <s v="[[{'codigo': 63, 'nom_distribucion': 'Administrativo', 'sub_categoria': 'Delivery', 'porcentaje': '100.00'}]]"/>
    <m/>
    <m/>
    <m/>
    <m/>
    <m/>
    <m/>
    <m/>
    <x v="218"/>
  </r>
  <r>
    <s v="F E001"/>
    <s v="00001200"/>
    <s v="COLABORATIVA S.A.C."/>
    <x v="60"/>
    <m/>
    <x v="102"/>
    <m/>
    <s v="RUC"/>
    <n v="20549296689"/>
    <s v="[{'codigo_producto': 1851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2452, 'id_producto': 2946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82, 'nom_distribucion': 'Impresos', 'sub_categoria': 'Ime', 'porcentaje': '100.00'}]]}]"/>
    <d v="2025-07-19T00:00:00"/>
    <m/>
    <m/>
    <m/>
    <m/>
    <m/>
    <n v="1851"/>
    <n v="1"/>
    <n v="101.69"/>
    <n v="120"/>
    <n v="0"/>
    <n v="101.69"/>
    <n v="18.010000000000002"/>
    <n v="18.309999999999999"/>
    <n v="120"/>
    <n v="1"/>
    <n v="1"/>
    <n v="2"/>
    <s v="Servicios"/>
    <n v="2452"/>
    <n v="29462"/>
    <x v="13"/>
    <s v="EVENTOS"/>
    <s v="paid"/>
    <x v="0"/>
    <n v="6742"/>
    <s v="6329101 SERVICIOS MANTENIMIENTO EQUIPO"/>
    <s v="[[{'codigo': 82, 'nom_distribucion': 'Impresos', 'sub_categoria': 'Ime', 'porcentaje': '100.00'}]]"/>
    <m/>
    <m/>
    <m/>
    <m/>
    <m/>
    <m/>
    <m/>
    <x v="219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0"/>
    <n v="1"/>
    <n v="8.4700000000000006"/>
    <n v="10"/>
    <n v="0"/>
    <n v="8.4700000000000006"/>
    <n v="18.059999999999999"/>
    <n v="1.52999999999999"/>
    <n v="10"/>
    <n v="1"/>
    <n v="1"/>
    <n v="5"/>
    <s v="Otros"/>
    <n v="2828"/>
    <n v="29452"/>
    <x v="146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1"/>
    <n v="1"/>
    <n v="12.71"/>
    <n v="15"/>
    <n v="0"/>
    <n v="12.71"/>
    <n v="18.02"/>
    <n v="2.2899999999999898"/>
    <n v="15"/>
    <n v="1"/>
    <n v="1"/>
    <n v="5"/>
    <s v="Otros"/>
    <n v="2828"/>
    <n v="29453"/>
    <x v="147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2"/>
    <n v="1"/>
    <n v="12.71"/>
    <n v="15"/>
    <n v="0"/>
    <n v="12.71"/>
    <n v="18.02"/>
    <n v="2.2899999999999898"/>
    <n v="15"/>
    <n v="1"/>
    <n v="1"/>
    <n v="5"/>
    <s v="Otros"/>
    <n v="2828"/>
    <n v="29454"/>
    <x v="148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3"/>
    <n v="1"/>
    <n v="2.12"/>
    <n v="2.5"/>
    <n v="0"/>
    <n v="2.12"/>
    <n v="17.920000000000002"/>
    <n v="0.37999999999999901"/>
    <n v="2.5"/>
    <n v="1"/>
    <n v="1"/>
    <n v="5"/>
    <s v="Otros"/>
    <n v="2828"/>
    <n v="29455"/>
    <x v="149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4"/>
    <n v="1"/>
    <n v="63.56"/>
    <n v="75"/>
    <n v="0"/>
    <n v="63.56"/>
    <n v="18"/>
    <n v="11.4399999999999"/>
    <n v="75"/>
    <n v="1"/>
    <n v="1"/>
    <n v="5"/>
    <s v="Otros"/>
    <n v="2828"/>
    <n v="29456"/>
    <x v="150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5"/>
    <n v="1"/>
    <n v="24.49"/>
    <n v="28.9"/>
    <n v="0"/>
    <n v="24.49"/>
    <n v="18.010000000000002"/>
    <n v="4.41"/>
    <n v="28.9"/>
    <n v="1"/>
    <n v="1"/>
    <n v="5"/>
    <s v="Otros"/>
    <n v="2828"/>
    <n v="29457"/>
    <x v="151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86"/>
    <n v="1"/>
    <n v="12.71"/>
    <n v="15"/>
    <n v="0"/>
    <n v="12.71"/>
    <n v="18.02"/>
    <n v="2.2899999999999898"/>
    <n v="15"/>
    <n v="1"/>
    <n v="1"/>
    <n v="5"/>
    <s v="Otros"/>
    <n v="2828"/>
    <n v="29458"/>
    <x v="152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2"/>
    <s v="00000001"/>
    <s v="COLABORATIVA S.A.C."/>
    <x v="61"/>
    <m/>
    <x v="103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n v="1916"/>
    <n v="1"/>
    <n v="8.4700000000000006"/>
    <n v="10"/>
    <n v="0"/>
    <n v="8.4700000000000006"/>
    <n v="18.059999999999999"/>
    <n v="1.52999999999999"/>
    <n v="10"/>
    <n v="1"/>
    <n v="1"/>
    <n v="5"/>
    <s v="Otros"/>
    <n v="2828"/>
    <n v="29459"/>
    <x v="31"/>
    <s v="EVENTOS"/>
    <s v="not_paid"/>
    <x v="1"/>
    <n v="6782"/>
    <s v="6419100 Otros"/>
    <s v="[[{'codigo': 142, 'nom_distribucion': 'RR.HH', 'sub_categoria': 'Suministros', 'porcentaje': '100.00'}]]"/>
    <m/>
    <m/>
    <m/>
    <m/>
    <m/>
    <m/>
    <m/>
    <x v="220"/>
  </r>
  <r>
    <s v="F F004"/>
    <s v="00025461"/>
    <s v="COLABORATIVA S.A.C."/>
    <x v="61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n v="1987"/>
    <n v="5"/>
    <s v="7.204000000000001"/>
    <n v="8.5"/>
    <n v="0"/>
    <n v="36.020000000000003"/>
    <n v="17.989999999999998"/>
    <n v="6.4799999999999898"/>
    <n v="42.5"/>
    <n v="1"/>
    <n v="1"/>
    <n v="5"/>
    <s v="Otros"/>
    <n v="1578"/>
    <n v="29445"/>
    <x v="2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221"/>
  </r>
  <r>
    <s v="F F004"/>
    <s v="00025461"/>
    <s v="COLABORATIVA S.A.C."/>
    <x v="61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n v="1987"/>
    <n v="3"/>
    <s v="11.016666666666666"/>
    <n v="13"/>
    <n v="0"/>
    <n v="33.049999999999997"/>
    <n v="18"/>
    <n v="5.95"/>
    <n v="39"/>
    <n v="1"/>
    <n v="1"/>
    <n v="5"/>
    <s v="Otros"/>
    <n v="1578"/>
    <n v="29446"/>
    <x v="2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221"/>
  </r>
  <r>
    <s v="F F004"/>
    <s v="00025461"/>
    <s v="COLABORATIVA S.A.C."/>
    <x v="61"/>
    <m/>
    <x v="27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n v="1988"/>
    <n v="1"/>
    <n v="6.78"/>
    <n v="8"/>
    <n v="0"/>
    <n v="6.78"/>
    <n v="17.989999999999998"/>
    <n v="1.21999999999999"/>
    <n v="8"/>
    <n v="1"/>
    <n v="1"/>
    <n v="5"/>
    <s v="Otros"/>
    <n v="1578"/>
    <n v="29447"/>
    <x v="153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221"/>
  </r>
  <r>
    <s v="F F001"/>
    <s v="00002033"/>
    <s v="COLABORATIVA S.A.C."/>
    <x v="62"/>
    <m/>
    <x v="31"/>
    <m/>
    <s v="RUC"/>
    <n v="20517520820"/>
    <s v="[{'codigo_producto': 1912, 'cantidad': '1', 'valor_unitario': 81.36, 'precio_unitario': 96.0, 'descuento': 0.0, 'subtotal': 81.36, 'porcentaje_de_igv': '17.99', 'igv': 14.64, 'total': 96.0, 'moneda': '1', 'tipo_de_cambio': 1.0, 'id_tipo_gasto': 5, 'nom_tipo_gasto': 'Otros', 'id_proveedor': 4976, 'id_producto': 3000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7T00:00:00"/>
    <m/>
    <m/>
    <m/>
    <m/>
    <m/>
    <n v="1912"/>
    <n v="1"/>
    <n v="81.36"/>
    <n v="96"/>
    <n v="0"/>
    <n v="81.36"/>
    <n v="17.989999999999998"/>
    <n v="14.64"/>
    <n v="96"/>
    <n v="1"/>
    <n v="1"/>
    <n v="5"/>
    <s v="Otros"/>
    <n v="4976"/>
    <n v="30005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22"/>
  </r>
  <r>
    <s v="F E001"/>
    <s v="00000246"/>
    <s v="COLABORATIVA S.A.C."/>
    <x v="62"/>
    <m/>
    <x v="104"/>
    <m/>
    <s v="RUC"/>
    <m/>
    <s v="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"/>
    <d v="2025-07-17T00:00:00"/>
    <m/>
    <m/>
    <m/>
    <m/>
    <m/>
    <n v="1963"/>
    <n v="1"/>
    <n v="50.85"/>
    <n v="60"/>
    <n v="0"/>
    <n v="50.85"/>
    <n v="17.989999999999998"/>
    <n v="9.1499999999999897"/>
    <n v="60"/>
    <n v="1"/>
    <n v="1"/>
    <n v="5"/>
    <s v="Otros"/>
    <n v="2822"/>
    <n v="29437"/>
    <x v="154"/>
    <s v="EVENTOS"/>
    <s v="paid"/>
    <x v="0"/>
    <n v="6782"/>
    <s v="6419100 Otros"/>
    <s v="[[{'codigo': 63, 'nom_distribucion': 'Administrativo', 'sub_categoria': 'Delivery', 'porcentaje': '100.00'}]]"/>
    <m/>
    <m/>
    <m/>
    <m/>
    <m/>
    <m/>
    <m/>
    <x v="223"/>
  </r>
  <r>
    <s v="F E001"/>
    <s v="00000246"/>
    <s v="COLABORATIVA S.A.C."/>
    <x v="62"/>
    <m/>
    <x v="104"/>
    <m/>
    <s v="RUC"/>
    <m/>
    <s v="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"/>
    <d v="2025-07-17T00:00:00"/>
    <m/>
    <m/>
    <m/>
    <m/>
    <m/>
    <n v="1916"/>
    <n v="1"/>
    <n v="7.54"/>
    <n v="8.9"/>
    <n v="0"/>
    <n v="7.54"/>
    <n v="18.04"/>
    <n v="1.36"/>
    <n v="8.9"/>
    <n v="1"/>
    <n v="1"/>
    <n v="5"/>
    <s v="Otros"/>
    <n v="2822"/>
    <n v="29438"/>
    <x v="31"/>
    <s v="EVENTOS"/>
    <s v="paid"/>
    <x v="0"/>
    <n v="6782"/>
    <s v="6419100 Otros"/>
    <s v="[[{'codigo': 63, 'nom_distribucion': 'Administrativo', 'sub_categoria': 'Delivery', 'porcentaje': '100.00'}]]"/>
    <m/>
    <m/>
    <m/>
    <m/>
    <m/>
    <m/>
    <m/>
    <x v="223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2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2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3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3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3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3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F002"/>
    <s v="00032036"/>
    <s v="COLABORATIVA S.A.C."/>
    <x v="62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943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4"/>
  </r>
  <r>
    <s v="F E001"/>
    <s v="00000010"/>
    <s v="COLABORATIVA S.A.C."/>
    <x v="62"/>
    <m/>
    <x v="82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17T00:00:00"/>
    <m/>
    <m/>
    <m/>
    <m/>
    <m/>
    <n v="234"/>
    <n v="1"/>
    <n v="500"/>
    <n v="590"/>
    <n v="0"/>
    <n v="500"/>
    <n v="18"/>
    <n v="90"/>
    <n v="590"/>
    <n v="1"/>
    <n v="1"/>
    <n v="5"/>
    <s v="Otros"/>
    <n v="2187"/>
    <n v="29415"/>
    <x v="120"/>
    <s v="ACTIVOS"/>
    <s v="paid"/>
    <x v="0"/>
    <n v="6746"/>
    <s v="6330102 COMPRA EQUIPOS"/>
    <s v="[[{'codigo': 102, 'nom_distribucion': 'Validadores', 'sub_categoria': 'Ime', 'porcentaje': '100.00'}]]"/>
    <m/>
    <m/>
    <m/>
    <m/>
    <m/>
    <m/>
    <m/>
    <x v="225"/>
  </r>
  <r>
    <s v="F E001"/>
    <s v="00000010"/>
    <s v="COLABORATIVA S.A.C."/>
    <x v="62"/>
    <m/>
    <x v="82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17T00:00:00"/>
    <m/>
    <m/>
    <m/>
    <m/>
    <m/>
    <n v="234"/>
    <n v="1"/>
    <n v="400"/>
    <n v="472"/>
    <n v="0"/>
    <n v="400"/>
    <n v="18"/>
    <n v="72"/>
    <n v="472"/>
    <n v="1"/>
    <n v="1"/>
    <n v="5"/>
    <s v="Otros"/>
    <n v="2187"/>
    <n v="29416"/>
    <x v="120"/>
    <s v="ACTIVOS"/>
    <s v="paid"/>
    <x v="0"/>
    <n v="6746"/>
    <s v="6330102 COMPRA EQUIPOS"/>
    <s v="[[{'codigo': 102, 'nom_distribucion': 'Validadores', 'sub_categoria': 'Ime', 'porcentaje': '100.00'}]]"/>
    <m/>
    <m/>
    <m/>
    <m/>
    <m/>
    <m/>
    <m/>
    <x v="225"/>
  </r>
  <r>
    <s v="F F021"/>
    <s v="00004869"/>
    <s v="COLABORATIVA S.A.C."/>
    <x v="63"/>
    <m/>
    <x v="28"/>
    <m/>
    <s v="RUC"/>
    <n v="20605899286"/>
    <s v="[{'codigo_producto': 1912, 'cantidad': '1', 'valor_unitario': 86.44, 'precio_unitario': 102.0, 'descuento': 0.0, 'subtotal': 86.44, 'porcentaje_de_igv': '18.00', 'igv': 15.560000000000002, 'total': 102.0, 'moneda': '1', 'tipo_de_cambio': 1.0, 'id_tipo_gasto': 5, 'nom_tipo_gasto': 'Otros', 'id_proveedor': 4975, 'id_producto': 3000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6T00:00:00"/>
    <m/>
    <m/>
    <m/>
    <m/>
    <m/>
    <n v="1912"/>
    <n v="1"/>
    <n v="86.44"/>
    <n v="102"/>
    <n v="0"/>
    <n v="86.44"/>
    <n v="18"/>
    <n v="15.56"/>
    <n v="102"/>
    <n v="1"/>
    <n v="1"/>
    <n v="5"/>
    <s v="Otros"/>
    <n v="4975"/>
    <n v="30000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26"/>
  </r>
  <r>
    <s v="F SB01"/>
    <s v="0555279995"/>
    <s v="COLABORATIVA S.A.C."/>
    <x v="63"/>
    <m/>
    <x v="23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87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3, 'nom_distribucion': 'Administrativo', 'sub_categoria': 'Delivery', 'porcentaje': '100.00'}]]}]"/>
    <d v="2025-07-16T00:00:00"/>
    <m/>
    <m/>
    <m/>
    <m/>
    <m/>
    <n v="1829"/>
    <n v="1"/>
    <n v="25.33"/>
    <n v="29.89"/>
    <n v="0"/>
    <n v="25.33"/>
    <n v="18"/>
    <n v="4.5599999999999996"/>
    <n v="29.89"/>
    <n v="1"/>
    <n v="1"/>
    <n v="2"/>
    <s v="Servicios"/>
    <n v="2218"/>
    <n v="29687"/>
    <x v="18"/>
    <s v="EVENTOS"/>
    <s v="paid"/>
    <x v="0"/>
    <n v="6960"/>
    <s v="632902 Operativos"/>
    <s v="[[{'codigo': 63, 'nom_distribucion': 'Administrativo', 'sub_categoria': 'Delivery', 'porcentaje': '100.00'}]]"/>
    <m/>
    <m/>
    <m/>
    <m/>
    <m/>
    <m/>
    <m/>
    <x v="227"/>
  </r>
  <r>
    <s v="F E001"/>
    <s v="00000008"/>
    <s v="COLABORATIVA S.A.C."/>
    <x v="63"/>
    <m/>
    <x v="10"/>
    <m/>
    <s v="RUC"/>
    <n v="20614142651"/>
    <s v="[{'codigo_producto': 1828, 'cantidad': '1', 'valor_unitario': 5050.0, 'precio_unitario': 5959.0, 'descuento': 0.0, 'subtotal': 5050.0, 'porcentaje_de_igv': '18.00', 'igv': 909.0, 'total': 5959.0, 'moneda': '1', 'tipo_de_cambio': 1.0, 'id_tipo_gasto': 2, 'nom_tipo_gasto': 'Servicios', 'id_proveedor': 2741, 'id_producto': 29410, 'nom_producto': 'SERVICIO DE 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2, 'nom_distribucion': 'Administrativo', 'sub_categoria': 'Personal temporal', 'porcentaje': '100.00'}]]}]"/>
    <d v="2025-07-16T00:00:00"/>
    <m/>
    <m/>
    <m/>
    <m/>
    <m/>
    <n v="1828"/>
    <n v="1"/>
    <n v="5050"/>
    <n v="5959"/>
    <n v="0"/>
    <n v="5050"/>
    <n v="18"/>
    <n v="909"/>
    <n v="5959"/>
    <n v="1"/>
    <n v="1"/>
    <n v="2"/>
    <s v="Servicios"/>
    <n v="2741"/>
    <n v="29410"/>
    <x v="155"/>
    <s v="EVENTOS"/>
    <s v="paid"/>
    <x v="0"/>
    <n v="6743"/>
    <s v="6329102 SERVICIOS DIVERSOS"/>
    <s v="[[{'codigo': 62, 'nom_distribucion': 'Administrativo', 'sub_categoria': 'Personal temporal', 'porcentaje': '100.00'}]]"/>
    <m/>
    <m/>
    <m/>
    <m/>
    <m/>
    <m/>
    <m/>
    <x v="228"/>
  </r>
  <r>
    <s v="F E001"/>
    <s v="00000279"/>
    <s v="COLABORATIVA S.A.C."/>
    <x v="63"/>
    <m/>
    <x v="48"/>
    <s v="Proveedor"/>
    <s v="RUC"/>
    <n v="10734630620"/>
    <s v="[{'codigo_producto': 1924, 'cantidad': '1', 'valor_unitario': 364.41, 'precio_unitario': 430.0, 'descuento': 0.0, 'subtotal': 364.41, 'porcentaje_de_igv': '18.00', 'igv': 65.58999999999997, 'total': 430.0, 'moneda': '1', 'tipo_de_cambio': 1.0, 'id_tipo_gasto': 5, 'nom_tipo_gasto': 'Otros', 'id_proveedor': 482, 'id_producto': 29405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6T00:00:00"/>
    <m/>
    <m/>
    <m/>
    <m/>
    <m/>
    <n v="1924"/>
    <n v="1"/>
    <n v="364.41"/>
    <n v="430"/>
    <n v="0"/>
    <n v="364.41"/>
    <n v="18"/>
    <n v="65.589999999999904"/>
    <n v="430"/>
    <n v="1"/>
    <n v="1"/>
    <n v="5"/>
    <s v="Otros"/>
    <n v="482"/>
    <n v="29405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29"/>
  </r>
  <r>
    <s v="F E001"/>
    <s v="00000169"/>
    <s v="COLABORATIVA S.A.C."/>
    <x v="63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393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6T00:00:00"/>
    <m/>
    <m/>
    <m/>
    <m/>
    <m/>
    <n v="1807"/>
    <n v="100"/>
    <n v="2.2000000000000002"/>
    <n v="2.5960000000000001"/>
    <n v="0"/>
    <n v="220"/>
    <n v="18"/>
    <n v="39.6"/>
    <n v="259.60000000000002"/>
    <n v="1"/>
    <n v="1"/>
    <n v="5"/>
    <s v="Otros"/>
    <n v="1570"/>
    <n v="29393"/>
    <x v="65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0"/>
  </r>
  <r>
    <s v="F E001"/>
    <s v="00000559"/>
    <s v="COLABORATIVA S.A.C."/>
    <x v="64"/>
    <m/>
    <x v="105"/>
    <m/>
    <s v="RUC"/>
    <n v="20601772541"/>
    <s v="[{'codigo_producto': 283, 'cantidad': '1', 'valor_unitario': 2676.75, 'precio_unitario': 3158.57, 'descuento': 0.0, 'subtotal': 2676.75, 'porcentaje_de_igv': '18.00', 'igv': 481.82000000000016, 'total': 3158.57, 'moneda': '1', 'tipo_de_cambio': 1.0, 'id_tipo_gasto': 2, 'nom_tipo_gasto': 'Servicios', 'id_proveedor': 1404, 'id_producto': 29419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7-15T00:00:00"/>
    <m/>
    <m/>
    <m/>
    <m/>
    <m/>
    <n v="283"/>
    <n v="1"/>
    <n v="2676.75"/>
    <n v="3158.57"/>
    <n v="0"/>
    <n v="2676.75"/>
    <n v="18"/>
    <n v="481.82"/>
    <n v="3158.57"/>
    <n v="1"/>
    <n v="1"/>
    <n v="2"/>
    <s v="Servicios"/>
    <n v="1404"/>
    <n v="29419"/>
    <x v="99"/>
    <s v="Mobiliario de oficina"/>
    <s v="paid"/>
    <x v="0"/>
    <n v="6740"/>
    <s v="6327106 SERVICIOS INFORMATICOS"/>
    <s v="[[{'codigo': 100, 'nom_distribucion': 'TI', 'sub_categoria': 'Proyecto', 'porcentaje': '100.00'}]]"/>
    <m/>
    <m/>
    <m/>
    <m/>
    <m/>
    <m/>
    <m/>
    <x v="231"/>
  </r>
  <r>
    <s v="F E001"/>
    <s v="00000085"/>
    <s v="COLABORATIVA S.A.C."/>
    <x v="64"/>
    <m/>
    <x v="14"/>
    <m/>
    <s v="RUC"/>
    <n v="10440668581"/>
    <s v="[{'codigo_producto': 1859, 'cantidad': '5', 'valor_unitario': 120.0, 'precio_unitario': 141.6, 'descuento': 0.0, 'subtotal': 600.0, 'porcentaje_de_igv': '18.00', 'igv': 108.0, 'total': 708.0, 'moneda': '1', 'tipo_de_cambio': 1.0, 'id_tipo_gasto': 2, 'nom_tipo_gasto': 'Servicios', 'id_proveedor': 1389, 'id_producto': 2939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15T00:00:00"/>
    <m/>
    <m/>
    <m/>
    <m/>
    <m/>
    <n v="1859"/>
    <n v="5"/>
    <n v="120"/>
    <n v="141.6"/>
    <n v="0"/>
    <n v="600"/>
    <n v="18"/>
    <n v="108"/>
    <n v="708"/>
    <n v="1"/>
    <n v="1"/>
    <n v="2"/>
    <s v="Servicios"/>
    <n v="1389"/>
    <n v="29390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32"/>
  </r>
  <r>
    <s v="F E001"/>
    <s v="00001195"/>
    <s v="COLABORATIVA S.A.C."/>
    <x v="65"/>
    <m/>
    <x v="102"/>
    <m/>
    <s v="RUC"/>
    <n v="20549296689"/>
    <s v="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7-14T00:00:00"/>
    <m/>
    <m/>
    <m/>
    <m/>
    <m/>
    <n v="1964"/>
    <n v="1"/>
    <n v="127.12"/>
    <n v="150"/>
    <n v="0"/>
    <n v="127.12"/>
    <n v="18"/>
    <n v="22.8799999999999"/>
    <n v="150"/>
    <n v="1"/>
    <n v="1"/>
    <n v="5"/>
    <s v="Otros"/>
    <n v="2452"/>
    <n v="29361"/>
    <x v="156"/>
    <s v="EVENTOS"/>
    <s v="paid"/>
    <x v="0"/>
    <n v="6742"/>
    <s v="6329101 SERVICIOS MANTENIMIENTO EQUIPO"/>
    <s v="[[{'codigo': '', 'nom_distribucion': '', 'sub_categoria': '', 'porcentaje': '100.00'}]]"/>
    <m/>
    <m/>
    <m/>
    <m/>
    <m/>
    <m/>
    <m/>
    <x v="233"/>
  </r>
  <r>
    <s v="F E001"/>
    <s v="00001195"/>
    <s v="COLABORATIVA S.A.C."/>
    <x v="65"/>
    <m/>
    <x v="102"/>
    <m/>
    <s v="RUC"/>
    <n v="20549296689"/>
    <s v="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7-14T00:00:00"/>
    <m/>
    <m/>
    <m/>
    <m/>
    <m/>
    <n v="1964"/>
    <n v="1"/>
    <n v="84.75"/>
    <n v="100.01"/>
    <n v="0"/>
    <n v="84.75"/>
    <n v="18.010000000000002"/>
    <n v="15.26"/>
    <n v="100.01"/>
    <n v="1"/>
    <n v="1"/>
    <n v="5"/>
    <s v="Otros"/>
    <n v="2452"/>
    <n v="29362"/>
    <x v="156"/>
    <s v="EVENTOS"/>
    <s v="paid"/>
    <x v="0"/>
    <n v="6742"/>
    <s v="6329101 SERVICIOS MANTENIMIENTO EQUIPO"/>
    <s v="[[{'codigo': '', 'nom_distribucion': '', 'sub_categoria': '', 'porcentaje': '100.00'}]]"/>
    <m/>
    <m/>
    <m/>
    <m/>
    <m/>
    <m/>
    <m/>
    <x v="233"/>
  </r>
  <r>
    <s v="F E001"/>
    <s v="00000507"/>
    <s v="COLABORATIVA S.A.C."/>
    <x v="66"/>
    <m/>
    <x v="33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n v="279"/>
    <n v="40"/>
    <n v="200"/>
    <n v="236"/>
    <n v="0"/>
    <n v="8000"/>
    <n v="18"/>
    <n v="1440"/>
    <n v="9440"/>
    <n v="1"/>
    <n v="1"/>
    <n v="5"/>
    <s v="Otros"/>
    <n v="384"/>
    <n v="29400"/>
    <x v="131"/>
    <s v="Otros"/>
    <s v="paid"/>
    <x v="0"/>
    <n v="877"/>
    <s v="6329000 AsesorÃ­a y consultorÃ­a - Otros"/>
    <s v="[[{'codigo': 73, 'nom_distribucion': 'Contenido', 'sub_categoria': 'Personal temporal', 'porcentaje': '100.00'}]]"/>
    <m/>
    <m/>
    <m/>
    <m/>
    <m/>
    <m/>
    <m/>
    <x v="234"/>
  </r>
  <r>
    <s v="F E001"/>
    <s v="00000507"/>
    <s v="COLABORATIVA S.A.C."/>
    <x v="66"/>
    <m/>
    <x v="33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n v="279"/>
    <n v="56"/>
    <n v="120"/>
    <n v="141.6"/>
    <n v="0"/>
    <n v="6720"/>
    <n v="18"/>
    <n v="1209.5999999999999"/>
    <n v="7929.6"/>
    <n v="1"/>
    <n v="1"/>
    <n v="5"/>
    <s v="Otros"/>
    <n v="384"/>
    <n v="29401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234"/>
  </r>
  <r>
    <s v="F E001"/>
    <s v="00000507"/>
    <s v="COLABORATIVA S.A.C."/>
    <x v="66"/>
    <m/>
    <x v="33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n v="279"/>
    <n v="7"/>
    <s v="182.85714285714286"/>
    <s v="215.77142857142857"/>
    <n v="0"/>
    <n v="1280"/>
    <n v="18"/>
    <n v="230.4"/>
    <n v="1510.4"/>
    <n v="1"/>
    <n v="1"/>
    <n v="5"/>
    <s v="Otros"/>
    <n v="384"/>
    <n v="29404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234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n v="279"/>
    <n v="2"/>
    <n v="830"/>
    <n v="979.4"/>
    <n v="0"/>
    <n v="1660"/>
    <n v="18"/>
    <n v="298.79999999999899"/>
    <n v="1958.8"/>
    <n v="1"/>
    <n v="1"/>
    <n v="5"/>
    <s v="Otros"/>
    <n v="384"/>
    <n v="29349"/>
    <x v="131"/>
    <s v="Otros"/>
    <s v="paid"/>
    <x v="0"/>
    <n v="6743"/>
    <s v="6329102 SERVICIOS DIVERSOS"/>
    <s v="[[{'codigo': 74, 'nom_distribucion': 'Contenido', 'sub_categoria': 'Gastos de Viaje', 'porcentaje': '100.00'}]]"/>
    <m/>
    <m/>
    <m/>
    <m/>
    <m/>
    <m/>
    <m/>
    <x v="235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n v="279"/>
    <n v="10"/>
    <n v="211"/>
    <s v="248.98000000000002"/>
    <n v="0"/>
    <n v="2110"/>
    <n v="18"/>
    <n v="379.8"/>
    <n v="2489.8000000000002"/>
    <n v="1"/>
    <n v="1"/>
    <n v="5"/>
    <s v="Otros"/>
    <n v="384"/>
    <n v="29350"/>
    <x v="131"/>
    <s v="Otros"/>
    <s v="paid"/>
    <x v="0"/>
    <n v="6743"/>
    <s v="6329102 SERVICIOS DIVERSOS"/>
    <s v="[[{'codigo': 74, 'nom_distribucion': 'Contenido', 'sub_categoria': 'Gastos de Viaje', 'porcentaje': '100.00'}]]"/>
    <m/>
    <m/>
    <m/>
    <m/>
    <m/>
    <m/>
    <m/>
    <x v="235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n v="279"/>
    <n v="65"/>
    <n v="166"/>
    <s v="195.88000000000002"/>
    <n v="0"/>
    <n v="10790"/>
    <n v="18"/>
    <n v="1942.2"/>
    <n v="12732.2"/>
    <n v="1"/>
    <n v="1"/>
    <n v="5"/>
    <s v="Otros"/>
    <n v="384"/>
    <n v="29351"/>
    <x v="131"/>
    <s v="Otros"/>
    <s v="paid"/>
    <x v="0"/>
    <n v="6743"/>
    <s v="6329102 SERVICIOS DIVERSOS"/>
    <s v="[[{'codigo': 74, 'nom_distribucion': 'Contenido', 'sub_categoria': 'Gastos de Viaje', 'porcentaje': '100.00'}]]"/>
    <m/>
    <m/>
    <m/>
    <m/>
    <m/>
    <m/>
    <m/>
    <x v="235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n v="279"/>
    <n v="55"/>
    <n v="99"/>
    <s v="116.82000000000001"/>
    <n v="0"/>
    <n v="5445"/>
    <n v="18"/>
    <n v="980.1"/>
    <n v="6425.1"/>
    <n v="1"/>
    <n v="1"/>
    <n v="5"/>
    <s v="Otros"/>
    <n v="384"/>
    <n v="29352"/>
    <x v="131"/>
    <s v="Otros"/>
    <s v="paid"/>
    <x v="0"/>
    <n v="6743"/>
    <s v="6329102 SERVICIOS DIVERSOS"/>
    <s v="[[{'codigo': 74, 'nom_distribucion': 'Contenido', 'sub_categoria': 'Gastos de Viaje', 'porcentaje': '100.00'}]]"/>
    <m/>
    <m/>
    <m/>
    <m/>
    <m/>
    <m/>
    <m/>
    <x v="235"/>
  </r>
  <r>
    <s v="F E001"/>
    <s v="00000506"/>
    <s v="COLABORATIVA S.A.C."/>
    <x v="66"/>
    <m/>
    <x v="33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n v="279"/>
    <n v="6"/>
    <n v="769.495"/>
    <s v="908.0033333333334"/>
    <n v="0"/>
    <n v="4616.97"/>
    <n v="18"/>
    <n v="831.05"/>
    <n v="5448.02"/>
    <n v="1"/>
    <n v="1"/>
    <n v="5"/>
    <s v="Otros"/>
    <n v="384"/>
    <n v="29353"/>
    <x v="131"/>
    <s v="Otros"/>
    <s v="paid"/>
    <x v="0"/>
    <n v="6743"/>
    <s v="6329102 SERVICIOS DIVERSOS"/>
    <s v="[[{'codigo': 74, 'nom_distribucion': 'Contenido', 'sub_categoria': 'Gastos de Viaje', 'porcentaje': '100.00'}]]"/>
    <m/>
    <m/>
    <m/>
    <m/>
    <m/>
    <m/>
    <m/>
    <x v="235"/>
  </r>
  <r>
    <s v="R S108"/>
    <n v="237482"/>
    <s v="COLABORATIVA S.A.C."/>
    <x v="67"/>
    <m/>
    <x v="56"/>
    <m/>
    <s v="RUC"/>
    <n v="20331898008"/>
    <s v="[{'codigo_producto': 1892, 'cantidad': '1', 'valor_unitario': 590.76, 'precio_unitario': 697.1, 'descuento': 0.0, 'subtotal': 590.76, 'porcentaje_de_igv': '18.00', 'igv': 106.34000000000003, 'total': 697.1, 'moneda': '1', 'tipo_de_cambio': 1.0, 'id_tipo_gasto': 5, 'nom_tipo_gasto': 'Otros', 'id_proveedor': 1450, 'id_producto': 29480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7-11T00:00:00"/>
    <m/>
    <m/>
    <m/>
    <m/>
    <m/>
    <n v="1892"/>
    <n v="1"/>
    <n v="590.76"/>
    <n v="697.1"/>
    <n v="0"/>
    <n v="590.76"/>
    <n v="18"/>
    <n v="106.34"/>
    <n v="697.1"/>
    <n v="1"/>
    <n v="1"/>
    <n v="5"/>
    <s v="Otros"/>
    <n v="1450"/>
    <n v="29480"/>
    <x v="157"/>
    <s v="EVENTOS"/>
    <s v="paid"/>
    <x v="0"/>
    <n v="6695"/>
    <s v="6132300 VariaciÃ³n Suministros-EnergÃ­a"/>
    <s v="[[{'codigo': 127, 'nom_distribucion': 'Administrativo', 'sub_categoria': 'Servicios', 'porcentaje': '100.00'}]]"/>
    <m/>
    <m/>
    <m/>
    <m/>
    <m/>
    <m/>
    <m/>
    <x v="236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000"/>
    <n v="0.16949"/>
    <n v="0.2"/>
    <n v="0"/>
    <n v="169.49"/>
    <n v="18"/>
    <n v="30.509999999999899"/>
    <n v="200"/>
    <n v="1"/>
    <n v="1"/>
    <n v="5"/>
    <s v="Otros"/>
    <n v="1400"/>
    <n v="2936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36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36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000"/>
    <s v="0.15508000000000002"/>
    <n v="0.183"/>
    <n v="0"/>
    <n v="155.08000000000001"/>
    <n v="18"/>
    <n v="27.919999999999899"/>
    <n v="183"/>
    <n v="1"/>
    <n v="1"/>
    <n v="5"/>
    <s v="Otros"/>
    <n v="1400"/>
    <n v="2937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"/>
    <n v="0.17796000000000001"/>
    <n v="0.21"/>
    <n v="0"/>
    <n v="88.98"/>
    <n v="18"/>
    <n v="16.0199999999999"/>
    <n v="105"/>
    <n v="1"/>
    <n v="1"/>
    <n v="5"/>
    <s v="Otros"/>
    <n v="1400"/>
    <n v="2937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"/>
    <n v="0.17796000000000001"/>
    <n v="0.21"/>
    <n v="0"/>
    <n v="88.98"/>
    <n v="18"/>
    <n v="16.0199999999999"/>
    <n v="105"/>
    <n v="1"/>
    <n v="1"/>
    <n v="5"/>
    <s v="Otros"/>
    <n v="1400"/>
    <n v="2937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"/>
    <n v="0.17796000000000001"/>
    <n v="0.21"/>
    <n v="0"/>
    <n v="88.98"/>
    <n v="18"/>
    <n v="16.0199999999999"/>
    <n v="105"/>
    <n v="1"/>
    <n v="1"/>
    <n v="5"/>
    <s v="Otros"/>
    <n v="1400"/>
    <n v="2937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"/>
    <n v="0.17796000000000001"/>
    <n v="0.21"/>
    <n v="0"/>
    <n v="88.98"/>
    <n v="18"/>
    <n v="16.0199999999999"/>
    <n v="105"/>
    <n v="1"/>
    <n v="1"/>
    <n v="5"/>
    <s v="Otros"/>
    <n v="1400"/>
    <n v="2937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3000"/>
    <s v="0.10339000000000001"/>
    <n v="0.122"/>
    <n v="0"/>
    <n v="310.17"/>
    <n v="18"/>
    <n v="55.829999999999899"/>
    <n v="366"/>
    <n v="1"/>
    <n v="1"/>
    <n v="5"/>
    <s v="Otros"/>
    <n v="1400"/>
    <n v="2937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000"/>
    <n v="0.31017"/>
    <n v="0.36599999999999999"/>
    <n v="0"/>
    <n v="310.17"/>
    <n v="18"/>
    <n v="55.829999999999899"/>
    <n v="366"/>
    <n v="1"/>
    <n v="1"/>
    <n v="5"/>
    <s v="Otros"/>
    <n v="1400"/>
    <n v="2937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7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7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7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8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8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8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5000"/>
    <n v="0.155084"/>
    <n v="0.183"/>
    <n v="0"/>
    <n v="775.42"/>
    <n v="18"/>
    <n v="139.58000000000001"/>
    <n v="915"/>
    <n v="1"/>
    <n v="1"/>
    <n v="5"/>
    <s v="Otros"/>
    <n v="1400"/>
    <n v="2938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500"/>
    <s v="0.15508666666666665"/>
    <n v="0.183"/>
    <n v="0"/>
    <n v="232.63"/>
    <n v="18"/>
    <n v="41.87"/>
    <n v="274.5"/>
    <n v="1"/>
    <n v="1"/>
    <n v="5"/>
    <s v="Otros"/>
    <n v="1400"/>
    <n v="2938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NÂ° F001"/>
    <s v="00009163"/>
    <s v="COLABORATIVA S.A.C."/>
    <x v="67"/>
    <m/>
    <x v="24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n v="1895"/>
    <n v="1500"/>
    <s v="0.15508666666666665"/>
    <n v="0.183"/>
    <n v="0"/>
    <n v="232.63"/>
    <n v="18"/>
    <n v="41.87"/>
    <n v="274.5"/>
    <n v="1"/>
    <n v="1"/>
    <n v="5"/>
    <s v="Otros"/>
    <n v="1400"/>
    <n v="2938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37"/>
  </r>
  <r>
    <s v="F F052"/>
    <s v="01597353"/>
    <s v="COLABORATIVA S.A.C."/>
    <x v="67"/>
    <m/>
    <x v="4"/>
    <s v="Proveedor"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358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7-11T00:00:00"/>
    <m/>
    <m/>
    <m/>
    <m/>
    <m/>
    <n v="1857"/>
    <n v="1"/>
    <n v="100"/>
    <n v="118"/>
    <n v="0"/>
    <n v="100"/>
    <n v="18"/>
    <n v="18"/>
    <n v="118"/>
    <n v="1"/>
    <n v="1"/>
    <n v="5"/>
    <s v="Otros"/>
    <n v="529"/>
    <n v="29358"/>
    <x v="4"/>
    <s v="EVENTOS"/>
    <s v="paid"/>
    <x v="0"/>
    <n v="6711"/>
    <s v="6273100 Seguro compl. Trab. Riesgo, accid. y enferm. prof."/>
    <s v="[[{'codigo': 130, 'nom_distribucion': 'RR.HH', 'sub_categoria': 'Seguridad y salud laboral', 'porcentaje': '100.00'}]]"/>
    <m/>
    <m/>
    <m/>
    <m/>
    <m/>
    <m/>
    <m/>
    <x v="238"/>
  </r>
  <r>
    <s v="B B002"/>
    <s v="00224626"/>
    <s v="COLABORATIVA S.A.C."/>
    <x v="68"/>
    <m/>
    <x v="106"/>
    <m/>
    <s v="RUC"/>
    <n v="20543496023"/>
    <s v="[{'codigo_producto': 1912, 'cantidad': '1', 'valor_unitario': 82.2, 'precio_unitario': 97.0, 'descuento': 0.0, 'subtotal': 82.2, 'porcentaje_de_igv': '18.00', 'igv': 14.799999999999997, 'total': 97.0, 'moneda': '1', 'tipo_de_cambio': 1.0, 'id_tipo_gasto': 5, 'nom_tipo_gasto': 'Otros', 'id_proveedor': 4974, 'id_producto': 2999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0T00:00:00"/>
    <m/>
    <m/>
    <m/>
    <m/>
    <m/>
    <n v="1912"/>
    <n v="1"/>
    <n v="82.2"/>
    <n v="97"/>
    <n v="0"/>
    <n v="82.2"/>
    <n v="18"/>
    <n v="14.799999999999899"/>
    <n v="97"/>
    <n v="1"/>
    <n v="1"/>
    <n v="5"/>
    <s v="Otros"/>
    <n v="4974"/>
    <n v="29995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39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n v="1853"/>
    <n v="1"/>
    <n v="42.37"/>
    <n v="50"/>
    <n v="0"/>
    <n v="42.37"/>
    <n v="18.010000000000002"/>
    <n v="7.63"/>
    <n v="50"/>
    <n v="1"/>
    <n v="1"/>
    <n v="5"/>
    <s v="Otros"/>
    <n v="2224"/>
    <n v="29584"/>
    <x v="60"/>
    <s v="EVENT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240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n v="1916"/>
    <n v="1"/>
    <n v="16.95"/>
    <n v="20"/>
    <n v="0"/>
    <n v="16.95"/>
    <n v="17.989999999999998"/>
    <n v="3.05"/>
    <n v="20"/>
    <n v="1"/>
    <n v="1"/>
    <n v="5"/>
    <s v="Otros"/>
    <n v="2224"/>
    <n v="29585"/>
    <x v="31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240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n v="1962"/>
    <n v="1"/>
    <n v="36.44"/>
    <n v="43"/>
    <n v="0"/>
    <n v="36.44"/>
    <n v="18"/>
    <n v="6.56"/>
    <n v="43"/>
    <n v="1"/>
    <n v="1"/>
    <n v="5"/>
    <s v="Otros"/>
    <n v="2224"/>
    <n v="29586"/>
    <x v="158"/>
    <s v="EVENT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240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n v="244"/>
    <n v="1"/>
    <n v="1571.19"/>
    <n v="1854"/>
    <n v="0"/>
    <n v="1571.19"/>
    <n v="18"/>
    <n v="282.80999999999898"/>
    <n v="1854"/>
    <n v="1"/>
    <n v="1"/>
    <n v="5"/>
    <s v="Otros"/>
    <n v="2224"/>
    <n v="29589"/>
    <x v="92"/>
    <s v="ACTIV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240"/>
  </r>
  <r>
    <s v="F FI37"/>
    <s v="00026643"/>
    <s v="COLABORATIVA S.A.C."/>
    <x v="68"/>
    <m/>
    <x v="34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n v="238"/>
    <n v="1"/>
    <n v="240.68"/>
    <n v="284"/>
    <n v="0"/>
    <n v="240.68"/>
    <n v="18"/>
    <n v="43.319999999999901"/>
    <n v="284"/>
    <n v="1"/>
    <n v="1"/>
    <n v="5"/>
    <s v="Otros"/>
    <n v="2224"/>
    <n v="29590"/>
    <x v="36"/>
    <s v="ACTIV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240"/>
  </r>
  <r>
    <s v="GAST"/>
    <n v="2025060004"/>
    <s v="COLABORATIVA S.A.C."/>
    <x v="69"/>
    <m/>
    <x v="107"/>
    <m/>
    <s v="RUC"/>
    <m/>
    <s v="[{'codigo_producto': 1780, 'cantidad': '1', 'valor_unitario': 355.08, 'precio_unitario': 419.0, 'descuento': 0.0, 'subtotal': 355.08, 'porcentaje_de_igv': '18.00', 'igv': 63.920000000000016, 'total': 419.0, 'moneda': '1', 'tipo_de_cambio': 1.0, 'id_tipo_gasto': 5, 'nom_tipo_gasto': 'Otros', 'id_proveedor': 1614, 'id_producto': 29310, 'nom_producto': 'Comida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"/>
    <d v="2025-07-08T00:00:00"/>
    <m/>
    <m/>
    <m/>
    <m/>
    <m/>
    <n v="1780"/>
    <n v="1"/>
    <n v="355.08"/>
    <n v="419"/>
    <n v="0"/>
    <n v="355.08"/>
    <n v="18"/>
    <n v="63.92"/>
    <n v="419"/>
    <n v="1"/>
    <n v="1"/>
    <n v="5"/>
    <s v="Otros"/>
    <n v="1614"/>
    <n v="29310"/>
    <x v="159"/>
    <s v="EVENTOS"/>
    <s v="paid"/>
    <x v="0"/>
    <n v="877"/>
    <s v="6329000 AsesorÃ­a y consultorÃ­a - Otros"/>
    <s v="[[{'codigo': 69, 'nom_distribucion': 'Comercial', 'sub_categoria': 'Otros', 'porcentaje': '100.00'}]]"/>
    <m/>
    <m/>
    <m/>
    <m/>
    <m/>
    <m/>
    <m/>
    <x v="241"/>
  </r>
  <r>
    <s v="GAST"/>
    <n v="2025060003"/>
    <s v="COLABORATIVA S.A.C."/>
    <x v="69"/>
    <m/>
    <x v="108"/>
    <m/>
    <s v="DNI"/>
    <n v="48112325"/>
    <s v="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07-08T00:00:00"/>
    <m/>
    <m/>
    <m/>
    <m/>
    <m/>
    <n v="1781"/>
    <n v="1"/>
    <n v="80"/>
    <n v="80"/>
    <n v="0"/>
    <n v="80"/>
    <n v="0"/>
    <n v="0"/>
    <n v="80"/>
    <n v="1"/>
    <n v="1"/>
    <n v="5"/>
    <s v="Otros"/>
    <n v="1606"/>
    <n v="29294"/>
    <x v="160"/>
    <s v="EVENTOS"/>
    <s v="paid"/>
    <x v="0"/>
    <n v="6727"/>
    <s v="6315100 Otros gastos de viaje"/>
    <s v="[[{'codigo': 132, 'nom_distribucion': 'Validadores', 'sub_categoria': 'Gastos de Viaje', 'porcentaje': '100.00'}]]"/>
    <m/>
    <m/>
    <m/>
    <m/>
    <m/>
    <m/>
    <m/>
    <x v="242"/>
  </r>
  <r>
    <s v="GAST"/>
    <n v="2025060003"/>
    <s v="COLABORATIVA S.A.C."/>
    <x v="69"/>
    <m/>
    <x v="108"/>
    <m/>
    <s v="DNI"/>
    <n v="48112325"/>
    <s v="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07-08T00:00:00"/>
    <m/>
    <m/>
    <m/>
    <m/>
    <m/>
    <n v="1781"/>
    <n v="1"/>
    <n v="80"/>
    <n v="80"/>
    <n v="0"/>
    <n v="80"/>
    <n v="0"/>
    <n v="0"/>
    <n v="80"/>
    <n v="1"/>
    <n v="1"/>
    <n v="5"/>
    <s v="Otros"/>
    <n v="1606"/>
    <n v="29295"/>
    <x v="160"/>
    <s v="EVENTOS"/>
    <s v="paid"/>
    <x v="0"/>
    <n v="6727"/>
    <s v="6315100 Otros gastos de viaje"/>
    <s v="[[{'codigo': 132, 'nom_distribucion': 'Validadores', 'sub_categoria': 'Gastos de Viaje', 'porcentaje': '100.00'}]]"/>
    <m/>
    <m/>
    <m/>
    <m/>
    <m/>
    <m/>
    <m/>
    <x v="242"/>
  </r>
  <r>
    <s v="F F037"/>
    <s v="00038714"/>
    <s v="COLABORATIVA S.A.C."/>
    <x v="70"/>
    <m/>
    <x v="109"/>
    <m/>
    <s v="RUC"/>
    <n v="20600593685"/>
    <s v="[{'codigo_producto': 1912, 'cantidad': '1', 'valor_unitario': 92.8, 'precio_unitario': 109.5, 'descuento': 0.0, 'subtotal': 92.8, 'porcentaje_de_igv': '18.00', 'igv': 16.700000000000003, 'total': 109.5, 'moneda': '1', 'tipo_de_cambio': 1.0, 'id_tipo_gasto': 5, 'nom_tipo_gasto': 'Otros', 'id_proveedor': 1390, 'id_producto': 2996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7T00:00:00"/>
    <m/>
    <m/>
    <m/>
    <m/>
    <m/>
    <n v="1912"/>
    <n v="1"/>
    <n v="92.8"/>
    <n v="109.5"/>
    <n v="0"/>
    <n v="92.8"/>
    <n v="18"/>
    <n v="16.7"/>
    <n v="109.5"/>
    <n v="1"/>
    <n v="1"/>
    <n v="5"/>
    <s v="Otros"/>
    <n v="1390"/>
    <n v="29966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43"/>
  </r>
  <r>
    <s v="F F500"/>
    <s v="00038780"/>
    <s v="COLABORATIVA S.A.C."/>
    <x v="70"/>
    <m/>
    <x v="5"/>
    <m/>
    <s v="RUC"/>
    <n v="20475815247"/>
    <s v="[{'codigo_producto': 1957, 'cantidad': '1', 'valor_unitario': 95.0, 'precio_unitario': 95.0, 'descuento': 0.0, 'subtotal': 95.0, 'porcentaje_de_igv': '0.00', 'igv': 0.0, 'total': 95.0, 'moneda': '1', 'tipo_de_cambio': 1.0, 'id_tipo_gasto': 5, 'nom_tipo_gasto': 'Otros', 'id_proveedor': 1519, 'id_producto': 29580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"/>
    <d v="2025-07-07T00:00:00"/>
    <m/>
    <m/>
    <m/>
    <m/>
    <m/>
    <n v="1957"/>
    <n v="1"/>
    <n v="95"/>
    <n v="95"/>
    <n v="0"/>
    <n v="95"/>
    <n v="0"/>
    <n v="0"/>
    <n v="95"/>
    <n v="1"/>
    <n v="1"/>
    <n v="5"/>
    <s v="Otros"/>
    <n v="1519"/>
    <n v="29580"/>
    <x v="5"/>
    <s v="EVENTOS"/>
    <s v="paid"/>
    <x v="0"/>
    <n v="6726"/>
    <s v="6314100 AlimentaciÃ³n"/>
    <s v="[[{'codigo': 97, 'nom_distribucion': 'RR.HH', 'sub_categoria': 'Bienestar', 'porcentaje': '100.00'}]]"/>
    <m/>
    <m/>
    <m/>
    <m/>
    <m/>
    <m/>
    <m/>
    <x v="244"/>
  </r>
  <r>
    <s v="RE"/>
    <s v="00120"/>
    <s v="COLABORATIVA S.A.C."/>
    <x v="70"/>
    <m/>
    <x v="110"/>
    <m/>
    <s v="RUC"/>
    <n v="10726239245"/>
    <s v="[{'codigo_producto': 1958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786, 'id_producto': 29291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"/>
    <d v="2025-07-07T00:00:00"/>
    <m/>
    <m/>
    <m/>
    <m/>
    <m/>
    <n v="1958"/>
    <n v="1"/>
    <n v="847.46"/>
    <n v="1000"/>
    <n v="0"/>
    <n v="847.46"/>
    <n v="18"/>
    <n v="152.539999999999"/>
    <n v="1000"/>
    <n v="1"/>
    <n v="1"/>
    <n v="5"/>
    <s v="Otros"/>
    <n v="1786"/>
    <n v="29291"/>
    <x v="113"/>
    <s v="EVENTOS"/>
    <s v="paid"/>
    <x v="0"/>
    <n v="877"/>
    <s v="6329000 AsesorÃ­a y consultorÃ­a - Otros"/>
    <s v="[[{'codigo': 56, 'nom_distribucion': 'Administrativo', 'sub_categoria': 'Contabilidad', 'porcentaje': '100.00'}]]"/>
    <m/>
    <m/>
    <m/>
    <m/>
    <m/>
    <m/>
    <m/>
    <x v="245"/>
  </r>
  <r>
    <s v="F E001"/>
    <s v="00000079"/>
    <s v="COLABORATIVA S.A.C."/>
    <x v="70"/>
    <m/>
    <x v="14"/>
    <m/>
    <s v="RUC"/>
    <n v="10440668581"/>
    <s v="[{'codigo_producto': 1939, 'cantidad': '8', 'valor_unitario': 300.0, 'precio_unitario': 354.0, 'descuento': 0.0, 'subtotal': 2400.0, 'porcentaje_de_igv': '18.00', 'igv': 432.0, 'total': 2832.0, 'moneda': '1', 'tipo_de_cambio': 1.0, 'id_tipo_gasto': 2, 'nom_tipo_gasto': 'Servicios', 'id_proveedor': 1389, 'id_producto': 2928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n v="1939"/>
    <n v="8"/>
    <n v="300"/>
    <n v="354"/>
    <n v="0"/>
    <n v="2400"/>
    <n v="18"/>
    <n v="432"/>
    <n v="2832"/>
    <n v="1"/>
    <n v="1"/>
    <n v="2"/>
    <s v="Servicios"/>
    <n v="1389"/>
    <n v="29288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46"/>
  </r>
  <r>
    <s v="F E001"/>
    <s v="00000078"/>
    <s v="COLABORATIVA S.A.C."/>
    <x v="70"/>
    <m/>
    <x v="14"/>
    <m/>
    <s v="RUC"/>
    <n v="10440668581"/>
    <s v="[{'codigo_producto': 1859, 'cantidad': '9', 'valor_unitario': 120.0, 'precio_unitario': 141.60000000000002, 'descuento': 0.0, 'subtotal': 1080.0, 'porcentaje_de_igv': '18.00', 'igv': 194.4000000000001, 'total': 1274.4, 'moneda': '1', 'tipo_de_cambio': 1.0, 'id_tipo_gasto': 2, 'nom_tipo_gasto': 'Servicios', 'id_proveedor': 1389, 'id_producto': 2928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n v="1859"/>
    <n v="9"/>
    <n v="120"/>
    <s v="141.60000000000002"/>
    <n v="0"/>
    <n v="1080"/>
    <n v="18"/>
    <n v="194.4"/>
    <n v="1274.4000000000001"/>
    <n v="1"/>
    <n v="1"/>
    <n v="2"/>
    <s v="Servicios"/>
    <n v="1389"/>
    <n v="29285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47"/>
  </r>
  <r>
    <s v="F E001"/>
    <s v="00000557"/>
    <s v="COLABORATIVA S.A.C."/>
    <x v="70"/>
    <m/>
    <x v="105"/>
    <m/>
    <s v="RUC"/>
    <n v="20601772541"/>
    <s v="[{'codigo_producto': 283, 'cantidad': '1', 'valor_unitario': 2667.0, 'precio_unitario': 3147.06, 'descuento': 0.0, 'subtotal': 2667.0, 'porcentaje_de_igv': '18.00', 'igv': 480.05999999999995, 'total': 3147.06, 'moneda': '1', 'tipo_de_cambio': 1.0, 'id_tipo_gasto': 2, 'nom_tipo_gasto': 'Servicios', 'id_proveedor': 1404, 'id_producto': 29282, 'nom_producto': 'SERVICIO DE DESARROLLO WEB', 'categoria_producto': 'Mobiliario de oficina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7-07T00:00:00"/>
    <m/>
    <m/>
    <m/>
    <m/>
    <m/>
    <n v="283"/>
    <n v="1"/>
    <n v="2667"/>
    <n v="3147.06"/>
    <n v="0"/>
    <n v="2667"/>
    <n v="18"/>
    <n v="480.05999999999898"/>
    <n v="3147.06"/>
    <n v="1"/>
    <n v="1"/>
    <n v="2"/>
    <s v="Servicios"/>
    <n v="1404"/>
    <n v="29282"/>
    <x v="99"/>
    <s v="Mobiliario de oficina"/>
    <s v="not_paid"/>
    <x v="1"/>
    <n v="6743"/>
    <s v="6329102 SERVICIOS DIVERSOS"/>
    <s v="[[{'codigo': '', 'nom_distribucion': '', 'sub_categoria': '', 'porcentaje': '100.00'}]]"/>
    <m/>
    <m/>
    <m/>
    <m/>
    <m/>
    <m/>
    <m/>
    <x v="248"/>
  </r>
  <r>
    <s v="F E001"/>
    <s v="00000009"/>
    <s v="COLABORATIVA S.A.C."/>
    <x v="70"/>
    <m/>
    <x v="82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27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7-07T00:00:00"/>
    <m/>
    <m/>
    <m/>
    <m/>
    <m/>
    <n v="234"/>
    <n v="1"/>
    <n v="500"/>
    <n v="590"/>
    <n v="0"/>
    <n v="500"/>
    <n v="18"/>
    <n v="90"/>
    <n v="590"/>
    <n v="1"/>
    <n v="1"/>
    <n v="5"/>
    <s v="Otros"/>
    <n v="2187"/>
    <n v="29275"/>
    <x v="120"/>
    <s v="ACTIVOS"/>
    <s v="paid"/>
    <x v="0"/>
    <n v="6746"/>
    <s v="6330102 COMPRA EQUIPOS"/>
    <s v="[[{'codigo': 98, 'nom_distribucion': 'TI', 'sub_categoria': 'Ime', 'porcentaje': '100.00'}]]"/>
    <m/>
    <m/>
    <m/>
    <m/>
    <m/>
    <m/>
    <m/>
    <x v="249"/>
  </r>
  <r>
    <s v="RE"/>
    <s v="0011"/>
    <s v="COLABORATIVA S.A.C."/>
    <x v="70"/>
    <m/>
    <x v="111"/>
    <m/>
    <s v="RUC"/>
    <m/>
    <s v="[{'codigo_producto': 1806, 'cantidad': '1', 'valor_unitario': 254.24, 'precio_unitario': 300.0, 'descuento': 0.0, 'subtotal': 254.24, 'porcentaje_de_igv': '18.00', 'igv': 45.75999999999999, 'total': 300.0, 'moneda': '1', 'tipo_de_cambio': 1.0, 'id_tipo_gasto': 1, 'nom_tipo_gasto': 'Personal', 'id_proveedor': 2186, 'id_producto': 29272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n v="1806"/>
    <n v="1"/>
    <n v="254.24"/>
    <n v="300"/>
    <n v="0"/>
    <n v="254.24"/>
    <n v="18"/>
    <n v="45.759999999999899"/>
    <n v="300"/>
    <n v="1"/>
    <n v="1"/>
    <n v="1"/>
    <s v="Personal"/>
    <n v="2186"/>
    <n v="29272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50"/>
  </r>
  <r>
    <s v="F F002"/>
    <s v="00023825"/>
    <s v="COLABORATIVA S.A.C."/>
    <x v="71"/>
    <m/>
    <x v="112"/>
    <m/>
    <s v="RUC"/>
    <n v="20506750688"/>
    <s v="[{'codigo_producto': 1912, 'cantidad': '1', 'valor_unitario': 1283.9, 'precio_unitario': 1515.0, 'descuento': 0.0, 'subtotal': 1283.9, 'porcentaje_de_igv': '18.00', 'igv': 231.0999999999999, 'total': 1515.0, 'moneda': '1', 'tipo_de_cambio': 1.0, 'id_tipo_gasto': 5, 'nom_tipo_gasto': 'Otros', 'id_proveedor': 4973, 'id_producto': 2996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6T00:00:00"/>
    <m/>
    <m/>
    <m/>
    <m/>
    <m/>
    <n v="1912"/>
    <n v="1"/>
    <n v="1283.9000000000001"/>
    <n v="1515"/>
    <n v="0"/>
    <n v="1283.9000000000001"/>
    <n v="18"/>
    <n v="231.099999999999"/>
    <n v="1515"/>
    <n v="1"/>
    <n v="1"/>
    <n v="5"/>
    <s v="Otros"/>
    <n v="4973"/>
    <n v="29961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51"/>
  </r>
  <r>
    <s v="F E001"/>
    <s v="00000985"/>
    <s v="COLABORATIVA S.A.C."/>
    <x v="72"/>
    <m/>
    <x v="113"/>
    <m/>
    <s v="RUC"/>
    <m/>
    <s v="[{'codigo_producto': 1956, 'cantidad': '1', 'valor_unitario': 1900.0, 'precio_unitario': 2242.0, 'descuento': 0.0, 'subtotal': 1900.0, 'porcentaje_de_igv': '18.00', 'igv': 342.0, 'total': 2242.0, 'moneda': '1', 'tipo_de_cambio': 1.0, 'id_tipo_gasto': 5, 'nom_tipo_gasto': 'Otros', 'id_proveedor': 2181, 'id_producto': 29267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7, 'nom_distribucion': 'RR.HH', 'sub_categoria': 'Bienestar', 'porcentaje': '100.00'}]]}]"/>
    <d v="2025-07-04T00:00:00"/>
    <m/>
    <m/>
    <m/>
    <m/>
    <m/>
    <n v="1956"/>
    <n v="1"/>
    <n v="1900"/>
    <n v="2242"/>
    <n v="0"/>
    <n v="1900"/>
    <n v="18"/>
    <n v="342"/>
    <n v="2242"/>
    <n v="1"/>
    <n v="1"/>
    <n v="5"/>
    <s v="Otros"/>
    <n v="2181"/>
    <n v="29267"/>
    <x v="1"/>
    <s v="EVENTOS"/>
    <s v="paid"/>
    <x v="0"/>
    <n v="877"/>
    <s v="6329000 AsesorÃ­a y consultorÃ­a - Otros"/>
    <s v="[[{'codigo': 97, 'nom_distribucion': 'RR.HH', 'sub_categoria': 'Bienestar', 'porcentaje': '100.00'}]]"/>
    <m/>
    <m/>
    <m/>
    <m/>
    <m/>
    <m/>
    <m/>
    <x v="252"/>
  </r>
  <r>
    <s v="F F001"/>
    <s v="00024718"/>
    <s v="COLABORATIVA S.A.C."/>
    <x v="72"/>
    <m/>
    <x v="17"/>
    <s v="Proveedor"/>
    <s v="RUC"/>
    <n v="20430785266"/>
    <s v="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4T00:00:00"/>
    <m/>
    <m/>
    <m/>
    <m/>
    <m/>
    <n v="1824"/>
    <n v="120"/>
    <n v="16.899999999999999"/>
    <n v="19.942"/>
    <n v="0"/>
    <n v="2028"/>
    <n v="18"/>
    <n v="365.039999999999"/>
    <n v="2393.04"/>
    <n v="1"/>
    <n v="1"/>
    <n v="5"/>
    <s v="Otros"/>
    <n v="470"/>
    <n v="29261"/>
    <x v="1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53"/>
  </r>
  <r>
    <s v="F F001"/>
    <s v="00024718"/>
    <s v="COLABORATIVA S.A.C."/>
    <x v="72"/>
    <m/>
    <x v="17"/>
    <s v="Proveedor"/>
    <s v="RUC"/>
    <n v="20430785266"/>
    <s v="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4T00:00:00"/>
    <m/>
    <m/>
    <m/>
    <m/>
    <m/>
    <n v="1824"/>
    <n v="1"/>
    <n v="41.8"/>
    <n v="49.32"/>
    <n v="0"/>
    <n v="41.8"/>
    <n v="17.989999999999998"/>
    <n v="7.52"/>
    <n v="49.32"/>
    <n v="1"/>
    <n v="1"/>
    <n v="5"/>
    <s v="Otros"/>
    <n v="470"/>
    <n v="29262"/>
    <x v="1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53"/>
  </r>
  <r>
    <s v="F907"/>
    <s v="00030714"/>
    <s v="COLABORATIVA S.A.C."/>
    <x v="8"/>
    <d v="2025-10-27T09:59:57"/>
    <x v="66"/>
    <m/>
    <s v="RUC"/>
    <n v="20503840121"/>
    <s v="[{'codigo_producto': 2048, 'cantidad': '1', 'valor_unitario': 250.03, 'precio_unitario': 250.03, 'descuento': 0.0, 'subtotal': 250.03, 'porcentaje_de_igv': '0.00', 'igv': 0.0, 'total': 250.03, 'moneda': '1', 'tipo_de_cambio': 1.0, 'id_tipo_gasto': 5, 'nom_tipo_gasto': 'Otros', 'id_proveedor': 6107, 'id_producto': 30723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1T00:00:00"/>
    <m/>
    <m/>
    <m/>
    <m/>
    <m/>
    <n v="2048"/>
    <n v="1"/>
    <n v="250.03"/>
    <n v="250.03"/>
    <n v="0"/>
    <n v="250.03"/>
    <n v="0"/>
    <n v="0"/>
    <n v="250.03"/>
    <n v="1"/>
    <n v="1"/>
    <n v="5"/>
    <s v="Otros"/>
    <n v="6107"/>
    <n v="30723"/>
    <x v="38"/>
    <s v="EVENTOS"/>
    <s v="paid"/>
    <x v="0"/>
    <n v="6806"/>
    <s v="6561107 COMBUSTIBLE"/>
    <s v="[[{'codigo': 145, 'nom_distribucion': 'Administrativo', 'sub_categoria': 'Gerencia', 'porcentaje': '100.00'}]]"/>
    <m/>
    <m/>
    <m/>
    <m/>
    <m/>
    <m/>
    <m/>
    <x v="254"/>
  </r>
  <r>
    <s v="F F574"/>
    <s v="00000062"/>
    <s v="COLABORATIVA S.A.C."/>
    <x v="73"/>
    <m/>
    <x v="59"/>
    <m/>
    <s v="RUC"/>
    <n v="20565643496"/>
    <s v="[{'codigo_producto': 1994, 'cantidad': '1', 'valor_unitario': 79.41, 'precio_unitario': 93.7, 'descuento': 0.0, 'subtotal': 79.41, 'porcentaje_de_igv': '18.00', 'igv': 14.290000000000006, 'total': 93.7, 'moneda': '1', 'tipo_de_cambio': 1.0, 'id_tipo_gasto': 5, 'nom_tipo_gasto': 'Otros', 'id_proveedor': 4004, 'id_producto': 29956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3T00:00:00"/>
    <m/>
    <m/>
    <m/>
    <m/>
    <m/>
    <n v="1994"/>
    <n v="1"/>
    <n v="79.41"/>
    <n v="93.7"/>
    <n v="0"/>
    <n v="79.41"/>
    <n v="18"/>
    <n v="14.29"/>
    <n v="93.7"/>
    <n v="1"/>
    <n v="1"/>
    <n v="5"/>
    <s v="Otros"/>
    <n v="4004"/>
    <n v="29956"/>
    <x v="68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55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1"/>
    <n v="6"/>
    <n v="4.9400000000000004"/>
    <s v="5.829999999999999"/>
    <n v="0"/>
    <n v="29.64"/>
    <n v="18.02"/>
    <n v="5.3399999999999901"/>
    <n v="34.979999999999997"/>
    <n v="1"/>
    <n v="1"/>
    <n v="5"/>
    <s v="Otros"/>
    <n v="2111"/>
    <n v="29240"/>
    <x v="161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2"/>
    <n v="2"/>
    <n v="7.36"/>
    <n v="8.6850000000000005"/>
    <n v="0"/>
    <n v="14.72"/>
    <n v="18"/>
    <n v="2.65"/>
    <n v="17.37"/>
    <n v="1"/>
    <n v="1"/>
    <n v="5"/>
    <s v="Otros"/>
    <n v="2111"/>
    <n v="29241"/>
    <x v="76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3"/>
    <n v="2"/>
    <n v="3"/>
    <n v="3.54"/>
    <n v="0"/>
    <n v="6"/>
    <n v="18"/>
    <n v="1.08"/>
    <n v="7.08"/>
    <n v="1"/>
    <n v="1"/>
    <n v="5"/>
    <s v="Otros"/>
    <n v="2111"/>
    <n v="29242"/>
    <x v="88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4"/>
    <n v="1"/>
    <n v="20.29"/>
    <n v="23.94"/>
    <n v="0"/>
    <n v="20.29"/>
    <n v="17.989999999999998"/>
    <n v="3.65"/>
    <n v="23.94"/>
    <n v="1"/>
    <n v="1"/>
    <n v="5"/>
    <s v="Otros"/>
    <n v="2111"/>
    <n v="29243"/>
    <x v="78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5"/>
    <n v="2"/>
    <n v="7.5"/>
    <n v="8.85"/>
    <n v="0"/>
    <n v="15"/>
    <n v="18"/>
    <n v="2.69999999999999"/>
    <n v="17.7"/>
    <n v="1"/>
    <n v="1"/>
    <n v="5"/>
    <s v="Otros"/>
    <n v="2111"/>
    <n v="29244"/>
    <x v="82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6"/>
    <n v="2"/>
    <n v="10.06"/>
    <n v="11.87"/>
    <n v="0"/>
    <n v="20.12"/>
    <n v="17.989999999999998"/>
    <n v="3.6199999999999899"/>
    <n v="23.74"/>
    <n v="1"/>
    <n v="1"/>
    <n v="5"/>
    <s v="Otros"/>
    <n v="2111"/>
    <n v="29245"/>
    <x v="75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7"/>
    <n v="1"/>
    <n v="11.65"/>
    <n v="13.75"/>
    <n v="0"/>
    <n v="11.65"/>
    <n v="18.03"/>
    <n v="2.0999999999999899"/>
    <n v="13.75"/>
    <n v="1"/>
    <n v="1"/>
    <n v="5"/>
    <s v="Otros"/>
    <n v="2111"/>
    <n v="29246"/>
    <x v="87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8"/>
    <n v="1"/>
    <n v="2"/>
    <n v="2.36"/>
    <n v="0"/>
    <n v="2"/>
    <n v="18"/>
    <n v="0.35999999999999899"/>
    <n v="2.36"/>
    <n v="1"/>
    <n v="1"/>
    <n v="5"/>
    <s v="Otros"/>
    <n v="2111"/>
    <n v="29247"/>
    <x v="162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50"/>
    <n v="4"/>
    <n v="4.34"/>
    <n v="5.12"/>
    <n v="0"/>
    <n v="17.36"/>
    <n v="17.97"/>
    <n v="3.12"/>
    <n v="20.48"/>
    <n v="1"/>
    <n v="1"/>
    <n v="5"/>
    <s v="Otros"/>
    <n v="2111"/>
    <n v="29248"/>
    <x v="163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51"/>
    <n v="1"/>
    <n v="7.25"/>
    <n v="8.56"/>
    <n v="0"/>
    <n v="7.25"/>
    <n v="18.07"/>
    <n v="1.31"/>
    <n v="8.56"/>
    <n v="1"/>
    <n v="1"/>
    <n v="5"/>
    <s v="Otros"/>
    <n v="2111"/>
    <n v="29249"/>
    <x v="164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6"/>
    <n v="2"/>
    <n v="11.65"/>
    <n v="13.744999999999999"/>
    <n v="0"/>
    <n v="23.3"/>
    <n v="17.98"/>
    <n v="4.1899999999999897"/>
    <n v="27.49"/>
    <n v="1"/>
    <n v="1"/>
    <n v="5"/>
    <s v="Otros"/>
    <n v="2111"/>
    <n v="29250"/>
    <x v="75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6"/>
    <n v="2"/>
    <n v="16.375"/>
    <n v="19.324999999999999"/>
    <n v="0"/>
    <n v="32.75"/>
    <n v="18.02"/>
    <n v="5.8999999999999897"/>
    <n v="38.65"/>
    <n v="1"/>
    <n v="1"/>
    <n v="5"/>
    <s v="Otros"/>
    <n v="2111"/>
    <n v="29251"/>
    <x v="75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52"/>
    <n v="2"/>
    <n v="28"/>
    <n v="33.04"/>
    <n v="0"/>
    <n v="56"/>
    <n v="18"/>
    <n v="10.079999999999901"/>
    <n v="66.08"/>
    <n v="1"/>
    <n v="1"/>
    <n v="5"/>
    <s v="Otros"/>
    <n v="2111"/>
    <n v="29252"/>
    <x v="48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1"/>
    <n v="7"/>
    <s v="9.790000000000001"/>
    <s v="11.552857142857144"/>
    <n v="0"/>
    <n v="68.53"/>
    <n v="18.010000000000002"/>
    <n v="12.34"/>
    <n v="80.87"/>
    <n v="1"/>
    <n v="1"/>
    <n v="5"/>
    <s v="Otros"/>
    <n v="2111"/>
    <n v="29253"/>
    <x v="161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41"/>
    <n v="2"/>
    <n v="20.395"/>
    <n v="24.065000000000001"/>
    <n v="0"/>
    <n v="40.79"/>
    <n v="17.989999999999998"/>
    <n v="7.34"/>
    <n v="48.13"/>
    <n v="1"/>
    <n v="1"/>
    <n v="5"/>
    <s v="Otros"/>
    <n v="2111"/>
    <n v="29254"/>
    <x v="161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53"/>
    <n v="2"/>
    <n v="29.195"/>
    <n v="34.450000000000003"/>
    <n v="0"/>
    <n v="58.39"/>
    <n v="18"/>
    <n v="10.51"/>
    <n v="68.900000000000006"/>
    <n v="1"/>
    <n v="1"/>
    <n v="5"/>
    <s v="Otros"/>
    <n v="2111"/>
    <n v="29255"/>
    <x v="165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E001"/>
    <s v="00003801"/>
    <s v="COLABORATIVA S.A.C."/>
    <x v="73"/>
    <m/>
    <x v="114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n v="1954"/>
    <n v="1"/>
    <n v="10.9"/>
    <n v="12.86"/>
    <n v="0"/>
    <n v="10.9"/>
    <n v="17.98"/>
    <n v="1.95999999999999"/>
    <n v="12.86"/>
    <n v="1"/>
    <n v="1"/>
    <n v="5"/>
    <s v="Otros"/>
    <n v="2111"/>
    <n v="29256"/>
    <x v="166"/>
    <s v="EVENTOS"/>
    <s v="paid"/>
    <x v="0"/>
    <n v="6803"/>
    <s v="6561103 Utiles de Aseo"/>
    <s v="[[{'codigo': '', 'nom_distribucion': '', 'sub_categoria': '', 'porcentaje': '100.00'}]]"/>
    <m/>
    <m/>
    <m/>
    <m/>
    <m/>
    <m/>
    <m/>
    <x v="256"/>
  </r>
  <r>
    <s v="F F005"/>
    <s v="00029664"/>
    <s v="COLABORATIVA S.A.C."/>
    <x v="73"/>
    <m/>
    <x v="71"/>
    <m/>
    <s v="RUC"/>
    <m/>
    <s v="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29237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7-03T00:00:00"/>
    <m/>
    <m/>
    <m/>
    <m/>
    <m/>
    <n v="1955"/>
    <n v="5"/>
    <s v="45.410000000000004"/>
    <n v="53.584000000000003"/>
    <n v="0"/>
    <n v="227.05"/>
    <n v="18"/>
    <n v="40.869999999999997"/>
    <n v="267.92"/>
    <n v="1"/>
    <n v="1"/>
    <n v="5"/>
    <s v="Otros"/>
    <n v="2113"/>
    <n v="29237"/>
    <x v="90"/>
    <s v="EVENTOS"/>
    <s v="paid"/>
    <x v="0"/>
    <n v="6962"/>
    <s v="602112 Insumos"/>
    <s v="[[{'codigo': 133, 'nom_distribucion': 'Administrativo', 'sub_categoria': 'Suministros', 'porcentaje': '100.00'}]]"/>
    <m/>
    <m/>
    <m/>
    <m/>
    <m/>
    <m/>
    <m/>
    <x v="257"/>
  </r>
  <r>
    <s v="F F101"/>
    <s v="00025883"/>
    <s v="COLABORATIVA S.A.C."/>
    <x v="74"/>
    <m/>
    <x v="94"/>
    <m/>
    <s v="RUC"/>
    <n v="20511647259"/>
    <s v="[{'codigo_producto': 1913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1812, 'id_producto': 29226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"/>
    <d v="2025-07-02T00:00:00"/>
    <m/>
    <m/>
    <m/>
    <m/>
    <m/>
    <n v="1913"/>
    <n v="1"/>
    <n v="127.12"/>
    <n v="150"/>
    <n v="0"/>
    <n v="127.12"/>
    <n v="18"/>
    <n v="22.8799999999999"/>
    <n v="150"/>
    <n v="1"/>
    <n v="1"/>
    <n v="5"/>
    <s v="Otros"/>
    <n v="1812"/>
    <n v="29226"/>
    <x v="167"/>
    <s v="EVENTOS"/>
    <s v="paid"/>
    <x v="0"/>
    <n v="877"/>
    <s v="6329000 AsesorÃ­a y consultorÃ­a - Otros"/>
    <s v="[[{'codigo': 71, 'nom_distribucion': 'Comercial', 'sub_categoria': 'Proyecto', 'porcentaje': '100.00'}]]"/>
    <m/>
    <m/>
    <m/>
    <m/>
    <m/>
    <m/>
    <m/>
    <x v="258"/>
  </r>
  <r>
    <s v="F E001"/>
    <s v="00000076"/>
    <s v="COLABORATIVA S.A.C."/>
    <x v="74"/>
    <m/>
    <x v="14"/>
    <m/>
    <s v="RUC"/>
    <n v="10440668581"/>
    <s v="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2T00:00:00"/>
    <m/>
    <m/>
    <m/>
    <m/>
    <m/>
    <n v="1939"/>
    <n v="4"/>
    <n v="300"/>
    <n v="354"/>
    <n v="0"/>
    <n v="1200"/>
    <n v="18"/>
    <n v="216"/>
    <n v="1416"/>
    <n v="1"/>
    <n v="1"/>
    <n v="2"/>
    <s v="Servicios"/>
    <n v="1389"/>
    <n v="29222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59"/>
  </r>
  <r>
    <s v="F E001"/>
    <s v="00000076"/>
    <s v="COLABORATIVA S.A.C."/>
    <x v="74"/>
    <m/>
    <x v="14"/>
    <m/>
    <s v="RUC"/>
    <n v="10440668581"/>
    <s v="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2T00:00:00"/>
    <m/>
    <m/>
    <m/>
    <m/>
    <m/>
    <n v="1939"/>
    <n v="4"/>
    <n v="300"/>
    <n v="354"/>
    <n v="0"/>
    <n v="1200"/>
    <n v="18"/>
    <n v="216"/>
    <n v="1416"/>
    <n v="1"/>
    <n v="1"/>
    <n v="2"/>
    <s v="Servicios"/>
    <n v="1389"/>
    <n v="29223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59"/>
  </r>
  <r>
    <s v="R E001"/>
    <n v="84"/>
    <s v="COLABORATIVA S.A.C."/>
    <x v="74"/>
    <m/>
    <x v="115"/>
    <m/>
    <s v="RUC"/>
    <n v="10181974805"/>
    <s v="[{'codigo_producto': 1855, 'cantidad': '1', 'valor_unitario': 5052.0, 'precio_unitario': 5052.0, 'descuento': 0.0, 'subtotal': 5052.0, 'porcentaje_de_igv': '0.00', 'igv': 0.0, 'total': 5052.0, 'moneda': '1', 'tipo_de_cambio': 1.0, 'id_tipo_gasto': 5, 'nom_tipo_gasto': 'Otros', 'id_proveedor': 2116, 'id_producto': 2919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1, 'nom_distribucion': 'Comercial', 'sub_categoria': 'Proyecto', 'porcentaje': '100.00'}]]}]"/>
    <d v="2025-07-02T00:00:00"/>
    <m/>
    <m/>
    <m/>
    <m/>
    <m/>
    <n v="1855"/>
    <n v="1"/>
    <n v="5052"/>
    <n v="5052"/>
    <n v="0"/>
    <n v="5052"/>
    <n v="0"/>
    <n v="0"/>
    <n v="5052"/>
    <n v="1"/>
    <n v="1"/>
    <n v="5"/>
    <s v="Otros"/>
    <n v="2116"/>
    <n v="29191"/>
    <x v="168"/>
    <s v="EVENTOS"/>
    <s v="paid"/>
    <x v="0"/>
    <n v="6743"/>
    <s v="6329102 SERVICIOS DIVERSOS"/>
    <s v="[[{'codigo': 71, 'nom_distribucion': 'Comercial', 'sub_categoria': 'Proyecto', 'porcentaje': '100.00'}]]"/>
    <m/>
    <m/>
    <m/>
    <m/>
    <m/>
    <m/>
    <m/>
    <x v="260"/>
  </r>
  <r>
    <s v="F E001"/>
    <s v="00000270"/>
    <s v="COLABORATIVA S.A.C."/>
    <x v="74"/>
    <m/>
    <x v="116"/>
    <m/>
    <s v="RUC"/>
    <n v="20612829226"/>
    <s v="[{'codigo_producto': 1931, 'cantidad': '4', 'valor_unitario': 74.5775, 'precio_unitario': 88.0, 'descuento': 0.0, 'subtotal': 298.31, 'porcentaje_de_igv': '18.00', 'igv': 53.69, 'total': 352.0, 'moneda': '1', 'tipo_de_cambio': 1.0, 'id_tipo_gasto': 2, 'nom_tipo_gasto': 'Servicios', 'id_proveedor': 1991, 'id_producto': 29188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7-02T00:00:00"/>
    <m/>
    <m/>
    <m/>
    <m/>
    <m/>
    <n v="1931"/>
    <n v="4"/>
    <n v="74.577500000000001"/>
    <n v="88"/>
    <n v="0"/>
    <n v="298.31"/>
    <n v="18"/>
    <n v="53.69"/>
    <n v="352"/>
    <n v="1"/>
    <n v="1"/>
    <n v="2"/>
    <s v="Servicios"/>
    <n v="1991"/>
    <n v="29188"/>
    <x v="124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261"/>
  </r>
  <r>
    <s v="F FE27"/>
    <s v="00014814"/>
    <s v="COLABORATIVA S.A.C."/>
    <x v="75"/>
    <m/>
    <x v="2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932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"/>
    <d v="2025-07-01T00:00:00"/>
    <m/>
    <m/>
    <m/>
    <m/>
    <m/>
    <n v="1891"/>
    <n v="1"/>
    <n v="221.82"/>
    <n v="261.75"/>
    <n v="0"/>
    <n v="221.82"/>
    <n v="18"/>
    <n v="39.93"/>
    <n v="261.75"/>
    <n v="1"/>
    <n v="1"/>
    <n v="2"/>
    <s v="Servicios"/>
    <n v="561"/>
    <n v="29327"/>
    <x v="26"/>
    <s v="EVENTOS"/>
    <s v="paid"/>
    <x v="0"/>
    <n v="6743"/>
    <s v="6329102 SERVICIOS DIVERSOS"/>
    <s v="[[{'codigo': 61, 'nom_distribucion': 'Administrativo', 'sub_categoria': 'Operativos', 'porcentaje': '100.00'}]]"/>
    <m/>
    <m/>
    <m/>
    <m/>
    <m/>
    <m/>
    <m/>
    <x v="262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100"/>
    <s v="0.15339090909090908"/>
    <n v="0.18099999999999999"/>
    <n v="0"/>
    <n v="168.73"/>
    <n v="18"/>
    <n v="30.37"/>
    <n v="199.1"/>
    <n v="1"/>
    <n v="1"/>
    <n v="5"/>
    <s v="Otros"/>
    <n v="1400"/>
    <n v="2920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900"/>
    <s v="0.18644444444444447"/>
    <n v="0.22"/>
    <n v="0"/>
    <n v="167.8"/>
    <n v="18"/>
    <n v="30.1999999999999"/>
    <n v="198"/>
    <n v="1"/>
    <n v="1"/>
    <n v="5"/>
    <s v="Otros"/>
    <n v="1400"/>
    <n v="2920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000"/>
    <n v="0.17119000000000001"/>
    <n v="0.20200000000000001"/>
    <n v="0"/>
    <n v="171.19"/>
    <n v="18"/>
    <n v="30.81"/>
    <n v="202"/>
    <n v="1"/>
    <n v="1"/>
    <n v="5"/>
    <s v="Otros"/>
    <n v="1400"/>
    <n v="2920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000"/>
    <n v="0.16949"/>
    <n v="0.2"/>
    <n v="0"/>
    <n v="169.49"/>
    <n v="18"/>
    <n v="30.509999999999899"/>
    <n v="200"/>
    <n v="1"/>
    <n v="1"/>
    <n v="5"/>
    <s v="Otros"/>
    <n v="1400"/>
    <n v="2920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000"/>
    <n v="0.16949"/>
    <n v="0.2"/>
    <n v="0"/>
    <n v="169.49"/>
    <n v="18"/>
    <n v="30.509999999999899"/>
    <n v="200"/>
    <n v="1"/>
    <n v="1"/>
    <n v="5"/>
    <s v="Otros"/>
    <n v="1400"/>
    <n v="29208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800"/>
    <n v="9.3225000000000002E-2"/>
    <n v="0.11"/>
    <n v="0"/>
    <n v="74.58"/>
    <n v="17.989999999999998"/>
    <n v="13.42"/>
    <n v="88"/>
    <n v="1"/>
    <n v="1"/>
    <n v="5"/>
    <s v="Otros"/>
    <n v="1400"/>
    <n v="2920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200"/>
    <n v="0.37290000000000001"/>
    <n v="0.44"/>
    <n v="0"/>
    <n v="74.58"/>
    <n v="17.989999999999998"/>
    <n v="13.42"/>
    <n v="88"/>
    <n v="1"/>
    <n v="1"/>
    <n v="5"/>
    <s v="Otros"/>
    <n v="1400"/>
    <n v="2921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600"/>
    <s v="0.12458333333333334"/>
    <n v="0.14699999999999999"/>
    <n v="0"/>
    <n v="74.75"/>
    <n v="17.989999999999998"/>
    <n v="13.45"/>
    <n v="88.2"/>
    <n v="1"/>
    <n v="1"/>
    <n v="5"/>
    <s v="Otros"/>
    <n v="1400"/>
    <n v="2921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300"/>
    <n v="0.24829999999999999"/>
    <s v="0.29300000000000004"/>
    <n v="0"/>
    <n v="74.489999999999995"/>
    <n v="18"/>
    <n v="13.41"/>
    <n v="87.9"/>
    <n v="1"/>
    <n v="1"/>
    <n v="5"/>
    <s v="Otros"/>
    <n v="1400"/>
    <n v="2921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00"/>
    <n v="0.74750000000000005"/>
    <n v="0.88200000000000001"/>
    <n v="0"/>
    <n v="74.75"/>
    <n v="17.989999999999998"/>
    <n v="13.45"/>
    <n v="88.2"/>
    <n v="1"/>
    <n v="1"/>
    <n v="5"/>
    <s v="Otros"/>
    <n v="1400"/>
    <n v="2921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250"/>
    <n v="9.4911999999999996E-2"/>
    <n v="0.112"/>
    <n v="0"/>
    <n v="118.64"/>
    <n v="18"/>
    <n v="21.36"/>
    <n v="140"/>
    <n v="1"/>
    <n v="1"/>
    <n v="5"/>
    <s v="Otros"/>
    <n v="1400"/>
    <n v="2921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100"/>
    <n v="1.1880999999999999"/>
    <n v="1.4019999999999999"/>
    <n v="0"/>
    <n v="118.81"/>
    <n v="18"/>
    <n v="21.389999999999901"/>
    <n v="140.19999999999999"/>
    <n v="1"/>
    <n v="1"/>
    <n v="5"/>
    <s v="Otros"/>
    <n v="1400"/>
    <n v="2921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650"/>
    <s v="0.18304615384615386"/>
    <n v="0.216"/>
    <n v="0"/>
    <n v="118.98"/>
    <n v="18"/>
    <n v="21.42"/>
    <n v="140.4"/>
    <n v="1"/>
    <n v="1"/>
    <n v="5"/>
    <s v="Otros"/>
    <n v="1400"/>
    <n v="2921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NÂ° F001"/>
    <s v="00009109"/>
    <s v="COLABORATIVA S.A.C."/>
    <x v="75"/>
    <m/>
    <x v="24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895"/>
    <n v="2000"/>
    <n v="0.16949"/>
    <n v="0.2"/>
    <n v="0"/>
    <n v="338.98"/>
    <n v="18"/>
    <n v="61.019999999999897"/>
    <n v="400"/>
    <n v="1"/>
    <n v="1"/>
    <n v="5"/>
    <s v="Otros"/>
    <n v="1400"/>
    <n v="29217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3"/>
  </r>
  <r>
    <s v="F F001"/>
    <s v="00024683"/>
    <s v="COLABORATIVA S.A.C."/>
    <x v="75"/>
    <m/>
    <x v="17"/>
    <s v="Proveedor"/>
    <s v="RUC"/>
    <n v="20430785266"/>
    <s v="[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183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940"/>
    <n v="3"/>
    <n v="64"/>
    <n v="75.52"/>
    <n v="0"/>
    <n v="192"/>
    <n v="18"/>
    <n v="34.56"/>
    <n v="226.56"/>
    <n v="1"/>
    <n v="1"/>
    <n v="5"/>
    <s v="Otros"/>
    <n v="470"/>
    <n v="29183"/>
    <x v="119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4"/>
  </r>
  <r>
    <s v="F E001"/>
    <s v="00000271"/>
    <s v="COLABORATIVA S.A.C."/>
    <x v="75"/>
    <m/>
    <x v="48"/>
    <s v="Proveedor"/>
    <s v="RUC"/>
    <n v="10734630620"/>
    <s v="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2916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n v="1924"/>
    <n v="5000"/>
    <n v="0.41525400000000001"/>
    <n v="0.49"/>
    <n v="0"/>
    <n v="2076.27"/>
    <n v="18"/>
    <n v="373.73"/>
    <n v="2450"/>
    <n v="1"/>
    <n v="1"/>
    <n v="5"/>
    <s v="Otros"/>
    <n v="482"/>
    <n v="29164"/>
    <x v="51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5"/>
  </r>
  <r>
    <s v="F E001"/>
    <s v="00000071"/>
    <s v="COLABORATIVA S.A.C."/>
    <x v="76"/>
    <m/>
    <x v="14"/>
    <m/>
    <s v="RUC"/>
    <n v="10440668581"/>
    <s v="[{'codigo_producto': 1939, 'cantidad': '2', 'valor_unitario': 300.0, 'precio_unitario': 354.0, 'descuento': 0.0, 'subtotal': 600.0, 'porcentaje_de_igv': '18.00', 'igv': 108.0, 'total': 708.0, 'moneda': '1', 'tipo_de_cambio': 1.0, 'id_tipo_gasto': 2, 'nom_tipo_gasto': 'Servicios', 'id_proveedor': 1389, 'id_producto': 2915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30T00:00:00"/>
    <m/>
    <m/>
    <m/>
    <m/>
    <m/>
    <n v="1939"/>
    <n v="2"/>
    <n v="300"/>
    <n v="354"/>
    <n v="0"/>
    <n v="600"/>
    <n v="18"/>
    <n v="108"/>
    <n v="708"/>
    <n v="1"/>
    <n v="1"/>
    <n v="2"/>
    <s v="Servicios"/>
    <n v="1389"/>
    <n v="29153"/>
    <x v="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66"/>
  </r>
  <r>
    <s v="F E001"/>
    <s v="00000070"/>
    <s v="COLABORATIVA S.A.C."/>
    <x v="76"/>
    <m/>
    <x v="14"/>
    <m/>
    <s v="RUC"/>
    <n v="10440668581"/>
    <s v="[{'codigo_producto': 1806, 'cantidad': '8', 'valor_unitario': 120.0, 'precio_unitario': 141.6, 'descuento': 0.0, 'subtotal': 960.0, 'porcentaje_de_igv': '18.00', 'igv': 172.79999999999995, 'total': 1132.8, 'moneda': '1', 'tipo_de_cambio': 1.0, 'id_tipo_gasto': 1, 'nom_tipo_gasto': 'Personal', 'id_proveedor': 1389, 'id_producto': 29148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30T00:00:00"/>
    <m/>
    <m/>
    <m/>
    <m/>
    <m/>
    <n v="1806"/>
    <n v="8"/>
    <n v="120"/>
    <n v="141.6"/>
    <n v="0"/>
    <n v="960"/>
    <n v="18"/>
    <n v="172.79999999999899"/>
    <n v="1132.8"/>
    <n v="1"/>
    <n v="1"/>
    <n v="1"/>
    <s v="Personal"/>
    <n v="1389"/>
    <n v="29148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67"/>
  </r>
  <r>
    <s v="F F001"/>
    <s v="00015150"/>
    <s v="COLABORATIVA S.A.C."/>
    <x v="77"/>
    <m/>
    <x v="117"/>
    <m/>
    <s v="RUC"/>
    <n v="20603169761"/>
    <s v="[{'codigo_producto': 1912, 'cantidad': '1', 'valor_unitario': 78.39, 'precio_unitario': 92.5, 'descuento': 0.0, 'subtotal': 78.39, 'porcentaje_de_igv': '18.00', 'igv': 14.11, 'total': 92.5, 'moneda': '1', 'tipo_de_cambio': 1.0, 'id_tipo_gasto': 5, 'nom_tipo_gasto': 'Otros', 'id_proveedor': 4972, 'id_producto': 2995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6-29T00:00:00"/>
    <m/>
    <m/>
    <m/>
    <m/>
    <m/>
    <n v="1912"/>
    <n v="1"/>
    <n v="78.39"/>
    <n v="92.5"/>
    <n v="0"/>
    <n v="78.39"/>
    <n v="18"/>
    <n v="14.11"/>
    <n v="92.5"/>
    <n v="1"/>
    <n v="1"/>
    <n v="5"/>
    <s v="Otros"/>
    <n v="4972"/>
    <n v="29951"/>
    <x v="9"/>
    <s v="EVENTOS"/>
    <s v="paid"/>
    <x v="0"/>
    <n v="6726"/>
    <s v="6314100 AlimentaciÃ³n"/>
    <s v="[[{'codigo': 145, 'nom_distribucion': 'Administrativo', 'sub_categoria': 'Gerencia', 'porcentaje': '100.00'}]]"/>
    <m/>
    <m/>
    <m/>
    <m/>
    <m/>
    <m/>
    <m/>
    <x v="268"/>
  </r>
  <r>
    <s v="F F001"/>
    <s v="00024648"/>
    <s v="COLABORATIVA S.A.C."/>
    <x v="78"/>
    <m/>
    <x v="17"/>
    <s v="Proveedor"/>
    <s v="RUC"/>
    <n v="20430785266"/>
    <s v="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7T00:00:00"/>
    <m/>
    <m/>
    <m/>
    <m/>
    <m/>
    <n v="1824"/>
    <n v="60"/>
    <n v="17.399999999999999"/>
    <n v="20.532"/>
    <n v="0"/>
    <n v="1044"/>
    <n v="18"/>
    <n v="187.92"/>
    <n v="1231.92"/>
    <n v="1"/>
    <n v="1"/>
    <n v="5"/>
    <s v="Otros"/>
    <n v="470"/>
    <n v="29158"/>
    <x v="12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9"/>
  </r>
  <r>
    <s v="F F001"/>
    <s v="00024648"/>
    <s v="COLABORATIVA S.A.C."/>
    <x v="78"/>
    <m/>
    <x v="17"/>
    <s v="Proveedor"/>
    <s v="RUC"/>
    <n v="20430785266"/>
    <s v="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7T00:00:00"/>
    <m/>
    <m/>
    <m/>
    <m/>
    <m/>
    <n v="1932"/>
    <n v="2"/>
    <n v="64"/>
    <n v="75.52"/>
    <n v="0"/>
    <n v="128"/>
    <n v="18"/>
    <n v="23.0399999999999"/>
    <n v="151.04"/>
    <n v="1"/>
    <n v="1"/>
    <n v="5"/>
    <s v="Otros"/>
    <n v="470"/>
    <n v="29159"/>
    <x v="169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69"/>
  </r>
  <r>
    <s v="F F203"/>
    <s v="00010988"/>
    <s v="COLABORATIVA S.A.C."/>
    <x v="78"/>
    <m/>
    <x v="118"/>
    <m/>
    <s v="RUC"/>
    <n v="20143289479"/>
    <s v="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6-27T00:00:00"/>
    <m/>
    <m/>
    <m/>
    <m/>
    <m/>
    <n v="1933"/>
    <n v="40"/>
    <n v="4.4492500000000001"/>
    <n v="5.25"/>
    <n v="0"/>
    <n v="177.97"/>
    <n v="18"/>
    <n v="32.03"/>
    <n v="210"/>
    <n v="1"/>
    <n v="1"/>
    <n v="4"/>
    <s v="Gasto administrativo"/>
    <n v="2010"/>
    <n v="29138"/>
    <x v="170"/>
    <s v="ADMINISTRATIV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270"/>
  </r>
  <r>
    <s v="F F203"/>
    <s v="00010988"/>
    <s v="COLABORATIVA S.A.C."/>
    <x v="78"/>
    <m/>
    <x v="118"/>
    <m/>
    <s v="RUC"/>
    <n v="20143289479"/>
    <s v="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6-27T00:00:00"/>
    <m/>
    <m/>
    <m/>
    <m/>
    <m/>
    <n v="1934"/>
    <n v="16"/>
    <n v="10.593125000000001"/>
    <n v="12.5"/>
    <n v="0"/>
    <n v="169.49"/>
    <n v="18"/>
    <n v="30.509999999999899"/>
    <n v="200"/>
    <n v="1"/>
    <n v="1"/>
    <n v="4"/>
    <s v="Gasto administrativo"/>
    <n v="2010"/>
    <n v="29139"/>
    <x v="171"/>
    <s v="ADMINISTRATIVOS"/>
    <s v="paid"/>
    <x v="0"/>
    <n v="6328"/>
    <s v="2524100 Otros suministros"/>
    <s v="[[{'codigo': 131, 'nom_distribucion': 'Administrativo', 'sub_categoria': 'Mantenimiento', 'porcentaje': '100.00'}]]"/>
    <m/>
    <m/>
    <m/>
    <m/>
    <m/>
    <m/>
    <m/>
    <x v="270"/>
  </r>
  <r>
    <s v="R E001"/>
    <n v="67"/>
    <s v="COLABORATIVA S.A.C."/>
    <x v="78"/>
    <m/>
    <x v="32"/>
    <m/>
    <s v="RUC"/>
    <n v="10444278345"/>
    <s v="[{'codigo_producto': 1935, 'cantidad': '1', 'valor_unitario': 1350.0, 'precio_unitario': 1350.0, 'descuento': 0.0, 'subtotal': 1350.0, 'porcentaje_de_igv': '0.00', 'igv': 0.0, 'total': 1350.0, 'moneda': '1', 'tipo_de_cambio': 1.0, 'id_tipo_gasto': 5, 'nom_tipo_gasto': 'Otros', 'id_proveedor': 1811, 'id_producto': 29128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6-27T00:00:00"/>
    <m/>
    <m/>
    <m/>
    <m/>
    <m/>
    <n v="1935"/>
    <n v="1"/>
    <n v="1350"/>
    <n v="1350"/>
    <n v="0"/>
    <n v="1350"/>
    <n v="0"/>
    <n v="0"/>
    <n v="1350"/>
    <n v="1"/>
    <n v="1"/>
    <n v="5"/>
    <s v="Otros"/>
    <n v="1811"/>
    <n v="29128"/>
    <x v="33"/>
    <s v="EVENTOS"/>
    <s v="paid"/>
    <x v="0"/>
    <n v="6740"/>
    <s v="6327106 SERVICIOS INFORMATICOS"/>
    <s v="[[{'codigo': 100, 'nom_distribucion': 'TI', 'sub_categoria': 'Proyecto', 'porcentaje': '100.00'}]]"/>
    <m/>
    <m/>
    <m/>
    <m/>
    <m/>
    <m/>
    <m/>
    <x v="271"/>
  </r>
  <r>
    <s v="F E001"/>
    <s v="00000069"/>
    <s v="COLABORATIVA S.A.C."/>
    <x v="79"/>
    <m/>
    <x v="14"/>
    <m/>
    <s v="RUC"/>
    <n v="10440668581"/>
    <s v="[{'codigo_producto': 1859, 'cantidad': '3', 'valor_unitario': 120.0, 'precio_unitario': 141.6, 'descuento': 0.0, 'subtotal': 360.0, 'porcentaje_de_igv': '18.00', 'igv': 64.80000000000001, 'total': 424.8, 'moneda': '1', 'tipo_de_cambio': 1.0, 'id_tipo_gasto': 2, 'nom_tipo_gasto': 'Servicios', 'id_proveedor': 1389, 'id_producto': 2911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6T00:00:00"/>
    <m/>
    <m/>
    <m/>
    <m/>
    <m/>
    <n v="1859"/>
    <n v="3"/>
    <n v="120"/>
    <n v="141.6"/>
    <n v="0"/>
    <n v="360"/>
    <n v="18"/>
    <n v="64.8"/>
    <n v="424.8"/>
    <n v="1"/>
    <n v="1"/>
    <n v="2"/>
    <s v="Servicios"/>
    <n v="1389"/>
    <n v="29117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72"/>
  </r>
  <r>
    <s v="R E001"/>
    <n v="21"/>
    <s v="COLABORATIVA S.A.C."/>
    <x v="79"/>
    <m/>
    <x v="86"/>
    <s v="Proveedor"/>
    <s v="RUC"/>
    <n v="10746545393"/>
    <s v="[{'codigo_producto': 1806, 'cantidad': '14', 'valor_unitario': 110.0, 'precio_unitario': 110.0, 'descuento': 0.0, 'subtotal': 1540.0, 'porcentaje_de_igv': '0.00', 'igv': 0.0, 'total': 1540.0, 'moneda': '1', 'tipo_de_cambio': 1.0, 'id_tipo_gasto': 1, 'nom_tipo_gasto': 'Personal', 'id_proveedor': 550, 'id_producto': 2911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6T00:00:00"/>
    <m/>
    <m/>
    <m/>
    <m/>
    <m/>
    <n v="1806"/>
    <n v="14"/>
    <n v="110"/>
    <n v="110"/>
    <n v="0"/>
    <n v="1540"/>
    <n v="0"/>
    <n v="0"/>
    <n v="1540"/>
    <n v="1"/>
    <n v="1"/>
    <n v="1"/>
    <s v="Personal"/>
    <n v="550"/>
    <n v="29110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73"/>
  </r>
  <r>
    <s v="RE"/>
    <s v="00134"/>
    <s v="COLABORATIVA S.A.C."/>
    <x v="79"/>
    <m/>
    <x v="54"/>
    <m/>
    <s v="RUC"/>
    <n v="10778177621"/>
    <s v="[{'codigo_producto': 1855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108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6-26T00:00:00"/>
    <m/>
    <m/>
    <m/>
    <m/>
    <m/>
    <n v="1855"/>
    <n v="1"/>
    <n v="150"/>
    <n v="150"/>
    <n v="0"/>
    <n v="150"/>
    <n v="0"/>
    <n v="0"/>
    <n v="150"/>
    <n v="1"/>
    <n v="1"/>
    <n v="2"/>
    <s v="Servicios"/>
    <n v="2001"/>
    <n v="29108"/>
    <x v="168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274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69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0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1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2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3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4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5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F002"/>
    <s v="00031619"/>
    <s v="COLABORATIVA S.A.C."/>
    <x v="80"/>
    <m/>
    <x v="50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n v="1895"/>
    <n v="5000"/>
    <s v="0.16101600000000002"/>
    <n v="0.19"/>
    <n v="0"/>
    <n v="805.08"/>
    <n v="18"/>
    <n v="144.91999999999899"/>
    <n v="950"/>
    <n v="1"/>
    <n v="1"/>
    <n v="5"/>
    <s v="Otros"/>
    <n v="1555"/>
    <n v="29176"/>
    <x v="47"/>
    <s v="EVENT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75"/>
  </r>
  <r>
    <s v="F E001"/>
    <s v="00000272"/>
    <s v="COLABORATIVA S.A.C."/>
    <x v="80"/>
    <m/>
    <x v="41"/>
    <m/>
    <s v="RUC"/>
    <n v="20602597441"/>
    <s v="[{'codigo_producto': 1938, 'cantidad': '1', 'valor_unitario': 1560.0, 'precio_unitario': 1840.8, 'descuento': 0.0, 'subtotal': 1560.0, 'porcentaje_de_igv': '18.00', 'igv': 280.79999999999995, 'total': 1840.8, 'moneda': '1', 'tipo_de_cambio': 1.0, 'id_tipo_gasto': 2, 'nom_tipo_gasto': 'Servicios', 'id_proveedor': 1412, 'id_producto': 29135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"/>
    <d v="2025-06-25T00:00:00"/>
    <m/>
    <m/>
    <m/>
    <m/>
    <m/>
    <n v="1938"/>
    <n v="1"/>
    <n v="1560"/>
    <n v="1840.8"/>
    <n v="0"/>
    <n v="1560"/>
    <n v="18"/>
    <n v="280.79999999999899"/>
    <n v="1840.8"/>
    <n v="1"/>
    <n v="1"/>
    <n v="2"/>
    <s v="Servicios"/>
    <n v="1412"/>
    <n v="29135"/>
    <x v="39"/>
    <s v="EVENTOS"/>
    <s v="paid"/>
    <x v="0"/>
    <n v="877"/>
    <s v="6329000 AsesorÃ­a y consultorÃ­a - Otros"/>
    <s v="[[{'codigo': 56, 'nom_distribucion': 'Administrativo', 'sub_categoria': 'Contabilidad', 'porcentaje': '100.00'}]]"/>
    <m/>
    <m/>
    <m/>
    <m/>
    <m/>
    <m/>
    <m/>
    <x v="276"/>
  </r>
  <r>
    <s v="F E001"/>
    <s v="00000275"/>
    <s v="COLABORATIVA S.A.C."/>
    <x v="80"/>
    <m/>
    <x v="41"/>
    <m/>
    <s v="RUC"/>
    <n v="20602597441"/>
    <s v="[{'codigo_producto': 1937, 'cantidad': '1', 'valor_unitario': 220.34, 'precio_unitario': 260.0, 'descuento': 0.0, 'subtotal': 220.34, 'porcentaje_de_igv': '18.00', 'igv': 39.66, 'total': 260.0, 'moneda': '1', 'tipo_de_cambio': 1.0, 'id_tipo_gasto': 5, 'nom_tipo_gasto': 'Otros', 'id_proveedor': 1412, 'id_producto': 29132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6-25T00:00:00"/>
    <m/>
    <m/>
    <m/>
    <m/>
    <m/>
    <n v="1937"/>
    <n v="1"/>
    <n v="220.34"/>
    <n v="260"/>
    <n v="0"/>
    <n v="220.34"/>
    <n v="18"/>
    <n v="39.659999999999997"/>
    <n v="260"/>
    <n v="1"/>
    <n v="1"/>
    <n v="5"/>
    <s v="Otros"/>
    <n v="1412"/>
    <n v="29132"/>
    <x v="104"/>
    <s v="EVENTOS"/>
    <s v="paid"/>
    <x v="0"/>
    <n v="6963"/>
    <s v="6321102 AsesorÃ­a y consult. Contabilidad"/>
    <s v="[[{'codigo': 56, 'nom_distribucion': 'Administrativo', 'sub_categoria': 'Contabilidad', 'porcentaje': '100.00'}]]"/>
    <m/>
    <m/>
    <m/>
    <m/>
    <m/>
    <m/>
    <m/>
    <x v="277"/>
  </r>
  <r>
    <s v="F E001"/>
    <s v="00000254"/>
    <s v="COLABORATIVA S.A.C."/>
    <x v="80"/>
    <m/>
    <x v="116"/>
    <m/>
    <s v="RUC"/>
    <n v="20612829226"/>
    <s v="[{'codigo_producto': 1931, 'cantidad': '1', 'valor_unitario': 298.31, 'precio_unitario': 352.0, 'descuento': 0.0, 'subtotal': 298.31, 'porcentaje_de_igv': '18.00', 'igv': 53.69, 'total': 352.0, 'moneda': '1', 'tipo_de_cambio': 1.0, 'id_tipo_gasto': 5, 'nom_tipo_gasto': 'Otros', 'id_proveedor': 1991, 'id_producto': 2910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06-25T00:00:00"/>
    <m/>
    <m/>
    <m/>
    <m/>
    <m/>
    <n v="1931"/>
    <n v="1"/>
    <n v="298.31"/>
    <n v="352"/>
    <n v="0"/>
    <n v="298.31"/>
    <n v="18"/>
    <n v="53.69"/>
    <n v="352"/>
    <n v="1"/>
    <n v="1"/>
    <n v="5"/>
    <s v="Otros"/>
    <n v="1991"/>
    <n v="29103"/>
    <x v="124"/>
    <s v="EVENTOS"/>
    <s v="paid"/>
    <x v="0"/>
    <n v="6743"/>
    <s v="6329102 SERVICIOS DIVERSOS"/>
    <s v="[[{'codigo': 132, 'nom_distribucion': 'Validadores', 'sub_categoria': 'Gastos de Viaje', 'porcentaje': '100.00'}]]"/>
    <m/>
    <m/>
    <m/>
    <m/>
    <m/>
    <m/>
    <m/>
    <x v="278"/>
  </r>
  <r>
    <s v="F F101"/>
    <s v="00013907"/>
    <s v="COLABORATIVA S.A.C."/>
    <x v="80"/>
    <m/>
    <x v="91"/>
    <m/>
    <s v="RUC"/>
    <n v="20539851811"/>
    <s v="[{'codigo_producto': 1930, 'cantidad': '2', 'valor_unitario': 177.965, 'precio_unitario': 210.0, 'descuento': 0.0, 'subtotal': 355.93, 'porcentaje_de_igv': '18.00', 'igv': 64.07, 'total': 420.0, 'moneda': '1', 'tipo_de_cambio': 1.0, 'id_tipo_gasto': 5, 'nom_tipo_gasto': 'Otros', 'id_proveedor': 1974, 'id_producto': 29098, 'nom_producto': '2 HABITACIONES MATRIMONIA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25T00:00:00"/>
    <m/>
    <m/>
    <m/>
    <m/>
    <m/>
    <n v="1930"/>
    <n v="2"/>
    <n v="177.965"/>
    <n v="210"/>
    <n v="0"/>
    <n v="355.93"/>
    <n v="18"/>
    <n v="64.069999999999993"/>
    <n v="420"/>
    <n v="1"/>
    <n v="1"/>
    <n v="5"/>
    <s v="Otros"/>
    <n v="1974"/>
    <n v="29098"/>
    <x v="172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279"/>
  </r>
  <r>
    <s v="R SB01"/>
    <s v="0550107596"/>
    <s v="COLABORATIVA S.A.C."/>
    <x v="81"/>
    <m/>
    <x v="23"/>
    <m/>
    <s v="RUC"/>
    <n v="20467534026"/>
    <s v="[{'codigo_producto': 1851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3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n v="1851"/>
    <n v="1"/>
    <n v="23.69"/>
    <n v="27.95"/>
    <n v="0"/>
    <n v="23.69"/>
    <n v="17.98"/>
    <n v="4.25999999999999"/>
    <n v="27.95"/>
    <n v="1"/>
    <n v="1"/>
    <n v="2"/>
    <s v="Servicios"/>
    <n v="2218"/>
    <n v="29336"/>
    <x v="13"/>
    <s v="EVENTOS"/>
    <s v="paid"/>
    <x v="0"/>
    <n v="6960"/>
    <s v="632902 Operativos"/>
    <s v="[[{'codigo': 61, 'nom_distribucion': 'Administrativo', 'sub_categoria': 'Operativos', 'porcentaje': '100.00'}]]"/>
    <m/>
    <m/>
    <m/>
    <m/>
    <m/>
    <m/>
    <m/>
    <x v="280"/>
  </r>
  <r>
    <s v="R SB01"/>
    <s v="0550100191"/>
    <s v="COLABORATIVA S.A.C."/>
    <x v="81"/>
    <m/>
    <x v="23"/>
    <m/>
    <s v="RUC"/>
    <n v="20467534026"/>
    <s v="[{'codigo_producto': 1851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33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n v="1851"/>
    <n v="1"/>
    <n v="47.37"/>
    <n v="55.9"/>
    <n v="0"/>
    <n v="47.37"/>
    <n v="18.010000000000002"/>
    <n v="8.5299999999999994"/>
    <n v="55.9"/>
    <n v="1"/>
    <n v="1"/>
    <n v="2"/>
    <s v="Servicios"/>
    <n v="2218"/>
    <n v="29333"/>
    <x v="13"/>
    <s v="EVENTOS"/>
    <s v="paid"/>
    <x v="0"/>
    <n v="6960"/>
    <s v="632902 Operativos"/>
    <s v="[[{'codigo': 61, 'nom_distribucion': 'Administrativo', 'sub_categoria': 'Operativos', 'porcentaje': '100.00'}]]"/>
    <m/>
    <m/>
    <m/>
    <m/>
    <m/>
    <m/>
    <m/>
    <x v="281"/>
  </r>
  <r>
    <s v="R SB01"/>
    <s v="0550463247"/>
    <s v="COLABORATIVA S.A.C."/>
    <x v="81"/>
    <m/>
    <x v="23"/>
    <m/>
    <s v="RUC"/>
    <n v="20467534026"/>
    <s v="[{'codigo_producto': 1851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330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n v="1851"/>
    <n v="1"/>
    <n v="25.33"/>
    <n v="29.89"/>
    <n v="0"/>
    <n v="25.33"/>
    <n v="18"/>
    <n v="4.5599999999999996"/>
    <n v="29.89"/>
    <n v="1"/>
    <n v="1"/>
    <n v="2"/>
    <s v="Servicios"/>
    <n v="2218"/>
    <n v="29330"/>
    <x v="13"/>
    <s v="EVENTOS"/>
    <s v="paid"/>
    <x v="0"/>
    <n v="6960"/>
    <s v="632902 Operativos"/>
    <s v="[[{'codigo': 61, 'nom_distribucion': 'Administrativo', 'sub_categoria': 'Operativos', 'porcentaje': '100.00'}]]"/>
    <m/>
    <m/>
    <m/>
    <m/>
    <m/>
    <m/>
    <m/>
    <x v="282"/>
  </r>
  <r>
    <s v="RE"/>
    <s v="001117"/>
    <s v="COLABORATIVA S.A.C."/>
    <x v="81"/>
    <m/>
    <x v="119"/>
    <m/>
    <s v="RUC"/>
    <n v="10257219955"/>
    <s v="[{'codigo_producto': 279, 'cantidad': '1', 'valor_unitario': 1800.0, 'precio_unitario': 1800.0, 'descuento': 0.0, 'subtotal': 1800.0, 'porcentaje_de_igv': '0.00', 'igv': 0.0, 'total': 1800.0, 'moneda': '1', 'tipo_de_cambio': 1.0, 'id_tipo_gasto': 2, 'nom_tipo_gasto': 'Servicios', 'id_proveedor': 1387, 'id_producto': 2918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24T00:00:00"/>
    <m/>
    <m/>
    <m/>
    <m/>
    <m/>
    <n v="279"/>
    <n v="1"/>
    <n v="1800"/>
    <n v="1800"/>
    <n v="0"/>
    <n v="1800"/>
    <n v="0"/>
    <n v="0"/>
    <n v="1800"/>
    <n v="1"/>
    <n v="1"/>
    <n v="2"/>
    <s v="Servicios"/>
    <n v="1387"/>
    <n v="29181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283"/>
  </r>
  <r>
    <s v="F E001"/>
    <s v="00000268"/>
    <s v="COLABORATIVA S.A.C."/>
    <x v="81"/>
    <m/>
    <x v="48"/>
    <s v="Proveedor"/>
    <s v="RUC"/>
    <n v="10734630620"/>
    <s v="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9064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24T00:00:00"/>
    <m/>
    <m/>
    <m/>
    <m/>
    <m/>
    <n v="220"/>
    <n v="1"/>
    <n v="2076.27"/>
    <n v="2450"/>
    <n v="0"/>
    <n v="2076.27"/>
    <n v="18"/>
    <n v="373.73"/>
    <n v="2450"/>
    <n v="1"/>
    <n v="1"/>
    <n v="5"/>
    <s v="Otros"/>
    <n v="482"/>
    <n v="29064"/>
    <x v="173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84"/>
  </r>
  <r>
    <s v="F E001"/>
    <s v="00000160"/>
    <s v="COLABORATIVA S.A.C."/>
    <x v="82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069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3T00:00:00"/>
    <m/>
    <m/>
    <m/>
    <m/>
    <m/>
    <n v="1807"/>
    <n v="100"/>
    <n v="2.2000000000000002"/>
    <n v="2.5960000000000001"/>
    <n v="0"/>
    <n v="220"/>
    <n v="18"/>
    <n v="39.6"/>
    <n v="259.60000000000002"/>
    <n v="1"/>
    <n v="1"/>
    <n v="5"/>
    <s v="Otros"/>
    <n v="1570"/>
    <n v="29069"/>
    <x v="65"/>
    <s v="IMPRESOS"/>
    <s v="paid"/>
    <x v="0"/>
    <n v="877"/>
    <s v="6329000 AsesorÃ­a y consultorÃ­a - Otros"/>
    <s v="[[{'codigo': 83, 'nom_distribucion': 'Impresos', 'sub_categoria': 'Suministros Compra', 'porcentaje': '100.00'}]]"/>
    <m/>
    <m/>
    <m/>
    <m/>
    <m/>
    <m/>
    <m/>
    <x v="285"/>
  </r>
  <r>
    <s v="F E001"/>
    <s v="00000068"/>
    <s v="COLABORATIVA S.A.C."/>
    <x v="82"/>
    <m/>
    <x v="14"/>
    <m/>
    <s v="RUC"/>
    <n v="10440668581"/>
    <s v="[{'codigo_producto': 1859, 'cantidad': '4', 'valor_unitario': 120.0, 'precio_unitario': 141.6, 'descuento': 0.0, 'subtotal': 480.0, 'porcentaje_de_igv': '18.00', 'igv': 86.39999999999998, 'total': 566.4, 'moneda': '1', 'tipo_de_cambio': 1.0, 'id_tipo_gasto': 2, 'nom_tipo_gasto': 'Servicios', 'id_proveedor': 1389, 'id_producto': 29056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3T00:00:00"/>
    <m/>
    <m/>
    <m/>
    <m/>
    <m/>
    <n v="1859"/>
    <n v="4"/>
    <n v="120"/>
    <n v="141.6"/>
    <n v="0"/>
    <n v="480"/>
    <n v="18"/>
    <n v="86.399999999999906"/>
    <n v="566.4"/>
    <n v="1"/>
    <n v="1"/>
    <n v="2"/>
    <s v="Servicios"/>
    <n v="1389"/>
    <n v="29056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86"/>
  </r>
  <r>
    <s v="F E001"/>
    <s v="00000020"/>
    <s v="COLABORATIVA S.A.C."/>
    <x v="83"/>
    <m/>
    <x v="86"/>
    <m/>
    <s v="RUC"/>
    <n v="10746545393"/>
    <s v="[{'codigo_producto': 1859, 'cantidad': '1', 'valor_unitario': 110.0, 'precio_unitario': 110.0, 'descuento': 0.0, 'subtotal': 110.0, 'porcentaje_de_igv': '0.00', 'igv': 0.0, 'total': 110.0, 'moneda': '1', 'tipo_de_cambio': 1.0, 'id_tipo_gasto': 2, 'nom_tipo_gasto': 'Servicios', 'id_proveedor': 1550, 'id_producto': 2900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19T00:00:00"/>
    <m/>
    <m/>
    <m/>
    <m/>
    <m/>
    <n v="1859"/>
    <n v="1"/>
    <n v="110"/>
    <n v="110"/>
    <n v="0"/>
    <n v="110"/>
    <n v="0"/>
    <n v="0"/>
    <n v="110"/>
    <n v="1"/>
    <n v="1"/>
    <n v="2"/>
    <s v="Servicios"/>
    <n v="1550"/>
    <n v="29003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87"/>
  </r>
  <r>
    <s v="F F002"/>
    <s v="00001411"/>
    <s v="COLABORATIVA S.A.C."/>
    <x v="84"/>
    <m/>
    <x v="1"/>
    <s v="Proveedor"/>
    <s v="RUC"/>
    <n v="20607097039"/>
    <s v="[{'codigo_producto': 2044, 'cantidad': '4', 'valor_unitario': 75.0, 'precio_unitario': 88.5, 'descuento': 0.0, 'subtotal': 300.0, 'porcentaje_de_igv': '18.00', 'igv': 54.0, 'total': 354.0, 'moneda': '1', 'tipo_de_cambio': 1.0, 'id_tipo_gasto': 5, 'nom_tipo_gasto': 'Otros', 'id_proveedor': 565, 'id_producto': 30326, 'nom_producto': 'CONFIGU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18T00:00:00"/>
    <m/>
    <m/>
    <m/>
    <m/>
    <m/>
    <n v="2044"/>
    <n v="4"/>
    <n v="75"/>
    <n v="88.5"/>
    <n v="0"/>
    <n v="300"/>
    <n v="18"/>
    <n v="54"/>
    <n v="354"/>
    <n v="1"/>
    <n v="1"/>
    <n v="5"/>
    <s v="Otros"/>
    <n v="565"/>
    <n v="30326"/>
    <x v="174"/>
    <s v="EVENTOS"/>
    <s v="paid"/>
    <x v="0"/>
    <n v="6743"/>
    <s v="6329102 SERVICIOS DIVERSOS"/>
    <s v="[[{'codigo': 126, 'nom_distribucion': 'Administrativo', 'sub_categoria': 'Proveedores digitales y plataforma web', 'porcentaje': '100.00'}]]"/>
    <m/>
    <m/>
    <m/>
    <m/>
    <m/>
    <m/>
    <m/>
    <x v="288"/>
  </r>
  <r>
    <s v="F F002"/>
    <s v="00014647"/>
    <s v="COLABORATIVA S.A.C."/>
    <x v="84"/>
    <m/>
    <x v="17"/>
    <s v="Proveedor"/>
    <s v="RUC"/>
    <n v="20430785266"/>
    <s v="[{'codigo_producto': 1902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00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8T00:00:00"/>
    <m/>
    <m/>
    <m/>
    <m/>
    <m/>
    <n v="1902"/>
    <n v="1"/>
    <n v="41.8"/>
    <n v="49.32"/>
    <n v="0"/>
    <n v="41.8"/>
    <n v="17.989999999999998"/>
    <n v="7.52"/>
    <n v="49.32"/>
    <n v="1"/>
    <n v="1"/>
    <n v="5"/>
    <s v="Otros"/>
    <n v="470"/>
    <n v="29009"/>
    <x v="15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89"/>
  </r>
  <r>
    <s v="F F002"/>
    <s v="00001409"/>
    <s v="COLABORATIVA S.A.C."/>
    <x v="85"/>
    <m/>
    <x v="1"/>
    <s v="Proveedor"/>
    <s v="RUC"/>
    <n v="20607097039"/>
    <s v="[{'codigo_producto': 1855, 'cantidad': '4.5', 'valor_unitario': 75.0, 'precio_unitario': 88.5, 'descuento': 0.0, 'subtotal': 337.5, 'porcentaje_de_igv': '18.00', 'igv': 60.75, 'total': 398.25, 'moneda': '1', 'tipo_de_cambio': 1.0, 'id_tipo_gasto': 5, 'nom_tipo_gasto': 'Otros', 'id_proveedor': 565, 'id_producto': 2911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17T00:00:00"/>
    <m/>
    <m/>
    <m/>
    <m/>
    <m/>
    <n v="1855"/>
    <n v="4.5"/>
    <n v="75"/>
    <n v="88.5"/>
    <n v="0"/>
    <n v="337.5"/>
    <n v="18"/>
    <n v="60.75"/>
    <n v="398.25"/>
    <n v="1"/>
    <n v="1"/>
    <n v="5"/>
    <s v="Otros"/>
    <n v="565"/>
    <n v="29112"/>
    <x v="168"/>
    <s v="EVENTOS"/>
    <s v="paid"/>
    <x v="0"/>
    <n v="6743"/>
    <s v="6329102 SERVICIOS DIVERSOS"/>
    <s v="[[{'codigo': 126, 'nom_distribucion': 'Administrativo', 'sub_categoria': 'Proveedores digitales y plataforma web', 'porcentaje': '100.00'}]]"/>
    <m/>
    <m/>
    <m/>
    <m/>
    <m/>
    <m/>
    <m/>
    <x v="290"/>
  </r>
  <r>
    <s v="F E001"/>
    <s v="00000065"/>
    <s v="COLABORATIVA S.A.C."/>
    <x v="85"/>
    <m/>
    <x v="14"/>
    <m/>
    <s v="RUC"/>
    <n v="10440668581"/>
    <s v="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9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17T00:00:00"/>
    <m/>
    <m/>
    <m/>
    <m/>
    <m/>
    <n v="1859"/>
    <n v="1"/>
    <n v="360"/>
    <n v="424.8"/>
    <n v="0"/>
    <n v="360"/>
    <n v="18"/>
    <n v="64.8"/>
    <n v="424.8"/>
    <n v="1"/>
    <n v="1"/>
    <n v="2"/>
    <s v="Servicios"/>
    <n v="1389"/>
    <n v="28972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91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000"/>
    <s v="0.18136000000000002"/>
    <n v="0.214"/>
    <n v="0"/>
    <n v="181.36"/>
    <n v="18"/>
    <n v="32.639999999999901"/>
    <n v="214"/>
    <n v="1"/>
    <n v="1"/>
    <n v="5"/>
    <s v="Otros"/>
    <n v="1400"/>
    <n v="28938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500"/>
    <n v="0.36102000000000001"/>
    <n v="0.42599999999999999"/>
    <n v="0"/>
    <n v="180.51"/>
    <n v="18"/>
    <n v="32.49"/>
    <n v="213"/>
    <n v="1"/>
    <n v="1"/>
    <n v="5"/>
    <s v="Otros"/>
    <n v="1400"/>
    <n v="28939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500"/>
    <n v="0.36102000000000001"/>
    <n v="0.42599999999999999"/>
    <n v="0"/>
    <n v="180.51"/>
    <n v="18"/>
    <n v="32.49"/>
    <n v="213"/>
    <n v="1"/>
    <n v="1"/>
    <n v="5"/>
    <s v="Otros"/>
    <n v="1400"/>
    <n v="28940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19"/>
    <n v="2000"/>
    <n v="0.227965"/>
    <n v="0.26900000000000002"/>
    <n v="0"/>
    <n v="455.93"/>
    <n v="18"/>
    <n v="82.07"/>
    <n v="538"/>
    <n v="1"/>
    <n v="1"/>
    <n v="5"/>
    <s v="Otros"/>
    <n v="1400"/>
    <n v="28941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19"/>
    <n v="600"/>
    <s v="0.7593166666666666"/>
    <n v="0.89600000000000002"/>
    <n v="0"/>
    <n v="455.59"/>
    <n v="18"/>
    <n v="82.01"/>
    <n v="537.6"/>
    <n v="1"/>
    <n v="1"/>
    <n v="5"/>
    <s v="Otros"/>
    <n v="1400"/>
    <n v="28942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19"/>
    <n v="400"/>
    <s v="1.1389749999999998"/>
    <n v="1.3440000000000001"/>
    <n v="0"/>
    <n v="455.59"/>
    <n v="18"/>
    <n v="82.01"/>
    <n v="537.6"/>
    <n v="1"/>
    <n v="1"/>
    <n v="5"/>
    <s v="Otros"/>
    <n v="1400"/>
    <n v="28943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"/>
    <n v="455.59"/>
    <n v="537.6"/>
    <n v="0"/>
    <n v="455.59"/>
    <n v="18"/>
    <n v="82.01"/>
    <n v="537.6"/>
    <n v="1"/>
    <n v="1"/>
    <n v="5"/>
    <s v="Otros"/>
    <n v="1400"/>
    <n v="28944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000"/>
    <n v="0.33898"/>
    <n v="0.4"/>
    <n v="0"/>
    <n v="338.98"/>
    <n v="18"/>
    <n v="61.019999999999897"/>
    <n v="400"/>
    <n v="1"/>
    <n v="1"/>
    <n v="5"/>
    <s v="Otros"/>
    <n v="1400"/>
    <n v="28945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2000"/>
    <n v="0.16949"/>
    <n v="0.2"/>
    <n v="0"/>
    <n v="338.98"/>
    <n v="18"/>
    <n v="61.019999999999897"/>
    <n v="400"/>
    <n v="1"/>
    <n v="1"/>
    <n v="5"/>
    <s v="Otros"/>
    <n v="1400"/>
    <n v="28946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000"/>
    <n v="0.33898"/>
    <n v="0.4"/>
    <n v="0"/>
    <n v="338.98"/>
    <n v="18"/>
    <n v="61.019999999999897"/>
    <n v="400"/>
    <n v="1"/>
    <n v="1"/>
    <n v="5"/>
    <s v="Otros"/>
    <n v="1400"/>
    <n v="28947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000"/>
    <n v="0.33898"/>
    <n v="0.4"/>
    <n v="0"/>
    <n v="338.98"/>
    <n v="18"/>
    <n v="61.019999999999897"/>
    <n v="400"/>
    <n v="1"/>
    <n v="1"/>
    <n v="5"/>
    <s v="Otros"/>
    <n v="1400"/>
    <n v="28948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00"/>
    <s v="0.7373000000000001"/>
    <n v="0.87"/>
    <n v="0"/>
    <n v="73.73"/>
    <n v="18"/>
    <n v="13.2699999999999"/>
    <n v="87"/>
    <n v="1"/>
    <n v="1"/>
    <n v="5"/>
    <s v="Otros"/>
    <n v="1400"/>
    <n v="28949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100"/>
    <s v="0.7373000000000001"/>
    <n v="0.87"/>
    <n v="0"/>
    <n v="73.73"/>
    <n v="18"/>
    <n v="13.2699999999999"/>
    <n v="87"/>
    <n v="1"/>
    <n v="1"/>
    <n v="5"/>
    <s v="Otros"/>
    <n v="1400"/>
    <n v="28950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200"/>
    <n v="0.37119999999999997"/>
    <s v="0.43799999999999994"/>
    <n v="0"/>
    <n v="74.239999999999995"/>
    <n v="18"/>
    <n v="13.36"/>
    <n v="87.6"/>
    <n v="1"/>
    <n v="1"/>
    <n v="5"/>
    <s v="Otros"/>
    <n v="1400"/>
    <n v="28951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23"/>
    <n v="600"/>
    <s v="0.12373333333333332"/>
    <n v="0.14599999999999999"/>
    <n v="0"/>
    <n v="74.239999999999995"/>
    <n v="18"/>
    <n v="13.36"/>
    <n v="87.6"/>
    <n v="1"/>
    <n v="1"/>
    <n v="5"/>
    <s v="Otros"/>
    <n v="1400"/>
    <n v="28952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F F001"/>
    <s v="00009029"/>
    <s v="COLABORATIVA S.A.C."/>
    <x v="86"/>
    <m/>
    <x v="24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n v="219"/>
    <n v="1000"/>
    <n v="0.16949"/>
    <n v="0.2"/>
    <n v="0"/>
    <n v="169.49"/>
    <n v="18"/>
    <n v="30.509999999999899"/>
    <n v="200"/>
    <n v="1"/>
    <n v="1"/>
    <n v="5"/>
    <s v="Otros"/>
    <n v="1400"/>
    <n v="28953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2"/>
  </r>
  <r>
    <s v="R E001"/>
    <n v="51"/>
    <s v="COLABORATIVA S.A.C."/>
    <x v="86"/>
    <m/>
    <x v="0"/>
    <m/>
    <s v="RUC"/>
    <m/>
    <s v="[{'codigo_producto': 1851, 'cantidad': '1', 'valor_unitario': 550.0, 'precio_unitario': 550.0, 'descuento': 0.0, 'subtotal': 550.0, 'porcentaje_de_igv': '0.00', 'igv': 0.0, 'total': 550.0, 'moneda': '1', 'tipo_de_cambio': 1.0, 'id_tipo_gasto': 2, 'nom_tipo_gasto': 'Servicios', 'id_proveedor': 1806, 'id_producto': 289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6-16T00:00:00"/>
    <m/>
    <m/>
    <m/>
    <m/>
    <m/>
    <n v="1851"/>
    <n v="1"/>
    <n v="550"/>
    <n v="550"/>
    <n v="0"/>
    <n v="550"/>
    <n v="0"/>
    <n v="0"/>
    <n v="550"/>
    <n v="1"/>
    <n v="1"/>
    <n v="2"/>
    <s v="Servicios"/>
    <n v="1806"/>
    <n v="28936"/>
    <x v="13"/>
    <s v="EVENTOS"/>
    <s v="paid"/>
    <x v="0"/>
    <n v="6743"/>
    <s v="6329102 SERVICIOS DIVERSOS"/>
    <s v="[[{'codigo': 131, 'nom_distribucion': 'Administrativo', 'sub_categoria': 'Mantenimiento', 'porcentaje': '100.00'}]]"/>
    <m/>
    <m/>
    <m/>
    <m/>
    <m/>
    <m/>
    <m/>
    <x v="293"/>
  </r>
  <r>
    <s v="RE"/>
    <s v="00123"/>
    <s v="COLABORATIVA S.A.C."/>
    <x v="87"/>
    <m/>
    <x v="9"/>
    <m/>
    <s v="RUC"/>
    <n v="10712300251"/>
    <s v="[{'codigo_producto': 1808, 'cantidad': '1', 'valor_unitario': 320.0, 'precio_unitario': 320.0, 'descuento': 0.0, 'subtotal': 320.0, 'porcentaje_de_igv': '0.00', 'igv': 0.0, 'total': 320.0, 'moneda': '1', 'tipo_de_cambio': 1.0, 'id_tipo_gasto': 2, 'nom_tipo_gasto': 'Servicios', 'id_proveedor': 1642, 'id_producto': 28799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6-14T00:00:00"/>
    <m/>
    <m/>
    <m/>
    <m/>
    <m/>
    <n v="1808"/>
    <n v="1"/>
    <n v="320"/>
    <n v="320"/>
    <n v="0"/>
    <n v="320"/>
    <n v="0"/>
    <n v="0"/>
    <n v="320"/>
    <n v="1"/>
    <n v="1"/>
    <n v="2"/>
    <s v="Servicios"/>
    <n v="1642"/>
    <n v="28799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294"/>
  </r>
  <r>
    <s v="F E001"/>
    <s v="00000307"/>
    <s v="COLABORATIVA S.A.C."/>
    <x v="88"/>
    <m/>
    <x v="120"/>
    <s v="Proveedor"/>
    <s v="RUC"/>
    <n v="10436805468"/>
    <s v="[{'codigo_producto': 1923, 'cantidad': '1', 'valor_unitario': 450.0, 'precio_unitario': 531.0, 'descuento': 0.0, 'subtotal': 450.0, 'porcentaje_de_igv': '18.00', 'igv': 81.0, 'total': 531.0, 'moneda': '1', 'tipo_de_cambio': 1.0, 'id_tipo_gasto': 5, 'nom_tipo_gasto': 'Otros', 'id_proveedor': 524, 'id_producto': 28979, 'nom_producto': 'EQUIPO DE CELULA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6-13T00:00:00"/>
    <m/>
    <m/>
    <m/>
    <m/>
    <m/>
    <n v="1923"/>
    <n v="1"/>
    <n v="450"/>
    <n v="531"/>
    <n v="0"/>
    <n v="450"/>
    <n v="18"/>
    <n v="81"/>
    <n v="531"/>
    <n v="1"/>
    <n v="1"/>
    <n v="5"/>
    <s v="Otros"/>
    <n v="524"/>
    <n v="28979"/>
    <x v="74"/>
    <s v="EVENTOS"/>
    <s v="paid"/>
    <x v="0"/>
    <n v="6746"/>
    <s v="6330102 COMPRA EQUIPOS"/>
    <s v="[[{'codigo': 98, 'nom_distribucion': 'TI', 'sub_categoria': 'Ime', 'porcentaje': '100.00'}]]"/>
    <m/>
    <m/>
    <m/>
    <m/>
    <m/>
    <m/>
    <m/>
    <x v="295"/>
  </r>
  <r>
    <s v="F E001"/>
    <s v="00000012"/>
    <s v="COLABORATIVA S.A.C."/>
    <x v="88"/>
    <m/>
    <x v="96"/>
    <m/>
    <s v="RUC"/>
    <n v="20612226777"/>
    <s v="[{'codigo_producto': 1855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879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6-13T00:00:00"/>
    <m/>
    <m/>
    <m/>
    <m/>
    <m/>
    <n v="1855"/>
    <n v="1"/>
    <n v="390"/>
    <n v="460.2"/>
    <n v="0"/>
    <n v="390"/>
    <n v="18"/>
    <n v="70.199999999999903"/>
    <n v="460.2"/>
    <n v="1"/>
    <n v="1"/>
    <n v="2"/>
    <s v="Servicios"/>
    <n v="1545"/>
    <n v="28792"/>
    <x v="168"/>
    <s v="EVENTOS"/>
    <s v="paid"/>
    <x v="0"/>
    <n v="6743"/>
    <s v="6329102 SERVICIOS DIVERSOS"/>
    <s v="[[{'codigo': 100, 'nom_distribucion': 'TI', 'sub_categoria': 'Proyecto', 'porcentaje': '100.00'}]]"/>
    <m/>
    <m/>
    <m/>
    <m/>
    <m/>
    <m/>
    <m/>
    <x v="160"/>
  </r>
  <r>
    <s v="GAST"/>
    <n v="2025060002"/>
    <s v="COLABORATIVA S.A.C."/>
    <x v="88"/>
    <m/>
    <x v="108"/>
    <m/>
    <s v="DNI"/>
    <n v="48112325"/>
    <s v="[{'codigo_producto': 1918, 'cantidad': '1', 'valor_unitario': 146.95, 'precio_unitario': 173.4, 'descuento': 0.0, 'subtotal': 146.95, 'porcentaje_de_igv': '18.00', 'igv': 26.450000000000017, 'total': 173.4, 'moneda': '1', 'tipo_de_cambio': 1.0, 'id_tipo_gasto': 4, 'nom_tipo_gasto': 'Gasto administrativo', 'id_proveedor': 1606, 'id_producto': 28777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1, 'nom_distribucion': 'Administrativo', 'sub_categoria': 'Mantenimiento', 'porcentaje': '100.00'}]]}]"/>
    <d v="2025-06-13T00:00:00"/>
    <m/>
    <m/>
    <m/>
    <m/>
    <m/>
    <n v="1918"/>
    <n v="1"/>
    <n v="146.94999999999999"/>
    <n v="173.4"/>
    <n v="0"/>
    <n v="146.94999999999999"/>
    <n v="18"/>
    <n v="26.45"/>
    <n v="173.4"/>
    <n v="1"/>
    <n v="1"/>
    <n v="4"/>
    <s v="Gasto administrativo"/>
    <n v="1606"/>
    <n v="28777"/>
    <x v="114"/>
    <s v="ADMINISTRATIVOS"/>
    <s v="paid"/>
    <x v="0"/>
    <n v="6803"/>
    <s v="6561103 Utiles de Aseo"/>
    <s v="[[{'codigo': 131, 'nom_distribucion': 'Administrativo', 'sub_categoria': 'Mantenimiento', 'porcentaje': '100.00'}]]"/>
    <m/>
    <m/>
    <m/>
    <m/>
    <m/>
    <m/>
    <m/>
    <x v="296"/>
  </r>
  <r>
    <s v="GAST"/>
    <n v="2025060001"/>
    <s v="COLABORATIVA S.A.C."/>
    <x v="88"/>
    <m/>
    <x v="121"/>
    <m/>
    <s v="RUC"/>
    <m/>
    <s v="[{'codigo_producto': 1917, 'cantidad': '1', 'valor_unitario': 6.9, 'precio_unitario': 6.9, 'descuento': 0.0, 'subtotal': 6.9, 'porcentaje_de_igv': '0.00', 'igv': 0.0, 'total': 6.9, 'moneda': '1', 'tipo_de_cambio': 1.0, 'id_tipo_gasto': 5, 'nom_tipo_gasto': 'Otros', 'id_proveedor': 1834, 'id_producto': 28767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1, 'nom_distribucion': 'Impresos', 'sub_categoria': 'Otros', 'porcentaje': '100.00'}]]}]"/>
    <d v="2025-06-13T00:00:00"/>
    <m/>
    <m/>
    <m/>
    <m/>
    <m/>
    <n v="1917"/>
    <n v="1"/>
    <n v="6.9"/>
    <n v="6.9"/>
    <n v="0"/>
    <n v="6.9"/>
    <n v="0"/>
    <n v="0"/>
    <n v="6.9"/>
    <n v="1"/>
    <n v="1"/>
    <n v="5"/>
    <s v="Otros"/>
    <n v="1834"/>
    <n v="28767"/>
    <x v="100"/>
    <s v="EVENTOS"/>
    <s v="paid"/>
    <x v="0"/>
    <n v="877"/>
    <s v="6329000 AsesorÃ­a y consultorÃ­a - Otros"/>
    <s v="[[{'codigo': 81, 'nom_distribucion': 'Impresos', 'sub_categoria': 'Otros', 'porcentaje': '100.00'}]]"/>
    <m/>
    <m/>
    <m/>
    <m/>
    <m/>
    <m/>
    <m/>
    <x v="297"/>
  </r>
  <r>
    <s v="R S108"/>
    <n v="160788"/>
    <s v="COLABORATIVA S.A.C."/>
    <x v="89"/>
    <m/>
    <x v="56"/>
    <m/>
    <s v="RUC"/>
    <n v="20331898008"/>
    <s v="[{'codigo_producto': 1892, 'cantidad': '1', 'valor_unitario': 731.1, 'precio_unitario': 731.1, 'descuento': 0.0, 'subtotal': 731.1, 'porcentaje_de_igv': '0.00', 'igv': 0.0, 'total': 731.1, 'moneda': '1', 'tipo_de_cambio': 1.0, 'id_tipo_gasto': 5, 'nom_tipo_gasto': 'Otros', 'id_proveedor': 1450, 'id_producto': 28994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6-12T00:00:00"/>
    <m/>
    <m/>
    <m/>
    <m/>
    <m/>
    <n v="1892"/>
    <n v="1"/>
    <n v="731.1"/>
    <n v="731.1"/>
    <n v="0"/>
    <n v="731.1"/>
    <n v="0"/>
    <n v="0"/>
    <n v="731.1"/>
    <n v="1"/>
    <n v="1"/>
    <n v="5"/>
    <s v="Otros"/>
    <n v="1450"/>
    <n v="28994"/>
    <x v="157"/>
    <s v="EVENTOS"/>
    <s v="paid"/>
    <x v="0"/>
    <n v="6695"/>
    <s v="6132300 VariaciÃ³n Suministros-EnergÃ­a"/>
    <s v="[[{'codigo': 127, 'nom_distribucion': 'Administrativo', 'sub_categoria': 'Servicios', 'porcentaje': '100.00'}]]"/>
    <m/>
    <m/>
    <m/>
    <m/>
    <m/>
    <m/>
    <m/>
    <x v="298"/>
  </r>
  <r>
    <s v="F E001"/>
    <s v="00000262"/>
    <s v="COLABORATIVA S.A.C."/>
    <x v="89"/>
    <m/>
    <x v="48"/>
    <s v="Proveedor"/>
    <s v="RUC"/>
    <n v="10734630620"/>
    <s v="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8801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2T00:00:00"/>
    <m/>
    <m/>
    <m/>
    <m/>
    <m/>
    <n v="220"/>
    <n v="1"/>
    <n v="2076.27"/>
    <n v="2450"/>
    <n v="0"/>
    <n v="2076.27"/>
    <n v="18"/>
    <n v="373.73"/>
    <n v="2450"/>
    <n v="1"/>
    <n v="1"/>
    <n v="5"/>
    <s v="Otros"/>
    <n v="482"/>
    <n v="28801"/>
    <x v="173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299"/>
  </r>
  <r>
    <s v="F F052"/>
    <s v="01567501"/>
    <s v="COLABORATIVA S.A.C."/>
    <x v="90"/>
    <m/>
    <x v="4"/>
    <s v="Proveedor"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059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11T00:00:00"/>
    <m/>
    <m/>
    <m/>
    <m/>
    <m/>
    <n v="1857"/>
    <n v="1"/>
    <n v="100"/>
    <n v="118"/>
    <n v="0"/>
    <n v="100"/>
    <n v="18"/>
    <n v="18"/>
    <n v="118"/>
    <n v="1"/>
    <n v="1"/>
    <n v="5"/>
    <s v="Otros"/>
    <n v="529"/>
    <n v="29059"/>
    <x v="4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00"/>
  </r>
  <r>
    <s v="F F002"/>
    <s v="00031355"/>
    <s v="COLABORATIVA S.A.C."/>
    <x v="90"/>
    <m/>
    <x v="50"/>
    <m/>
    <s v="RUC"/>
    <n v="20421530107"/>
    <s v="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1T00:00:00"/>
    <m/>
    <m/>
    <m/>
    <m/>
    <m/>
    <n v="219"/>
    <n v="5000"/>
    <s v="0.16101600000000002"/>
    <n v="0.19"/>
    <n v="0"/>
    <n v="805.08"/>
    <n v="18"/>
    <n v="144.91999999999899"/>
    <n v="950"/>
    <n v="1"/>
    <n v="1"/>
    <n v="5"/>
    <s v="Otros"/>
    <n v="1555"/>
    <n v="28788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1"/>
  </r>
  <r>
    <s v="F F002"/>
    <s v="00031355"/>
    <s v="COLABORATIVA S.A.C."/>
    <x v="90"/>
    <m/>
    <x v="50"/>
    <m/>
    <s v="RUC"/>
    <n v="20421530107"/>
    <s v="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1T00:00:00"/>
    <m/>
    <m/>
    <m/>
    <m/>
    <m/>
    <n v="219"/>
    <n v="5000"/>
    <s v="0.16101600000000002"/>
    <n v="0.19"/>
    <n v="0"/>
    <n v="805.08"/>
    <n v="18"/>
    <n v="144.91999999999899"/>
    <n v="950"/>
    <n v="1"/>
    <n v="1"/>
    <n v="5"/>
    <s v="Otros"/>
    <n v="1555"/>
    <n v="28789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1"/>
  </r>
  <r>
    <s v="F E001"/>
    <s v="00000736"/>
    <s v="COLABORATIVA S.A.C."/>
    <x v="91"/>
    <m/>
    <x v="122"/>
    <m/>
    <s v="RUC"/>
    <n v="20491853167"/>
    <s v="[{'codigo_producto': 1915, 'cantidad': '1', 'valor_unitario': 1600.0, 'precio_unitario': 1888.0, 'descuento': 0.0, 'subtotal': 1600.0, 'porcentaje_de_igv': '18.00', 'igv': 288.0, 'total': 1888.0, 'moneda': '1', 'tipo_de_cambio': 1.0, 'id_tipo_gasto': 5, 'nom_tipo_gasto': 'Otros', 'id_proveedor': 1813, 'id_producto': 28752, 'nom_producto': 'Capacitaciones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6-10T00:00:00"/>
    <m/>
    <m/>
    <m/>
    <m/>
    <m/>
    <n v="1915"/>
    <n v="1"/>
    <n v="1600"/>
    <n v="1888"/>
    <n v="0"/>
    <n v="1600"/>
    <n v="18"/>
    <n v="288"/>
    <n v="1888"/>
    <n v="1"/>
    <n v="1"/>
    <n v="5"/>
    <s v="Otros"/>
    <n v="1813"/>
    <n v="28752"/>
    <x v="176"/>
    <s v="CapacitaciÃ³n en habilidades blandas"/>
    <s v="paid"/>
    <x v="0"/>
    <n v="6707"/>
    <s v="6241100 CapacitaciÃ³n"/>
    <s v="[[{'codigo': 97, 'nom_distribucion': 'RR.HH', 'sub_categoria': 'Bienestar', 'porcentaje': '100.00'}]]"/>
    <m/>
    <m/>
    <m/>
    <m/>
    <m/>
    <m/>
    <m/>
    <x v="302"/>
  </r>
  <r>
    <s v="RE"/>
    <s v="001116"/>
    <s v="COLABORATIVA S.A.C."/>
    <x v="92"/>
    <m/>
    <x v="119"/>
    <m/>
    <s v="RUC"/>
    <n v="10257219955"/>
    <s v="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387, 'id_producto': 287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86, 'nom_distribucion': 'Marketing', 'sub_categoria': 'CampaÃ±a', 'porcentaje': '100.00'}]]}]"/>
    <d v="2025-06-09T00:00:00"/>
    <m/>
    <m/>
    <m/>
    <m/>
    <m/>
    <n v="279"/>
    <n v="1"/>
    <n v="2000"/>
    <n v="2000"/>
    <n v="0"/>
    <n v="2000"/>
    <n v="0"/>
    <n v="0"/>
    <n v="2000"/>
    <n v="1"/>
    <n v="1"/>
    <n v="2"/>
    <s v="Servicios"/>
    <n v="1387"/>
    <n v="28750"/>
    <x v="131"/>
    <s v="Otros"/>
    <s v="paid"/>
    <x v="0"/>
    <n v="6731"/>
    <s v="6324100 MARKTING"/>
    <s v="[[{'codigo': 86, 'nom_distribucion': 'Marketing', 'sub_categoria': 'CampaÃ±a', 'porcentaje': '100.00'}]]"/>
    <m/>
    <m/>
    <m/>
    <m/>
    <m/>
    <m/>
    <m/>
    <x v="303"/>
  </r>
  <r>
    <s v="F E001"/>
    <s v="00000147"/>
    <s v="COLABORATIVA S.A.C."/>
    <x v="93"/>
    <m/>
    <x v="61"/>
    <m/>
    <s v="RUC"/>
    <n v="10734281706"/>
    <s v="[{'codigo_producto': 1807, 'cantidad': '1', 'valor_unitario': 300.0, 'precio_unitario': 354.0, 'descuento': 0.0, 'subtotal': 300.0, 'porcentaje_de_igv': '18.00', 'igv': 54.0, 'total': 354.0, 'moneda': '1', 'tipo_de_cambio': 1.0, 'id_tipo_gasto': 5, 'nom_tipo_gasto': 'Otros', 'id_proveedor': 1570, 'id_producto': 2873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06-07T00:00:00"/>
    <m/>
    <m/>
    <m/>
    <m/>
    <m/>
    <n v="1807"/>
    <n v="1"/>
    <n v="300"/>
    <n v="354"/>
    <n v="0"/>
    <n v="300"/>
    <n v="18"/>
    <n v="54"/>
    <n v="354"/>
    <n v="1"/>
    <n v="1"/>
    <n v="5"/>
    <s v="Otros"/>
    <n v="1570"/>
    <n v="28737"/>
    <x v="65"/>
    <s v="IMPRESOS"/>
    <s v="paid"/>
    <x v="0"/>
    <n v="6962"/>
    <s v="602112 Insumos"/>
    <s v="[[{'codigo': 83, 'nom_distribucion': 'Impresos', 'sub_categoria': 'Suministros Compra', 'porcentaje': '100.00'}]]"/>
    <m/>
    <m/>
    <m/>
    <m/>
    <m/>
    <m/>
    <m/>
    <x v="98"/>
  </r>
  <r>
    <s v="R E001"/>
    <n v="35"/>
    <s v="COLABORATIVA S.A.C."/>
    <x v="94"/>
    <m/>
    <x v="8"/>
    <m/>
    <s v="RUC"/>
    <n v="10708131917"/>
    <s v="[{'codigo_producto': 1808, 'cantidad': '1', 'valor_unitario': 400.0, 'precio_unitario': 400.0, 'descuento': 0.0, 'subtotal': 400.0, 'porcentaje_de_igv': '0.00', 'igv': 0.0, 'total': 400.0, 'moneda': '1', 'tipo_de_cambio': 1.0, 'id_tipo_gasto': 2, 'nom_tipo_gasto': 'Servicios', 'id_proveedor': 1816, 'id_producto': 28742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6-06T00:00:00"/>
    <m/>
    <m/>
    <m/>
    <m/>
    <m/>
    <n v="1808"/>
    <n v="1"/>
    <n v="400"/>
    <n v="400"/>
    <n v="0"/>
    <n v="400"/>
    <n v="0"/>
    <n v="0"/>
    <n v="400"/>
    <n v="1"/>
    <n v="1"/>
    <n v="2"/>
    <s v="Servicios"/>
    <n v="1816"/>
    <n v="28742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121"/>
  </r>
  <r>
    <s v="RE"/>
    <s v="00117"/>
    <s v="COLABORATIVA S.A.C."/>
    <x v="95"/>
    <m/>
    <x v="110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74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6-04T00:00:00"/>
    <m/>
    <m/>
    <m/>
    <m/>
    <m/>
    <n v="1855"/>
    <n v="1"/>
    <n v="500"/>
    <n v="500"/>
    <n v="0"/>
    <n v="500"/>
    <n v="0"/>
    <n v="0"/>
    <n v="500"/>
    <n v="1"/>
    <n v="1"/>
    <n v="5"/>
    <s v="Otros"/>
    <n v="1786"/>
    <n v="28744"/>
    <x v="168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04"/>
  </r>
  <r>
    <s v="F E001"/>
    <s v="00000060"/>
    <s v="COLABORATIVA S.A.C."/>
    <x v="95"/>
    <m/>
    <x v="14"/>
    <m/>
    <s v="RUC"/>
    <n v="10440668581"/>
    <s v="[{'codigo_producto': 1910, 'cantidad': '1', 'valor_unitario': 261.0, 'precio_unitario': 307.98, 'descuento': 0.0, 'subtotal': 261.0, 'porcentaje_de_igv': '18.00', 'igv': 46.98000000000002, 'total': 307.98, 'moneda': '1', 'tipo_de_cambio': 1.0, 'id_tipo_gasto': 2, 'nom_tipo_gasto': 'Servicios', 'id_proveedor': 1389, 'id_producto': 2873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4T00:00:00"/>
    <m/>
    <m/>
    <m/>
    <m/>
    <m/>
    <n v="1910"/>
    <n v="1"/>
    <n v="261"/>
    <n v="307.98"/>
    <n v="0"/>
    <n v="261"/>
    <n v="18"/>
    <n v="46.98"/>
    <n v="307.98"/>
    <n v="1"/>
    <n v="1"/>
    <n v="2"/>
    <s v="Servicios"/>
    <n v="1389"/>
    <n v="28730"/>
    <x v="95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02"/>
  </r>
  <r>
    <s v="RE"/>
    <s v="00173"/>
    <s v="COLABORATIVA S.A.C."/>
    <x v="95"/>
    <m/>
    <x v="79"/>
    <m/>
    <s v="RUC"/>
    <n v="10466293429"/>
    <s v="[{'codigo_producto': 279, 'cantidad': '1', 'valor_unitario': 5776.55, 'precio_unitario': 5776.55, 'descuento': 0.0, 'subtotal': 5776.55, 'porcentaje_de_igv': '0.00', 'igv': 0.0, 'total': 5776.55, 'moneda': '1', 'tipo_de_cambio': 1.0, 'id_tipo_gasto': 2, 'nom_tipo_gasto': 'Servicios', 'id_proveedor': 1752, 'id_producto': 2872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04T00:00:00"/>
    <m/>
    <m/>
    <m/>
    <m/>
    <m/>
    <n v="279"/>
    <n v="1"/>
    <n v="5776.55"/>
    <n v="5776.55"/>
    <n v="0"/>
    <n v="5776.55"/>
    <n v="0"/>
    <n v="0"/>
    <n v="5776.55"/>
    <n v="1"/>
    <n v="1"/>
    <n v="2"/>
    <s v="Servicios"/>
    <n v="1752"/>
    <n v="28728"/>
    <x v="131"/>
    <s v="Otr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05"/>
  </r>
  <r>
    <s v="F F002"/>
    <s v="00003881"/>
    <s v="COLABORATIVA S.A.C."/>
    <x v="95"/>
    <m/>
    <x v="123"/>
    <m/>
    <s v="RUC"/>
    <n v="20520924770"/>
    <s v="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"/>
    <d v="2025-06-04T00:00:00"/>
    <m/>
    <m/>
    <m/>
    <m/>
    <m/>
    <n v="260"/>
    <n v="1"/>
    <n v="338.98"/>
    <n v="400"/>
    <n v="0"/>
    <n v="338.98"/>
    <n v="18"/>
    <n v="61.019999999999897"/>
    <n v="400"/>
    <n v="1"/>
    <n v="1"/>
    <n v="5"/>
    <s v="Otros"/>
    <n v="1582"/>
    <n v="28722"/>
    <x v="97"/>
    <s v="ACTIVOS"/>
    <s v="paid"/>
    <x v="0"/>
    <n v="6403"/>
    <s v="3383100 Muebles y enseres por Recibir"/>
    <s v="[[{'codigo': 59, 'nom_distribucion': 'Administrativo', 'sub_categoria': 'Ime', 'porcentaje': '100.00'}]]"/>
    <m/>
    <m/>
    <m/>
    <m/>
    <m/>
    <m/>
    <m/>
    <x v="306"/>
  </r>
  <r>
    <s v="F F002"/>
    <s v="00003881"/>
    <s v="COLABORATIVA S.A.C."/>
    <x v="95"/>
    <m/>
    <x v="123"/>
    <m/>
    <s v="RUC"/>
    <n v="20520924770"/>
    <s v="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"/>
    <d v="2025-06-04T00:00:00"/>
    <m/>
    <m/>
    <m/>
    <m/>
    <m/>
    <n v="258"/>
    <n v="6"/>
    <n v="101.69499999999999"/>
    <n v="120"/>
    <n v="0"/>
    <n v="610.16999999999996"/>
    <n v="18"/>
    <n v="109.83"/>
    <n v="720"/>
    <n v="1"/>
    <n v="1"/>
    <n v="5"/>
    <s v="Otros"/>
    <n v="1582"/>
    <n v="28725"/>
    <x v="177"/>
    <s v="ACTIVOS"/>
    <s v="paid"/>
    <x v="0"/>
    <n v="6403"/>
    <s v="3383100 Muebles y enseres por Recibir"/>
    <s v="[[{'codigo': 59, 'nom_distribucion': 'Administrativo', 'sub_categoria': 'Ime', 'porcentaje': '100.00'}]]"/>
    <m/>
    <m/>
    <m/>
    <m/>
    <m/>
    <m/>
    <m/>
    <x v="306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5"/>
    <n v="250"/>
    <n v="295"/>
    <n v="0"/>
    <n v="1250"/>
    <n v="18"/>
    <n v="225"/>
    <n v="1475"/>
    <n v="1"/>
    <n v="1"/>
    <n v="5"/>
    <s v="Otros"/>
    <n v="384"/>
    <n v="28700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2"/>
    <n v="200"/>
    <n v="236"/>
    <n v="0"/>
    <n v="400"/>
    <n v="18"/>
    <n v="72"/>
    <n v="472"/>
    <n v="1"/>
    <n v="1"/>
    <n v="5"/>
    <s v="Otros"/>
    <n v="384"/>
    <n v="28701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18"/>
    <n v="50"/>
    <n v="59"/>
    <n v="0"/>
    <n v="900"/>
    <n v="18"/>
    <n v="162"/>
    <n v="1062"/>
    <n v="1"/>
    <n v="1"/>
    <n v="5"/>
    <s v="Otros"/>
    <n v="384"/>
    <n v="28702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6"/>
    <n v="35.5"/>
    <n v="41.89"/>
    <n v="0"/>
    <n v="213"/>
    <n v="18"/>
    <n v="38.340000000000003"/>
    <n v="251.34"/>
    <n v="1"/>
    <n v="1"/>
    <n v="5"/>
    <s v="Otros"/>
    <n v="384"/>
    <n v="28703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10"/>
    <n v="100"/>
    <n v="118"/>
    <n v="0"/>
    <n v="1000"/>
    <n v="18"/>
    <n v="180"/>
    <n v="1180"/>
    <n v="1"/>
    <n v="1"/>
    <n v="5"/>
    <s v="Otros"/>
    <n v="384"/>
    <n v="28704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4"/>
    <n v="250"/>
    <n v="295"/>
    <n v="0"/>
    <n v="1000"/>
    <n v="18"/>
    <n v="180"/>
    <n v="1180"/>
    <n v="1"/>
    <n v="1"/>
    <n v="5"/>
    <s v="Otros"/>
    <n v="384"/>
    <n v="28705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1"/>
    <n v="0"/>
    <n v="0"/>
    <n v="0"/>
    <n v="0"/>
    <n v="0"/>
    <n v="0"/>
    <n v="0"/>
    <n v="1"/>
    <n v="1"/>
    <n v="5"/>
    <s v="Otros"/>
    <n v="384"/>
    <n v="28706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1"/>
    <n v="0"/>
    <n v="0"/>
    <n v="0"/>
    <n v="0"/>
    <n v="0"/>
    <n v="0"/>
    <n v="0"/>
    <n v="1"/>
    <n v="1"/>
    <n v="5"/>
    <s v="Otros"/>
    <n v="384"/>
    <n v="28707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1"/>
    <n v="0"/>
    <n v="0"/>
    <n v="0"/>
    <n v="0"/>
    <n v="0"/>
    <n v="0"/>
    <n v="0"/>
    <n v="1"/>
    <n v="1"/>
    <n v="5"/>
    <s v="Otros"/>
    <n v="384"/>
    <n v="28708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E001"/>
    <s v="00000496"/>
    <s v="COLABORATIVA S.A.C."/>
    <x v="96"/>
    <m/>
    <x v="33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n v="279"/>
    <n v="1"/>
    <n v="0"/>
    <n v="0"/>
    <n v="0"/>
    <n v="0"/>
    <n v="0"/>
    <n v="0"/>
    <n v="0"/>
    <n v="1"/>
    <n v="1"/>
    <n v="5"/>
    <s v="Otros"/>
    <n v="384"/>
    <n v="28709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07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8"/>
    <n v="949.99"/>
    <n v="0"/>
    <n v="805.08"/>
    <n v="18"/>
    <n v="144.909999999999"/>
    <n v="949.99"/>
    <n v="1"/>
    <n v="1"/>
    <n v="5"/>
    <s v="Otros"/>
    <n v="733"/>
    <n v="28687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8"/>
    <n v="949.99"/>
    <n v="0"/>
    <n v="805.08"/>
    <n v="18"/>
    <n v="144.909999999999"/>
    <n v="949.99"/>
    <n v="1"/>
    <n v="1"/>
    <n v="5"/>
    <s v="Otros"/>
    <n v="733"/>
    <n v="28688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8"/>
    <n v="949.99"/>
    <n v="0"/>
    <n v="805.08"/>
    <n v="18"/>
    <n v="144.909999999999"/>
    <n v="949.99"/>
    <n v="1"/>
    <n v="1"/>
    <n v="5"/>
    <s v="Otros"/>
    <n v="733"/>
    <n v="28689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8"/>
    <n v="949.99"/>
    <n v="0"/>
    <n v="805.08"/>
    <n v="18"/>
    <n v="144.909999999999"/>
    <n v="949.99"/>
    <n v="1"/>
    <n v="1"/>
    <n v="5"/>
    <s v="Otros"/>
    <n v="733"/>
    <n v="28690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9"/>
    <n v="950.01"/>
    <n v="0"/>
    <n v="805.09"/>
    <n v="18"/>
    <n v="144.91999999999899"/>
    <n v="950.01"/>
    <n v="1"/>
    <n v="1"/>
    <n v="5"/>
    <s v="Otros"/>
    <n v="733"/>
    <n v="28691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9"/>
    <n v="950.01"/>
    <n v="0"/>
    <n v="805.09"/>
    <n v="18"/>
    <n v="144.91999999999899"/>
    <n v="950.01"/>
    <n v="1"/>
    <n v="1"/>
    <n v="5"/>
    <s v="Otros"/>
    <n v="733"/>
    <n v="28692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9"/>
    <n v="950.01"/>
    <n v="0"/>
    <n v="805.09"/>
    <n v="18"/>
    <n v="144.91999999999899"/>
    <n v="950.01"/>
    <n v="1"/>
    <n v="1"/>
    <n v="5"/>
    <s v="Otros"/>
    <n v="733"/>
    <n v="28693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F002"/>
    <s v="00031205"/>
    <s v="COLABORATIVA S.A.C."/>
    <x v="96"/>
    <m/>
    <x v="124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n v="1895"/>
    <n v="1"/>
    <n v="805.09"/>
    <n v="950.01"/>
    <n v="0"/>
    <n v="805.09"/>
    <n v="18"/>
    <n v="144.91999999999899"/>
    <n v="950.01"/>
    <n v="1"/>
    <n v="1"/>
    <n v="5"/>
    <s v="Otros"/>
    <n v="733"/>
    <n v="28694"/>
    <x v="4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08"/>
  </r>
  <r>
    <s v="F E001"/>
    <s v="00000059"/>
    <s v="COLABORATIVA S.A.C."/>
    <x v="97"/>
    <m/>
    <x v="14"/>
    <m/>
    <s v="RUC"/>
    <n v="10440668581"/>
    <s v="[{'codigo_producto': 1859, 'cantidad': '1', 'valor_unitario': 3420.0, 'precio_unitario': 4035.6, 'descuento': 0.0, 'subtotal': 3420.0, 'porcentaje_de_igv': '18.00', 'igv': 615.5999999999999, 'total': 4035.6, 'moneda': '1', 'tipo_de_cambio': 1.0, 'id_tipo_gasto': 5, 'nom_tipo_gasto': 'Otros', 'id_proveedor': 1389, 'id_producto': 2869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2T00:00:00"/>
    <m/>
    <m/>
    <m/>
    <m/>
    <m/>
    <n v="1859"/>
    <n v="1"/>
    <n v="3420"/>
    <n v="4035.6"/>
    <n v="0"/>
    <n v="3420"/>
    <n v="18"/>
    <n v="615.599999999999"/>
    <n v="4035.6"/>
    <n v="1"/>
    <n v="1"/>
    <n v="5"/>
    <s v="Otros"/>
    <n v="1389"/>
    <n v="28697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09"/>
  </r>
  <r>
    <s v="F E001"/>
    <s v="00000058"/>
    <s v="COLABORATIVA S.A.C."/>
    <x v="97"/>
    <m/>
    <x v="14"/>
    <m/>
    <s v="RUC"/>
    <n v="10440668581"/>
    <s v="[{'codigo_producto': 1859, 'cantidad': '1', 'valor_unitario': 2200.0, 'precio_unitario': 2596.0, 'descuento': 0.0, 'subtotal': 2200.0, 'porcentaje_de_igv': '18.00', 'igv': 396.0, 'total': 2596.0, 'moneda': '1', 'tipo_de_cambio': 1.0, 'id_tipo_gasto': 2, 'nom_tipo_gasto': 'Servicios', 'id_proveedor': 1389, 'id_producto': 286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2T00:00:00"/>
    <m/>
    <m/>
    <m/>
    <m/>
    <m/>
    <n v="1859"/>
    <n v="1"/>
    <n v="2200"/>
    <n v="2596"/>
    <n v="0"/>
    <n v="2200"/>
    <n v="18"/>
    <n v="396"/>
    <n v="2596"/>
    <n v="1"/>
    <n v="1"/>
    <n v="2"/>
    <s v="Servicios"/>
    <n v="1389"/>
    <n v="28672"/>
    <x v="96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10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508.47"/>
    <n v="600"/>
    <n v="0"/>
    <n v="508.47"/>
    <n v="18"/>
    <n v="91.529999999999902"/>
    <n v="600"/>
    <n v="1"/>
    <n v="1"/>
    <n v="5"/>
    <s v="Otros"/>
    <n v="1400"/>
    <n v="28652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169.49"/>
    <n v="200"/>
    <n v="0"/>
    <n v="169.49"/>
    <n v="18"/>
    <n v="30.509999999999899"/>
    <n v="200"/>
    <n v="1"/>
    <n v="1"/>
    <n v="5"/>
    <s v="Otros"/>
    <n v="1400"/>
    <n v="28653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338.98"/>
    <n v="400"/>
    <n v="0"/>
    <n v="338.98"/>
    <n v="18"/>
    <n v="61.019999999999897"/>
    <n v="400"/>
    <n v="1"/>
    <n v="1"/>
    <n v="5"/>
    <s v="Otros"/>
    <n v="1400"/>
    <n v="28654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338.98"/>
    <n v="400"/>
    <n v="0"/>
    <n v="338.98"/>
    <n v="18"/>
    <n v="61.019999999999897"/>
    <n v="400"/>
    <n v="1"/>
    <n v="1"/>
    <n v="5"/>
    <s v="Otros"/>
    <n v="1400"/>
    <n v="28655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169.49"/>
    <n v="200"/>
    <n v="0"/>
    <n v="169.49"/>
    <n v="18"/>
    <n v="30.509999999999899"/>
    <n v="200"/>
    <n v="1"/>
    <n v="1"/>
    <n v="5"/>
    <s v="Otros"/>
    <n v="1400"/>
    <n v="28656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169.49"/>
    <n v="200"/>
    <n v="0"/>
    <n v="169.49"/>
    <n v="18"/>
    <n v="30.509999999999899"/>
    <n v="200"/>
    <n v="1"/>
    <n v="1"/>
    <n v="5"/>
    <s v="Otros"/>
    <n v="1400"/>
    <n v="28657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254.24"/>
    <n v="300"/>
    <n v="0"/>
    <n v="254.24"/>
    <n v="18"/>
    <n v="45.759999999999899"/>
    <n v="300"/>
    <n v="1"/>
    <n v="1"/>
    <n v="5"/>
    <s v="Otros"/>
    <n v="1400"/>
    <n v="28658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254.24"/>
    <n v="300"/>
    <n v="0"/>
    <n v="254.24"/>
    <n v="18"/>
    <n v="45.759999999999899"/>
    <n v="300"/>
    <n v="1"/>
    <n v="1"/>
    <n v="5"/>
    <s v="Otros"/>
    <n v="1400"/>
    <n v="28659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1118.6400000000001"/>
    <n v="1320"/>
    <n v="0"/>
    <n v="1118.6400000000001"/>
    <n v="18"/>
    <n v="201.35999999999899"/>
    <n v="1320"/>
    <n v="1"/>
    <n v="1"/>
    <n v="5"/>
    <s v="Otros"/>
    <n v="1400"/>
    <n v="28660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847.46"/>
    <n v="1000"/>
    <n v="0"/>
    <n v="847.46"/>
    <n v="18"/>
    <n v="152.539999999999"/>
    <n v="1000"/>
    <n v="1"/>
    <n v="1"/>
    <n v="5"/>
    <s v="Otros"/>
    <n v="1400"/>
    <n v="28661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847.46"/>
    <n v="1000"/>
    <n v="0"/>
    <n v="847.46"/>
    <n v="18"/>
    <n v="152.539999999999"/>
    <n v="1000"/>
    <n v="1"/>
    <n v="1"/>
    <n v="5"/>
    <s v="Otros"/>
    <n v="1400"/>
    <n v="28662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001"/>
    <s v="00008946"/>
    <s v="COLABORATIVA S.A.C."/>
    <x v="97"/>
    <m/>
    <x v="24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n v="219"/>
    <n v="1"/>
    <n v="169.49"/>
    <n v="200"/>
    <n v="0"/>
    <n v="169.49"/>
    <n v="18"/>
    <n v="30.509999999999899"/>
    <n v="200"/>
    <n v="1"/>
    <n v="1"/>
    <n v="5"/>
    <s v="Otros"/>
    <n v="1400"/>
    <n v="28663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1"/>
  </r>
  <r>
    <s v="F F101"/>
    <s v="00025503"/>
    <s v="COLABORATIVA S.A.C."/>
    <x v="97"/>
    <m/>
    <x v="94"/>
    <m/>
    <s v="RUC"/>
    <n v="20511647259"/>
    <s v="[{'codigo_producto': 1913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8639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6-02T00:00:00"/>
    <m/>
    <m/>
    <m/>
    <m/>
    <m/>
    <n v="1913"/>
    <n v="1"/>
    <n v="150"/>
    <n v="150"/>
    <n v="0"/>
    <n v="150"/>
    <n v="0"/>
    <n v="0"/>
    <n v="150"/>
    <n v="1"/>
    <n v="1"/>
    <n v="5"/>
    <s v="Otros"/>
    <n v="1812"/>
    <n v="28639"/>
    <x v="167"/>
    <s v="EVENTOS"/>
    <s v="paid"/>
    <x v="0"/>
    <n v="6708"/>
    <s v="6251100 AtenciÃ³n al personal"/>
    <s v="[[{'codigo': 97, 'nom_distribucion': 'RR.HH', 'sub_categoria': 'Bienestar', 'porcentaje': '100.00'}]]"/>
    <m/>
    <m/>
    <m/>
    <m/>
    <m/>
    <m/>
    <m/>
    <x v="312"/>
  </r>
  <r>
    <s v="F F002"/>
    <s v="00001374"/>
    <s v="COLABORATIVA S.A.C."/>
    <x v="97"/>
    <m/>
    <x v="1"/>
    <s v="Proveedor"/>
    <s v="RUC"/>
    <n v="20607097039"/>
    <s v="[{'codigo_producto': 283, 'cantidad': '1', 'valor_unitario': 270.0, 'precio_unitario': 318.6, 'descuento': 0.0, 'subtotal': 270.0, 'porcentaje_de_igv': '18.00', 'igv': 48.60000000000002, 'total': 318.6, 'moneda': '1', 'tipo_de_cambio': 1.0, 'id_tipo_gasto': 2, 'nom_tipo_gasto': 'Servicios', 'id_proveedor': 565, 'id_producto': 2863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02T00:00:00"/>
    <m/>
    <m/>
    <m/>
    <m/>
    <m/>
    <n v="283"/>
    <n v="1"/>
    <n v="270"/>
    <n v="318.60000000000002"/>
    <n v="0"/>
    <n v="270"/>
    <n v="18"/>
    <n v="48.6"/>
    <n v="318.60000000000002"/>
    <n v="1"/>
    <n v="1"/>
    <n v="2"/>
    <s v="Servicios"/>
    <n v="565"/>
    <n v="28636"/>
    <x v="99"/>
    <s v="Mobiliario de oficina"/>
    <s v="paid"/>
    <x v="0"/>
    <n v="6743"/>
    <s v="6329102 SERVICIOS DIVERSOS"/>
    <s v="[[{'codigo': 126, 'nom_distribucion': 'Administrativo', 'sub_categoria': 'Proveedores digitales y plataforma web', 'porcentaje': '100.00'}]]"/>
    <m/>
    <m/>
    <m/>
    <m/>
    <m/>
    <m/>
    <m/>
    <x v="313"/>
  </r>
  <r>
    <s v="F FE26"/>
    <s v="00004637"/>
    <s v="COLABORATIVA S.A.C."/>
    <x v="98"/>
    <m/>
    <x v="25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899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6-01T00:00:00"/>
    <m/>
    <m/>
    <m/>
    <m/>
    <m/>
    <n v="1891"/>
    <n v="1"/>
    <n v="221.82"/>
    <n v="261.75"/>
    <n v="0"/>
    <n v="221.82"/>
    <n v="18"/>
    <n v="39.93"/>
    <n v="261.75"/>
    <n v="1"/>
    <n v="1"/>
    <n v="2"/>
    <s v="Servicios"/>
    <n v="561"/>
    <n v="28996"/>
    <x v="26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314"/>
  </r>
  <r>
    <s v="RE"/>
    <s v="00116"/>
    <s v="COLABORATIVA S.A.C."/>
    <x v="99"/>
    <m/>
    <x v="110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669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31T00:00:00"/>
    <m/>
    <m/>
    <m/>
    <m/>
    <m/>
    <n v="1855"/>
    <n v="1"/>
    <n v="500"/>
    <n v="500"/>
    <n v="0"/>
    <n v="500"/>
    <n v="0"/>
    <n v="0"/>
    <n v="500"/>
    <n v="1"/>
    <n v="1"/>
    <n v="5"/>
    <s v="Otros"/>
    <n v="1786"/>
    <n v="28669"/>
    <x v="168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15"/>
  </r>
  <r>
    <s v="F F002"/>
    <s v="00031139"/>
    <s v="COLABORATIVA S.A.C."/>
    <x v="100"/>
    <m/>
    <x v="50"/>
    <m/>
    <s v="RUC"/>
    <n v="20421530107"/>
    <s v="[{'codigo_producto': 219, 'cantidad': '1', 'valor_unitario': 1000.0, 'precio_unitario': 1180.0, 'descuento': 0.0, 'subtotal': 1000.0, 'porcentaje_de_igv': '18.00', 'igv': 180.0, 'total': 1180.0, 'moneda': '1', 'tipo_de_cambio': 1.0, 'id_tipo_gasto': 5, 'nom_tipo_gasto': 'Otros', 'id_proveedor': 1555, 'id_producto': 2866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30T00:00:00"/>
    <m/>
    <m/>
    <m/>
    <m/>
    <m/>
    <n v="219"/>
    <n v="1"/>
    <n v="1000"/>
    <n v="1180"/>
    <n v="0"/>
    <n v="1000"/>
    <n v="18"/>
    <n v="180"/>
    <n v="1180"/>
    <n v="1"/>
    <n v="1"/>
    <n v="5"/>
    <s v="Otros"/>
    <n v="1555"/>
    <n v="28666"/>
    <x v="175"/>
    <s v="IMPRESOS"/>
    <s v="paid"/>
    <x v="0"/>
    <n v="6328"/>
    <s v="2524100 Otros suministros"/>
    <s v="[[{'codigo': '', 'nom_distribucion': '', 'sub_categoria': '', 'porcentaje': '100.00'}]]"/>
    <m/>
    <m/>
    <m/>
    <m/>
    <m/>
    <m/>
    <m/>
    <x v="316"/>
  </r>
  <r>
    <s v="R E001"/>
    <n v="66"/>
    <s v="COLABORATIVA S.A.C."/>
    <x v="100"/>
    <m/>
    <x v="32"/>
    <m/>
    <s v="RUC"/>
    <n v="10444278345"/>
    <s v="[{'codigo_producto': 283, 'cantidad': '1', 'valor_unitario': 900.0, 'precio_unitario': 900.0, 'descuento': 0.0, 'subtotal': 900.0, 'porcentaje_de_igv': '0.00', 'igv': 0.0, 'total': 900.0, 'moneda': '1', 'tipo_de_cambio': 1.0, 'id_tipo_gasto': 5, 'nom_tipo_gasto': 'Otros', 'id_proveedor': 1811, 'id_producto': 28628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5-30T00:00:00"/>
    <m/>
    <m/>
    <m/>
    <m/>
    <m/>
    <n v="283"/>
    <n v="1"/>
    <n v="900"/>
    <n v="900"/>
    <n v="0"/>
    <n v="900"/>
    <n v="0"/>
    <n v="0"/>
    <n v="900"/>
    <n v="1"/>
    <n v="1"/>
    <n v="5"/>
    <s v="Otros"/>
    <n v="1811"/>
    <n v="28628"/>
    <x v="99"/>
    <s v="Mobiliario de oficina"/>
    <s v="paid"/>
    <x v="0"/>
    <n v="6740"/>
    <s v="6327106 SERVICIOS INFORMATICOS"/>
    <s v="[[{'codigo': 100, 'nom_distribucion': 'TI', 'sub_categoria': 'Proyecto', 'porcentaje': '100.00'}]]"/>
    <m/>
    <m/>
    <m/>
    <m/>
    <m/>
    <m/>
    <m/>
    <x v="317"/>
  </r>
  <r>
    <s v="F F004"/>
    <s v="00023984"/>
    <s v="COLABORATIVA S.A.C."/>
    <x v="100"/>
    <m/>
    <x v="27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n v="1909"/>
    <n v="5"/>
    <s v="7.204000000000001"/>
    <n v="8.5"/>
    <n v="0"/>
    <n v="36.020000000000003"/>
    <n v="17.989999999999998"/>
    <n v="6.4799999999999898"/>
    <n v="42.5"/>
    <n v="1"/>
    <n v="1"/>
    <n v="5"/>
    <s v="Otros"/>
    <n v="1578"/>
    <n v="28623"/>
    <x v="178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8"/>
  </r>
  <r>
    <s v="F F004"/>
    <s v="00023984"/>
    <s v="COLABORATIVA S.A.C."/>
    <x v="100"/>
    <m/>
    <x v="27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n v="1909"/>
    <n v="3"/>
    <s v="15.253333333333332"/>
    <n v="18"/>
    <n v="0"/>
    <n v="45.76"/>
    <n v="18.010000000000002"/>
    <n v="8.24"/>
    <n v="54"/>
    <n v="1"/>
    <n v="1"/>
    <n v="5"/>
    <s v="Otros"/>
    <n v="1578"/>
    <n v="28624"/>
    <x v="178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8"/>
  </r>
  <r>
    <s v="F F004"/>
    <s v="00023984"/>
    <s v="COLABORATIVA S.A.C."/>
    <x v="100"/>
    <m/>
    <x v="27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n v="1825"/>
    <n v="1"/>
    <n v="6.78"/>
    <n v="8"/>
    <n v="0"/>
    <n v="6.78"/>
    <n v="17.989999999999998"/>
    <n v="1.21999999999999"/>
    <n v="8"/>
    <n v="1"/>
    <n v="1"/>
    <n v="5"/>
    <s v="Otros"/>
    <n v="1578"/>
    <n v="28625"/>
    <x v="153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18"/>
  </r>
  <r>
    <s v="F F001"/>
    <s v="00024304"/>
    <s v="COLABORATIVA S.A.C."/>
    <x v="100"/>
    <m/>
    <x v="17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n v="1902"/>
    <n v="60"/>
    <n v="17.399999999999999"/>
    <n v="20.532"/>
    <n v="0"/>
    <n v="1044"/>
    <n v="18"/>
    <n v="187.92"/>
    <n v="1231.92"/>
    <n v="1"/>
    <n v="1"/>
    <n v="5"/>
    <s v="Otros"/>
    <n v="470"/>
    <n v="28619"/>
    <x v="15"/>
    <s v="EVENTOS"/>
    <s v="paid"/>
    <x v="0"/>
    <n v="6962"/>
    <s v="602112 Insumos"/>
    <s v="[[{'codigo': '', 'nom_distribucion': '', 'sub_categoria': '', 'porcentaje': '100.00'}]]"/>
    <m/>
    <m/>
    <m/>
    <m/>
    <m/>
    <m/>
    <m/>
    <x v="319"/>
  </r>
  <r>
    <s v="F F001"/>
    <s v="00024304"/>
    <s v="COLABORATIVA S.A.C."/>
    <x v="100"/>
    <m/>
    <x v="17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n v="1825"/>
    <n v="2"/>
    <n v="64"/>
    <n v="75.52"/>
    <n v="0"/>
    <n v="128"/>
    <n v="18"/>
    <n v="23.0399999999999"/>
    <n v="151.04"/>
    <n v="1"/>
    <n v="1"/>
    <n v="5"/>
    <s v="Otros"/>
    <n v="470"/>
    <n v="28620"/>
    <x v="153"/>
    <s v="EVENTOS"/>
    <s v="paid"/>
    <x v="0"/>
    <n v="6962"/>
    <s v="602112 Insumos"/>
    <s v="[[{'codigo': '', 'nom_distribucion': '', 'sub_categoria': '', 'porcentaje': '100.00'}]]"/>
    <m/>
    <m/>
    <m/>
    <m/>
    <m/>
    <m/>
    <m/>
    <x v="319"/>
  </r>
  <r>
    <s v="F F001"/>
    <s v="00024303"/>
    <s v="COLABORATIVA S.A.C."/>
    <x v="100"/>
    <m/>
    <x v="17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n v="1902"/>
    <n v="60"/>
    <n v="17.399999999999999"/>
    <n v="20.532"/>
    <n v="0"/>
    <n v="1044"/>
    <n v="18"/>
    <n v="187.92"/>
    <n v="1231.92"/>
    <n v="1"/>
    <n v="1"/>
    <n v="5"/>
    <s v="Otros"/>
    <n v="470"/>
    <n v="28615"/>
    <x v="15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0"/>
  </r>
  <r>
    <s v="F F001"/>
    <s v="00024303"/>
    <s v="COLABORATIVA S.A.C."/>
    <x v="100"/>
    <m/>
    <x v="17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n v="1825"/>
    <n v="2"/>
    <n v="64"/>
    <n v="75.52"/>
    <n v="0"/>
    <n v="128"/>
    <n v="18"/>
    <n v="23.0399999999999"/>
    <n v="151.04"/>
    <n v="1"/>
    <n v="1"/>
    <n v="5"/>
    <s v="Otros"/>
    <n v="470"/>
    <n v="28616"/>
    <x v="153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0"/>
  </r>
  <r>
    <s v="F E001"/>
    <s v="00000055"/>
    <s v="COLABORATIVA S.A.C."/>
    <x v="101"/>
    <m/>
    <x v="14"/>
    <m/>
    <s v="RUC"/>
    <n v="10440668581"/>
    <s v="[{'codigo_producto': 1910, 'cantidad': '1', 'valor_unitario': 362.0, 'precio_unitario': 427.16, 'descuento': 0.0, 'subtotal': 362.0, 'porcentaje_de_igv': '18.00', 'igv': 65.16000000000003, 'total': 427.16, 'moneda': '1', 'tipo_de_cambio': 1.0, 'id_tipo_gasto': 2, 'nom_tipo_gasto': 'Servicios', 'id_proveedor': 1389, 'id_producto': 2861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n v="1910"/>
    <n v="1"/>
    <n v="362"/>
    <n v="427.16"/>
    <n v="0"/>
    <n v="362"/>
    <n v="18"/>
    <n v="65.16"/>
    <n v="427.16"/>
    <n v="1"/>
    <n v="1"/>
    <n v="2"/>
    <s v="Servicios"/>
    <n v="1389"/>
    <n v="28610"/>
    <x v="95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46"/>
  </r>
  <r>
    <s v="F E001"/>
    <s v="00000495"/>
    <s v="COLABORATIVA S.A.C."/>
    <x v="101"/>
    <m/>
    <x v="3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n v="1903"/>
    <n v="5"/>
    <n v="1000"/>
    <n v="1180"/>
    <n v="0"/>
    <n v="5000"/>
    <n v="18"/>
    <n v="900"/>
    <n v="5900"/>
    <n v="1"/>
    <n v="1"/>
    <n v="5"/>
    <s v="Otros"/>
    <n v="384"/>
    <n v="28600"/>
    <x v="70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1"/>
  </r>
  <r>
    <s v="F E001"/>
    <s v="00000495"/>
    <s v="COLABORATIVA S.A.C."/>
    <x v="101"/>
    <m/>
    <x v="3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n v="1904"/>
    <n v="12"/>
    <n v="250"/>
    <n v="295"/>
    <n v="0"/>
    <n v="3000"/>
    <n v="18"/>
    <n v="540"/>
    <n v="3540"/>
    <n v="1"/>
    <n v="1"/>
    <n v="5"/>
    <s v="Otros"/>
    <n v="384"/>
    <n v="28601"/>
    <x v="179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1"/>
  </r>
  <r>
    <s v="F E001"/>
    <s v="00000495"/>
    <s v="COLABORATIVA S.A.C."/>
    <x v="101"/>
    <m/>
    <x v="3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n v="1907"/>
    <n v="10"/>
    <n v="200"/>
    <n v="236"/>
    <n v="0"/>
    <n v="2000"/>
    <n v="18"/>
    <n v="360"/>
    <n v="2360"/>
    <n v="1"/>
    <n v="1"/>
    <n v="5"/>
    <s v="Otros"/>
    <n v="384"/>
    <n v="28602"/>
    <x v="180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1"/>
  </r>
  <r>
    <s v="F E001"/>
    <s v="00000495"/>
    <s v="COLABORATIVA S.A.C."/>
    <x v="101"/>
    <m/>
    <x v="33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n v="1908"/>
    <n v="10"/>
    <n v="50"/>
    <n v="59"/>
    <n v="0"/>
    <n v="500"/>
    <n v="18"/>
    <n v="90"/>
    <n v="590"/>
    <n v="1"/>
    <n v="1"/>
    <n v="5"/>
    <s v="Otros"/>
    <n v="384"/>
    <n v="28603"/>
    <x v="181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1"/>
  </r>
  <r>
    <s v="F E001"/>
    <s v="00000494"/>
    <s v="COLABORATIVA S.A.C."/>
    <x v="102"/>
    <m/>
    <x v="3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n v="1903"/>
    <n v="1"/>
    <n v="1000"/>
    <n v="1180"/>
    <n v="0"/>
    <n v="1000"/>
    <n v="18"/>
    <n v="180"/>
    <n v="1180"/>
    <n v="1"/>
    <n v="1"/>
    <n v="5"/>
    <s v="Otros"/>
    <n v="384"/>
    <n v="28594"/>
    <x v="70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2"/>
  </r>
  <r>
    <s v="F E001"/>
    <s v="00000494"/>
    <s v="COLABORATIVA S.A.C."/>
    <x v="102"/>
    <m/>
    <x v="3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n v="1904"/>
    <n v="3"/>
    <n v="250"/>
    <n v="295"/>
    <n v="0"/>
    <n v="750"/>
    <n v="18"/>
    <n v="135"/>
    <n v="885"/>
    <n v="1"/>
    <n v="1"/>
    <n v="5"/>
    <s v="Otros"/>
    <n v="384"/>
    <n v="28595"/>
    <x v="179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2"/>
  </r>
  <r>
    <s v="F E001"/>
    <s v="00000494"/>
    <s v="COLABORATIVA S.A.C."/>
    <x v="102"/>
    <m/>
    <x v="3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n v="1905"/>
    <n v="63"/>
    <n v="200"/>
    <n v="236"/>
    <n v="0"/>
    <n v="12600"/>
    <n v="18"/>
    <n v="2268"/>
    <n v="14868"/>
    <n v="1"/>
    <n v="1"/>
    <n v="5"/>
    <s v="Otros"/>
    <n v="384"/>
    <n v="28596"/>
    <x v="71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2"/>
  </r>
  <r>
    <s v="F E001"/>
    <s v="00000494"/>
    <s v="COLABORATIVA S.A.C."/>
    <x v="102"/>
    <m/>
    <x v="33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n v="1906"/>
    <n v="59"/>
    <n v="120"/>
    <n v="141.6"/>
    <n v="0"/>
    <n v="7080"/>
    <n v="18"/>
    <n v="1274.3999999999901"/>
    <n v="8354.4"/>
    <n v="1"/>
    <n v="1"/>
    <n v="5"/>
    <s v="Otros"/>
    <n v="384"/>
    <n v="28597"/>
    <x v="72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2"/>
  </r>
  <r>
    <s v="F E001"/>
    <s v="00000037"/>
    <s v="COLABORATIVA S.A.C."/>
    <x v="103"/>
    <m/>
    <x v="12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n v="1896"/>
    <n v="1"/>
    <n v="194.07"/>
    <n v="229"/>
    <n v="0"/>
    <n v="194.07"/>
    <n v="18"/>
    <n v="34.93"/>
    <n v="229"/>
    <n v="1"/>
    <n v="1"/>
    <n v="5"/>
    <s v="Otros"/>
    <n v="779"/>
    <n v="28586"/>
    <x v="182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14"/>
  </r>
  <r>
    <s v="F E001"/>
    <s v="00000037"/>
    <s v="COLABORATIVA S.A.C."/>
    <x v="103"/>
    <m/>
    <x v="12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n v="1897"/>
    <n v="1"/>
    <n v="24.58"/>
    <n v="29"/>
    <n v="0"/>
    <n v="24.58"/>
    <n v="17.98"/>
    <n v="4.42"/>
    <n v="29"/>
    <n v="1"/>
    <n v="1"/>
    <n v="5"/>
    <s v="Otros"/>
    <n v="779"/>
    <n v="28587"/>
    <x v="183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14"/>
  </r>
  <r>
    <s v="F E001"/>
    <s v="00000037"/>
    <s v="COLABORATIVA S.A.C."/>
    <x v="103"/>
    <m/>
    <x v="12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n v="1898"/>
    <n v="1"/>
    <n v="33.049999999999997"/>
    <n v="39"/>
    <n v="0"/>
    <n v="33.049999999999997"/>
    <n v="18"/>
    <n v="5.95"/>
    <n v="39"/>
    <n v="1"/>
    <n v="1"/>
    <n v="5"/>
    <s v="Otros"/>
    <n v="779"/>
    <n v="28588"/>
    <x v="184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14"/>
  </r>
  <r>
    <s v="F E001"/>
    <s v="00000037"/>
    <s v="COLABORATIVA S.A.C."/>
    <x v="103"/>
    <m/>
    <x v="125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n v="1899"/>
    <n v="1"/>
    <n v="169.49"/>
    <n v="200"/>
    <n v="0"/>
    <n v="169.49"/>
    <n v="18"/>
    <n v="30.509999999999899"/>
    <n v="200"/>
    <n v="1"/>
    <n v="1"/>
    <n v="5"/>
    <s v="Otros"/>
    <n v="779"/>
    <n v="28589"/>
    <x v="185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114"/>
  </r>
  <r>
    <s v="F E001"/>
    <s v="00000050"/>
    <s v="COLABORATIVA S.A.C."/>
    <x v="103"/>
    <m/>
    <x v="14"/>
    <m/>
    <s v="RUC"/>
    <n v="10440668581"/>
    <s v="[{'codigo_producto': 1859, 'cantidad': '1', 'valor_unitario': 960.0, 'precio_unitario': 1132.8, 'descuento': 0.0, 'subtotal': 960.0, 'porcentaje_de_igv': '18.00', 'igv': 172.79999999999995, 'total': 1132.8, 'moneda': '1', 'tipo_de_cambio': 1.0, 'id_tipo_gasto': 2, 'nom_tipo_gasto': 'Servicios', 'id_proveedor': 1389, 'id_producto': 2857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6T00:00:00"/>
    <m/>
    <m/>
    <m/>
    <m/>
    <m/>
    <n v="1859"/>
    <n v="1"/>
    <n v="960"/>
    <n v="1132.8"/>
    <n v="0"/>
    <n v="960"/>
    <n v="18"/>
    <n v="172.79999999999899"/>
    <n v="1132.8"/>
    <n v="1"/>
    <n v="1"/>
    <n v="2"/>
    <s v="Servicios"/>
    <n v="1389"/>
    <n v="28573"/>
    <x v="96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3"/>
  </r>
  <r>
    <s v="F E001"/>
    <s v="00000049"/>
    <s v="COLABORATIVA S.A.C."/>
    <x v="103"/>
    <m/>
    <x v="14"/>
    <m/>
    <s v="RUC"/>
    <n v="10440668581"/>
    <s v="[{'codigo_producto': 1859, 'cantidad': '1', 'valor_unitario': 3840.0, 'precio_unitario': 4531.2, 'descuento': 0.0, 'subtotal': 3840.0, 'porcentaje_de_igv': '18.00', 'igv': 691.1999999999998, 'total': 4531.2, 'moneda': '1', 'tipo_de_cambio': 1.0, 'id_tipo_gasto': 2, 'nom_tipo_gasto': 'Servicios', 'id_proveedor': 1389, 'id_producto': 2857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6T00:00:00"/>
    <m/>
    <m/>
    <m/>
    <m/>
    <m/>
    <n v="1859"/>
    <n v="1"/>
    <n v="3840"/>
    <n v="4531.2"/>
    <n v="0"/>
    <n v="3840"/>
    <n v="18"/>
    <n v="691.19999999999902"/>
    <n v="4531.2"/>
    <n v="1"/>
    <n v="1"/>
    <n v="2"/>
    <s v="Servicios"/>
    <n v="1389"/>
    <n v="28570"/>
    <x v="96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32"/>
  </r>
  <r>
    <s v="F F002"/>
    <s v="00031007"/>
    <s v="COLABORATIVA S.A.C."/>
    <x v="103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8564"/>
    <x v="47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4"/>
  </r>
  <r>
    <s v="F F002"/>
    <s v="00031007"/>
    <s v="COLABORATIVA S.A.C."/>
    <x v="103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8565"/>
    <x v="47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4"/>
  </r>
  <r>
    <s v="F F002"/>
    <s v="00031007"/>
    <s v="COLABORATIVA S.A.C."/>
    <x v="103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8566"/>
    <x v="47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4"/>
  </r>
  <r>
    <s v="F F002"/>
    <s v="00031007"/>
    <s v="COLABORATIVA S.A.C."/>
    <x v="103"/>
    <m/>
    <x v="50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n v="1895"/>
    <n v="1000"/>
    <n v="0.16102"/>
    <n v="0.19"/>
    <n v="0"/>
    <n v="161.02000000000001"/>
    <n v="18"/>
    <n v="28.979999999999901"/>
    <n v="190"/>
    <n v="1"/>
    <n v="1"/>
    <n v="5"/>
    <s v="Otros"/>
    <n v="1555"/>
    <n v="28567"/>
    <x v="47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4"/>
  </r>
  <r>
    <s v="RE"/>
    <s v="00115"/>
    <s v="COLABORATIVA S.A.C."/>
    <x v="104"/>
    <m/>
    <x v="110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546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4T00:00:00"/>
    <m/>
    <m/>
    <m/>
    <m/>
    <m/>
    <n v="1855"/>
    <n v="1"/>
    <n v="500"/>
    <n v="500"/>
    <n v="0"/>
    <n v="500"/>
    <n v="0"/>
    <n v="0"/>
    <n v="500"/>
    <n v="1"/>
    <n v="1"/>
    <n v="5"/>
    <s v="Otros"/>
    <n v="1786"/>
    <n v="28546"/>
    <x v="168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25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3000"/>
    <s v="0.16610333333333333"/>
    <n v="0.19600000000000001"/>
    <n v="0"/>
    <n v="498.31"/>
    <n v="18"/>
    <n v="89.69"/>
    <n v="588"/>
    <n v="1"/>
    <n v="1"/>
    <n v="5"/>
    <s v="Otros"/>
    <n v="762"/>
    <n v="28550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2000"/>
    <n v="0.24915499999999999"/>
    <n v="0.29399999999999998"/>
    <n v="0"/>
    <n v="498.31"/>
    <n v="18"/>
    <n v="89.69"/>
    <n v="588"/>
    <n v="1"/>
    <n v="1"/>
    <n v="5"/>
    <s v="Otros"/>
    <n v="762"/>
    <n v="28551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1000"/>
    <n v="0.16949"/>
    <n v="0.2"/>
    <n v="0"/>
    <n v="169.49"/>
    <n v="18"/>
    <n v="30.509999999999899"/>
    <n v="200"/>
    <n v="1"/>
    <n v="1"/>
    <n v="5"/>
    <s v="Otros"/>
    <n v="762"/>
    <n v="28552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1000"/>
    <n v="0.16949"/>
    <n v="0.2"/>
    <n v="0"/>
    <n v="169.49"/>
    <n v="18"/>
    <n v="30.509999999999899"/>
    <n v="200"/>
    <n v="1"/>
    <n v="1"/>
    <n v="5"/>
    <s v="Otros"/>
    <n v="762"/>
    <n v="28553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1000"/>
    <n v="0.16949"/>
    <n v="0.2"/>
    <n v="0"/>
    <n v="169.49"/>
    <n v="18"/>
    <n v="30.509999999999899"/>
    <n v="200"/>
    <n v="1"/>
    <n v="1"/>
    <n v="5"/>
    <s v="Otros"/>
    <n v="762"/>
    <n v="28554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500"/>
    <s v="0.18474000000000002"/>
    <n v="0.218"/>
    <n v="0"/>
    <n v="92.37"/>
    <n v="18"/>
    <n v="16.6299999999999"/>
    <n v="109"/>
    <n v="1"/>
    <n v="1"/>
    <n v="5"/>
    <s v="Otros"/>
    <n v="762"/>
    <n v="28555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500"/>
    <n v="0.18643999999999999"/>
    <n v="0.22"/>
    <n v="0"/>
    <n v="93.22"/>
    <n v="18"/>
    <n v="16.78"/>
    <n v="110"/>
    <n v="1"/>
    <n v="1"/>
    <n v="5"/>
    <s v="Otros"/>
    <n v="762"/>
    <n v="28556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1000"/>
    <n v="0.13136"/>
    <n v="0.155"/>
    <n v="0"/>
    <n v="131.36000000000001"/>
    <n v="18"/>
    <n v="23.639999999999901"/>
    <n v="155"/>
    <n v="1"/>
    <n v="1"/>
    <n v="5"/>
    <s v="Otros"/>
    <n v="762"/>
    <n v="28557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1000"/>
    <n v="0.13136"/>
    <n v="0.155"/>
    <n v="0"/>
    <n v="131.36000000000001"/>
    <n v="18"/>
    <n v="23.639999999999901"/>
    <n v="155"/>
    <n v="1"/>
    <n v="1"/>
    <n v="5"/>
    <s v="Otros"/>
    <n v="762"/>
    <n v="28558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500"/>
    <n v="0.26272000000000001"/>
    <n v="0.31"/>
    <n v="0"/>
    <n v="131.36000000000001"/>
    <n v="18"/>
    <n v="23.639999999999901"/>
    <n v="155"/>
    <n v="1"/>
    <n v="1"/>
    <n v="5"/>
    <s v="Otros"/>
    <n v="762"/>
    <n v="28559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500"/>
    <n v="0.26272000000000001"/>
    <n v="0.31"/>
    <n v="0"/>
    <n v="131.36000000000001"/>
    <n v="18"/>
    <n v="23.639999999999901"/>
    <n v="155"/>
    <n v="1"/>
    <n v="1"/>
    <n v="5"/>
    <s v="Otros"/>
    <n v="762"/>
    <n v="28560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F F001"/>
    <s v="00008887"/>
    <s v="COLABORATIVA S.A.C."/>
    <x v="105"/>
    <m/>
    <x v="24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n v="1894"/>
    <n v="3000"/>
    <n v="0.16949"/>
    <n v="0.2"/>
    <n v="0"/>
    <n v="508.47"/>
    <n v="18"/>
    <n v="91.529999999999902"/>
    <n v="600"/>
    <n v="1"/>
    <n v="1"/>
    <n v="5"/>
    <s v="Otros"/>
    <n v="762"/>
    <n v="28561"/>
    <x v="186"/>
    <s v="EVENTOS"/>
    <s v="paid"/>
    <x v="0"/>
    <n v="6962"/>
    <s v="602112 Insumos"/>
    <s v="[[{'codigo': '', 'nom_distribucion': '', 'sub_categoria': '', 'porcentaje': '100.00'}]]"/>
    <m/>
    <m/>
    <m/>
    <m/>
    <m/>
    <m/>
    <m/>
    <x v="326"/>
  </r>
  <r>
    <s v="R"/>
    <n v="10412704113"/>
    <s v="COLABORATIVA S.A.C."/>
    <x v="106"/>
    <m/>
    <x v="0"/>
    <m/>
    <s v="RUC"/>
    <m/>
    <s v="[{'codigo_producto': 1893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806, 'id_producto': 28539, 'nom_producto': 'INSTALACION DE CHAPA DE PUERTA DE FIERRO Y CAMBIO DE SISTEMA CON TRES LLAVE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21T00:00:00"/>
    <m/>
    <m/>
    <m/>
    <m/>
    <m/>
    <n v="1893"/>
    <n v="1"/>
    <n v="169.49"/>
    <n v="200"/>
    <n v="0"/>
    <n v="169.49"/>
    <n v="18"/>
    <n v="30.509999999999899"/>
    <n v="200"/>
    <n v="1"/>
    <n v="1"/>
    <n v="5"/>
    <s v="Otros"/>
    <n v="1806"/>
    <n v="28539"/>
    <x v="187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27"/>
  </r>
  <r>
    <s v="R E001"/>
    <n v="22"/>
    <s v="COLABORATIVA S.A.C."/>
    <x v="106"/>
    <m/>
    <x v="9"/>
    <m/>
    <s v="RUC"/>
    <n v="10712300251"/>
    <s v="[{'codigo_producto': 1808, 'cantidad': '1', 'valor_unitario': 240.0, 'precio_unitario': 240.0, 'descuento': 0.0, 'subtotal': 240.0, 'porcentaje_de_igv': '0.00', 'igv': 0.0, 'total': 240.0, 'moneda': '1', 'tipo_de_cambio': 1.0, 'id_tipo_gasto': 2, 'nom_tipo_gasto': 'Servicios', 'id_proveedor': 1642, 'id_producto': 28537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1T00:00:00"/>
    <m/>
    <m/>
    <m/>
    <m/>
    <m/>
    <n v="1808"/>
    <n v="1"/>
    <n v="240"/>
    <n v="240"/>
    <n v="0"/>
    <n v="240"/>
    <n v="0"/>
    <n v="0"/>
    <n v="240"/>
    <n v="1"/>
    <n v="1"/>
    <n v="2"/>
    <s v="Servicios"/>
    <n v="1642"/>
    <n v="28537"/>
    <x v="7"/>
    <s v="SERVICI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28"/>
  </r>
  <r>
    <s v="F E001"/>
    <s v="00000027"/>
    <s v="COLABORATIVA S.A.C."/>
    <x v="107"/>
    <m/>
    <x v="126"/>
    <m/>
    <s v="RUC"/>
    <n v="10412995924"/>
    <s v="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9T00:00:00"/>
    <m/>
    <m/>
    <m/>
    <m/>
    <m/>
    <n v="1881"/>
    <n v="12"/>
    <n v="28"/>
    <n v="33.04"/>
    <n v="0"/>
    <n v="336"/>
    <n v="18"/>
    <n v="60.48"/>
    <n v="396.48"/>
    <n v="1"/>
    <n v="1"/>
    <n v="5"/>
    <s v="Otros"/>
    <n v="1801"/>
    <n v="28516"/>
    <x v="188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29"/>
  </r>
  <r>
    <s v="F E001"/>
    <s v="00000027"/>
    <s v="COLABORATIVA S.A.C."/>
    <x v="107"/>
    <m/>
    <x v="126"/>
    <m/>
    <s v="RUC"/>
    <n v="10412995924"/>
    <s v="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9T00:00:00"/>
    <m/>
    <m/>
    <m/>
    <m/>
    <m/>
    <n v="1882"/>
    <n v="24"/>
    <n v="24"/>
    <s v="28.319999999999997"/>
    <n v="0"/>
    <n v="576"/>
    <n v="18"/>
    <n v="103.679999999999"/>
    <n v="679.68"/>
    <n v="1"/>
    <n v="1"/>
    <n v="4"/>
    <s v="Gasto administrativo"/>
    <n v="1801"/>
    <n v="28517"/>
    <x v="189"/>
    <s v="ADMINISTRATIVOS"/>
    <s v="paid"/>
    <x v="0"/>
    <n v="6743"/>
    <s v="6329102 SERVICIOS DIVERSOS"/>
    <s v="[[{'codigo': '', 'nom_distribucion': '', 'sub_categoria': '', 'porcentaje': '100.00'}]]"/>
    <m/>
    <m/>
    <m/>
    <m/>
    <m/>
    <m/>
    <m/>
    <x v="329"/>
  </r>
  <r>
    <s v="F E001"/>
    <s v="00000354"/>
    <s v="COLABORATIVA S.A.C."/>
    <x v="107"/>
    <m/>
    <x v="127"/>
    <m/>
    <s v="RUC"/>
    <n v="20551242481"/>
    <s v="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"/>
    <d v="2025-05-19T00:00:00"/>
    <m/>
    <m/>
    <m/>
    <m/>
    <m/>
    <n v="1822"/>
    <n v="1"/>
    <n v="288"/>
    <n v="339.84"/>
    <n v="0"/>
    <n v="288"/>
    <n v="18"/>
    <n v="51.839999999999897"/>
    <n v="339.84"/>
    <n v="1"/>
    <n v="1"/>
    <n v="5"/>
    <s v="Otros"/>
    <n v="1731"/>
    <n v="28506"/>
    <x v="190"/>
    <s v="EVENTOS"/>
    <s v="paid"/>
    <x v="0"/>
    <n v="6317"/>
    <s v="2211100 Subproductos"/>
    <s v="[[{'codigo': '', 'nom_distribucion': '', 'sub_categoria': '', 'porcentaje': '100.00'}]]"/>
    <m/>
    <m/>
    <m/>
    <m/>
    <m/>
    <m/>
    <m/>
    <x v="330"/>
  </r>
  <r>
    <s v="F E001"/>
    <s v="00000354"/>
    <s v="COLABORATIVA S.A.C."/>
    <x v="107"/>
    <m/>
    <x v="127"/>
    <m/>
    <s v="RUC"/>
    <n v="20551242481"/>
    <s v="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"/>
    <d v="2025-05-19T00:00:00"/>
    <m/>
    <m/>
    <m/>
    <m/>
    <m/>
    <n v="1823"/>
    <n v="1"/>
    <n v="133.9"/>
    <n v="158"/>
    <n v="0"/>
    <n v="133.9"/>
    <n v="18"/>
    <n v="24.099999999999898"/>
    <n v="158"/>
    <n v="1"/>
    <n v="1"/>
    <n v="5"/>
    <s v="Otros"/>
    <n v="1731"/>
    <n v="28507"/>
    <x v="191"/>
    <s v="EVENTOS"/>
    <s v="paid"/>
    <x v="0"/>
    <n v="6317"/>
    <s v="2211100 Subproductos"/>
    <s v="[[{'codigo': '', 'nom_distribucion': '', 'sub_categoria': '', 'porcentaje': '100.00'}]]"/>
    <m/>
    <m/>
    <m/>
    <m/>
    <m/>
    <m/>
    <m/>
    <x v="330"/>
  </r>
  <r>
    <s v="F E001"/>
    <s v="00000141"/>
    <s v="COLABORATIVA S.A.C."/>
    <x v="107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501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9T00:00:00"/>
    <m/>
    <m/>
    <m/>
    <m/>
    <m/>
    <n v="1807"/>
    <n v="100"/>
    <n v="2.2000000000000002"/>
    <n v="2.5960000000000001"/>
    <n v="0"/>
    <n v="220"/>
    <n v="18"/>
    <n v="39.6"/>
    <n v="259.60000000000002"/>
    <n v="1"/>
    <n v="1"/>
    <n v="5"/>
    <s v="Otros"/>
    <n v="1570"/>
    <n v="28501"/>
    <x v="65"/>
    <s v="IMPRESOS"/>
    <s v="paid"/>
    <x v="0"/>
    <n v="6328"/>
    <s v="2524100 Otros suministros"/>
    <s v="[[{'codigo': '', 'nom_distribucion': '', 'sub_categoria': '', 'porcentaje': '100.00'}]]"/>
    <m/>
    <m/>
    <m/>
    <m/>
    <m/>
    <m/>
    <m/>
    <x v="331"/>
  </r>
  <r>
    <s v="F E001"/>
    <s v="00000037"/>
    <s v="COLABORATIVA S.A.C."/>
    <x v="108"/>
    <m/>
    <x v="14"/>
    <m/>
    <s v="RUC"/>
    <n v="10440668581"/>
    <s v="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498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6T00:00:00"/>
    <m/>
    <m/>
    <m/>
    <m/>
    <m/>
    <n v="1859"/>
    <n v="1"/>
    <n v="360"/>
    <n v="424.8"/>
    <n v="0"/>
    <n v="360"/>
    <n v="18"/>
    <n v="64.8"/>
    <n v="424.8"/>
    <n v="1"/>
    <n v="1"/>
    <n v="2"/>
    <s v="Servicios"/>
    <n v="1389"/>
    <n v="28498"/>
    <x v="96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14"/>
  </r>
  <r>
    <s v="F E001"/>
    <s v="00000036"/>
    <s v="COLABORATIVA S.A.C."/>
    <x v="108"/>
    <m/>
    <x v="125"/>
    <m/>
    <s v="RUC"/>
    <n v="20609119277"/>
    <s v="[{'codigo_producto': 1883, 'cantidad': '1', 'valor_unitario': 94.92, 'precio_unitario': 112.0, 'descuento': 0.0, 'subtotal': 94.92, 'porcentaje_de_igv': '17.99', 'igv': 17.08, 'total': 112.0, 'moneda': '1', 'tipo_de_cambio': 1.0, 'id_tipo_gasto': 5, 'nom_tipo_gasto': 'Otros', 'id_proveedor': 779, 'id_producto': 28463, 'nom_producto': 'EPSON TINTA NEGRO T504120 PL4150L4160L6161L6171L6171L6191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n v="1883"/>
    <n v="1"/>
    <n v="94.92"/>
    <n v="112"/>
    <n v="0"/>
    <n v="94.92"/>
    <n v="17.989999999999998"/>
    <n v="17.079999999999998"/>
    <n v="112"/>
    <n v="1"/>
    <n v="1"/>
    <n v="5"/>
    <s v="Otros"/>
    <n v="779"/>
    <n v="28463"/>
    <x v="192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332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60"/>
    <n v="1"/>
    <n v="754.24"/>
    <n v="890"/>
    <n v="0"/>
    <n v="754.24"/>
    <n v="18"/>
    <n v="135.76"/>
    <n v="890"/>
    <n v="1"/>
    <n v="1"/>
    <n v="5"/>
    <s v="Otros"/>
    <n v="1794"/>
    <n v="28454"/>
    <x v="193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61"/>
    <n v="1"/>
    <n v="122.88"/>
    <n v="145"/>
    <n v="0"/>
    <n v="122.88"/>
    <n v="18"/>
    <n v="22.12"/>
    <n v="145"/>
    <n v="1"/>
    <n v="1"/>
    <n v="5"/>
    <s v="Otros"/>
    <n v="1794"/>
    <n v="28455"/>
    <x v="194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62"/>
    <n v="1"/>
    <n v="42.37"/>
    <n v="50"/>
    <n v="0"/>
    <n v="42.37"/>
    <n v="18.010000000000002"/>
    <n v="7.63"/>
    <n v="50"/>
    <n v="1"/>
    <n v="1"/>
    <n v="5"/>
    <s v="Otros"/>
    <n v="1794"/>
    <n v="28456"/>
    <x v="195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63"/>
    <n v="20"/>
    <n v="1.3560000000000001"/>
    <n v="1.6"/>
    <n v="0"/>
    <n v="27.12"/>
    <n v="17.989999999999998"/>
    <n v="4.8799999999999901"/>
    <n v="32"/>
    <n v="1"/>
    <n v="1"/>
    <n v="5"/>
    <s v="Otros"/>
    <n v="1794"/>
    <n v="28457"/>
    <x v="196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64"/>
    <n v="1"/>
    <n v="220.34"/>
    <n v="260"/>
    <n v="0"/>
    <n v="220.34"/>
    <n v="18"/>
    <n v="39.659999999999997"/>
    <n v="260"/>
    <n v="1"/>
    <n v="1"/>
    <n v="2"/>
    <s v="Servicios"/>
    <n v="1794"/>
    <n v="28458"/>
    <x v="197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65"/>
    <n v="1"/>
    <n v="101.69"/>
    <n v="120"/>
    <n v="0"/>
    <n v="101.69"/>
    <n v="18.010000000000002"/>
    <n v="18.309999999999999"/>
    <n v="120"/>
    <n v="1"/>
    <n v="1"/>
    <n v="5"/>
    <s v="Otros"/>
    <n v="1794"/>
    <n v="28459"/>
    <x v="198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E001"/>
    <s v="00000492"/>
    <s v="COLABORATIVA S.A.C."/>
    <x v="108"/>
    <m/>
    <x v="128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n v="1886"/>
    <n v="1"/>
    <n v="59.32"/>
    <n v="70"/>
    <n v="0"/>
    <n v="59.32"/>
    <n v="18"/>
    <n v="10.68"/>
    <n v="70"/>
    <n v="1"/>
    <n v="1"/>
    <n v="5"/>
    <s v="Otros"/>
    <n v="1794"/>
    <n v="28460"/>
    <x v="199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3"/>
  </r>
  <r>
    <s v="F FG01"/>
    <s v="00000002443"/>
    <s v="COLABORATIVA S.A.C."/>
    <x v="108"/>
    <m/>
    <x v="99"/>
    <m/>
    <s v="RUC"/>
    <n v="20601790921"/>
    <s v="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"/>
    <d v="2025-05-16T00:00:00"/>
    <m/>
    <m/>
    <m/>
    <m/>
    <m/>
    <n v="1878"/>
    <n v="2"/>
    <n v="21.1"/>
    <n v="24.9"/>
    <n v="0"/>
    <n v="42.2"/>
    <n v="18.010000000000002"/>
    <n v="7.5999999999999899"/>
    <n v="49.8"/>
    <n v="1"/>
    <n v="1"/>
    <n v="5"/>
    <s v="Otros"/>
    <n v="3197"/>
    <n v="28444"/>
    <x v="200"/>
    <s v="EVENTOS"/>
    <s v="paid"/>
    <x v="0"/>
    <n v="6746"/>
    <s v="6330102 COMPRA EQUIPOS"/>
    <s v="[[{'codigo': 59, 'nom_distribucion': 'Administrativo', 'sub_categoria': 'Ime', 'porcentaje': '100.00'}]]"/>
    <m/>
    <m/>
    <m/>
    <m/>
    <m/>
    <m/>
    <m/>
    <x v="334"/>
  </r>
  <r>
    <s v="F FG01"/>
    <s v="00000002443"/>
    <s v="COLABORATIVA S.A.C."/>
    <x v="108"/>
    <m/>
    <x v="99"/>
    <m/>
    <s v="RUC"/>
    <n v="20601790921"/>
    <s v="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"/>
    <d v="2025-05-16T00:00:00"/>
    <m/>
    <m/>
    <m/>
    <m/>
    <m/>
    <n v="1879"/>
    <n v="1"/>
    <n v="8.4700000000000006"/>
    <n v="10"/>
    <n v="0"/>
    <n v="8.4700000000000006"/>
    <n v="18.059999999999999"/>
    <n v="1.52999999999999"/>
    <n v="10"/>
    <n v="1"/>
    <n v="1"/>
    <n v="5"/>
    <s v="Otros"/>
    <n v="3197"/>
    <n v="28445"/>
    <x v="201"/>
    <s v="EVENTOS"/>
    <s v="paid"/>
    <x v="0"/>
    <n v="6723"/>
    <s v="6311200 MOVILIDAD"/>
    <s v="[[{'codigo': 59, 'nom_distribucion': 'Administrativo', 'sub_categoria': 'Ime', 'porcentaje': '100.00'}]]"/>
    <m/>
    <m/>
    <m/>
    <m/>
    <m/>
    <m/>
    <m/>
    <x v="334"/>
  </r>
  <r>
    <s v="F E001"/>
    <s v="00000035"/>
    <s v="COLABORATIVA S.A.C."/>
    <x v="108"/>
    <m/>
    <x v="125"/>
    <m/>
    <s v="RUC"/>
    <n v="20609119277"/>
    <s v="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n v="1871"/>
    <n v="1"/>
    <n v="262.70999999999998"/>
    <n v="310"/>
    <n v="0"/>
    <n v="262.70999999999998"/>
    <n v="18"/>
    <n v="47.29"/>
    <n v="310"/>
    <n v="1"/>
    <n v="1"/>
    <n v="5"/>
    <s v="Otros"/>
    <n v="779"/>
    <n v="28440"/>
    <x v="202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335"/>
  </r>
  <r>
    <s v="F E001"/>
    <s v="00000035"/>
    <s v="COLABORATIVA S.A.C."/>
    <x v="108"/>
    <m/>
    <x v="125"/>
    <m/>
    <s v="RUC"/>
    <n v="20609119277"/>
    <s v="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n v="1877"/>
    <n v="1"/>
    <n v="76.27"/>
    <n v="90"/>
    <n v="0"/>
    <n v="76.27"/>
    <n v="18"/>
    <n v="13.73"/>
    <n v="90"/>
    <n v="1"/>
    <n v="1"/>
    <n v="5"/>
    <s v="Otros"/>
    <n v="779"/>
    <n v="28441"/>
    <x v="203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335"/>
  </r>
  <r>
    <s v="F F001"/>
    <s v="00007417"/>
    <s v="COLABORATIVA S.A.C."/>
    <x v="109"/>
    <m/>
    <x v="63"/>
    <m/>
    <s v="RUC"/>
    <m/>
    <s v="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5T00:00:00"/>
    <m/>
    <m/>
    <m/>
    <m/>
    <m/>
    <n v="1880"/>
    <n v="1"/>
    <n v="609.32000000000005"/>
    <n v="719"/>
    <n v="0"/>
    <n v="609.32000000000005"/>
    <n v="18"/>
    <n v="109.679999999999"/>
    <n v="719"/>
    <n v="1"/>
    <n v="1"/>
    <n v="5"/>
    <s v="Otros"/>
    <n v="1800"/>
    <n v="28432"/>
    <x v="204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6"/>
  </r>
  <r>
    <s v="F F001"/>
    <s v="00007417"/>
    <s v="COLABORATIVA S.A.C."/>
    <x v="109"/>
    <m/>
    <x v="63"/>
    <m/>
    <s v="RUC"/>
    <m/>
    <s v="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5T00:00:00"/>
    <m/>
    <m/>
    <m/>
    <m/>
    <m/>
    <n v="1876"/>
    <n v="1"/>
    <n v="16.95"/>
    <n v="20"/>
    <n v="0"/>
    <n v="16.95"/>
    <n v="17.989999999999998"/>
    <n v="3.05"/>
    <n v="20"/>
    <n v="1"/>
    <n v="1"/>
    <n v="5"/>
    <s v="Otros"/>
    <n v="1800"/>
    <n v="28433"/>
    <x v="201"/>
    <s v="EVENTOS"/>
    <s v="paid"/>
    <x v="0"/>
    <n v="6328"/>
    <s v="2524100 Otros suministros"/>
    <s v="[[{'codigo': '', 'nom_distribucion': '', 'sub_categoria': '', 'porcentaje': '100.00'}]]"/>
    <m/>
    <m/>
    <m/>
    <m/>
    <m/>
    <m/>
    <m/>
    <x v="336"/>
  </r>
  <r>
    <s v="F E001"/>
    <s v="00001288"/>
    <s v="COLABORATIVA S.A.C."/>
    <x v="109"/>
    <m/>
    <x v="101"/>
    <m/>
    <s v="RUC"/>
    <n v="10206898815"/>
    <s v="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5T00:00:00"/>
    <m/>
    <m/>
    <m/>
    <m/>
    <m/>
    <n v="1844"/>
    <n v="1"/>
    <n v="466.1"/>
    <n v="550"/>
    <n v="0"/>
    <n v="466.1"/>
    <n v="18"/>
    <n v="83.899999999999906"/>
    <n v="550"/>
    <n v="1"/>
    <n v="1"/>
    <n v="5"/>
    <s v="Otros"/>
    <n v="1454"/>
    <n v="28428"/>
    <x v="205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37"/>
  </r>
  <r>
    <s v="F E001"/>
    <s v="00001288"/>
    <s v="COLABORATIVA S.A.C."/>
    <x v="109"/>
    <m/>
    <x v="101"/>
    <m/>
    <s v="RUC"/>
    <n v="10206898815"/>
    <s v="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5T00:00:00"/>
    <m/>
    <m/>
    <m/>
    <m/>
    <m/>
    <n v="1885"/>
    <n v="1"/>
    <n v="50.85"/>
    <n v="60"/>
    <n v="0"/>
    <n v="50.85"/>
    <n v="17.989999999999998"/>
    <n v="9.1499999999999897"/>
    <n v="60"/>
    <n v="1"/>
    <n v="1"/>
    <n v="5"/>
    <s v="Otros"/>
    <n v="1454"/>
    <n v="28429"/>
    <x v="206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37"/>
  </r>
  <r>
    <s v="R E001"/>
    <n v="115"/>
    <s v="COLABORATIVA S.A.C."/>
    <x v="109"/>
    <m/>
    <x v="129"/>
    <m/>
    <s v="RUC"/>
    <n v="10401095077"/>
    <s v="[{'codigo_producto': 1884, 'cantidad': '1', 'valor_unitario': 350.0, 'precio_unitario': 350.0, 'descuento': 0.0, 'subtotal': 350.0, 'porcentaje_de_igv': '0.00', 'igv': 0.0, 'total': 350.0, 'moneda': '1', 'tipo_de_cambio': 1.0, 'id_tipo_gasto': 2, 'nom_tipo_gasto': 'Servicios', 'id_proveedor': 1479, 'id_producto': 28426, 'nom_producto': 'SERVICIO DE GESTION COMERCIAL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5T00:00:00"/>
    <m/>
    <m/>
    <m/>
    <m/>
    <m/>
    <n v="1884"/>
    <n v="1"/>
    <n v="350"/>
    <n v="350"/>
    <n v="0"/>
    <n v="350"/>
    <n v="0"/>
    <n v="0"/>
    <n v="350"/>
    <n v="1"/>
    <n v="1"/>
    <n v="2"/>
    <s v="Servicios"/>
    <n v="1479"/>
    <n v="28426"/>
    <x v="207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38"/>
  </r>
  <r>
    <s v="F FX02"/>
    <s v="00343038"/>
    <s v="COLABORATIVA S.A.C."/>
    <x v="110"/>
    <m/>
    <x v="62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n v="1873"/>
    <n v="1"/>
    <n v="42.29"/>
    <n v="49.9"/>
    <n v="0"/>
    <n v="42.29"/>
    <n v="17.989999999999998"/>
    <n v="7.6099999999999897"/>
    <n v="49.9"/>
    <n v="1"/>
    <n v="1"/>
    <n v="5"/>
    <s v="Otros"/>
    <n v="1533"/>
    <n v="28481"/>
    <x v="208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39"/>
  </r>
  <r>
    <s v="F FX02"/>
    <s v="00343038"/>
    <s v="COLABORATIVA S.A.C."/>
    <x v="110"/>
    <m/>
    <x v="62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n v="1874"/>
    <n v="1"/>
    <n v="406.02"/>
    <n v="479.1"/>
    <n v="0"/>
    <n v="406.02"/>
    <n v="18"/>
    <n v="73.08"/>
    <n v="479.1"/>
    <n v="1"/>
    <n v="1"/>
    <n v="5"/>
    <s v="Otros"/>
    <n v="1533"/>
    <n v="28482"/>
    <x v="209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39"/>
  </r>
  <r>
    <s v="F FX02"/>
    <s v="00343038"/>
    <s v="COLABORATIVA S.A.C."/>
    <x v="110"/>
    <m/>
    <x v="62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n v="1875"/>
    <n v="1"/>
    <n v="16.100000000000001"/>
    <n v="19"/>
    <n v="0"/>
    <n v="16.100000000000001"/>
    <n v="18.010000000000002"/>
    <n v="2.8999999999999901"/>
    <n v="19"/>
    <n v="1"/>
    <n v="1"/>
    <n v="5"/>
    <s v="Otros"/>
    <n v="1533"/>
    <n v="28483"/>
    <x v="210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39"/>
  </r>
  <r>
    <s v="F FX02"/>
    <s v="00343038"/>
    <s v="COLABORATIVA S.A.C."/>
    <x v="110"/>
    <m/>
    <x v="62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n v="1876"/>
    <n v="1"/>
    <n v="27.97"/>
    <n v="33"/>
    <n v="0"/>
    <n v="27.97"/>
    <n v="17.98"/>
    <n v="5.03"/>
    <n v="33"/>
    <n v="1"/>
    <n v="1"/>
    <n v="5"/>
    <s v="Otros"/>
    <n v="1533"/>
    <n v="28484"/>
    <x v="201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39"/>
  </r>
  <r>
    <s v="F E001"/>
    <s v="00000250"/>
    <s v="COLABORATIVA S.A.C."/>
    <x v="110"/>
    <m/>
    <x v="48"/>
    <s v="Proveedor"/>
    <s v="RUC"/>
    <n v="10734630620"/>
    <s v="[{'codigo_producto': 1807, 'cantidad': '1000', 'valor_unitario': 1.25, 'precio_unitario': 1.475, 'descuento': 0.0, 'subtotal': 1250.0, 'porcentaje_de_igv': '18.00', 'igv': 225.0, 'total': 1475.0, 'moneda': '1', 'tipo_de_cambio': 1.0, 'id_tipo_gasto': 5, 'nom_tipo_gasto': 'Otros', 'id_proveedor': 482, 'id_producto': 2841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4T00:00:00"/>
    <m/>
    <m/>
    <m/>
    <m/>
    <m/>
    <n v="1807"/>
    <n v="1000"/>
    <n v="1.25"/>
    <n v="1.4750000000000001"/>
    <n v="0"/>
    <n v="1250"/>
    <n v="18"/>
    <n v="225"/>
    <n v="1475"/>
    <n v="1"/>
    <n v="1"/>
    <n v="5"/>
    <s v="Otros"/>
    <n v="482"/>
    <n v="28417"/>
    <x v="6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0"/>
  </r>
  <r>
    <s v="F E001"/>
    <s v="00000249"/>
    <s v="COLABORATIVA S.A.C."/>
    <x v="110"/>
    <m/>
    <x v="48"/>
    <s v="Proveedor"/>
    <s v="RUC"/>
    <n v="10734630620"/>
    <s v="[{'codigo_producto': 1854, 'cantidad': '1', 'valor_unitario': 4521.19, 'precio_unitario': 5335.0, 'descuento': 0.0, 'subtotal': 4521.19, 'porcentaje_de_igv': '18.00', 'igv': 813.8100000000004, 'total': 5335.0, 'moneda': '1', 'tipo_de_cambio': 1.0, 'id_tipo_gasto': 5, 'nom_tipo_gasto': 'Otros', 'id_proveedor': 482, 'id_producto': 28412, 'nom_producto': 'CARTONES PERSONALIZADO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4T00:00:00"/>
    <m/>
    <m/>
    <m/>
    <m/>
    <m/>
    <n v="1854"/>
    <n v="1"/>
    <n v="4521.1899999999996"/>
    <n v="5335"/>
    <n v="0"/>
    <n v="4521.1899999999996"/>
    <n v="18"/>
    <n v="813.81"/>
    <n v="5335"/>
    <n v="1"/>
    <n v="1"/>
    <n v="5"/>
    <s v="Otros"/>
    <n v="482"/>
    <n v="28412"/>
    <x v="211"/>
    <s v="EVENTOS"/>
    <s v="paid"/>
    <x v="0"/>
    <n v="6962"/>
    <s v="602112 Insumos"/>
    <s v="[[{'codigo': '', 'nom_distribucion': '', 'sub_categoria': '', 'porcentaje': '100.00'}]]"/>
    <m/>
    <m/>
    <m/>
    <m/>
    <m/>
    <m/>
    <m/>
    <x v="341"/>
  </r>
  <r>
    <s v="F F001"/>
    <s v="000 1167"/>
    <s v="COLABORATIVA S.A.C."/>
    <x v="110"/>
    <m/>
    <x v="130"/>
    <m/>
    <s v="RUC"/>
    <n v="10417844398"/>
    <s v="[{'codigo_producto': 1872, 'cantidad': '1', 'valor_unitario': 135.0, 'precio_unitario': 159.3, 'descuento': 0.0, 'subtotal': 135.0, 'porcentaje_de_igv': '18.00', 'igv': 24.30000000000001, 'total': 159.3, 'moneda': '1', 'tipo_de_cambio': 1.0, 'id_tipo_gasto': 2, 'nom_tipo_gasto': 'Servicios', 'id_proveedor': 1797, 'id_producto': 28407, 'nom_producto': 'SERVICIO DE CONSULTA Y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4T00:00:00"/>
    <m/>
    <m/>
    <m/>
    <m/>
    <m/>
    <n v="1872"/>
    <n v="1"/>
    <n v="135"/>
    <n v="159.30000000000001"/>
    <n v="0"/>
    <n v="135"/>
    <n v="18"/>
    <n v="24.3"/>
    <n v="159.30000000000001"/>
    <n v="1"/>
    <n v="1"/>
    <n v="2"/>
    <s v="Servicios"/>
    <n v="1797"/>
    <n v="28407"/>
    <x v="212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42"/>
  </r>
  <r>
    <s v="R S108"/>
    <s v="84224 N-BV-04145"/>
    <s v="COLABORATIVA S.A.C."/>
    <x v="111"/>
    <m/>
    <x v="56"/>
    <m/>
    <s v="RUC"/>
    <n v="20331898008"/>
    <s v="[{'codigo_producto': 1892, 'cantidad': '1', 'valor_unitario': 749.07, 'precio_unitario': 883.9, 'descuento': 0.0, 'subtotal': 749.07, 'porcentaje_de_igv': '18.00', 'igv': 134.82999999999993, 'total': 883.9, 'moneda': '1', 'tipo_de_cambio': 1.0, 'id_tipo_gasto': 5, 'nom_tipo_gasto': 'Otros', 'id_proveedor': 1450, 'id_producto': 28532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'', 'nom_distribucion': '', 'sub_categoria': '', 'porcentaje': '100.00'}]]}]"/>
    <d v="2025-05-13T00:00:00"/>
    <m/>
    <m/>
    <m/>
    <m/>
    <m/>
    <n v="1892"/>
    <n v="1"/>
    <n v="749.07"/>
    <n v="883.9"/>
    <n v="0"/>
    <n v="749.07"/>
    <n v="18"/>
    <n v="134.82999999999899"/>
    <n v="883.9"/>
    <n v="1"/>
    <n v="1"/>
    <n v="5"/>
    <s v="Otros"/>
    <n v="1450"/>
    <n v="28532"/>
    <x v="157"/>
    <s v="EVENTOS"/>
    <s v="paid"/>
    <x v="0"/>
    <n v="6695"/>
    <s v="6132300 VariaciÃ³n Suministros-EnergÃ­a"/>
    <s v="[[{'codigo': '', 'nom_distribucion': '', 'sub_categoria': '', 'porcentaje': '100.00'}]]"/>
    <m/>
    <m/>
    <m/>
    <m/>
    <m/>
    <m/>
    <m/>
    <x v="343"/>
  </r>
  <r>
    <s v="F F001"/>
    <s v="00024068"/>
    <s v="COLABORATIVA S.A.C."/>
    <x v="111"/>
    <m/>
    <x v="17"/>
    <s v="Proveedor"/>
    <s v="RUC"/>
    <n v="20430785266"/>
    <s v="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13T00:00:00"/>
    <m/>
    <m/>
    <m/>
    <m/>
    <m/>
    <n v="1824"/>
    <n v="40"/>
    <n v="17.399999999999999"/>
    <n v="20.532"/>
    <n v="0"/>
    <n v="696"/>
    <n v="18"/>
    <n v="125.27999999999901"/>
    <n v="821.28"/>
    <n v="1"/>
    <n v="1"/>
    <n v="5"/>
    <s v="Otros"/>
    <n v="470"/>
    <n v="28399"/>
    <x v="127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44"/>
  </r>
  <r>
    <s v="F F001"/>
    <s v="00024068"/>
    <s v="COLABORATIVA S.A.C."/>
    <x v="111"/>
    <m/>
    <x v="17"/>
    <s v="Proveedor"/>
    <s v="RUC"/>
    <n v="20430785266"/>
    <s v="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13T00:00:00"/>
    <m/>
    <m/>
    <m/>
    <m/>
    <m/>
    <n v="1825"/>
    <n v="2"/>
    <n v="64"/>
    <n v="75.52"/>
    <n v="0"/>
    <n v="128"/>
    <n v="18"/>
    <n v="23.0399999999999"/>
    <n v="151.04"/>
    <n v="1"/>
    <n v="1"/>
    <n v="5"/>
    <s v="Otros"/>
    <n v="470"/>
    <n v="28400"/>
    <x v="153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44"/>
  </r>
  <r>
    <s v="F F052"/>
    <s v="01536673"/>
    <s v="COLABORATIVA S.A.C."/>
    <x v="112"/>
    <m/>
    <x v="4"/>
    <m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1661, 'id_producto': 28487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'', 'nom_distribucion': '', 'sub_categoria': '', 'porcentaje': '100.00'}]]}]"/>
    <d v="2025-05-12T00:00:00"/>
    <m/>
    <m/>
    <m/>
    <m/>
    <m/>
    <n v="1857"/>
    <n v="1"/>
    <n v="100"/>
    <n v="118"/>
    <n v="0"/>
    <n v="100"/>
    <n v="18"/>
    <n v="18"/>
    <n v="118"/>
    <n v="1"/>
    <n v="1"/>
    <n v="5"/>
    <s v="Otros"/>
    <n v="1661"/>
    <n v="28487"/>
    <x v="4"/>
    <s v="EVENTOS"/>
    <s v="paid"/>
    <x v="0"/>
    <n v="6797"/>
    <s v="6511101 SEGURO SCTR"/>
    <s v="[[{'codigo': '', 'nom_distribucion': '', 'sub_categoria': '', 'porcentaje': '100.00'}]]"/>
    <m/>
    <m/>
    <m/>
    <m/>
    <m/>
    <m/>
    <m/>
    <x v="345"/>
  </r>
  <r>
    <s v="F E001"/>
    <s v="00000029"/>
    <s v="COLABORATIVA S.A.C."/>
    <x v="112"/>
    <m/>
    <x v="14"/>
    <m/>
    <s v="RUC"/>
    <n v="10440668581"/>
    <s v="[{'codigo_producto': 1859, 'cantidad': '1', 'valor_unitario': 2400.0, 'precio_unitario': 2832.0, 'descuento': 0.0, 'subtotal': 2400.0, 'porcentaje_de_igv': '18.00', 'igv': 432.0, 'total': 2832.0, 'moneda': '1', 'tipo_de_cambio': 1.0, 'id_tipo_gasto': 2, 'nom_tipo_gasto': 'Servicios', 'id_proveedor': 1389, 'id_producto': 2838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2T00:00:00"/>
    <m/>
    <m/>
    <m/>
    <m/>
    <m/>
    <n v="1859"/>
    <n v="1"/>
    <n v="2400"/>
    <n v="2832"/>
    <n v="0"/>
    <n v="2400"/>
    <n v="18"/>
    <n v="432"/>
    <n v="2832"/>
    <n v="1"/>
    <n v="1"/>
    <n v="2"/>
    <s v="Servicios"/>
    <n v="1389"/>
    <n v="28383"/>
    <x v="96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46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2000"/>
    <n v="0.16949"/>
    <n v="0.2"/>
    <n v="0"/>
    <n v="338.98"/>
    <n v="18"/>
    <n v="61.019999999999897"/>
    <n v="400"/>
    <n v="1"/>
    <n v="1"/>
    <n v="5"/>
    <s v="Otros"/>
    <n v="1400"/>
    <n v="28388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5000"/>
    <n v="0.169492"/>
    <n v="0.2"/>
    <n v="0"/>
    <n v="847.46"/>
    <n v="18"/>
    <n v="152.539999999999"/>
    <n v="1000"/>
    <n v="1"/>
    <n v="1"/>
    <n v="5"/>
    <s v="Otros"/>
    <n v="1400"/>
    <n v="28389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5000"/>
    <n v="0.169492"/>
    <n v="0.2"/>
    <n v="0"/>
    <n v="847.46"/>
    <n v="18"/>
    <n v="152.539999999999"/>
    <n v="1000"/>
    <n v="1"/>
    <n v="1"/>
    <n v="5"/>
    <s v="Otros"/>
    <n v="1400"/>
    <n v="28390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5000"/>
    <n v="0.169492"/>
    <n v="0.2"/>
    <n v="0"/>
    <n v="847.46"/>
    <n v="18"/>
    <n v="152.539999999999"/>
    <n v="1000"/>
    <n v="1"/>
    <n v="1"/>
    <n v="5"/>
    <s v="Otros"/>
    <n v="1400"/>
    <n v="28391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5000"/>
    <n v="0.169492"/>
    <n v="0.2"/>
    <n v="0"/>
    <n v="847.46"/>
    <n v="18"/>
    <n v="152.539999999999"/>
    <n v="1000"/>
    <n v="1"/>
    <n v="1"/>
    <n v="5"/>
    <s v="Otros"/>
    <n v="1400"/>
    <n v="28392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5000"/>
    <n v="0.169492"/>
    <n v="0.2"/>
    <n v="0"/>
    <n v="847.46"/>
    <n v="18"/>
    <n v="152.539999999999"/>
    <n v="1000"/>
    <n v="1"/>
    <n v="1"/>
    <n v="5"/>
    <s v="Otros"/>
    <n v="1400"/>
    <n v="28393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19"/>
    <n v="5000"/>
    <n v="0.169492"/>
    <n v="0.2"/>
    <n v="0"/>
    <n v="847.46"/>
    <n v="18"/>
    <n v="152.539999999999"/>
    <n v="1000"/>
    <n v="1"/>
    <n v="1"/>
    <n v="5"/>
    <s v="Otros"/>
    <n v="1400"/>
    <n v="28394"/>
    <x v="175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23"/>
    <n v="1000"/>
    <n v="0.27118999999999999"/>
    <n v="0.32"/>
    <n v="0"/>
    <n v="271.19"/>
    <n v="18"/>
    <n v="48.81"/>
    <n v="320"/>
    <n v="1"/>
    <n v="1"/>
    <n v="5"/>
    <s v="Otros"/>
    <n v="1400"/>
    <n v="28395"/>
    <x v="46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F001"/>
    <s v="00008823"/>
    <s v="COLABORATIVA S.A.C."/>
    <x v="113"/>
    <m/>
    <x v="24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n v="223"/>
    <n v="500"/>
    <n v="0.45762000000000003"/>
    <n v="0.54"/>
    <n v="0"/>
    <n v="228.81"/>
    <n v="18"/>
    <n v="41.19"/>
    <n v="270"/>
    <n v="1"/>
    <n v="1"/>
    <n v="5"/>
    <s v="Otros"/>
    <n v="1400"/>
    <n v="28396"/>
    <x v="46"/>
    <s v="IMPRESOS"/>
    <s v="paid"/>
    <x v="0"/>
    <n v="6962"/>
    <s v="602112 Insumos"/>
    <s v="[[{'codigo': '', 'nom_distribucion': '', 'sub_categoria': '', 'porcentaje': '100.00'}]]"/>
    <m/>
    <m/>
    <m/>
    <m/>
    <m/>
    <m/>
    <m/>
    <x v="347"/>
  </r>
  <r>
    <s v="F E001"/>
    <s v="00000033"/>
    <s v="COLABORATIVA S.A.C."/>
    <x v="114"/>
    <m/>
    <x v="125"/>
    <m/>
    <s v="RUC"/>
    <n v="20609119277"/>
    <s v="[{'codigo_producto': 1856, 'cantidad': '1', 'valor_unitario': 63.56, 'precio_unitario': 75.0, 'descuento': 0.0, 'subtotal': 63.56, 'porcentaje_de_igv': '18.00', 'igv': 11.439999999999998, 'total': 75.0, 'moneda': '1', 'tipo_de_cambio': 1.0, 'id_tipo_gasto': 5, 'nom_tipo_gasto': 'Otros', 'id_proveedor': 779, 'id_producto': 28370, 'nom_producto': 'CABLE HDM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8T00:00:00"/>
    <m/>
    <m/>
    <m/>
    <m/>
    <m/>
    <n v="1856"/>
    <n v="1"/>
    <n v="63.56"/>
    <n v="75"/>
    <n v="0"/>
    <n v="63.56"/>
    <n v="18"/>
    <n v="11.4399999999999"/>
    <n v="75"/>
    <n v="1"/>
    <n v="1"/>
    <n v="5"/>
    <s v="Otros"/>
    <n v="779"/>
    <n v="28370"/>
    <x v="213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348"/>
  </r>
  <r>
    <s v="F E001"/>
    <s v="00001285"/>
    <s v="COLABORATIVA S.A.C."/>
    <x v="115"/>
    <m/>
    <x v="101"/>
    <m/>
    <s v="RUC"/>
    <n v="10206898815"/>
    <s v="[{'codigo_producto': 1843, 'cantidad': '2', 'valor_unitario': 10.0, 'precio_unitario': 11.8, 'descuento': 0.0, 'subtotal': 20.0, 'porcentaje_de_igv': '18.00', 'igv': 3.6000000000000014, 'total': 23.6, 'moneda': '1', 'tipo_de_cambio': 1.0, 'id_tipo_gasto': 5, 'nom_tipo_gasto': 'Otros', 'id_proveedor': 1454, 'id_producto': 28373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07T00:00:00"/>
    <m/>
    <m/>
    <m/>
    <m/>
    <m/>
    <n v="1843"/>
    <n v="2"/>
    <n v="10"/>
    <n v="11.8"/>
    <n v="0"/>
    <n v="20"/>
    <n v="18"/>
    <n v="3.6"/>
    <n v="23.6"/>
    <n v="1"/>
    <n v="1"/>
    <n v="5"/>
    <s v="Otros"/>
    <n v="1454"/>
    <n v="28373"/>
    <x v="145"/>
    <s v="EVENTOS"/>
    <s v="paid"/>
    <x v="0"/>
    <n v="6676"/>
    <s v="6032400 Compra Suministros-Otros Suministros"/>
    <s v="[[{'codigo': '', 'nom_distribucion': '', 'sub_categoria': '', 'porcentaje': '100.00'}]]"/>
    <m/>
    <m/>
    <m/>
    <m/>
    <m/>
    <m/>
    <m/>
    <x v="349"/>
  </r>
  <r>
    <s v="R E001"/>
    <n v="13"/>
    <s v="COLABORATIVA S.A.C."/>
    <x v="115"/>
    <m/>
    <x v="110"/>
    <m/>
    <s v="RUC"/>
    <n v="10726239245"/>
    <s v="[{'codigo_producto': 1855, 'cantidad': '1', 'valor_unitario': 1500.0, 'precio_unitario': 1500.0, 'descuento': 0.0, 'subtotal': 1500.0, 'porcentaje_de_igv': '0.00', 'igv': 0.0, 'total': 1500.0, 'moneda': '1', 'tipo_de_cambio': 1.0, 'id_tipo_gasto': 5, 'nom_tipo_gasto': 'Otros', 'id_proveedor': 1786, 'id_producto': 2836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07T00:00:00"/>
    <m/>
    <m/>
    <m/>
    <m/>
    <m/>
    <n v="1855"/>
    <n v="1"/>
    <n v="1500"/>
    <n v="1500"/>
    <n v="0"/>
    <n v="1500"/>
    <n v="0"/>
    <n v="0"/>
    <n v="1500"/>
    <n v="1"/>
    <n v="1"/>
    <n v="5"/>
    <s v="Otros"/>
    <n v="1786"/>
    <n v="28364"/>
    <x v="168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169"/>
  </r>
  <r>
    <s v="F E001"/>
    <s v="00000032"/>
    <s v="COLABORATIVA S.A.C."/>
    <x v="116"/>
    <m/>
    <x v="125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n v="1852"/>
    <n v="1"/>
    <n v="329.66"/>
    <n v="389"/>
    <n v="0"/>
    <n v="329.66"/>
    <n v="18"/>
    <n v="59.339999999999897"/>
    <n v="389"/>
    <n v="1"/>
    <n v="1"/>
    <n v="5"/>
    <s v="Otros"/>
    <n v="779"/>
    <n v="28355"/>
    <x v="214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350"/>
  </r>
  <r>
    <s v="F E001"/>
    <s v="00000032"/>
    <s v="COLABORATIVA S.A.C."/>
    <x v="116"/>
    <m/>
    <x v="125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n v="1853"/>
    <n v="1"/>
    <n v="244.92"/>
    <n v="289.01"/>
    <n v="0"/>
    <n v="244.92"/>
    <n v="18"/>
    <n v="44.09"/>
    <n v="289.01"/>
    <n v="1"/>
    <n v="1"/>
    <n v="5"/>
    <s v="Otros"/>
    <n v="779"/>
    <n v="28356"/>
    <x v="60"/>
    <s v="EVENTOS"/>
    <s v="paid"/>
    <x v="0"/>
    <n v="6746"/>
    <s v="6330102 COMPRA EQUIPOS"/>
    <s v="[[{'codigo': '', 'nom_distribucion': '', 'sub_categoria': '', 'porcentaje': '100.00'}]]"/>
    <m/>
    <m/>
    <m/>
    <m/>
    <m/>
    <m/>
    <m/>
    <x v="350"/>
  </r>
  <r>
    <s v="F E001"/>
    <s v="00000032"/>
    <s v="COLABORATIVA S.A.C."/>
    <x v="116"/>
    <m/>
    <x v="125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n v="239"/>
    <n v="1"/>
    <n v="321.19"/>
    <n v="379"/>
    <n v="0"/>
    <n v="321.19"/>
    <n v="18"/>
    <n v="57.81"/>
    <n v="379"/>
    <n v="1"/>
    <n v="1"/>
    <n v="5"/>
    <s v="Otros"/>
    <n v="779"/>
    <n v="28357"/>
    <x v="215"/>
    <s v="ACTIVOS"/>
    <s v="paid"/>
    <x v="0"/>
    <n v="6746"/>
    <s v="6330102 COMPRA EQUIPOS"/>
    <s v="[[{'codigo': '', 'nom_distribucion': '', 'sub_categoria': '', 'porcentaje': '100.00'}]]"/>
    <m/>
    <m/>
    <m/>
    <m/>
    <m/>
    <m/>
    <m/>
    <x v="350"/>
  </r>
  <r>
    <s v="R E001"/>
    <n v="18"/>
    <s v="COLABORATIVA S.A.C."/>
    <x v="116"/>
    <m/>
    <x v="131"/>
    <m/>
    <s v="RUC"/>
    <n v="10718339737"/>
    <s v="[{'codigo_producto': 1851, 'cantidad': '1', 'valor_unitario': 182.5, 'precio_unitario': 182.5, 'descuento': 0.0, 'subtotal': 182.5, 'porcentaje_de_igv': '0.00', 'igv': 0.0, 'total': 182.5, 'moneda': '1', 'tipo_de_cambio': 1.0, 'id_tipo_gasto': 2, 'nom_tipo_gasto': 'Servicios', 'id_proveedor': 1784, 'id_producto': 28348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06T00:00:00"/>
    <m/>
    <m/>
    <m/>
    <m/>
    <m/>
    <n v="1851"/>
    <n v="1"/>
    <n v="182.5"/>
    <n v="182.5"/>
    <n v="0"/>
    <n v="182.5"/>
    <n v="0"/>
    <n v="0"/>
    <n v="182.5"/>
    <n v="1"/>
    <n v="1"/>
    <n v="2"/>
    <s v="Servicios"/>
    <n v="1784"/>
    <n v="28348"/>
    <x v="13"/>
    <s v="EVENTOS"/>
    <s v="paid"/>
    <x v="0"/>
    <n v="6743"/>
    <s v="6329102 SERVICIOS DIVERSOS"/>
    <s v="[[{'codigo': '', 'nom_distribucion': '', 'sub_categoria': '', 'porcentaje': '100.00'}]]"/>
    <m/>
    <m/>
    <m/>
    <m/>
    <m/>
    <m/>
    <m/>
    <x v="351"/>
  </r>
  <r>
    <s v="F E001"/>
    <s v="00000031"/>
    <s v="COLABORATIVA S.A.C."/>
    <x v="116"/>
    <m/>
    <x v="125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n v="1848"/>
    <n v="1"/>
    <n v="329.66"/>
    <n v="389"/>
    <n v="0"/>
    <n v="329.66"/>
    <n v="18"/>
    <n v="59.339999999999897"/>
    <n v="389"/>
    <n v="1"/>
    <n v="1"/>
    <n v="5"/>
    <s v="Otros"/>
    <n v="779"/>
    <n v="28343"/>
    <x v="216"/>
    <s v="EVENTOS"/>
    <s v="reversed"/>
    <x v="2"/>
    <n v="6746"/>
    <s v="6330102 COMPRA EQUIPOS"/>
    <s v="[[{'codigo': '', 'nom_distribucion': '', 'sub_categoria': '', 'porcentaje': '100.00'}]]"/>
    <m/>
    <m/>
    <m/>
    <m/>
    <m/>
    <m/>
    <m/>
    <x v="352"/>
  </r>
  <r>
    <s v="F E001"/>
    <s v="00000031"/>
    <s v="COLABORATIVA S.A.C."/>
    <x v="116"/>
    <m/>
    <x v="125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n v="1849"/>
    <n v="1"/>
    <n v="244.92"/>
    <n v="289"/>
    <n v="0"/>
    <n v="244.92"/>
    <n v="18"/>
    <n v="44.08"/>
    <n v="289"/>
    <n v="1"/>
    <n v="1"/>
    <n v="5"/>
    <s v="Otros"/>
    <n v="779"/>
    <n v="28344"/>
    <x v="217"/>
    <s v="EVENTOS"/>
    <s v="reversed"/>
    <x v="2"/>
    <n v="6746"/>
    <s v="6330102 COMPRA EQUIPOS"/>
    <s v="[[{'codigo': '', 'nom_distribucion': '', 'sub_categoria': '', 'porcentaje': '100.00'}]]"/>
    <m/>
    <m/>
    <m/>
    <m/>
    <m/>
    <m/>
    <m/>
    <x v="352"/>
  </r>
  <r>
    <s v="F E001"/>
    <s v="00000031"/>
    <s v="COLABORATIVA S.A.C."/>
    <x v="116"/>
    <m/>
    <x v="125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n v="239"/>
    <n v="1"/>
    <n v="130.51"/>
    <n v="154"/>
    <n v="0"/>
    <n v="130.51"/>
    <n v="18"/>
    <n v="23.49"/>
    <n v="154"/>
    <n v="1"/>
    <n v="1"/>
    <n v="5"/>
    <s v="Otros"/>
    <n v="779"/>
    <n v="28345"/>
    <x v="215"/>
    <s v="ACTIVOS"/>
    <s v="reversed"/>
    <x v="2"/>
    <n v="6746"/>
    <s v="6330102 COMPRA EQUIPOS"/>
    <s v="[[{'codigo': '', 'nom_distribucion': '', 'sub_categoria': '', 'porcentaje': '100.00'}]]"/>
    <m/>
    <m/>
    <m/>
    <m/>
    <m/>
    <m/>
    <m/>
    <x v="352"/>
  </r>
  <r>
    <s v="F E001"/>
    <s v="00000242"/>
    <s v="COLABORATIVA S.A.C."/>
    <x v="117"/>
    <m/>
    <x v="48"/>
    <s v="Proveedor"/>
    <s v="RUC"/>
    <n v="10734630620"/>
    <s v="[{'codigo_producto': 1847, 'cantidad': '2', 'valor_unitario': 24.0, 'precio_unitario': 28.32, 'descuento': 0.0, 'subtotal': 48.0, 'porcentaje_de_igv': '18.00', 'igv': 8.64, 'total': 56.64, 'moneda': '1', 'tipo_de_cambio': 1.0, 'id_tipo_gasto': 5, 'nom_tipo_gasto': 'Otros', 'id_proveedor': 482, 'id_producto': 28332, 'nom_producto': 'BANNERS PUBLICITAR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05T00:00:00"/>
    <m/>
    <m/>
    <m/>
    <m/>
    <m/>
    <n v="1847"/>
    <n v="2"/>
    <n v="24"/>
    <n v="28.32"/>
    <n v="0"/>
    <n v="48"/>
    <n v="18"/>
    <n v="8.64"/>
    <n v="56.64"/>
    <n v="1"/>
    <n v="1"/>
    <n v="5"/>
    <s v="Otros"/>
    <n v="482"/>
    <n v="28332"/>
    <x v="218"/>
    <s v="EVENTOS"/>
    <s v="paid"/>
    <x v="0"/>
    <n v="877"/>
    <s v="6329000 AsesorÃ­a y consultorÃ­a - Otros"/>
    <s v="[[{'codigo': '', 'nom_distribucion': '', 'sub_categoria': '', 'porcentaje': '100.00'}]]"/>
    <m/>
    <m/>
    <m/>
    <m/>
    <m/>
    <m/>
    <m/>
    <x v="353"/>
  </r>
  <r>
    <s v="F E001"/>
    <s v="00000024"/>
    <s v="COLABORATIVA S.A.C."/>
    <x v="117"/>
    <m/>
    <x v="14"/>
    <m/>
    <s v="RUC"/>
    <n v="10440668581"/>
    <s v="[{'codigo_producto': 1846, 'cantidad': '1', 'valor_unitario': 3880.0, 'precio_unitario': 4578.4, 'descuento': 0.0, 'subtotal': 3880.0, 'porcentaje_de_igv': '18.00', 'igv': 698.3999999999996, 'total': 4578.4, 'moneda': '1', 'tipo_de_cambio': 1.0, 'id_tipo_gasto': 2, 'nom_tipo_gasto': 'Servicios', 'id_proveedor': 1389, 'id_producto': 2832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5-05T00:00:00"/>
    <m/>
    <m/>
    <m/>
    <m/>
    <m/>
    <n v="1846"/>
    <n v="1"/>
    <n v="3880"/>
    <n v="4578.3999999999996"/>
    <n v="0"/>
    <n v="3880"/>
    <n v="18"/>
    <n v="698.39999999999895"/>
    <n v="4578.3999999999996"/>
    <n v="1"/>
    <n v="1"/>
    <n v="2"/>
    <s v="Servicios"/>
    <n v="1389"/>
    <n v="28327"/>
    <x v="50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54"/>
  </r>
  <r>
    <s v="F E001"/>
    <s v="00000025"/>
    <s v="COLABORATIVA S.A.C."/>
    <x v="117"/>
    <m/>
    <x v="14"/>
    <m/>
    <s v="RUC"/>
    <n v="10440668581"/>
    <s v="[{'codigo_producto': 1845, 'cantidad': '1', 'valor_unitario': 600.0, 'precio_unitario': 708.0, 'descuento': 0.0, 'subtotal': 600.0, 'porcentaje_de_igv': '18.00', 'igv': 108.0, 'total': 708.0, 'moneda': '1', 'tipo_de_cambio': 1.0, 'id_tipo_gasto': 5, 'nom_tipo_gasto': 'Otros', 'id_proveedor': 1389, 'id_producto': 28324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03, 'nom_distribucion': 'Validadores', 'sub_categoria': 'Personal temporal', 'porcentaje': '100.00'}]]}]"/>
    <d v="2025-05-05T00:00:00"/>
    <m/>
    <m/>
    <m/>
    <m/>
    <m/>
    <n v="1845"/>
    <n v="1"/>
    <n v="600"/>
    <n v="708"/>
    <n v="0"/>
    <n v="600"/>
    <n v="18"/>
    <n v="108"/>
    <n v="708"/>
    <n v="1"/>
    <n v="1"/>
    <n v="5"/>
    <s v="Otros"/>
    <n v="1389"/>
    <n v="28324"/>
    <x v="55"/>
    <s v="EVENTOS"/>
    <s v="paid"/>
    <x v="0"/>
    <n v="6723"/>
    <s v="6311200 MOVILIDAD"/>
    <s v="[[{'codigo': 103, 'nom_distribucion': 'Validadores', 'sub_categoria': 'Personal temporal', 'porcentaje': '100.00'}]]"/>
    <m/>
    <m/>
    <m/>
    <m/>
    <m/>
    <m/>
    <m/>
    <x v="355"/>
  </r>
  <r>
    <s v="F E001"/>
    <s v="00001279"/>
    <s v="COLABORATIVA S.A.C."/>
    <x v="118"/>
    <m/>
    <x v="101"/>
    <s v="Proveedor"/>
    <s v="RUC"/>
    <n v="10206898815"/>
    <s v="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"/>
    <d v="2025-05-03T00:00:00"/>
    <m/>
    <m/>
    <m/>
    <m/>
    <m/>
    <n v="1843"/>
    <n v="22"/>
    <n v="12"/>
    <s v="14.159999999999998"/>
    <n v="0"/>
    <n v="264"/>
    <n v="18"/>
    <n v="47.519999999999897"/>
    <n v="311.52"/>
    <n v="1"/>
    <n v="1"/>
    <n v="5"/>
    <s v="Otros"/>
    <n v="563"/>
    <n v="28307"/>
    <x v="145"/>
    <s v="EVENTOS"/>
    <s v="paid"/>
    <x v="0"/>
    <n v="6743"/>
    <s v="6329102 SERVICIOS DIVERSOS"/>
    <s v="[[{'codigo': 95, 'nom_distribucion': 'RR.HH', 'sub_categoria': 'Ime', 'porcentaje': '100.00'}]]"/>
    <m/>
    <m/>
    <m/>
    <m/>
    <m/>
    <m/>
    <m/>
    <x v="356"/>
  </r>
  <r>
    <s v="F E001"/>
    <s v="00001279"/>
    <s v="COLABORATIVA S.A.C."/>
    <x v="118"/>
    <m/>
    <x v="101"/>
    <s v="Proveedor"/>
    <s v="RUC"/>
    <n v="10206898815"/>
    <s v="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"/>
    <d v="2025-05-03T00:00:00"/>
    <m/>
    <m/>
    <m/>
    <m/>
    <m/>
    <n v="1844"/>
    <n v="1"/>
    <n v="100"/>
    <n v="118"/>
    <n v="0"/>
    <n v="100"/>
    <n v="18"/>
    <n v="18"/>
    <n v="118"/>
    <n v="1"/>
    <n v="1"/>
    <n v="5"/>
    <s v="Otros"/>
    <n v="563"/>
    <n v="28308"/>
    <x v="205"/>
    <s v="EVENTOS"/>
    <s v="paid"/>
    <x v="0"/>
    <n v="6743"/>
    <s v="6329102 SERVICIOS DIVERSOS"/>
    <s v="[[{'codigo': 95, 'nom_distribucion': 'RR.HH', 'sub_categoria': 'Ime', 'porcentaje': '100.00'}]]"/>
    <m/>
    <m/>
    <m/>
    <m/>
    <m/>
    <m/>
    <m/>
    <x v="356"/>
  </r>
  <r>
    <s v="R E001"/>
    <n v="19"/>
    <s v="COLABORATIVA S.A.C."/>
    <x v="119"/>
    <m/>
    <x v="86"/>
    <m/>
    <s v="RUC"/>
    <n v="10746545393"/>
    <s v="[{'codigo_producto': 217, 'cantidad': '1', 'valor_unitario': 640.0, 'precio_unitario': 640.0, 'descuento': 0.0, 'subtotal': 640.0, 'porcentaje_de_igv': '0.00', 'igv': 0.0, 'total': 640.0, 'moneda': '1', 'tipo_de_cambio': 1.0, 'id_tipo_gasto': 1, 'nom_tipo_gasto': 'Personal', 'id_proveedor': 1550, 'id_producto': 28335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5-02T00:00:00"/>
    <m/>
    <m/>
    <m/>
    <m/>
    <m/>
    <n v="217"/>
    <n v="1"/>
    <n v="640"/>
    <n v="640"/>
    <n v="0"/>
    <n v="640"/>
    <n v="0"/>
    <n v="0"/>
    <n v="640"/>
    <n v="1"/>
    <n v="1"/>
    <n v="1"/>
    <s v="Personal"/>
    <n v="1550"/>
    <n v="28335"/>
    <x v="219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57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35"/>
    <n v="2"/>
    <n v="3135.5949999999998"/>
    <n v="3700"/>
    <n v="0"/>
    <n v="6271.19"/>
    <n v="18"/>
    <n v="1128.81"/>
    <n v="7400"/>
    <n v="1"/>
    <n v="1"/>
    <n v="5"/>
    <s v="Otros"/>
    <n v="779"/>
    <n v="28314"/>
    <x v="220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36"/>
    <n v="2"/>
    <n v="169.49"/>
    <n v="200"/>
    <n v="0"/>
    <n v="338.98"/>
    <n v="18"/>
    <n v="61.019999999999897"/>
    <n v="400"/>
    <n v="1"/>
    <n v="1"/>
    <n v="5"/>
    <s v="Otros"/>
    <n v="779"/>
    <n v="28315"/>
    <x v="221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37"/>
    <n v="1"/>
    <n v="262.70999999999998"/>
    <n v="310"/>
    <n v="0"/>
    <n v="262.70999999999998"/>
    <n v="18"/>
    <n v="47.29"/>
    <n v="310"/>
    <n v="1"/>
    <n v="1"/>
    <n v="5"/>
    <s v="Otros"/>
    <n v="779"/>
    <n v="28316"/>
    <x v="222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38"/>
    <n v="1"/>
    <n v="101.69"/>
    <n v="120"/>
    <n v="0"/>
    <n v="101.69"/>
    <n v="18.010000000000002"/>
    <n v="18.309999999999999"/>
    <n v="120"/>
    <n v="1"/>
    <n v="1"/>
    <n v="5"/>
    <s v="Otros"/>
    <n v="779"/>
    <n v="28317"/>
    <x v="223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39"/>
    <n v="3"/>
    <s v="55.083333333333336"/>
    <n v="65"/>
    <n v="0"/>
    <n v="165.25"/>
    <n v="18"/>
    <n v="29.75"/>
    <n v="195"/>
    <n v="1"/>
    <n v="1"/>
    <n v="5"/>
    <s v="Otros"/>
    <n v="779"/>
    <n v="28318"/>
    <x v="224"/>
    <s v="ACTIVOS"/>
    <s v="paid"/>
    <x v="0"/>
    <n v="6746"/>
    <s v="6330102 COMPRA EQUIPOS"/>
    <s v="[[{'codigo': 129, 'nom_distribucion': 'Contenido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40"/>
    <n v="1"/>
    <n v="27.97"/>
    <n v="33"/>
    <n v="0"/>
    <n v="27.97"/>
    <n v="17.98"/>
    <n v="5.03"/>
    <n v="33"/>
    <n v="1"/>
    <n v="1"/>
    <n v="5"/>
    <s v="Otros"/>
    <n v="779"/>
    <n v="28319"/>
    <x v="225"/>
    <s v="ACTIVOS"/>
    <s v="paid"/>
    <x v="0"/>
    <n v="6746"/>
    <s v="6330102 COMPRA EQUIPOS"/>
    <s v="[[{'codigo': 98, 'nom_distribucion': 'TI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41"/>
    <n v="1"/>
    <n v="1905.93"/>
    <n v="2249"/>
    <n v="0"/>
    <n v="1905.93"/>
    <n v="18"/>
    <n v="343.06999999999903"/>
    <n v="2249"/>
    <n v="1"/>
    <n v="1"/>
    <n v="5"/>
    <s v="Otros"/>
    <n v="779"/>
    <n v="28320"/>
    <x v="226"/>
    <s v="ACTIVOS"/>
    <s v="paid"/>
    <x v="0"/>
    <n v="6746"/>
    <s v="6330102 COMPRA EQUIPOS"/>
    <s v="[[{'codigo': 129, 'nom_distribucion': 'Contenido', 'sub_categoria': 'Ime', 'porcentaje': '100.00'}]]"/>
    <m/>
    <m/>
    <m/>
    <m/>
    <m/>
    <m/>
    <m/>
    <x v="358"/>
  </r>
  <r>
    <s v="F E001"/>
    <s v="00000030"/>
    <s v="COLABORATIVA S.A.C."/>
    <x v="119"/>
    <m/>
    <x v="125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n v="1842"/>
    <n v="1"/>
    <n v="169.49"/>
    <n v="200"/>
    <n v="0"/>
    <n v="169.49"/>
    <n v="18"/>
    <n v="30.509999999999899"/>
    <n v="200"/>
    <n v="1"/>
    <n v="1"/>
    <n v="5"/>
    <s v="Otros"/>
    <n v="779"/>
    <n v="28321"/>
    <x v="221"/>
    <s v="ACTIVOS"/>
    <s v="paid"/>
    <x v="0"/>
    <n v="6746"/>
    <s v="6330102 COMPRA EQUIPOS"/>
    <s v="[[{'codigo': 129, 'nom_distribucion': 'Contenido', 'sub_categoria': 'Ime', 'porcentaje': '100.00'}]]"/>
    <m/>
    <m/>
    <m/>
    <m/>
    <m/>
    <m/>
    <m/>
    <x v="358"/>
  </r>
  <r>
    <s v="F FE25"/>
    <s v="00003199"/>
    <s v="COLABORATIVA S.A.C."/>
    <x v="120"/>
    <m/>
    <x v="25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5-01T00:00:00"/>
    <m/>
    <m/>
    <m/>
    <m/>
    <m/>
    <n v="1891"/>
    <n v="1"/>
    <n v="193.23"/>
    <n v="228.01"/>
    <n v="0"/>
    <n v="193.23"/>
    <n v="18"/>
    <n v="34.78"/>
    <n v="228.01"/>
    <n v="1"/>
    <n v="1"/>
    <n v="2"/>
    <s v="Servicios"/>
    <n v="561"/>
    <n v="28526"/>
    <x v="26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359"/>
  </r>
  <r>
    <s v="F F001"/>
    <s v="00023949"/>
    <s v="COLABORATIVA S.A.C."/>
    <x v="121"/>
    <m/>
    <x v="17"/>
    <s v="Proveedor"/>
    <s v="RUC"/>
    <n v="20430785266"/>
    <s v="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n v="1824"/>
    <n v="48"/>
    <s v="17.400000000000002"/>
    <s v="20.532083333333333"/>
    <n v="0"/>
    <n v="835.2"/>
    <n v="18"/>
    <n v="150.33999999999901"/>
    <n v="985.54"/>
    <n v="1"/>
    <n v="1"/>
    <n v="5"/>
    <s v="Otros"/>
    <n v="470"/>
    <n v="28475"/>
    <x v="127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60"/>
  </r>
  <r>
    <s v="F F001"/>
    <s v="00023949"/>
    <s v="COLABORATIVA S.A.C."/>
    <x v="121"/>
    <m/>
    <x v="17"/>
    <s v="Proveedor"/>
    <s v="RUC"/>
    <n v="20430785266"/>
    <s v="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n v="1825"/>
    <n v="2"/>
    <n v="64"/>
    <n v="75.52"/>
    <n v="0"/>
    <n v="128"/>
    <n v="18"/>
    <n v="23.0399999999999"/>
    <n v="151.04"/>
    <n v="1"/>
    <n v="1"/>
    <n v="5"/>
    <s v="Otros"/>
    <n v="470"/>
    <n v="28476"/>
    <x v="153"/>
    <s v="EVENT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60"/>
  </r>
  <r>
    <s v="F E001"/>
    <s v="00000238"/>
    <s v="COLABORATIVA S.A.C."/>
    <x v="121"/>
    <m/>
    <x v="48"/>
    <s v="Proveedor"/>
    <s v="RUC"/>
    <n v="10734630620"/>
    <s v="[{'codigo_producto': 220, 'cantidad': '11', 'valor_unitario': 411.0172727272727, 'precio_unitario': 485.0, 'descuento': 0.0, 'subtotal': 4521.19, 'porcentaje_de_igv': '18.00', 'igv': 813.8100000000004, 'total': 5335.0, 'moneda': '1', 'tipo_de_cambio': 1.0, 'id_tipo_gasto': 5, 'nom_tipo_gasto': 'Otros', 'id_proveedor': 482, 'id_producto': 28466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n v="220"/>
    <n v="11"/>
    <s v="411.0172727272727"/>
    <n v="485"/>
    <n v="0"/>
    <n v="4521.1899999999996"/>
    <n v="18"/>
    <n v="813.81"/>
    <n v="5335"/>
    <n v="1"/>
    <n v="1"/>
    <n v="5"/>
    <s v="Otros"/>
    <n v="482"/>
    <n v="28466"/>
    <x v="173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61"/>
  </r>
  <r>
    <s v="R E001"/>
    <n v="8"/>
    <s v="COLABORATIVA S.A.C."/>
    <x v="121"/>
    <m/>
    <x v="132"/>
    <m/>
    <s v="RUC"/>
    <n v="10722605816"/>
    <s v="[{'codigo_producto': 278, 'cantidad': '1', 'valor_unitario': 1650.0, 'precio_unitario': 1650.0, 'descuento': 0.0, 'subtotal': 1650.0, 'porcentaje_de_igv': '0.00', 'igv': 0.0, 'total': 1650.0, 'moneda': '1', 'tipo_de_cambio': 1.0, 'id_tipo_gasto': 5, 'nom_tipo_gasto': 'Otros', 'id_proveedor': 1758, 'id_producto': 28303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8"/>
    <n v="1"/>
    <n v="1650"/>
    <n v="1650"/>
    <n v="0"/>
    <n v="1650"/>
    <n v="0"/>
    <n v="0"/>
    <n v="1650"/>
    <n v="1"/>
    <n v="1"/>
    <n v="5"/>
    <s v="Otros"/>
    <n v="1758"/>
    <n v="28303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2"/>
  </r>
  <r>
    <s v="R E001"/>
    <n v="28"/>
    <s v="COLABORATIVA S.A.C."/>
    <x v="121"/>
    <m/>
    <x v="133"/>
    <m/>
    <s v="RUC"/>
    <n v="10746299830"/>
    <s v="[{'codigo_producto': 279, 'cantidad': '1', 'valor_unitario': 1600.0, 'precio_unitario': 1600.0, 'descuento': 0.0, 'subtotal': 1600.0, 'porcentaje_de_igv': '0.00', 'igv': 0.0, 'total': 1600.0, 'moneda': '1', 'tipo_de_cambio': 1.0, 'id_tipo_gasto': 5, 'nom_tipo_gasto': 'Otros', 'id_proveedor': 1756, 'id_producto': 2829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9"/>
    <n v="1"/>
    <n v="1600"/>
    <n v="1600"/>
    <n v="0"/>
    <n v="1600"/>
    <n v="0"/>
    <n v="0"/>
    <n v="1600"/>
    <n v="1"/>
    <n v="1"/>
    <n v="5"/>
    <s v="Otros"/>
    <n v="1756"/>
    <n v="28297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3"/>
  </r>
  <r>
    <s v="R E001"/>
    <n v="12"/>
    <s v="COLABORATIVA S.A.C."/>
    <x v="121"/>
    <m/>
    <x v="134"/>
    <m/>
    <s v="RUC"/>
    <n v="10705708601"/>
    <s v="[{'codigo_producto': 279, 'cantidad': '1', 'valor_unitario': 1700.0, 'precio_unitario': 1700.0, 'descuento': 0.0, 'subtotal': 1700.0, 'porcentaje_de_igv': '0.00', 'igv': 0.0, 'total': 1700.0, 'moneda': '1', 'tipo_de_cambio': 1.0, 'id_tipo_gasto': 5, 'nom_tipo_gasto': 'Otros', 'id_proveedor': 1759, 'id_producto': 2827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9"/>
    <n v="1"/>
    <n v="1700"/>
    <n v="1700"/>
    <n v="0"/>
    <n v="1700"/>
    <n v="0"/>
    <n v="0"/>
    <n v="1700"/>
    <n v="1"/>
    <n v="1"/>
    <n v="5"/>
    <s v="Otros"/>
    <n v="1759"/>
    <n v="28275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4"/>
  </r>
  <r>
    <s v="R E001"/>
    <n v="22"/>
    <s v="COLABORATIVA S.A.C."/>
    <x v="121"/>
    <m/>
    <x v="135"/>
    <m/>
    <s v="RUC"/>
    <n v="10733794131"/>
    <s v="[{'codigo_producto': 278, 'cantidad': '1', 'valor_unitario': 1600.0, 'precio_unitario': 1600.0, 'descuento': 0.0, 'subtotal': 1600.0, 'porcentaje_de_igv': '0.00', 'igv': 0.0, 'total': 1600.0, 'moneda': '1', 'tipo_de_cambio': 1.0, 'id_tipo_gasto': 2, 'nom_tipo_gasto': 'Servicios', 'id_proveedor': 1757, 'id_producto': 2827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8"/>
    <n v="1"/>
    <n v="1600"/>
    <n v="1600"/>
    <n v="0"/>
    <n v="1600"/>
    <n v="0"/>
    <n v="0"/>
    <n v="1600"/>
    <n v="1"/>
    <n v="1"/>
    <n v="2"/>
    <s v="Servicios"/>
    <n v="1757"/>
    <n v="28271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28"/>
  </r>
  <r>
    <s v="F E001"/>
    <s v="00000485"/>
    <s v="COLABORATIVA S.A.C."/>
    <x v="121"/>
    <m/>
    <x v="33"/>
    <s v="Cliente"/>
    <s v="RUC"/>
    <n v="20563684268"/>
    <s v="[{'codigo_producto': 278, 'cantidad': '1', 'valor_unitario': 10500.0, 'precio_unitario': 12390.0, 'descuento': 0.0, 'subtotal': 10500.0, 'porcentaje_de_igv': '18.00', 'igv': 1890.0, 'total': 12390.0, 'moneda': '1', 'tipo_de_cambio': 1.0, 'id_tipo_gasto': 2, 'nom_tipo_gasto': 'Servicios', 'id_proveedor': 384, 'id_producto': 28265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8"/>
    <n v="1"/>
    <n v="10500"/>
    <n v="12390"/>
    <n v="0"/>
    <n v="10500"/>
    <n v="18"/>
    <n v="1890"/>
    <n v="12390"/>
    <n v="1"/>
    <n v="1"/>
    <n v="2"/>
    <s v="Servicios"/>
    <n v="384"/>
    <n v="28265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5"/>
  </r>
  <r>
    <s v="F E001"/>
    <s v="00000239"/>
    <s v="COLABORATIVA S.A.C."/>
    <x v="121"/>
    <m/>
    <x v="48"/>
    <s v="Proveedor"/>
    <s v="RUC"/>
    <n v="10734630620"/>
    <s v="[{'codigo_producto': 220, 'cantidad': '1', 'valor_unitario': 440.68, 'precio_unitario': 520.0, 'descuento': 0.0, 'subtotal': 440.68, 'porcentaje_de_igv': '18.00', 'igv': 79.32, 'total': 520.0, 'moneda': '1', 'tipo_de_cambio': 1.0, 'id_tipo_gasto': 5, 'nom_tipo_gasto': 'Otros', 'id_proveedor': 482, 'id_producto': 28250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n v="220"/>
    <n v="1"/>
    <n v="440.68"/>
    <n v="520"/>
    <n v="0"/>
    <n v="440.68"/>
    <n v="18"/>
    <n v="79.319999999999993"/>
    <n v="520"/>
    <n v="1"/>
    <n v="1"/>
    <n v="5"/>
    <s v="Otros"/>
    <n v="482"/>
    <n v="28250"/>
    <x v="173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66"/>
  </r>
  <r>
    <s v="F E001"/>
    <s v="00000484"/>
    <s v="COLABORATIVA S.A.C."/>
    <x v="121"/>
    <m/>
    <x v="33"/>
    <s v="Cliente"/>
    <s v="RUC"/>
    <n v="20563684268"/>
    <s v="[{'codigo_producto': 278, 'cantidad': '1', 'valor_unitario': 7450.0, 'precio_unitario': 8791.0, 'descuento': 0.0, 'subtotal': 7450.0, 'porcentaje_de_igv': '18.00', 'igv': 1341.0, 'total': 8791.0, 'moneda': '1', 'tipo_de_cambio': 1.0, 'id_tipo_gasto': 2, 'nom_tipo_gasto': 'Servicios', 'id_proveedor': 384, 'id_producto': 28247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8"/>
    <n v="1"/>
    <n v="7450"/>
    <n v="8791"/>
    <n v="0"/>
    <n v="7450"/>
    <n v="18"/>
    <n v="1341"/>
    <n v="8791"/>
    <n v="1"/>
    <n v="1"/>
    <n v="2"/>
    <s v="Servicios"/>
    <n v="384"/>
    <n v="28247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7"/>
  </r>
  <r>
    <s v="F E001"/>
    <s v="00000483"/>
    <s v="COLABORATIVA S.A.C."/>
    <x v="121"/>
    <m/>
    <x v="33"/>
    <s v="Cliente"/>
    <s v="RUC"/>
    <n v="20563684268"/>
    <s v="[{'codigo_producto': 278, 'cantidad': '1', 'valor_unitario': 3140.0, 'precio_unitario': 3705.2, 'descuento': 0.0, 'subtotal': 3140.0, 'porcentaje_de_igv': '18.00', 'igv': 565.1999999999998, 'total': 3705.2, 'moneda': '1', 'tipo_de_cambio': 1.0, 'id_tipo_gasto': 2, 'nom_tipo_gasto': 'Servicios', 'id_proveedor': 384, 'id_producto': 28244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8"/>
    <n v="1"/>
    <n v="3140"/>
    <n v="3705.2"/>
    <n v="0"/>
    <n v="3140"/>
    <n v="18"/>
    <n v="565.19999999999902"/>
    <n v="3705.2"/>
    <n v="1"/>
    <n v="1"/>
    <n v="2"/>
    <s v="Servicios"/>
    <n v="384"/>
    <n v="28244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8"/>
  </r>
  <r>
    <s v="R E001"/>
    <n v="35"/>
    <s v="COLABORATIVA S.A.C."/>
    <x v="121"/>
    <m/>
    <x v="136"/>
    <m/>
    <s v="RUC"/>
    <n v="10712395210"/>
    <s v="[{'codigo_producto': 1832, 'cantidad': '1', 'valor_unitario': 2000.0, 'precio_unitario': 2000.0, 'descuento': 0.0, 'subtotal': 2000.0, 'porcentaje_de_igv': '0.00', 'igv': 0.0, 'total': 2000.0, 'moneda': '1', 'tipo_de_cambio': 1.0, 'id_tipo_gasto': 5, 'nom_tipo_gasto': 'Otros', 'id_proveedor': 1755, 'id_producto': 28242, 'nom_producto': 'DISENO Y EDI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1832"/>
    <n v="1"/>
    <n v="2000"/>
    <n v="2000"/>
    <n v="0"/>
    <n v="2000"/>
    <n v="0"/>
    <n v="0"/>
    <n v="2000"/>
    <n v="1"/>
    <n v="1"/>
    <n v="5"/>
    <s v="Otros"/>
    <n v="1755"/>
    <n v="28242"/>
    <x v="227"/>
    <s v="EVENT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21"/>
  </r>
  <r>
    <s v="R E001"/>
    <n v="7"/>
    <s v="COLABORATIVA S.A.C."/>
    <x v="121"/>
    <m/>
    <x v="137"/>
    <m/>
    <s v="RUC"/>
    <n v="10721682094"/>
    <s v="[{'codigo_producto': 1831, 'cantidad': '1', 'valor_unitario': 1300.0, 'precio_unitario': 1300.0, 'descuento': 0.0, 'subtotal': 1300.0, 'porcentaje_de_igv': '0.00', 'igv': 0.0, 'total': 1300.0, 'moneda': '1', 'tipo_de_cambio': 1.0, 'id_tipo_gasto': 5, 'nom_tipo_gasto': 'Otros', 'id_proveedor': 1754, 'id_producto': 28240, 'nom_producto': 'GESTION DE PLATAFORMAS DIGIT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1831"/>
    <n v="1"/>
    <n v="1300"/>
    <n v="1300"/>
    <n v="0"/>
    <n v="1300"/>
    <n v="0"/>
    <n v="0"/>
    <n v="1300"/>
    <n v="1"/>
    <n v="1"/>
    <n v="5"/>
    <s v="Otros"/>
    <n v="1754"/>
    <n v="28240"/>
    <x v="228"/>
    <s v="EVENT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69"/>
  </r>
  <r>
    <s v="R E001"/>
    <n v="14"/>
    <s v="COLABORATIVA S.A.C."/>
    <x v="121"/>
    <m/>
    <x v="138"/>
    <m/>
    <s v="RUC"/>
    <n v="10726750144"/>
    <s v="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753, 'id_producto': 2823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279"/>
    <n v="1"/>
    <n v="2000"/>
    <n v="2000"/>
    <n v="0"/>
    <n v="2000"/>
    <n v="0"/>
    <n v="0"/>
    <n v="2000"/>
    <n v="1"/>
    <n v="1"/>
    <n v="2"/>
    <s v="Servicios"/>
    <n v="1753"/>
    <n v="28238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51"/>
  </r>
  <r>
    <s v="F E001"/>
    <s v="00000031"/>
    <s v="COLABORATIVA S.A.C."/>
    <x v="121"/>
    <m/>
    <x v="79"/>
    <m/>
    <s v="RUC"/>
    <n v="10466293429"/>
    <s v="[{'codigo_producto': 1829, 'cantidad': '1', 'valor_unitario': 4500.0, 'precio_unitario': 5310.0, 'descuento': 0.0, 'subtotal': 4500.0, 'porcentaje_de_igv': '18.00', 'igv': 810.0, 'total': 5310.0, 'moneda': '1', 'tipo_de_cambio': 1.0, 'id_tipo_gasto': 2, 'nom_tipo_gasto': 'Servicios', 'id_proveedor': 1752, 'id_producto': 282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]"/>
    <d v="2025-04-30T00:00:00"/>
    <m/>
    <m/>
    <m/>
    <m/>
    <m/>
    <n v="1829"/>
    <n v="1"/>
    <n v="4500"/>
    <n v="5310"/>
    <n v="0"/>
    <n v="4500"/>
    <n v="18"/>
    <n v="810"/>
    <n v="5310"/>
    <n v="1"/>
    <n v="1"/>
    <n v="2"/>
    <s v="Servicios"/>
    <n v="1752"/>
    <n v="28234"/>
    <x v="18"/>
    <s v="EVENTOS"/>
    <s v="paid"/>
    <x v="0"/>
    <n v="877"/>
    <s v="6329000 AsesorÃ­a y consultorÃ­a - Otros"/>
    <s v="[[{'codigo': 73, 'nom_distribucion': 'Contenido', 'sub_categoria': 'Personal temporal', 'porcentaje': '100.00'}]]"/>
    <m/>
    <m/>
    <m/>
    <m/>
    <m/>
    <m/>
    <m/>
    <x v="352"/>
  </r>
  <r>
    <s v="R E001"/>
    <n v="23"/>
    <s v="COLABORATIVA S.A.C."/>
    <x v="121"/>
    <m/>
    <x v="139"/>
    <m/>
    <s v="RUC"/>
    <n v="10727814197"/>
    <s v="[{'codigo_producto': 1827, 'cantidad': '1', 'valor_unitario': 2500.0, 'precio_unitario': 2500.0, 'descuento': 0.0, 'subtotal': 2500.0, 'porcentaje_de_igv': '0.00', 'igv': 0.0, 'total': 2500.0, 'moneda': '1', 'tipo_de_cambio': 1.0, 'id_tipo_gasto': 5, 'nom_tipo_gasto': 'Otros', 'id_proveedor': 1751, 'id_producto': 28232, 'nom_producto': 'COORDINACION DE MARKETING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n v="1827"/>
    <n v="1"/>
    <n v="2500"/>
    <n v="2500"/>
    <n v="0"/>
    <n v="2500"/>
    <n v="0"/>
    <n v="0"/>
    <n v="2500"/>
    <n v="1"/>
    <n v="1"/>
    <n v="5"/>
    <s v="Otros"/>
    <n v="1751"/>
    <n v="28232"/>
    <x v="229"/>
    <s v="EVENT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175"/>
  </r>
  <r>
    <s v="F E001"/>
    <s v="00000055"/>
    <s v="COLABORATIVA S.A.C."/>
    <x v="121"/>
    <m/>
    <x v="64"/>
    <m/>
    <s v="RUC"/>
    <n v="10068780280"/>
    <s v="[{'codigo_producto': 1826, 'cantidad': '24', 'valor_unitario': 45.0, 'precio_unitario': 53.1, 'descuento': 0.0, 'subtotal': 1080.0, 'porcentaje_de_igv': '18.00', 'igv': 194.4000000000001, 'total': 1274.4, 'moneda': '1', 'tipo_de_cambio': 1.0, 'id_tipo_gasto': 5, 'nom_tipo_gasto': 'Otros', 'id_proveedor': 1492, 'id_producto': 28229, 'nom_producto': 'Pol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59, 'nom_distribucion': 'Administrativo', 'sub_categoria': 'Ime', 'porcentaje': '100.00'}]]}]"/>
    <d v="2025-04-30T00:00:00"/>
    <m/>
    <m/>
    <m/>
    <m/>
    <m/>
    <n v="1826"/>
    <n v="24"/>
    <n v="45"/>
    <n v="53.1"/>
    <n v="0"/>
    <n v="1080"/>
    <n v="18"/>
    <n v="194.4"/>
    <n v="1274.4000000000001"/>
    <n v="1"/>
    <n v="1"/>
    <n v="5"/>
    <s v="Otros"/>
    <n v="1492"/>
    <n v="28229"/>
    <x v="230"/>
    <s v="EVENTOS"/>
    <s v="paid"/>
    <x v="0"/>
    <n v="6804"/>
    <s v="6561104 uniformes"/>
    <s v="[[{'codigo': 59, 'nom_distribucion': 'Administrativo', 'sub_categoria': 'Ime', 'porcentaje': '100.00'}]]"/>
    <m/>
    <m/>
    <m/>
    <m/>
    <m/>
    <m/>
    <m/>
    <x v="146"/>
  </r>
  <r>
    <s v="F E001"/>
    <s v="00000019"/>
    <s v="COLABORATIVA S.A.C."/>
    <x v="122"/>
    <m/>
    <x v="14"/>
    <m/>
    <s v="RUC"/>
    <n v="10440668581"/>
    <s v="[{'codigo_producto': 1834, 'cantidad': '1', 'valor_unitario': 795.0, 'precio_unitario': 938.1, 'descuento': 0.0, 'subtotal': 795.0, 'porcentaje_de_igv': '18.00', 'igv': 143.10000000000002, 'total': 938.1, 'moneda': '1', 'tipo_de_cambio': 1.0, 'id_tipo_gasto': 5, 'nom_tipo_gasto': 'Otros', 'id_proveedor': 1389, 'id_producto': 28290, 'nom_producto': 'servici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9T00:00:00"/>
    <m/>
    <m/>
    <m/>
    <m/>
    <m/>
    <n v="1834"/>
    <n v="1"/>
    <n v="795"/>
    <n v="938.1"/>
    <n v="0"/>
    <n v="795"/>
    <n v="18"/>
    <n v="143.1"/>
    <n v="938.1"/>
    <n v="1"/>
    <n v="1"/>
    <n v="5"/>
    <s v="Otros"/>
    <n v="1389"/>
    <n v="28290"/>
    <x v="231"/>
    <s v="EVENTOS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70"/>
  </r>
  <r>
    <s v="F E001"/>
    <s v="00000020"/>
    <s v="COLABORATIVA S.A.C."/>
    <x v="122"/>
    <m/>
    <x v="14"/>
    <m/>
    <s v="RUC"/>
    <n v="10440668581"/>
    <s v="[{'codigo_producto': 1806, 'cantidad': '1', 'valor_unitario': 880.0, 'precio_unitario': 1038.4, 'descuento': 0.0, 'subtotal': 880.0, 'porcentaje_de_igv': '18.00', 'igv': 158.4000000000001, 'total': 1038.4, 'moneda': '1', 'tipo_de_cambio': 1.0, 'id_tipo_gasto': 1, 'nom_tipo_gasto': 'Personal', 'id_proveedor': 1389, 'id_producto': 28287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9T00:00:00"/>
    <m/>
    <m/>
    <m/>
    <m/>
    <m/>
    <n v="1806"/>
    <n v="1"/>
    <n v="880"/>
    <n v="1038.4000000000001"/>
    <n v="0"/>
    <n v="880"/>
    <n v="18"/>
    <n v="158.4"/>
    <n v="1038.4000000000001"/>
    <n v="1"/>
    <n v="1"/>
    <n v="1"/>
    <s v="Personal"/>
    <n v="1389"/>
    <n v="28287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287"/>
  </r>
  <r>
    <s v="F F001"/>
    <s v="00008733"/>
    <s v="COLABORATIVA S.A.C."/>
    <x v="123"/>
    <m/>
    <x v="24"/>
    <m/>
    <s v="RUC"/>
    <n v="20546099904"/>
    <s v="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28T00:00:00"/>
    <m/>
    <m/>
    <m/>
    <m/>
    <m/>
    <n v="223"/>
    <n v="1"/>
    <n v="288.14"/>
    <n v="340"/>
    <n v="0"/>
    <n v="288.14"/>
    <n v="18"/>
    <n v="51.86"/>
    <n v="340"/>
    <n v="1"/>
    <n v="1"/>
    <n v="5"/>
    <s v="Otros"/>
    <n v="1400"/>
    <n v="28223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71"/>
  </r>
  <r>
    <s v="F F001"/>
    <s v="00008733"/>
    <s v="COLABORATIVA S.A.C."/>
    <x v="123"/>
    <m/>
    <x v="24"/>
    <m/>
    <s v="RUC"/>
    <n v="20546099904"/>
    <s v="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28T00:00:00"/>
    <m/>
    <m/>
    <m/>
    <m/>
    <m/>
    <n v="219"/>
    <n v="1"/>
    <n v="932.2"/>
    <n v="1100"/>
    <n v="0"/>
    <n v="932.2"/>
    <n v="18"/>
    <n v="167.79999999999899"/>
    <n v="1100"/>
    <n v="1"/>
    <n v="1"/>
    <n v="5"/>
    <s v="Otros"/>
    <n v="1400"/>
    <n v="28224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71"/>
  </r>
  <r>
    <s v="F E001"/>
    <s v="00000029"/>
    <s v="COLABORATIVA S.A.C."/>
    <x v="124"/>
    <m/>
    <x v="125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n v="244"/>
    <n v="2"/>
    <n v="1804.2349999999999"/>
    <n v="2128.9949999999999"/>
    <n v="0"/>
    <n v="3608.47"/>
    <n v="18"/>
    <n v="649.52"/>
    <n v="4257.99"/>
    <n v="1"/>
    <n v="1"/>
    <n v="5"/>
    <s v="Otros"/>
    <n v="779"/>
    <n v="28218"/>
    <x v="92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346"/>
  </r>
  <r>
    <s v="F E001"/>
    <s v="00000029"/>
    <s v="COLABORATIVA S.A.C."/>
    <x v="124"/>
    <m/>
    <x v="125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n v="1818"/>
    <n v="2"/>
    <n v="118.645"/>
    <n v="140"/>
    <n v="0"/>
    <n v="237.29"/>
    <n v="18"/>
    <n v="42.71"/>
    <n v="280"/>
    <n v="1"/>
    <n v="1"/>
    <n v="5"/>
    <s v="Otros"/>
    <n v="779"/>
    <n v="28219"/>
    <x v="232"/>
    <s v="EVENTOS"/>
    <s v="paid"/>
    <x v="0"/>
    <n v="6746"/>
    <s v="6330102 COMPRA EQUIPOS"/>
    <s v="[[{'codigo': 82, 'nom_distribucion': 'Impresos', 'sub_categoria': 'Ime', 'porcentaje': '100.00'}]]"/>
    <m/>
    <m/>
    <m/>
    <m/>
    <m/>
    <m/>
    <m/>
    <x v="346"/>
  </r>
  <r>
    <s v="F E001"/>
    <s v="00000029"/>
    <s v="COLABORATIVA S.A.C."/>
    <x v="124"/>
    <m/>
    <x v="125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n v="240"/>
    <n v="3"/>
    <s v="55.086666666666666"/>
    <s v="65.00333333333333"/>
    <n v="0"/>
    <n v="165.26"/>
    <n v="18"/>
    <n v="29.75"/>
    <n v="195.01"/>
    <n v="1"/>
    <n v="1"/>
    <n v="5"/>
    <s v="Otros"/>
    <n v="779"/>
    <n v="28220"/>
    <x v="93"/>
    <s v="ACTIVOS"/>
    <s v="paid"/>
    <x v="0"/>
    <n v="6746"/>
    <s v="6330102 COMPRA EQUIPOS"/>
    <s v="[[{'codigo': 82, 'nom_distribucion': 'Impresos', 'sub_categoria': 'Ime', 'porcentaje': '100.00'}]]"/>
    <m/>
    <m/>
    <m/>
    <m/>
    <m/>
    <m/>
    <m/>
    <x v="346"/>
  </r>
  <r>
    <s v="F F001"/>
    <s v="00000184"/>
    <s v="COLABORATIVA S.A.C."/>
    <x v="125"/>
    <m/>
    <x v="140"/>
    <m/>
    <s v="RUC"/>
    <n v="10454379328"/>
    <s v="[{'codigo_producto': 1817, 'cantidad': '5', 'valor_unitario': 49.662, 'precio_unitario': 58.6, 'descuento': 0.0, 'subtotal': 248.31, 'porcentaje_de_igv': '18.00', 'igv': 44.69, 'total': 293.0, 'moneda': '1', 'tipo_de_cambio': 1.0, 'id_tipo_gasto': 5, 'nom_tipo_gasto': 'Otros', 'id_proveedor': 1702, 'id_producto': 28203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4-23T00:00:00"/>
    <m/>
    <m/>
    <m/>
    <m/>
    <m/>
    <n v="1817"/>
    <n v="5"/>
    <n v="49.661999999999999"/>
    <n v="58.6"/>
    <n v="0"/>
    <n v="248.31"/>
    <n v="18"/>
    <n v="44.69"/>
    <n v="293"/>
    <n v="1"/>
    <n v="1"/>
    <n v="5"/>
    <s v="Otros"/>
    <n v="1702"/>
    <n v="28203"/>
    <x v="233"/>
    <s v="EVENTOS"/>
    <s v="paid"/>
    <x v="0"/>
    <n v="6708"/>
    <s v="6251100 AtenciÃ³n al personal"/>
    <s v="[[{'codigo': 97, 'nom_distribucion': 'RR.HH', 'sub_categoria': 'Bienestar', 'porcentaje': '100.00'}]]"/>
    <m/>
    <m/>
    <m/>
    <m/>
    <m/>
    <m/>
    <m/>
    <x v="372"/>
  </r>
  <r>
    <s v="F E001"/>
    <s v="00000012"/>
    <s v="COLABORATIVA S.A.C."/>
    <x v="126"/>
    <m/>
    <x v="14"/>
    <m/>
    <s v="RUC"/>
    <n v="10440668581"/>
    <s v="[{'codigo_producto': 217, 'cantidad': '1', 'valor_unitario': 480.0, 'precio_unitario': 566.4, 'descuento': 0.0, 'subtotal': 480.0, 'porcentaje_de_igv': '18.00', 'igv': 86.39999999999998, 'total': 566.4, 'moneda': '1', 'tipo_de_cambio': 1.0, 'id_tipo_gasto': 1, 'nom_tipo_gasto': 'Personal', 'id_proveedor': 1389, 'id_producto': 28200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2T00:00:00"/>
    <m/>
    <m/>
    <m/>
    <m/>
    <m/>
    <n v="217"/>
    <n v="1"/>
    <n v="480"/>
    <n v="566.4"/>
    <n v="0"/>
    <n v="480"/>
    <n v="18"/>
    <n v="86.399999999999906"/>
    <n v="566.4"/>
    <n v="1"/>
    <n v="1"/>
    <n v="1"/>
    <s v="Personal"/>
    <n v="1389"/>
    <n v="28200"/>
    <x v="219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60"/>
  </r>
  <r>
    <s v="F F001"/>
    <s v="00000183"/>
    <s v="COLABORATIVA S.A.C."/>
    <x v="126"/>
    <m/>
    <x v="140"/>
    <m/>
    <s v="RUC"/>
    <n v="10454379328"/>
    <s v="[{'codigo_producto': 1817, 'cantidad': '34', 'valor_unitario': 49.66088235294118, 'precio_unitario': 58.6, 'descuento': 0.0, 'subtotal': 1688.47, 'porcentaje_de_igv': '18.00', 'igv': 303.93000000000006, 'total': 1992.4, 'moneda': '1', 'tipo_de_cambio': 1.0, 'id_tipo_gasto': 5, 'nom_tipo_gasto': 'Otros', 'id_proveedor': 1702, 'id_producto': 28197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4-22T00:00:00"/>
    <m/>
    <m/>
    <m/>
    <m/>
    <m/>
    <n v="1817"/>
    <n v="34"/>
    <s v="49.66088235294118"/>
    <n v="58.6"/>
    <n v="0"/>
    <n v="1688.47"/>
    <n v="18"/>
    <n v="303.93"/>
    <n v="1992.4"/>
    <n v="1"/>
    <n v="1"/>
    <n v="5"/>
    <s v="Otros"/>
    <n v="1702"/>
    <n v="28197"/>
    <x v="233"/>
    <s v="EVENTOS"/>
    <s v="paid"/>
    <x v="0"/>
    <n v="6708"/>
    <s v="6251100 AtenciÃ³n al personal"/>
    <s v="[[{'codigo': 97, 'nom_distribucion': 'RR.HH', 'sub_categoria': 'Bienestar', 'porcentaje': '100.00'}]]"/>
    <m/>
    <m/>
    <m/>
    <m/>
    <m/>
    <m/>
    <m/>
    <x v="373"/>
  </r>
  <r>
    <s v="F E001"/>
    <s v="00000303"/>
    <s v="COLABORATIVA S.A.C."/>
    <x v="127"/>
    <m/>
    <x v="120"/>
    <s v="Proveedor"/>
    <s v="RUC"/>
    <n v="10436805468"/>
    <s v="[{'codigo_producto': 1816, 'cantidad': '1', 'valor_unitario': 411.0, 'precio_unitario': 484.98, 'descuento': 0.0, 'subtotal': 411.0, 'porcentaje_de_igv': '18.00', 'igv': 73.98000000000002, 'total': 484.98, 'moneda': '2', 'tipo_de_cambio': 3.7730000000000006, 'id_tipo_gasto': 5, 'nom_tipo_gasto': 'Otros', 'id_proveedor': 524, 'id_producto': 28190, 'nom_producto': 'Aplicaciones informaticas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4-17T00:00:00"/>
    <m/>
    <m/>
    <m/>
    <m/>
    <m/>
    <n v="1816"/>
    <n v="1"/>
    <n v="411"/>
    <n v="484.98"/>
    <n v="0"/>
    <n v="411"/>
    <n v="18"/>
    <n v="73.98"/>
    <n v="484.98"/>
    <n v="2"/>
    <s v="3.7730000000000006"/>
    <n v="5"/>
    <s v="Otros"/>
    <n v="524"/>
    <n v="28190"/>
    <x v="234"/>
    <s v="EVENTOS"/>
    <s v="paid"/>
    <x v="0"/>
    <n v="6740"/>
    <s v="6327106 SERVICIOS INFORMATICOS"/>
    <s v="[[{'codigo': 100, 'nom_distribucion': 'TI', 'sub_categoria': 'Proyecto', 'porcentaje': '100.00'}]]"/>
    <m/>
    <m/>
    <m/>
    <m/>
    <m/>
    <m/>
    <m/>
    <x v="374"/>
  </r>
  <r>
    <s v="R E001"/>
    <n v="19"/>
    <s v="COLABORATIVA S.A.C."/>
    <x v="127"/>
    <m/>
    <x v="9"/>
    <m/>
    <s v="RUC"/>
    <n v="10712300251"/>
    <s v="[{'codigo_producto': 1808, 'cantidad': '1', 'valor_unitario': 1040.0, 'precio_unitario': 1040.0, 'descuento': 0.0, 'subtotal': 1040.0, 'porcentaje_de_igv': '0.00', 'igv': 0.0, 'total': 1040.0, 'moneda': '1', 'tipo_de_cambio': 1.0, 'id_tipo_gasto': 2, 'nom_tipo_gasto': 'Servicios', 'id_proveedor': 1642, 'id_producto': 2818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4-17T00:00:00"/>
    <m/>
    <m/>
    <m/>
    <m/>
    <m/>
    <n v="1808"/>
    <n v="1"/>
    <n v="1040"/>
    <n v="1040"/>
    <n v="0"/>
    <n v="1040"/>
    <n v="0"/>
    <n v="0"/>
    <n v="1040"/>
    <n v="1"/>
    <n v="1"/>
    <n v="2"/>
    <s v="Servicios"/>
    <n v="1642"/>
    <n v="28188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357"/>
  </r>
  <r>
    <s v="F F001"/>
    <s v="00008662"/>
    <s v="COLABORATIVA S.A.C."/>
    <x v="128"/>
    <m/>
    <x v="24"/>
    <m/>
    <s v="RUC"/>
    <n v="20546099904"/>
    <s v="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4T00:00:00"/>
    <m/>
    <m/>
    <m/>
    <m/>
    <m/>
    <n v="223"/>
    <n v="1"/>
    <n v="500"/>
    <n v="590"/>
    <n v="0"/>
    <n v="500"/>
    <n v="18"/>
    <n v="90"/>
    <n v="590"/>
    <n v="1"/>
    <n v="1"/>
    <n v="5"/>
    <s v="Otros"/>
    <n v="1400"/>
    <n v="28182"/>
    <x v="46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75"/>
  </r>
  <r>
    <s v="F F001"/>
    <s v="00008662"/>
    <s v="COLABORATIVA S.A.C."/>
    <x v="128"/>
    <m/>
    <x v="24"/>
    <m/>
    <s v="RUC"/>
    <n v="20546099904"/>
    <s v="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4T00:00:00"/>
    <m/>
    <m/>
    <m/>
    <m/>
    <m/>
    <n v="219"/>
    <n v="60000"/>
    <s v="0.16525416666666667"/>
    <n v="0.19500000000000001"/>
    <n v="0"/>
    <n v="9915.25"/>
    <n v="18"/>
    <n v="1784.75"/>
    <n v="11700"/>
    <n v="1"/>
    <n v="1"/>
    <n v="5"/>
    <s v="Otros"/>
    <n v="1400"/>
    <n v="28183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75"/>
  </r>
  <r>
    <s v="F E001"/>
    <s v="00000027"/>
    <s v="COLABORATIVA S.A.C."/>
    <x v="128"/>
    <m/>
    <x v="125"/>
    <m/>
    <s v="RUC"/>
    <n v="20609119277"/>
    <s v="[{'codigo_producto': 238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17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4-14T00:00:00"/>
    <m/>
    <m/>
    <m/>
    <m/>
    <m/>
    <n v="238"/>
    <n v="1"/>
    <n v="262.70999999999998"/>
    <n v="310"/>
    <n v="0"/>
    <n v="262.70999999999998"/>
    <n v="18"/>
    <n v="47.29"/>
    <n v="310"/>
    <n v="1"/>
    <n v="1"/>
    <n v="5"/>
    <s v="Otros"/>
    <n v="779"/>
    <n v="28175"/>
    <x v="36"/>
    <s v="ACTIVOS"/>
    <s v="paid"/>
    <x v="0"/>
    <n v="6746"/>
    <s v="6330102 COMPRA EQUIPOS"/>
    <s v="[[{'codigo': 98, 'nom_distribucion': 'TI', 'sub_categoria': 'Ime', 'porcentaje': '100.00'}]]"/>
    <m/>
    <m/>
    <m/>
    <m/>
    <m/>
    <m/>
    <m/>
    <x v="329"/>
  </r>
  <r>
    <s v="F F052"/>
    <s v="01510600"/>
    <s v="COLABORATIVA S.A.C."/>
    <x v="128"/>
    <m/>
    <x v="4"/>
    <s v="Proveedor"/>
    <s v="RUC"/>
    <n v="20517182673"/>
    <s v="[{'codigo_producto': 1815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8172, 'nom_producto': 'CAT SALUD UNO RIESGO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4-14T00:00:00"/>
    <m/>
    <m/>
    <m/>
    <m/>
    <m/>
    <n v="1815"/>
    <n v="1"/>
    <n v="100"/>
    <n v="118"/>
    <n v="0"/>
    <n v="100"/>
    <n v="18"/>
    <n v="18"/>
    <n v="118"/>
    <n v="1"/>
    <n v="1"/>
    <n v="5"/>
    <s v="Otros"/>
    <n v="529"/>
    <n v="28172"/>
    <x v="235"/>
    <s v="EVENTOS"/>
    <s v="paid"/>
    <x v="0"/>
    <n v="6711"/>
    <s v="6273100 Seguro compl. Trab. Riesgo, accid. y enferm. prof."/>
    <s v="[[{'codigo': 130, 'nom_distribucion': 'RR.HH', 'sub_categoria': 'Seguridad y salud laboral', 'porcentaje': '100.00'}]]"/>
    <m/>
    <m/>
    <m/>
    <m/>
    <m/>
    <m/>
    <m/>
    <x v="376"/>
  </r>
  <r>
    <s v="F E001"/>
    <s v="00000123"/>
    <s v="COLABORATIVA S.A.C."/>
    <x v="129"/>
    <m/>
    <x v="61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100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0T00:00:00"/>
    <m/>
    <m/>
    <m/>
    <m/>
    <m/>
    <n v="1807"/>
    <n v="100"/>
    <n v="2.2000000000000002"/>
    <n v="2.5960000000000001"/>
    <n v="0"/>
    <n v="220"/>
    <n v="18"/>
    <n v="39.6"/>
    <n v="259.60000000000002"/>
    <n v="1"/>
    <n v="1"/>
    <n v="5"/>
    <s v="Otros"/>
    <n v="1570"/>
    <n v="28100"/>
    <x v="6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77"/>
  </r>
  <r>
    <s v="F F001"/>
    <s v="00000691"/>
    <s v="COLABORATIVA S.A.C."/>
    <x v="130"/>
    <m/>
    <x v="141"/>
    <m/>
    <s v="RUC"/>
    <n v="20546597921"/>
    <s v="[{'codigo_producto': 1855, 'cantidad': '1', 'valor_unitario': 1500.0, 'precio_unitario': 1770.0, 'descuento': 0.0, 'subtotal': 1500.0, 'porcentaje_de_igv': '18.00', 'igv': 270.0, 'total': 1770.0, 'moneda': '1', 'tipo_de_cambio': 1.0, 'id_tipo_gasto': 2, 'nom_tipo_gasto': 'Servicios', 'id_proveedor': 2117, 'id_producto': 2920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4-09T00:00:00"/>
    <m/>
    <m/>
    <m/>
    <m/>
    <m/>
    <n v="1855"/>
    <n v="1"/>
    <n v="1500"/>
    <n v="1770"/>
    <n v="0"/>
    <n v="1500"/>
    <n v="18"/>
    <n v="270"/>
    <n v="1770"/>
    <n v="1"/>
    <n v="1"/>
    <n v="2"/>
    <s v="Servicios"/>
    <n v="2117"/>
    <n v="29201"/>
    <x v="168"/>
    <s v="EVENTOS"/>
    <s v="paid"/>
    <x v="0"/>
    <n v="6743"/>
    <s v="6329102 SERVICIOS DIVERSOS"/>
    <s v="[[{'codigo': 100, 'nom_distribucion': 'TI', 'sub_categoria': 'Proyecto', 'porcentaje': '100.00'}]]"/>
    <m/>
    <m/>
    <m/>
    <m/>
    <m/>
    <m/>
    <m/>
    <x v="378"/>
  </r>
  <r>
    <s v="F E001"/>
    <s v="00000247"/>
    <s v="COLABORATIVA S.A.C."/>
    <x v="130"/>
    <m/>
    <x v="142"/>
    <m/>
    <s v="RUC"/>
    <n v="20612509973"/>
    <s v="[{'codigo_producto': 1814, 'cantidad': '1', 'valor_unitario': 502.54, 'precio_unitario': 593.0, 'descuento': 0.0, 'subtotal': 502.54, 'porcentaje_de_igv': '18.00', 'igv': 90.45999999999998, 'total': 593.0, 'moneda': '1', 'tipo_de_cambio': 1.0, 'id_tipo_gasto': 5, 'nom_tipo_gasto': 'Otros', 'id_proveedor': 1660, 'id_producto': 28162, 'nom_producto': 'Archivador', 'categoria_producto': 'ACTIVOS', 'id_estado': 'reversed', 'nombre_estado': 'Reverti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4-09T00:00:00"/>
    <m/>
    <m/>
    <m/>
    <m/>
    <m/>
    <n v="1814"/>
    <n v="1"/>
    <n v="502.54"/>
    <n v="593"/>
    <n v="0"/>
    <n v="502.54"/>
    <n v="18"/>
    <n v="90.459999999999894"/>
    <n v="593"/>
    <n v="1"/>
    <n v="1"/>
    <n v="5"/>
    <s v="Otros"/>
    <n v="1660"/>
    <n v="28162"/>
    <x v="130"/>
    <s v="ACTIVOS"/>
    <s v="reversed"/>
    <x v="2"/>
    <n v="877"/>
    <s v="6329000 AsesorÃ­a y consultorÃ­a - Otros"/>
    <s v="[[{'codigo': '', 'nom_distribucion': '', 'sub_categoria': '', 'porcentaje': '100.00'}]]"/>
    <m/>
    <m/>
    <m/>
    <m/>
    <m/>
    <m/>
    <m/>
    <x v="379"/>
  </r>
  <r>
    <s v="F E001"/>
    <s v="00000051"/>
    <s v="COLABORATIVA S.A.C."/>
    <x v="130"/>
    <m/>
    <x v="143"/>
    <m/>
    <s v="RUC"/>
    <n v="10084350422"/>
    <s v="[{'codigo_producto': 1813, 'cantidad': '1', 'valor_unitario': 9657.44, 'precio_unitario': 11395.78, 'descuento': 0.0, 'subtotal': 9657.44, 'porcentaje_de_igv': '18.00', 'igv': 1738.3400000000001, 'total': 11395.78, 'moneda': '1', 'tipo_de_cambio': 1.0, 'id_tipo_gasto': 5, 'nom_tipo_gasto': 'Otros', 'id_proveedor': 1659, 'id_producto': 28152, 'nom_producto': 'COMISION POR VENTA DE ENTRADA EN COMPLEJO SANTA  ROSA DEL MES DE ENERO-MARZO 2025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4-09T00:00:00"/>
    <m/>
    <m/>
    <m/>
    <m/>
    <m/>
    <n v="1813"/>
    <n v="1"/>
    <n v="9657.44"/>
    <n v="11395.78"/>
    <n v="0"/>
    <n v="9657.44"/>
    <n v="18"/>
    <n v="1738.34"/>
    <n v="11395.78"/>
    <n v="1"/>
    <n v="1"/>
    <n v="5"/>
    <s v="Otros"/>
    <n v="1659"/>
    <n v="28152"/>
    <x v="236"/>
    <s v="COMISION"/>
    <s v="paid"/>
    <x v="0"/>
    <n v="6743"/>
    <s v="6329102 SERVICIOS DIVERSOS"/>
    <s v="[[{'codigo': '', 'nom_distribucion': '', 'sub_categoria': '', 'porcentaje': '100.00'}]]"/>
    <m/>
    <m/>
    <m/>
    <m/>
    <m/>
    <m/>
    <m/>
    <x v="380"/>
  </r>
  <r>
    <s v="F E001"/>
    <s v="00000005"/>
    <s v="COLABORATIVA S.A.C."/>
    <x v="130"/>
    <m/>
    <x v="14"/>
    <m/>
    <s v="RUC"/>
    <n v="10440668581"/>
    <s v="[{'codigo_producto': 1806, 'cantidad': '1', 'valor_unitario': 840.0, 'precio_unitario': 991.2, 'descuento': 0.0, 'subtotal': 840.0, 'porcentaje_de_igv': '18.00', 'igv': 151.20000000000005, 'total': 991.2, 'moneda': '1', 'tipo_de_cambio': 1.0, 'id_tipo_gasto': 1, 'nom_tipo_gasto': 'Personal', 'id_proveedor': 1389, 'id_producto': 28149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09T00:00:00"/>
    <m/>
    <m/>
    <m/>
    <m/>
    <m/>
    <n v="1806"/>
    <n v="1"/>
    <n v="840"/>
    <n v="991.2"/>
    <n v="0"/>
    <n v="840"/>
    <n v="18"/>
    <n v="151.19999999999999"/>
    <n v="991.2"/>
    <n v="1"/>
    <n v="1"/>
    <n v="1"/>
    <s v="Personal"/>
    <n v="1389"/>
    <n v="28149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81"/>
  </r>
  <r>
    <s v="F E001"/>
    <s v="00000088"/>
    <s v="COLABORATIVA S.A.C."/>
    <x v="131"/>
    <m/>
    <x v="144"/>
    <m/>
    <s v="RUC"/>
    <n v="20603443030"/>
    <s v="[{'codigo_producto': 1811, 'cantidad': '1', 'valor_unitario': 825.0, 'precio_unitario': 973.5, 'descuento': 0.0, 'subtotal': 825.0, 'porcentaje_de_igv': '18.00', 'igv': 148.5, 'total': 973.5, 'moneda': '1', 'tipo_de_cambio': 1.0, 'id_tipo_gasto': 5, 'nom_tipo_gasto': 'Otros', 'id_proveedor': 1644, 'id_producto': 28155, 'nom_producto': 'Plan Individual Odoo', 'categoria_producto': 'Desarrollo profesional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4-07T00:00:00"/>
    <m/>
    <m/>
    <m/>
    <m/>
    <m/>
    <n v="1811"/>
    <n v="1"/>
    <n v="825"/>
    <n v="973.5"/>
    <n v="0"/>
    <n v="825"/>
    <n v="18"/>
    <n v="148.5"/>
    <n v="973.5"/>
    <n v="1"/>
    <n v="1"/>
    <n v="5"/>
    <s v="Otros"/>
    <n v="1644"/>
    <n v="28155"/>
    <x v="237"/>
    <s v="Desarrollo profesional"/>
    <s v="paid"/>
    <x v="0"/>
    <n v="6707"/>
    <s v="6241100 CapacitaciÃ³n"/>
    <s v="[[{'codigo': 97, 'nom_distribucion': 'RR.HH', 'sub_categoria': 'Bienestar', 'porcentaje': '100.00'}]]"/>
    <m/>
    <m/>
    <m/>
    <m/>
    <m/>
    <m/>
    <m/>
    <x v="382"/>
  </r>
  <r>
    <s v="F E001"/>
    <s v="00000476"/>
    <s v="COLABORATIVA S.A.C."/>
    <x v="131"/>
    <m/>
    <x v="33"/>
    <s v="Cliente"/>
    <s v="RUC"/>
    <n v="20563684268"/>
    <s v="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n v="278"/>
    <n v="1"/>
    <n v="3006.87"/>
    <n v="3548.11"/>
    <n v="0"/>
    <n v="3006.87"/>
    <n v="18"/>
    <n v="541.24"/>
    <n v="3548.11"/>
    <n v="1"/>
    <n v="1"/>
    <n v="2"/>
    <s v="Servicios"/>
    <n v="384"/>
    <n v="28130"/>
    <x v="34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83"/>
  </r>
  <r>
    <s v="F E001"/>
    <s v="00000476"/>
    <s v="COLABORATIVA S.A.C."/>
    <x v="131"/>
    <m/>
    <x v="33"/>
    <s v="Cliente"/>
    <s v="RUC"/>
    <n v="20563684268"/>
    <s v="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n v="1812"/>
    <n v="1"/>
    <n v="3202.99"/>
    <n v="3779.53"/>
    <n v="0"/>
    <n v="3202.99"/>
    <n v="18"/>
    <n v="576.54"/>
    <n v="3779.53"/>
    <n v="1"/>
    <n v="1"/>
    <n v="2"/>
    <s v="Servicios"/>
    <n v="384"/>
    <n v="28131"/>
    <x v="238"/>
    <s v="SERVICI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83"/>
  </r>
  <r>
    <s v="F E001"/>
    <s v="00000475"/>
    <s v="COLABORATIVA S.A.C."/>
    <x v="131"/>
    <m/>
    <x v="33"/>
    <s v="Cliente"/>
    <s v="RUC"/>
    <n v="20563684268"/>
    <s v="[{'codigo_producto': 279, 'cantidad': '1', 'valor_unitario': 18758.31, 'precio_unitario': 22134.81, 'descuento': 0.0, 'subtotal': 18758.31, 'porcentaje_de_igv': '18.00', 'igv': 3376.5, 'total': 22134.81, 'moneda': '1', 'tipo_de_cambio': 1.0, 'id_tipo_gasto': 2, 'nom_tipo_gasto': 'Servicios', 'id_proveedor': 384, 'id_producto': 2812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n v="279"/>
    <n v="1"/>
    <n v="18758.310000000001"/>
    <n v="22134.81"/>
    <n v="0"/>
    <n v="18758.310000000001"/>
    <n v="18"/>
    <n v="3376.5"/>
    <n v="22134.81"/>
    <n v="1"/>
    <n v="1"/>
    <n v="2"/>
    <s v="Servicios"/>
    <n v="384"/>
    <n v="28127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84"/>
  </r>
  <r>
    <s v="F E001"/>
    <s v="00000474"/>
    <s v="COLABORATIVA S.A.C."/>
    <x v="131"/>
    <m/>
    <x v="33"/>
    <s v="Cliente"/>
    <s v="RUC"/>
    <n v="20563684268"/>
    <s v="[{'codigo_producto': 279, 'cantidad': '1', 'valor_unitario': 18794.92, 'precio_unitario': 22178.01, 'descuento': 0.0, 'subtotal': 18794.92, 'porcentaje_de_igv': '18.00', 'igv': 3383.09, 'total': 22178.01, 'moneda': '1', 'tipo_de_cambio': 1.0, 'id_tipo_gasto': 2, 'nom_tipo_gasto': 'Servicios', 'id_proveedor': 384, 'id_producto': 2812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n v="279"/>
    <n v="1"/>
    <n v="18794.919999999998"/>
    <n v="22178.01"/>
    <n v="0"/>
    <n v="18794.919999999998"/>
    <n v="18"/>
    <n v="3383.09"/>
    <n v="22178.01"/>
    <n v="1"/>
    <n v="1"/>
    <n v="2"/>
    <s v="Servicios"/>
    <n v="384"/>
    <n v="28124"/>
    <x v="131"/>
    <s v="Otros"/>
    <s v="paid"/>
    <x v="0"/>
    <n v="6743"/>
    <s v="6329102 SERVICIOS DIVERSOS"/>
    <s v="[[{'codigo': 73, 'nom_distribucion': 'Contenido', 'sub_categoria': 'Personal temporal', 'porcentaje': '100.00'}]]"/>
    <m/>
    <m/>
    <m/>
    <m/>
    <m/>
    <m/>
    <m/>
    <x v="385"/>
  </r>
  <r>
    <s v="F F001"/>
    <s v="00008616"/>
    <s v="COLABORATIVA S.A.C."/>
    <x v="132"/>
    <m/>
    <x v="24"/>
    <m/>
    <s v="RUC"/>
    <n v="20546099904"/>
    <s v="[{'codigo_producto': 219, 'cantidad': '1', 'valor_unitario': 525.42, 'precio_unitario': 620.0, 'descuento': 0.0, 'subtotal': 525.42, 'porcentaje_de_igv': '18.00', 'igv': 94.58000000000004, 'total': 620.0, 'moneda': '1', 'tipo_de_cambio': 1.0, 'id_tipo_gasto': 5, 'nom_tipo_gasto': 'Otros', 'id_proveedor': 1400, 'id_producto': 281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05T00:00:00"/>
    <m/>
    <m/>
    <m/>
    <m/>
    <m/>
    <n v="219"/>
    <n v="1"/>
    <n v="525.41999999999996"/>
    <n v="620"/>
    <n v="0"/>
    <n v="525.41999999999996"/>
    <n v="18"/>
    <n v="94.58"/>
    <n v="620"/>
    <n v="1"/>
    <n v="1"/>
    <n v="5"/>
    <s v="Otros"/>
    <n v="1400"/>
    <n v="28142"/>
    <x v="175"/>
    <s v="IMPRESOS"/>
    <s v="paid"/>
    <x v="0"/>
    <n v="6748"/>
    <s v="6330104 MATERIALES"/>
    <s v="[[{'codigo': 83, 'nom_distribucion': 'Impresos', 'sub_categoria': 'Suministros Compra', 'porcentaje': '100.00'}]]"/>
    <m/>
    <m/>
    <m/>
    <m/>
    <m/>
    <m/>
    <m/>
    <x v="386"/>
  </r>
  <r>
    <s v="R E001"/>
    <n v="14"/>
    <s v="COLABORATIVA S.A.C."/>
    <x v="133"/>
    <m/>
    <x v="145"/>
    <s v="Proveedor"/>
    <s v="RUC"/>
    <n v="10437017285"/>
    <s v="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8134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04T00:00:00"/>
    <m/>
    <m/>
    <m/>
    <m/>
    <m/>
    <n v="1797"/>
    <n v="1"/>
    <n v="300"/>
    <n v="300"/>
    <n v="0"/>
    <n v="300"/>
    <n v="0"/>
    <n v="0"/>
    <n v="300"/>
    <n v="1"/>
    <n v="1"/>
    <n v="1"/>
    <s v="Personal"/>
    <n v="1612"/>
    <n v="28134"/>
    <x v="239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51"/>
  </r>
  <r>
    <s v="R E001"/>
    <n v="23"/>
    <s v="COLABORATIVA S.A.C."/>
    <x v="134"/>
    <m/>
    <x v="146"/>
    <m/>
    <s v="RUC"/>
    <n v="10702075403"/>
    <s v="[{'codigo_producto': 1810, 'cantidad': '1', 'valor_unitario': 1680.0, 'precio_unitario': 1680.0, 'descuento': 0.0, 'subtotal': 1680.0, 'porcentaje_de_igv': '0.00', 'igv': 0.0, 'total': 1680.0, 'moneda': '1', 'tipo_de_cambio': 1.0, 'id_tipo_gasto': 2, 'nom_tipo_gasto': 'Servicios', 'id_proveedor': 1643, 'id_producto': 28108, 'nom_producto': 'SERVICIO DE DISENO UXUI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4-03T00:00:00"/>
    <m/>
    <m/>
    <m/>
    <m/>
    <m/>
    <n v="1810"/>
    <n v="1"/>
    <n v="1680"/>
    <n v="1680"/>
    <n v="0"/>
    <n v="1680"/>
    <n v="0"/>
    <n v="0"/>
    <n v="1680"/>
    <n v="1"/>
    <n v="1"/>
    <n v="2"/>
    <s v="Servicios"/>
    <n v="1643"/>
    <n v="28108"/>
    <x v="240"/>
    <s v="Mobiliario de oficina"/>
    <s v="paid"/>
    <x v="0"/>
    <n v="6743"/>
    <s v="6329102 SERVICIOS DIVERSOS"/>
    <s v="[[{'codigo': 100, 'nom_distribucion': 'TI', 'sub_categoria': 'Proyecto', 'porcentaje': '100.00'}]]"/>
    <m/>
    <m/>
    <m/>
    <m/>
    <m/>
    <m/>
    <m/>
    <x v="175"/>
  </r>
  <r>
    <s v="F F002"/>
    <s v="00001290"/>
    <s v="COLABORATIVA S.A.C."/>
    <x v="135"/>
    <m/>
    <x v="1"/>
    <s v="Proveedor"/>
    <s v="RUC"/>
    <n v="20607097039"/>
    <s v="[{'codigo_producto': 2045, 'cantidad': '1', 'valor_unitario': 750.0, 'precio_unitario': 885.0, 'descuento': 0.0, 'subtotal': 750.0, 'porcentaje_de_igv': '18.00', 'igv': 135.0, 'total': 885.0, 'moneda': '1', 'tipo_de_cambio': 1.0, 'id_tipo_gasto': 5, 'nom_tipo_gasto': 'Otros', 'id_proveedor': 565, 'id_producto': 30332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4-02T00:00:00"/>
    <m/>
    <m/>
    <m/>
    <m/>
    <m/>
    <n v="2045"/>
    <n v="1"/>
    <n v="750"/>
    <n v="885"/>
    <n v="0"/>
    <n v="750"/>
    <n v="18"/>
    <n v="135"/>
    <n v="885"/>
    <n v="1"/>
    <n v="1"/>
    <n v="5"/>
    <s v="Otros"/>
    <n v="565"/>
    <n v="30332"/>
    <x v="53"/>
    <s v="EVENTOS"/>
    <s v="paid"/>
    <x v="0"/>
    <n v="6743"/>
    <s v="6329102 SERVICIOS DIVERSOS"/>
    <s v="[[{'codigo': 126, 'nom_distribucion': 'Administrativo', 'sub_categoria': 'Proveedores digitales y plataforma web', 'porcentaje': '100.00'}]]"/>
    <m/>
    <m/>
    <m/>
    <m/>
    <m/>
    <m/>
    <m/>
    <x v="387"/>
  </r>
  <r>
    <s v="F FFF1"/>
    <s v="00001498"/>
    <s v="COLABORATIVA S.A.C."/>
    <x v="135"/>
    <m/>
    <x v="147"/>
    <s v="Proveedor"/>
    <s v="RUC"/>
    <n v="20505657188"/>
    <s v="[{'codigo_producto': 1809, 'cantidad': '1', 'valor_unitario': 210.17, 'precio_unitario': 248.0, 'descuento': 0.0, 'subtotal': 210.17, 'porcentaje_de_igv': '18.00', 'igv': 37.83000000000001, 'total': 248.0, 'moneda': '1', 'tipo_de_cambio': 1.0, 'id_tipo_gasto': 5, 'nom_tipo_gasto': 'Otros', 'id_proveedor': 1634, 'id_producto': 28105, 'nom_producto': 'Bomba de condens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"/>
    <d v="2025-04-02T00:00:00"/>
    <m/>
    <m/>
    <m/>
    <m/>
    <m/>
    <n v="1809"/>
    <n v="1"/>
    <n v="210.17"/>
    <n v="248"/>
    <n v="0"/>
    <n v="210.17"/>
    <n v="18"/>
    <n v="37.83"/>
    <n v="248"/>
    <n v="1"/>
    <n v="1"/>
    <n v="5"/>
    <s v="Otros"/>
    <n v="1634"/>
    <n v="28105"/>
    <x v="241"/>
    <s v="ACTIVOS"/>
    <s v="paid"/>
    <x v="0"/>
    <n v="6746"/>
    <s v="6330102 COMPRA EQUIPOS"/>
    <s v="[[{'codigo': 110, 'nom_distribucion': 'Administrativo', 'sub_categoria': 'Proyecto', 'porcentaje': '100.00'}]]"/>
    <m/>
    <m/>
    <m/>
    <m/>
    <m/>
    <m/>
    <m/>
    <x v="388"/>
  </r>
  <r>
    <s v="F FE24"/>
    <s v="00003202"/>
    <s v="COLABORATIVA S.A.C."/>
    <x v="136"/>
    <m/>
    <x v="25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4-01T00:00:00"/>
    <m/>
    <m/>
    <m/>
    <m/>
    <m/>
    <n v="1891"/>
    <n v="1"/>
    <n v="193.23"/>
    <n v="228.01"/>
    <n v="0"/>
    <n v="193.23"/>
    <n v="18"/>
    <n v="34.78"/>
    <n v="228.01"/>
    <n v="1"/>
    <n v="1"/>
    <n v="2"/>
    <s v="Servicios"/>
    <n v="561"/>
    <n v="28522"/>
    <x v="26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389"/>
  </r>
  <r>
    <s v="R E001"/>
    <n v="136"/>
    <s v="COLABORATIVA S.A.C."/>
    <x v="137"/>
    <m/>
    <x v="14"/>
    <m/>
    <s v="RUC"/>
    <n v="10440668581"/>
    <s v="[{'codigo_producto': 1806, 'cantidad': '1', 'valor_unitario': 840.0, 'precio_unitario': 840.0, 'descuento': 0.0, 'subtotal': 840.0, 'porcentaje_de_igv': '0.00', 'igv': 0.0, 'total': 840.0, 'moneda': '1', 'tipo_de_cambio': 1.0, 'id_tipo_gasto': 1, 'nom_tipo_gasto': 'Personal', 'id_proveedor': 1389, 'id_producto': 2702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3-31T00:00:00"/>
    <m/>
    <m/>
    <m/>
    <m/>
    <m/>
    <n v="1806"/>
    <n v="1"/>
    <n v="840"/>
    <n v="840"/>
    <n v="0"/>
    <n v="840"/>
    <n v="0"/>
    <n v="0"/>
    <n v="840"/>
    <n v="1"/>
    <n v="1"/>
    <n v="1"/>
    <s v="Personal"/>
    <n v="1389"/>
    <n v="27020"/>
    <x v="50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390"/>
  </r>
  <r>
    <s v="F FFF1"/>
    <s v="00001493"/>
    <s v="COLABORATIVA S.A.C."/>
    <x v="138"/>
    <m/>
    <x v="147"/>
    <s v="Proveedor"/>
    <s v="RUC"/>
    <n v="20505657188"/>
    <s v="[{'codigo_producto': 1805, 'cantidad': '1', 'valor_unitario': 1327.12, 'precio_unitario': 1566.0, 'descuento': 0.0, 'subtotal': 1327.12, 'porcentaje_de_igv': '18.00', 'igv': 238.8800000000001, 'total': 1566.0, 'moneda': '1', 'tipo_de_cambio': 1.0, 'id_tipo_gasto': 5, 'nom_tipo_gasto': 'Otros', 'id_proveedor': 1634, 'id_producto': 26995, 'nom_producto': 'Equipo LENNOX INVERTER SF 12000btu Split Pared  2200160hz R-41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"/>
    <d v="2025-03-28T00:00:00"/>
    <m/>
    <m/>
    <m/>
    <m/>
    <m/>
    <n v="1805"/>
    <n v="1"/>
    <n v="1327.12"/>
    <n v="1566"/>
    <n v="0"/>
    <n v="1327.12"/>
    <n v="18"/>
    <n v="238.88"/>
    <n v="1566"/>
    <n v="1"/>
    <n v="1"/>
    <n v="5"/>
    <s v="Otros"/>
    <n v="1634"/>
    <n v="26995"/>
    <x v="242"/>
    <s v="ACTIVOS"/>
    <s v="paid"/>
    <x v="0"/>
    <n v="6746"/>
    <s v="6330102 COMPRA EQUIPOS"/>
    <s v="[[{'codigo': 110, 'nom_distribucion': 'Administrativo', 'sub_categoria': 'Proyecto', 'porcentaje': '100.00'}]]"/>
    <m/>
    <m/>
    <m/>
    <m/>
    <m/>
    <m/>
    <m/>
    <x v="391"/>
  </r>
  <r>
    <s v="F FFF1"/>
    <s v="00001494"/>
    <s v="COLABORATIVA S.A.C."/>
    <x v="138"/>
    <m/>
    <x v="147"/>
    <s v="Proveedor"/>
    <s v="RUC"/>
    <n v="20505657188"/>
    <s v="[{'codigo_producto': 1804, 'cantidad': '1', 'valor_unitario': 661.02, 'precio_unitario': 780.0, 'descuento': 0.0, 'subtotal': 661.02, 'porcentaje_de_igv': '18.00', 'igv': 118.98000000000002, 'total': 780.0, 'moneda': '1', 'tipo_de_cambio': 1.0, 'id_tipo_gasto': 2, 'nom_tipo_gasto': 'Servicios', 'id_proveedor': 1634, 'id_producto': 26992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370, 'nom_cuenta': '3324100 Instalaciones -Costo', 'distribucion_analitica': [[{'codigo': 110, 'nom_distribucion': 'Administrativo', 'sub_categoria': 'Proyecto', 'porcentaje': '100.00'}]]}]"/>
    <d v="2025-03-28T00:00:00"/>
    <m/>
    <m/>
    <m/>
    <m/>
    <m/>
    <n v="1804"/>
    <n v="1"/>
    <n v="661.02"/>
    <n v="780"/>
    <n v="0"/>
    <n v="661.02"/>
    <n v="18"/>
    <n v="118.98"/>
    <n v="780"/>
    <n v="1"/>
    <n v="1"/>
    <n v="2"/>
    <s v="Servicios"/>
    <n v="1634"/>
    <n v="26992"/>
    <x v="122"/>
    <s v="SERVICIOS"/>
    <s v="paid"/>
    <x v="0"/>
    <n v="6370"/>
    <s v="3324100 Instalaciones -Costo"/>
    <s v="[[{'codigo': 110, 'nom_distribucion': 'Administrativo', 'sub_categoria': 'Proyecto', 'porcentaje': '100.00'}]]"/>
    <m/>
    <m/>
    <m/>
    <m/>
    <m/>
    <m/>
    <m/>
    <x v="392"/>
  </r>
  <r>
    <s v="R E001"/>
    <n v="2"/>
    <s v="COLABORATIVA S.A.C."/>
    <x v="138"/>
    <m/>
    <x v="148"/>
    <m/>
    <s v="RUC"/>
    <m/>
    <s v="[{'codigo_producto': 1802, 'cantidad': '1', 'valor_unitario': 1200.0, 'precio_unitario': 1200.0, 'descuento': 0.0, 'subtotal': 1200.0, 'porcentaje_de_igv': '0.00', 'igv': 0.0, 'total': 1200.0, 'moneda': '1', 'tipo_de_cambio': 1.0, 'id_tipo_gasto': 2, 'nom_tipo_gasto': 'Servicios', 'id_proveedor': 1628, 'id_producto': 26986, 'nom_producto': 'MANTENIMIENTO DE LAS AREAS COMUNE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3-28T00:00:00"/>
    <m/>
    <m/>
    <m/>
    <m/>
    <m/>
    <n v="1802"/>
    <n v="1"/>
    <n v="1200"/>
    <n v="1200"/>
    <n v="0"/>
    <n v="1200"/>
    <n v="0"/>
    <n v="0"/>
    <n v="1200"/>
    <n v="1"/>
    <n v="1"/>
    <n v="2"/>
    <s v="Servicios"/>
    <n v="1628"/>
    <n v="26986"/>
    <x v="243"/>
    <s v="SERVICIOS"/>
    <s v="paid"/>
    <x v="0"/>
    <n v="6743"/>
    <s v="6329102 SERVICIOS DIVERSOS"/>
    <s v="[[{'codigo': 131, 'nom_distribucion': 'Administrativo', 'sub_categoria': 'Mantenimiento', 'porcentaje': '100.00'}]]"/>
    <m/>
    <m/>
    <m/>
    <m/>
    <m/>
    <m/>
    <m/>
    <x v="393"/>
  </r>
  <r>
    <s v="R E001"/>
    <n v="13"/>
    <s v="COLABORATIVA S.A.C."/>
    <x v="139"/>
    <m/>
    <x v="145"/>
    <s v="Proveedor"/>
    <s v="RUC"/>
    <n v="10437017285"/>
    <s v="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6818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3-26T00:00:00"/>
    <m/>
    <m/>
    <m/>
    <m/>
    <m/>
    <n v="1797"/>
    <n v="1"/>
    <n v="300"/>
    <n v="300"/>
    <n v="0"/>
    <n v="300"/>
    <n v="0"/>
    <n v="0"/>
    <n v="300"/>
    <n v="1"/>
    <n v="1"/>
    <n v="1"/>
    <s v="Personal"/>
    <n v="1612"/>
    <n v="26818"/>
    <x v="239"/>
    <s v="PERSONAL"/>
    <s v="paid"/>
    <x v="0"/>
    <n v="6743"/>
    <s v="6329102 SERVICIOS DIVERSOS"/>
    <s v="[[{'codigo': 103, 'nom_distribucion': 'Validadores', 'sub_categoria': 'Personal temporal', 'porcentaje': '100.00'}]]"/>
    <m/>
    <m/>
    <m/>
    <m/>
    <m/>
    <m/>
    <m/>
    <x v="169"/>
  </r>
  <r>
    <s v="F F002"/>
    <s v="00001286"/>
    <s v="COLABORATIVA S.A.C."/>
    <x v="140"/>
    <m/>
    <x v="1"/>
    <s v="Proveedor"/>
    <s v="RUC"/>
    <n v="20607097039"/>
    <s v="[{'codigo_producto': 1798, 'cantidad': '1', 'valor_unitario': 1800.0, 'precio_unitario': 2124.0, 'descuento': 0.0, 'subtotal': 1800.0, 'porcentaje_de_igv': '18.00', 'igv': 324.0, 'total': 2124.0, 'moneda': '1', 'tipo_de_cambio': 1.0, 'id_tipo_gasto': 2, 'nom_tipo_gasto': 'Servicios', 'id_proveedor': 565, 'id_producto': 2697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26, 'nom_distribucion': 'Administrativo', 'sub_categoria': 'Proveedores digitales y plataforma web', 'porcentaje': '100.00'}]]}]"/>
    <d v="2025-03-24T00:00:00"/>
    <m/>
    <m/>
    <m/>
    <m/>
    <m/>
    <n v="1798"/>
    <n v="1"/>
    <n v="1800"/>
    <n v="2124"/>
    <n v="0"/>
    <n v="1800"/>
    <n v="18"/>
    <n v="324"/>
    <n v="2124"/>
    <n v="1"/>
    <n v="1"/>
    <n v="2"/>
    <s v="Servicios"/>
    <n v="565"/>
    <n v="26979"/>
    <x v="244"/>
    <s v="SERVICIOS"/>
    <s v="paid"/>
    <x v="0"/>
    <n v="877"/>
    <s v="6329000 AsesorÃ­a y consultorÃ­a - Otros"/>
    <s v="[[{'codigo': 126, 'nom_distribucion': 'Administrativo', 'sub_categoria': 'Proveedores digitales y plataforma web', 'porcentaje': '100.00'}]]"/>
    <m/>
    <m/>
    <m/>
    <m/>
    <m/>
    <m/>
    <m/>
    <x v="394"/>
  </r>
  <r>
    <s v="F F001"/>
    <s v="00006261"/>
    <s v="COLABORATIVA S.A.C."/>
    <x v="140"/>
    <m/>
    <x v="149"/>
    <m/>
    <s v="RUC"/>
    <n v="20551414362"/>
    <s v="[{'codigo_producto': 1796, 'cantidad': '1', 'valor_unitario': 2700.0, 'precio_unitario': 3186.0, 'descuento': 0.0, 'subtotal': 2700.0, 'porcentaje_de_igv': '18.00', 'igv': 486.0, 'total': 3186.0, 'moneda': '1', 'tipo_de_cambio': 1.0, 'id_tipo_gasto': 5, 'nom_tipo_gasto': 'Otros', 'id_proveedor': 1611, 'id_producto': 26807, 'nom_producto': 'Capacitacion en Liderazgo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3-24T00:00:00"/>
    <m/>
    <m/>
    <m/>
    <m/>
    <m/>
    <n v="1796"/>
    <n v="1"/>
    <n v="2700"/>
    <n v="3186"/>
    <n v="0"/>
    <n v="2700"/>
    <n v="18"/>
    <n v="486"/>
    <n v="3186"/>
    <n v="1"/>
    <n v="1"/>
    <n v="5"/>
    <s v="Otros"/>
    <n v="1611"/>
    <n v="26807"/>
    <x v="245"/>
    <s v="CapacitaciÃ³n en habilidades blandas"/>
    <s v="paid"/>
    <x v="0"/>
    <n v="6707"/>
    <s v="6241100 CapacitaciÃ³n"/>
    <s v="[[{'codigo': 97, 'nom_distribucion': 'RR.HH', 'sub_categoria': 'Bienestar', 'porcentaje': '100.00'}]]"/>
    <m/>
    <m/>
    <m/>
    <m/>
    <m/>
    <m/>
    <m/>
    <x v="395"/>
  </r>
  <r>
    <s v="F F002"/>
    <s v="00001282"/>
    <s v="COLABORATIVA S.A.C."/>
    <x v="141"/>
    <m/>
    <x v="1"/>
    <s v="Proveedor"/>
    <s v="RUC"/>
    <n v="20607097039"/>
    <s v="[{'codigo_producto': 1798, 'cantidad': '1', 'valor_unitario': 2220.0, 'precio_unitario': 2619.6, 'descuento': 0.0, 'subtotal': 2220.0, 'porcentaje_de_igv': '18.00', 'igv': 399.5999999999999, 'total': 2619.6, 'moneda': '1', 'tipo_de_cambio': 1.0, 'id_tipo_gasto': 2, 'nom_tipo_gasto': 'Servicios', 'id_proveedor': 565, 'id_producto': 3032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3-19T00:00:00"/>
    <m/>
    <m/>
    <m/>
    <m/>
    <m/>
    <n v="1798"/>
    <n v="1"/>
    <n v="2220"/>
    <n v="2619.6"/>
    <n v="0"/>
    <n v="2220"/>
    <n v="18"/>
    <n v="399.599999999999"/>
    <n v="2619.6"/>
    <n v="1"/>
    <n v="1"/>
    <n v="2"/>
    <s v="Servicios"/>
    <n v="565"/>
    <n v="30329"/>
    <x v="244"/>
    <s v="SERVICIOS"/>
    <s v="paid"/>
    <x v="0"/>
    <n v="6743"/>
    <s v="6329102 SERVICIOS DIVERSOS"/>
    <s v="[[{'codigo': 126, 'nom_distribucion': 'Administrativo', 'sub_categoria': 'Proveedores digitales y plataforma web', 'porcentaje': '100.00'}]]"/>
    <m/>
    <m/>
    <m/>
    <m/>
    <m/>
    <m/>
    <m/>
    <x v="396"/>
  </r>
  <r>
    <s v="R E001"/>
    <n v="18"/>
    <s v="COLABORATIVA S.A.C."/>
    <x v="142"/>
    <m/>
    <x v="9"/>
    <m/>
    <s v="RUC"/>
    <n v="10712300251"/>
    <s v="[{'codigo_producto': 1808, 'cantidad': '1', 'valor_unitario': 170.0, 'precio_unitario': 170.0, 'descuento': 0.0, 'subtotal': 170.0, 'porcentaje_de_igv': '0.00', 'igv': 0.0, 'total': 170.0, 'moneda': '1', 'tipo_de_cambio': 1.0, 'id_tipo_gasto': 2, 'nom_tipo_gasto': 'Servicios', 'id_proveedor': 1642, 'id_producto': 28103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3-17T00:00:00"/>
    <m/>
    <m/>
    <m/>
    <m/>
    <m/>
    <n v="1808"/>
    <n v="1"/>
    <n v="170"/>
    <n v="170"/>
    <n v="0"/>
    <n v="170"/>
    <n v="0"/>
    <n v="0"/>
    <n v="170"/>
    <n v="1"/>
    <n v="1"/>
    <n v="2"/>
    <s v="Servicios"/>
    <n v="1642"/>
    <n v="28103"/>
    <x v="7"/>
    <s v="SERVICIOS"/>
    <s v="paid"/>
    <x v="0"/>
    <n v="877"/>
    <s v="6329000 AsesorÃ­a y consultorÃ­a - Otros"/>
    <s v="[[{'codigo': 57, 'nom_distribucion': 'Administrativo', 'sub_categoria': 'Legal', 'porcentaje': '100.00'}]]"/>
    <m/>
    <m/>
    <m/>
    <m/>
    <m/>
    <m/>
    <m/>
    <x v="351"/>
  </r>
  <r>
    <s v="F FE23"/>
    <s v="00003622"/>
    <s v="COLABORATIVA S.A.C."/>
    <x v="143"/>
    <m/>
    <x v="25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1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3-01T00:00:00"/>
    <m/>
    <m/>
    <m/>
    <m/>
    <m/>
    <n v="1891"/>
    <n v="1"/>
    <n v="193.23"/>
    <n v="228.01"/>
    <n v="0"/>
    <n v="193.23"/>
    <n v="18"/>
    <n v="34.78"/>
    <n v="228.01"/>
    <n v="1"/>
    <n v="1"/>
    <n v="2"/>
    <s v="Servicios"/>
    <n v="561"/>
    <n v="28512"/>
    <x v="26"/>
    <s v="EVENTOS"/>
    <s v="paid"/>
    <x v="0"/>
    <n v="6743"/>
    <s v="6329102 SERVICIOS DIVERSOS"/>
    <s v="[[{'codigo': 63, 'nom_distribucion': 'Administrativo', 'sub_categoria': 'Delivery', 'porcentaje': '100.00'}]]"/>
    <m/>
    <m/>
    <m/>
    <m/>
    <m/>
    <m/>
    <m/>
    <x v="3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3">
  <r>
    <x v="0"/>
    <n v="2170"/>
    <n v="0"/>
    <n v="2170"/>
  </r>
  <r>
    <x v="1"/>
    <n v="450"/>
    <n v="81"/>
    <n v="531"/>
  </r>
  <r>
    <x v="2"/>
    <n v="3550"/>
    <n v="0"/>
    <n v="3550"/>
  </r>
  <r>
    <x v="3"/>
    <n v="1640"/>
    <n v="0"/>
    <n v="1640"/>
  </r>
  <r>
    <x v="4"/>
    <n v="225"/>
    <n v="40.5"/>
    <n v="265.5"/>
  </r>
  <r>
    <x v="5"/>
    <n v="101.69"/>
    <n v="18.309999999999999"/>
    <n v="120"/>
  </r>
  <r>
    <x v="6"/>
    <n v="5400"/>
    <n v="0"/>
    <n v="5400"/>
  </r>
  <r>
    <x v="7"/>
    <n v="7000"/>
    <n v="0"/>
    <n v="7000"/>
  </r>
  <r>
    <x v="8"/>
    <n v="338.98"/>
    <n v="61.02"/>
    <n v="400"/>
  </r>
  <r>
    <x v="9"/>
    <n v="296.61"/>
    <n v="53.39"/>
    <n v="350"/>
  </r>
  <r>
    <x v="10"/>
    <n v="1000"/>
    <n v="180"/>
    <n v="1180"/>
  </r>
  <r>
    <x v="11"/>
    <n v="462"/>
    <n v="0"/>
    <n v="462"/>
  </r>
  <r>
    <x v="12"/>
    <n v="84.75"/>
    <n v="15.26"/>
    <n v="100.01"/>
  </r>
  <r>
    <x v="12"/>
    <n v="25.42"/>
    <n v="4.58"/>
    <n v="30"/>
  </r>
  <r>
    <x v="13"/>
    <n v="186.44"/>
    <n v="33.56"/>
    <n v="220"/>
  </r>
  <r>
    <x v="13"/>
    <n v="1.7"/>
    <n v="0.31"/>
    <n v="2.0099999999999998"/>
  </r>
  <r>
    <x v="13"/>
    <n v="22.03"/>
    <n v="3.97"/>
    <n v="26"/>
  </r>
  <r>
    <x v="13"/>
    <n v="42.37"/>
    <n v="7.63"/>
    <n v="50"/>
  </r>
  <r>
    <x v="13"/>
    <n v="23.73"/>
    <n v="4.2699999999999996"/>
    <n v="28"/>
  </r>
  <r>
    <x v="13"/>
    <n v="5.93"/>
    <n v="1.07"/>
    <n v="7"/>
  </r>
  <r>
    <x v="13"/>
    <n v="50.85"/>
    <n v="9.15"/>
    <n v="60"/>
  </r>
  <r>
    <x v="13"/>
    <n v="22.88"/>
    <n v="4.12"/>
    <n v="27"/>
  </r>
  <r>
    <x v="13"/>
    <n v="194.92"/>
    <n v="35.090000000000003"/>
    <n v="230.01"/>
  </r>
  <r>
    <x v="14"/>
    <n v="127.8"/>
    <n v="0"/>
    <n v="127.8"/>
  </r>
  <r>
    <x v="15"/>
    <n v="1200"/>
    <n v="216"/>
    <n v="1416"/>
  </r>
  <r>
    <x v="16"/>
    <n v="200"/>
    <n v="36"/>
    <n v="236"/>
  </r>
  <r>
    <x v="17"/>
    <n v="308"/>
    <n v="55.44"/>
    <n v="363.44"/>
  </r>
  <r>
    <x v="18"/>
    <n v="880"/>
    <n v="0"/>
    <n v="880"/>
  </r>
  <r>
    <x v="19"/>
    <n v="600"/>
    <n v="0"/>
    <n v="600"/>
  </r>
  <r>
    <x v="20"/>
    <n v="64.5"/>
    <n v="0"/>
    <n v="64.5"/>
  </r>
  <r>
    <x v="21"/>
    <n v="160"/>
    <n v="0"/>
    <n v="160"/>
  </r>
  <r>
    <x v="22"/>
    <n v="209"/>
    <n v="37.619999999999997"/>
    <n v="246.62"/>
  </r>
  <r>
    <x v="22"/>
    <n v="2268"/>
    <n v="408.24"/>
    <n v="2676.24"/>
  </r>
  <r>
    <x v="23"/>
    <n v="132.78"/>
    <n v="23.9"/>
    <n v="156.68"/>
  </r>
  <r>
    <x v="24"/>
    <n v="128.81"/>
    <n v="23.19"/>
    <n v="152"/>
  </r>
  <r>
    <x v="25"/>
    <n v="50.85"/>
    <n v="9.15"/>
    <n v="60"/>
  </r>
  <r>
    <x v="26"/>
    <n v="220"/>
    <n v="0"/>
    <n v="220"/>
  </r>
  <r>
    <x v="27"/>
    <n v="120"/>
    <n v="0"/>
    <n v="120"/>
  </r>
  <r>
    <x v="28"/>
    <n v="36.04"/>
    <n v="6.49"/>
    <n v="42.53"/>
  </r>
  <r>
    <x v="29"/>
    <n v="148.31"/>
    <n v="26.69"/>
    <n v="175"/>
  </r>
  <r>
    <x v="29"/>
    <n v="148.31"/>
    <n v="26.69"/>
    <n v="175"/>
  </r>
  <r>
    <x v="29"/>
    <n v="64.41"/>
    <n v="11.59"/>
    <n v="76"/>
  </r>
  <r>
    <x v="29"/>
    <n v="620.34"/>
    <n v="111.66"/>
    <n v="732"/>
  </r>
  <r>
    <x v="29"/>
    <n v="96.61"/>
    <n v="17.39"/>
    <n v="114"/>
  </r>
  <r>
    <x v="29"/>
    <n v="29.47"/>
    <n v="5.3"/>
    <n v="34.770000000000003"/>
  </r>
  <r>
    <x v="29"/>
    <n v="125.62"/>
    <n v="22.61"/>
    <n v="148.22999999999999"/>
  </r>
  <r>
    <x v="29"/>
    <n v="186.1"/>
    <n v="33.5"/>
    <n v="219.6"/>
  </r>
  <r>
    <x v="29"/>
    <n v="124.07"/>
    <n v="22.33"/>
    <n v="146.4"/>
  </r>
  <r>
    <x v="29"/>
    <n v="232.63"/>
    <n v="41.87"/>
    <n v="274.5"/>
  </r>
  <r>
    <x v="29"/>
    <n v="105.93"/>
    <n v="19.07"/>
    <n v="125"/>
  </r>
  <r>
    <x v="29"/>
    <n v="120.76"/>
    <n v="21.74"/>
    <n v="142.5"/>
  </r>
  <r>
    <x v="30"/>
    <n v="221.82"/>
    <n v="39.93"/>
    <n v="261.75"/>
  </r>
  <r>
    <x v="31"/>
    <n v="71.7"/>
    <n v="0"/>
    <n v="71.7"/>
  </r>
  <r>
    <x v="32"/>
    <n v="36.020000000000003"/>
    <n v="6.48"/>
    <n v="42.5"/>
  </r>
  <r>
    <x v="32"/>
    <n v="76.27"/>
    <n v="13.73"/>
    <n v="90"/>
  </r>
  <r>
    <x v="32"/>
    <n v="13.56"/>
    <n v="2.44"/>
    <n v="16"/>
  </r>
  <r>
    <x v="33"/>
    <n v="677.97"/>
    <n v="122.03"/>
    <n v="800"/>
  </r>
  <r>
    <x v="34"/>
    <n v="87.29"/>
    <n v="15.71"/>
    <n v="103"/>
  </r>
  <r>
    <x v="35"/>
    <n v="30"/>
    <n v="0"/>
    <n v="30"/>
  </r>
  <r>
    <x v="36"/>
    <n v="21.1"/>
    <n v="3.8"/>
    <n v="24.9"/>
  </r>
  <r>
    <x v="36"/>
    <n v="59.24"/>
    <n v="10.66"/>
    <n v="69.900000000000006"/>
  </r>
  <r>
    <x v="36"/>
    <n v="8.4700000000000006"/>
    <n v="1.53"/>
    <n v="10"/>
  </r>
  <r>
    <x v="37"/>
    <n v="55.08"/>
    <n v="9.91"/>
    <n v="64.989999999999995"/>
  </r>
  <r>
    <x v="37"/>
    <n v="9.32"/>
    <n v="1.68"/>
    <n v="11"/>
  </r>
  <r>
    <x v="38"/>
    <n v="104"/>
    <n v="0"/>
    <n v="104"/>
  </r>
  <r>
    <x v="39"/>
    <n v="594.59"/>
    <n v="-47.57"/>
    <n v="547.02"/>
  </r>
  <r>
    <x v="40"/>
    <n v="2470"/>
    <n v="444.6"/>
    <n v="2914.6"/>
  </r>
  <r>
    <x v="41"/>
    <n v="5500"/>
    <n v="990"/>
    <n v="6490"/>
  </r>
  <r>
    <x v="41"/>
    <n v="7177.65"/>
    <n v="1291.98"/>
    <n v="8469.6299999999992"/>
  </r>
  <r>
    <x v="42"/>
    <n v="2400"/>
    <n v="0"/>
    <n v="2400"/>
  </r>
  <r>
    <x v="43"/>
    <n v="538.14"/>
    <n v="96.86"/>
    <n v="635"/>
  </r>
  <r>
    <x v="44"/>
    <n v="57.57"/>
    <n v="10.37"/>
    <n v="67.94"/>
  </r>
  <r>
    <x v="44"/>
    <n v="19.190000000000001"/>
    <n v="3.46"/>
    <n v="22.65"/>
  </r>
  <r>
    <x v="45"/>
    <n v="26.15"/>
    <n v="4.71"/>
    <n v="30.86"/>
  </r>
  <r>
    <x v="46"/>
    <n v="9.24"/>
    <n v="1.66"/>
    <n v="10.9"/>
  </r>
  <r>
    <x v="47"/>
    <n v="422.88"/>
    <n v="76.12"/>
    <n v="499"/>
  </r>
  <r>
    <x v="48"/>
    <n v="25.34"/>
    <n v="4.5599999999999996"/>
    <n v="29.9"/>
  </r>
  <r>
    <x v="48"/>
    <n v="8.39"/>
    <n v="1.51"/>
    <n v="9.9"/>
  </r>
  <r>
    <x v="49"/>
    <n v="547.16"/>
    <n v="98.49"/>
    <n v="645.65"/>
  </r>
  <r>
    <x v="49"/>
    <n v="28.82"/>
    <n v="5.19"/>
    <n v="34.01"/>
  </r>
  <r>
    <x v="50"/>
    <n v="175"/>
    <n v="0"/>
    <n v="175"/>
  </r>
  <r>
    <x v="51"/>
    <n v="73.89"/>
    <n v="0"/>
    <n v="73.89"/>
  </r>
  <r>
    <x v="52"/>
    <n v="183.65"/>
    <n v="0"/>
    <n v="183.65"/>
  </r>
  <r>
    <x v="53"/>
    <n v="181.26"/>
    <n v="0"/>
    <n v="181.26"/>
  </r>
  <r>
    <x v="54"/>
    <n v="1500"/>
    <n v="270"/>
    <n v="1770"/>
  </r>
  <r>
    <x v="55"/>
    <n v="200"/>
    <n v="36"/>
    <n v="236"/>
  </r>
  <r>
    <x v="56"/>
    <n v="168.64"/>
    <n v="30.36"/>
    <n v="199"/>
  </r>
  <r>
    <x v="57"/>
    <n v="87.29"/>
    <n v="15.71"/>
    <n v="103"/>
  </r>
  <r>
    <x v="58"/>
    <n v="52.97"/>
    <n v="9.5299999999999994"/>
    <n v="62.5"/>
  </r>
  <r>
    <x v="59"/>
    <n v="456"/>
    <n v="82.08"/>
    <n v="538.08000000000004"/>
  </r>
  <r>
    <x v="60"/>
    <n v="560"/>
    <n v="0"/>
    <n v="560"/>
  </r>
  <r>
    <x v="61"/>
    <n v="6.19"/>
    <n v="1.1100000000000001"/>
    <n v="7.3"/>
  </r>
  <r>
    <x v="62"/>
    <n v="30"/>
    <n v="0"/>
    <n v="30"/>
  </r>
  <r>
    <x v="63"/>
    <n v="217"/>
    <n v="0"/>
    <n v="217"/>
  </r>
  <r>
    <x v="64"/>
    <n v="20.25"/>
    <n v="3.65"/>
    <n v="23.9"/>
  </r>
  <r>
    <x v="64"/>
    <n v="9.4700000000000006"/>
    <n v="1.71"/>
    <n v="11.18"/>
  </r>
  <r>
    <x v="64"/>
    <n v="8.39"/>
    <n v="1.51"/>
    <n v="9.9"/>
  </r>
  <r>
    <x v="65"/>
    <n v="108.05"/>
    <n v="19.45"/>
    <n v="127.5"/>
  </r>
  <r>
    <x v="65"/>
    <n v="107.63"/>
    <n v="19.37"/>
    <n v="127"/>
  </r>
  <r>
    <x v="65"/>
    <n v="107.63"/>
    <n v="19.37"/>
    <n v="127"/>
  </r>
  <r>
    <x v="65"/>
    <n v="107.67"/>
    <n v="19.38"/>
    <n v="127.05"/>
  </r>
  <r>
    <x v="65"/>
    <n v="271.19"/>
    <n v="48.81"/>
    <n v="320"/>
  </r>
  <r>
    <x v="65"/>
    <n v="206.82"/>
    <n v="37.229999999999997"/>
    <n v="244.05"/>
  </r>
  <r>
    <x v="65"/>
    <n v="206.78"/>
    <n v="37.22"/>
    <n v="244"/>
  </r>
  <r>
    <x v="65"/>
    <n v="206.95"/>
    <n v="37.25"/>
    <n v="244.2"/>
  </r>
  <r>
    <x v="65"/>
    <n v="82.2"/>
    <n v="14.8"/>
    <n v="97"/>
  </r>
  <r>
    <x v="65"/>
    <n v="82.2"/>
    <n v="14.8"/>
    <n v="97"/>
  </r>
  <r>
    <x v="65"/>
    <n v="107.63"/>
    <n v="19.37"/>
    <n v="127"/>
  </r>
  <r>
    <x v="65"/>
    <n v="107.63"/>
    <n v="19.37"/>
    <n v="127"/>
  </r>
  <r>
    <x v="65"/>
    <n v="107.12"/>
    <n v="19.28"/>
    <n v="126.4"/>
  </r>
  <r>
    <x v="65"/>
    <n v="95.85"/>
    <n v="17.25"/>
    <n v="113.1"/>
  </r>
  <r>
    <x v="65"/>
    <n v="95.85"/>
    <n v="17.25"/>
    <n v="113.1"/>
  </r>
  <r>
    <x v="65"/>
    <n v="96.61"/>
    <n v="17.39"/>
    <n v="114"/>
  </r>
  <r>
    <x v="65"/>
    <n v="74.069999999999993"/>
    <n v="13.33"/>
    <n v="87.4"/>
  </r>
  <r>
    <x v="65"/>
    <n v="74.239999999999995"/>
    <n v="13.36"/>
    <n v="87.6"/>
  </r>
  <r>
    <x v="65"/>
    <n v="73.73"/>
    <n v="13.27"/>
    <n v="87"/>
  </r>
  <r>
    <x v="65"/>
    <n v="74.239999999999995"/>
    <n v="13.36"/>
    <n v="87.6"/>
  </r>
  <r>
    <x v="66"/>
    <n v="1317.5"/>
    <n v="0"/>
    <n v="1317.5"/>
  </r>
  <r>
    <x v="67"/>
    <n v="33.5"/>
    <n v="6.03"/>
    <n v="39.53"/>
  </r>
  <r>
    <x v="68"/>
    <n v="200.4"/>
    <n v="0"/>
    <n v="200.4"/>
  </r>
  <r>
    <x v="68"/>
    <n v="111.8"/>
    <n v="0"/>
    <n v="111.8"/>
  </r>
  <r>
    <x v="68"/>
    <n v="471.2"/>
    <n v="0"/>
    <n v="471.2"/>
  </r>
  <r>
    <x v="69"/>
    <n v="20.9"/>
    <n v="0"/>
    <n v="20.9"/>
  </r>
  <r>
    <x v="70"/>
    <n v="240"/>
    <n v="43.2"/>
    <n v="283.2"/>
  </r>
  <r>
    <x v="71"/>
    <n v="2076.27"/>
    <n v="373.73"/>
    <n v="2450"/>
  </r>
  <r>
    <x v="72"/>
    <n v="30"/>
    <n v="0"/>
    <n v="30"/>
  </r>
  <r>
    <x v="73"/>
    <n v="528.27"/>
    <n v="95.08"/>
    <n v="623.34"/>
  </r>
  <r>
    <x v="74"/>
    <n v="528.03"/>
    <n v="95.04"/>
    <n v="623.07000000000005"/>
  </r>
  <r>
    <x v="75"/>
    <n v="528.03"/>
    <n v="95.04"/>
    <n v="623.07000000000005"/>
  </r>
  <r>
    <x v="76"/>
    <n v="528.03"/>
    <n v="95.04"/>
    <n v="623.07000000000005"/>
  </r>
  <r>
    <x v="77"/>
    <n v="322.02999999999997"/>
    <n v="57.97"/>
    <n v="380"/>
  </r>
  <r>
    <x v="77"/>
    <n v="161.02000000000001"/>
    <n v="28.98"/>
    <n v="190"/>
  </r>
  <r>
    <x v="78"/>
    <n v="276"/>
    <n v="0"/>
    <n v="276"/>
  </r>
  <r>
    <x v="79"/>
    <n v="2550"/>
    <n v="459"/>
    <n v="3009"/>
  </r>
  <r>
    <x v="80"/>
    <n v="972.03"/>
    <n v="174.97"/>
    <n v="1147"/>
  </r>
  <r>
    <x v="81"/>
    <n v="59.8"/>
    <n v="0"/>
    <n v="59.8"/>
  </r>
  <r>
    <x v="82"/>
    <n v="150.5"/>
    <n v="0"/>
    <n v="150.5"/>
  </r>
  <r>
    <x v="82"/>
    <n v="279.5"/>
    <n v="0"/>
    <n v="279.5"/>
  </r>
  <r>
    <x v="83"/>
    <n v="2430"/>
    <n v="0"/>
    <n v="2430"/>
  </r>
  <r>
    <x v="84"/>
    <n v="109.32"/>
    <n v="19.68"/>
    <n v="129"/>
  </r>
  <r>
    <x v="85"/>
    <n v="110"/>
    <n v="19.8"/>
    <n v="129.80000000000001"/>
  </r>
  <r>
    <x v="86"/>
    <n v="626.19000000000005"/>
    <n v="112.71"/>
    <n v="738.9"/>
  </r>
  <r>
    <x v="87"/>
    <n v="150"/>
    <n v="27"/>
    <n v="177"/>
  </r>
  <r>
    <x v="88"/>
    <n v="156.78"/>
    <n v="28.22"/>
    <n v="185"/>
  </r>
  <r>
    <x v="88"/>
    <n v="12.71"/>
    <n v="2.29"/>
    <n v="15"/>
  </r>
  <r>
    <x v="89"/>
    <n v="400"/>
    <n v="0"/>
    <n v="400"/>
  </r>
  <r>
    <x v="90"/>
    <n v="93.7"/>
    <n v="0"/>
    <n v="93.7"/>
  </r>
  <r>
    <x v="91"/>
    <n v="238.98"/>
    <n v="43.02"/>
    <n v="282"/>
  </r>
  <r>
    <x v="92"/>
    <n v="16.95"/>
    <n v="3.05"/>
    <n v="20"/>
  </r>
  <r>
    <x v="92"/>
    <n v="71.19"/>
    <n v="12.81"/>
    <n v="84"/>
  </r>
  <r>
    <x v="92"/>
    <n v="156.78"/>
    <n v="28.22"/>
    <n v="185"/>
  </r>
  <r>
    <x v="92"/>
    <n v="51.27"/>
    <n v="9.23"/>
    <n v="60.5"/>
  </r>
  <r>
    <x v="93"/>
    <n v="225"/>
    <n v="40.5"/>
    <n v="265.5"/>
  </r>
  <r>
    <x v="94"/>
    <n v="402.54"/>
    <n v="72.459999999999994"/>
    <n v="475"/>
  </r>
  <r>
    <x v="94"/>
    <n v="402.54"/>
    <n v="72.459999999999994"/>
    <n v="475"/>
  </r>
  <r>
    <x v="95"/>
    <n v="220"/>
    <n v="39.6"/>
    <n v="259.60000000000002"/>
  </r>
  <r>
    <x v="96"/>
    <n v="198.93"/>
    <n v="0"/>
    <n v="198.93"/>
  </r>
  <r>
    <x v="97"/>
    <n v="30"/>
    <n v="0"/>
    <n v="30"/>
  </r>
  <r>
    <x v="98"/>
    <n v="150"/>
    <n v="27"/>
    <n v="177"/>
  </r>
  <r>
    <x v="99"/>
    <n v="10.93"/>
    <n v="1.97"/>
    <n v="12.9"/>
  </r>
  <r>
    <x v="99"/>
    <n v="2202.54"/>
    <n v="396.46"/>
    <n v="2599"/>
  </r>
  <r>
    <x v="100"/>
    <n v="8.39"/>
    <n v="1.51"/>
    <n v="9.9"/>
  </r>
  <r>
    <x v="100"/>
    <n v="58.47"/>
    <n v="10.53"/>
    <n v="69"/>
  </r>
  <r>
    <x v="101"/>
    <n v="470"/>
    <n v="0"/>
    <n v="470"/>
  </r>
  <r>
    <x v="102"/>
    <n v="1350"/>
    <n v="243"/>
    <n v="1593"/>
  </r>
  <r>
    <x v="103"/>
    <n v="2500"/>
    <n v="0"/>
    <n v="2500"/>
  </r>
  <r>
    <x v="104"/>
    <n v="141.5"/>
    <n v="0"/>
    <n v="141.5"/>
  </r>
  <r>
    <x v="105"/>
    <n v="155.08000000000001"/>
    <n v="27.92"/>
    <n v="183"/>
  </r>
  <r>
    <x v="105"/>
    <n v="155.08000000000001"/>
    <n v="27.92"/>
    <n v="183"/>
  </r>
  <r>
    <x v="105"/>
    <n v="155.08000000000001"/>
    <n v="27.92"/>
    <n v="183"/>
  </r>
  <r>
    <x v="105"/>
    <n v="155.08000000000001"/>
    <n v="27.92"/>
    <n v="183"/>
  </r>
  <r>
    <x v="105"/>
    <n v="155.08000000000001"/>
    <n v="27.92"/>
    <n v="183"/>
  </r>
  <r>
    <x v="105"/>
    <n v="213.56"/>
    <n v="38.44"/>
    <n v="252"/>
  </r>
  <r>
    <x v="105"/>
    <n v="213.56"/>
    <n v="38.44"/>
    <n v="252"/>
  </r>
  <r>
    <x v="105"/>
    <n v="259.32"/>
    <n v="46.68"/>
    <n v="306"/>
  </r>
  <r>
    <x v="105"/>
    <n v="259.32"/>
    <n v="46.68"/>
    <n v="306"/>
  </r>
  <r>
    <x v="105"/>
    <n v="258.47000000000003"/>
    <n v="46.53"/>
    <n v="305"/>
  </r>
  <r>
    <x v="105"/>
    <n v="81.36"/>
    <n v="14.64"/>
    <n v="96"/>
  </r>
  <r>
    <x v="105"/>
    <n v="81.36"/>
    <n v="14.64"/>
    <n v="96"/>
  </r>
  <r>
    <x v="105"/>
    <n v="232.2"/>
    <n v="41.8"/>
    <n v="274"/>
  </r>
  <r>
    <x v="105"/>
    <n v="232.2"/>
    <n v="41.8"/>
    <n v="274"/>
  </r>
  <r>
    <x v="105"/>
    <n v="155.08000000000001"/>
    <n v="27.92"/>
    <n v="183"/>
  </r>
  <r>
    <x v="105"/>
    <n v="155.93"/>
    <n v="28.07"/>
    <n v="184"/>
  </r>
  <r>
    <x v="105"/>
    <n v="155.08000000000001"/>
    <n v="27.92"/>
    <n v="183"/>
  </r>
  <r>
    <x v="105"/>
    <n v="153.38999999999999"/>
    <n v="27.61"/>
    <n v="181"/>
  </r>
  <r>
    <x v="106"/>
    <n v="241.11"/>
    <n v="0"/>
    <n v="241.11"/>
  </r>
  <r>
    <x v="107"/>
    <n v="64"/>
    <n v="0"/>
    <n v="64"/>
  </r>
  <r>
    <x v="108"/>
    <n v="53"/>
    <n v="9.5399999999999991"/>
    <n v="62.54"/>
  </r>
  <r>
    <x v="109"/>
    <n v="4970"/>
    <n v="894.6"/>
    <n v="5864.6"/>
  </r>
  <r>
    <x v="109"/>
    <n v="9904.67"/>
    <n v="1782.84"/>
    <n v="11687.51"/>
  </r>
  <r>
    <x v="109"/>
    <n v="6499"/>
    <n v="1169.82"/>
    <n v="7668.82"/>
  </r>
  <r>
    <x v="110"/>
    <n v="20.079999999999998"/>
    <n v="3.62"/>
    <n v="23.7"/>
  </r>
  <r>
    <x v="111"/>
    <n v="444"/>
    <n v="0"/>
    <n v="444"/>
  </r>
  <r>
    <x v="111"/>
    <n v="0"/>
    <n v="0"/>
    <n v="0"/>
  </r>
  <r>
    <x v="112"/>
    <n v="27.03"/>
    <n v="4.87"/>
    <n v="31.9"/>
  </r>
  <r>
    <x v="113"/>
    <n v="38.31"/>
    <n v="6.89"/>
    <n v="45.2"/>
  </r>
  <r>
    <x v="113"/>
    <n v="51.36"/>
    <n v="9.24"/>
    <n v="60.6"/>
  </r>
  <r>
    <x v="113"/>
    <n v="31.53"/>
    <n v="5.67"/>
    <n v="37.200000000000003"/>
  </r>
  <r>
    <x v="113"/>
    <n v="10.85"/>
    <n v="1.95"/>
    <n v="12.8"/>
  </r>
  <r>
    <x v="113"/>
    <n v="17.63"/>
    <n v="3.17"/>
    <n v="20.8"/>
  </r>
  <r>
    <x v="113"/>
    <n v="19.66"/>
    <n v="3.54"/>
    <n v="23.2"/>
  </r>
  <r>
    <x v="113"/>
    <n v="19.66"/>
    <n v="3.54"/>
    <n v="23.2"/>
  </r>
  <r>
    <x v="113"/>
    <n v="45.59"/>
    <n v="8.2100000000000009"/>
    <n v="53.8"/>
  </r>
  <r>
    <x v="113"/>
    <n v="20.85"/>
    <n v="3.75"/>
    <n v="24.6"/>
  </r>
  <r>
    <x v="113"/>
    <n v="16.86"/>
    <n v="3.04"/>
    <n v="19.899999999999999"/>
  </r>
  <r>
    <x v="113"/>
    <n v="46.53"/>
    <n v="8.3699999999999992"/>
    <n v="54.9"/>
  </r>
  <r>
    <x v="113"/>
    <n v="30.51"/>
    <n v="5.49"/>
    <n v="36"/>
  </r>
  <r>
    <x v="113"/>
    <n v="13.47"/>
    <n v="2.4300000000000002"/>
    <n v="15.9"/>
  </r>
  <r>
    <x v="113"/>
    <n v="7.54"/>
    <n v="1.36"/>
    <n v="8.9"/>
  </r>
  <r>
    <x v="113"/>
    <n v="22.37"/>
    <n v="4.03"/>
    <n v="26.4"/>
  </r>
  <r>
    <x v="113"/>
    <n v="30.85"/>
    <n v="5.55"/>
    <n v="36.4"/>
  </r>
  <r>
    <x v="113"/>
    <n v="10.08"/>
    <n v="1.82"/>
    <n v="11.9"/>
  </r>
  <r>
    <x v="113"/>
    <n v="8.31"/>
    <n v="1.49"/>
    <n v="9.8000000000000007"/>
  </r>
  <r>
    <x v="113"/>
    <n v="34.659999999999997"/>
    <n v="6.24"/>
    <n v="40.9"/>
  </r>
  <r>
    <x v="113"/>
    <n v="128.63999999999999"/>
    <n v="23.16"/>
    <n v="151.80000000000001"/>
  </r>
  <r>
    <x v="113"/>
    <n v="44.75"/>
    <n v="8.0500000000000007"/>
    <n v="52.8"/>
  </r>
  <r>
    <x v="114"/>
    <n v="64.41"/>
    <n v="11.59"/>
    <n v="76"/>
  </r>
  <r>
    <x v="114"/>
    <n v="6.78"/>
    <n v="1.22"/>
    <n v="8"/>
  </r>
  <r>
    <x v="115"/>
    <n v="101.7"/>
    <n v="18.309999999999999"/>
    <n v="120.01"/>
  </r>
  <r>
    <x v="116"/>
    <n v="36.020000000000003"/>
    <n v="6.48"/>
    <n v="42.5"/>
  </r>
  <r>
    <x v="116"/>
    <n v="45.76"/>
    <n v="8.24"/>
    <n v="54"/>
  </r>
  <r>
    <x v="116"/>
    <n v="13.56"/>
    <n v="2.44"/>
    <n v="16"/>
  </r>
  <r>
    <x v="117"/>
    <n v="227.05"/>
    <n v="40.869999999999997"/>
    <n v="267.92"/>
  </r>
  <r>
    <x v="118"/>
    <n v="3355.93"/>
    <n v="604.07000000000005"/>
    <n v="3960"/>
  </r>
  <r>
    <x v="118"/>
    <n v="0"/>
    <n v="0"/>
    <n v="0"/>
  </r>
  <r>
    <x v="118"/>
    <n v="233.98"/>
    <n v="42.12"/>
    <n v="276.10000000000002"/>
  </r>
  <r>
    <x v="118"/>
    <n v="79.239999999999995"/>
    <n v="14.26"/>
    <n v="93.5"/>
  </r>
  <r>
    <x v="119"/>
    <n v="2450"/>
    <n v="0"/>
    <n v="2450"/>
  </r>
  <r>
    <x v="120"/>
    <n v="150"/>
    <n v="0"/>
    <n v="150"/>
  </r>
  <r>
    <x v="121"/>
    <n v="135"/>
    <n v="0"/>
    <n v="135"/>
  </r>
  <r>
    <x v="122"/>
    <n v="40"/>
    <n v="7.2"/>
    <n v="47.2"/>
  </r>
  <r>
    <x v="123"/>
    <n v="221.82"/>
    <n v="39.93"/>
    <n v="261.75"/>
  </r>
  <r>
    <x v="124"/>
    <n v="2840"/>
    <n v="511.2"/>
    <n v="3351.2"/>
  </r>
  <r>
    <x v="125"/>
    <n v="86"/>
    <n v="0"/>
    <n v="86"/>
  </r>
  <r>
    <x v="126"/>
    <n v="0"/>
    <n v="0"/>
    <n v="0"/>
  </r>
  <r>
    <x v="127"/>
    <n v="7489"/>
    <n v="1348.02"/>
    <n v="8837.02"/>
  </r>
  <r>
    <x v="127"/>
    <n v="2276.85"/>
    <n v="409.83"/>
    <n v="2686.68"/>
  </r>
  <r>
    <x v="128"/>
    <n v="2130.02"/>
    <n v="383.4"/>
    <n v="2513.42"/>
  </r>
  <r>
    <x v="128"/>
    <n v="13520.66"/>
    <n v="2433.7199999999998"/>
    <n v="15954.38"/>
  </r>
  <r>
    <x v="128"/>
    <n v="5723"/>
    <n v="1030.1400000000001"/>
    <n v="6753.14"/>
  </r>
  <r>
    <x v="129"/>
    <n v="195.05"/>
    <n v="0"/>
    <n v="195.05"/>
  </r>
  <r>
    <x v="130"/>
    <n v="1355.93"/>
    <n v="244.07"/>
    <n v="1600"/>
  </r>
  <r>
    <x v="130"/>
    <n v="1355.93"/>
    <n v="244.07"/>
    <n v="1600"/>
  </r>
  <r>
    <x v="130"/>
    <n v="232.63"/>
    <n v="41.87"/>
    <n v="274.5"/>
  </r>
  <r>
    <x v="130"/>
    <n v="155.08000000000001"/>
    <n v="27.92"/>
    <n v="183"/>
  </r>
  <r>
    <x v="130"/>
    <n v="77.540000000000006"/>
    <n v="13.96"/>
    <n v="91.5"/>
  </r>
  <r>
    <x v="130"/>
    <n v="77.540000000000006"/>
    <n v="13.96"/>
    <n v="91.5"/>
  </r>
  <r>
    <x v="130"/>
    <n v="77.540000000000006"/>
    <n v="13.96"/>
    <n v="91.5"/>
  </r>
  <r>
    <x v="130"/>
    <n v="77.540000000000006"/>
    <n v="13.96"/>
    <n v="91.5"/>
  </r>
  <r>
    <x v="130"/>
    <n v="77.540000000000006"/>
    <n v="13.96"/>
    <n v="91.5"/>
  </r>
  <r>
    <x v="130"/>
    <n v="153.38999999999999"/>
    <n v="27.61"/>
    <n v="181"/>
  </r>
  <r>
    <x v="130"/>
    <n v="271.19"/>
    <n v="48.81"/>
    <n v="320"/>
  </r>
  <r>
    <x v="130"/>
    <n v="271.19"/>
    <n v="48.81"/>
    <n v="320"/>
  </r>
  <r>
    <x v="130"/>
    <n v="232.63"/>
    <n v="41.87"/>
    <n v="274.5"/>
  </r>
  <r>
    <x v="130"/>
    <n v="232.63"/>
    <n v="41.87"/>
    <n v="274.5"/>
  </r>
  <r>
    <x v="130"/>
    <n v="94.92"/>
    <n v="17.079999999999998"/>
    <n v="112"/>
  </r>
  <r>
    <x v="130"/>
    <n v="94.92"/>
    <n v="17.079999999999998"/>
    <n v="112"/>
  </r>
  <r>
    <x v="130"/>
    <n v="81.36"/>
    <n v="14.64"/>
    <n v="96"/>
  </r>
  <r>
    <x v="130"/>
    <n v="84.75"/>
    <n v="15.25"/>
    <n v="100"/>
  </r>
  <r>
    <x v="130"/>
    <n v="88.98"/>
    <n v="16.02"/>
    <n v="105"/>
  </r>
  <r>
    <x v="130"/>
    <n v="271.19"/>
    <n v="48.81"/>
    <n v="320"/>
  </r>
  <r>
    <x v="131"/>
    <n v="562.5"/>
    <n v="101.25"/>
    <n v="663.75"/>
  </r>
  <r>
    <x v="132"/>
    <n v="75"/>
    <n v="13.5"/>
    <n v="88.5"/>
  </r>
  <r>
    <x v="132"/>
    <n v="75"/>
    <n v="13.5"/>
    <n v="88.5"/>
  </r>
  <r>
    <x v="133"/>
    <n v="335"/>
    <n v="60.3"/>
    <n v="395.3"/>
  </r>
  <r>
    <x v="134"/>
    <n v="238.98"/>
    <n v="43.02"/>
    <n v="282"/>
  </r>
  <r>
    <x v="135"/>
    <n v="2028"/>
    <n v="365.04"/>
    <n v="2393.04"/>
  </r>
  <r>
    <x v="136"/>
    <n v="1500"/>
    <n v="270"/>
    <n v="1770"/>
  </r>
  <r>
    <x v="137"/>
    <n v="476.27"/>
    <n v="85.73"/>
    <n v="562"/>
  </r>
  <r>
    <x v="138"/>
    <n v="1360"/>
    <n v="244.8"/>
    <n v="1604.8"/>
  </r>
  <r>
    <x v="139"/>
    <n v="1950"/>
    <n v="351"/>
    <n v="2301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0"/>
    <n v="805.08"/>
    <n v="144.91999999999999"/>
    <n v="950"/>
  </r>
  <r>
    <x v="141"/>
    <n v="10.59"/>
    <n v="1.91"/>
    <n v="12.5"/>
  </r>
  <r>
    <x v="141"/>
    <n v="3.4"/>
    <n v="0.61"/>
    <n v="4.01"/>
  </r>
  <r>
    <x v="141"/>
    <n v="1.6"/>
    <n v="0.28999999999999998"/>
    <n v="1.89"/>
  </r>
  <r>
    <x v="141"/>
    <n v="3.2"/>
    <n v="0.57999999999999996"/>
    <n v="3.78"/>
  </r>
  <r>
    <x v="141"/>
    <n v="14.13"/>
    <n v="2.54"/>
    <n v="16.670000000000002"/>
  </r>
  <r>
    <x v="141"/>
    <n v="9.75"/>
    <n v="1.76"/>
    <n v="11.51"/>
  </r>
  <r>
    <x v="141"/>
    <n v="32.86"/>
    <n v="5.91"/>
    <n v="38.770000000000003"/>
  </r>
  <r>
    <x v="141"/>
    <n v="8.25"/>
    <n v="1.49"/>
    <n v="9.74"/>
  </r>
  <r>
    <x v="141"/>
    <n v="6.36"/>
    <n v="1.1399999999999999"/>
    <n v="7.5"/>
  </r>
  <r>
    <x v="141"/>
    <n v="5.35"/>
    <n v="0.96"/>
    <n v="6.31"/>
  </r>
  <r>
    <x v="141"/>
    <n v="3.75"/>
    <n v="0.68"/>
    <n v="4.43"/>
  </r>
  <r>
    <x v="141"/>
    <n v="2.75"/>
    <n v="0.5"/>
    <n v="3.25"/>
  </r>
  <r>
    <x v="141"/>
    <n v="11.35"/>
    <n v="2.04"/>
    <n v="13.39"/>
  </r>
  <r>
    <x v="141"/>
    <n v="10.51"/>
    <n v="1.89"/>
    <n v="12.4"/>
  </r>
  <r>
    <x v="141"/>
    <n v="4.74"/>
    <n v="0.85"/>
    <n v="5.59"/>
  </r>
  <r>
    <x v="141"/>
    <n v="48.14"/>
    <n v="8.67"/>
    <n v="56.81"/>
  </r>
  <r>
    <x v="142"/>
    <n v="21.48"/>
    <n v="3.87"/>
    <n v="25.35"/>
  </r>
  <r>
    <x v="142"/>
    <n v="21.48"/>
    <n v="3.87"/>
    <n v="25.35"/>
  </r>
  <r>
    <x v="142"/>
    <n v="21.48"/>
    <n v="3.87"/>
    <n v="25.35"/>
  </r>
  <r>
    <x v="142"/>
    <n v="35.83"/>
    <n v="6.45"/>
    <n v="42.28"/>
  </r>
  <r>
    <x v="143"/>
    <n v="1661.02"/>
    <n v="298.98"/>
    <n v="1960"/>
  </r>
  <r>
    <x v="144"/>
    <n v="850"/>
    <n v="0"/>
    <n v="850"/>
  </r>
  <r>
    <x v="145"/>
    <n v="2081.3000000000002"/>
    <n v="374.63"/>
    <n v="2455.9299999999998"/>
  </r>
  <r>
    <x v="146"/>
    <n v="2450"/>
    <n v="0"/>
    <n v="2450"/>
  </r>
  <r>
    <x v="147"/>
    <n v="5255.82"/>
    <n v="946.05"/>
    <n v="6201.87"/>
  </r>
  <r>
    <x v="148"/>
    <n v="6.27"/>
    <n v="1.1299999999999999"/>
    <n v="7.4"/>
  </r>
  <r>
    <x v="149"/>
    <n v="190.41"/>
    <n v="0"/>
    <n v="190.41"/>
  </r>
  <r>
    <x v="150"/>
    <n v="331.5"/>
    <n v="59.67"/>
    <n v="391.17"/>
  </r>
  <r>
    <x v="150"/>
    <n v="14.58"/>
    <n v="2.62"/>
    <n v="17.2"/>
  </r>
  <r>
    <x v="150"/>
    <n v="20.02"/>
    <n v="3.6"/>
    <n v="23.62"/>
  </r>
  <r>
    <x v="151"/>
    <n v="120"/>
    <n v="0"/>
    <n v="120"/>
  </r>
  <r>
    <x v="152"/>
    <n v="1200"/>
    <n v="216"/>
    <n v="1416"/>
  </r>
  <r>
    <x v="153"/>
    <n v="820"/>
    <n v="147.6"/>
    <n v="967.6"/>
  </r>
  <r>
    <x v="154"/>
    <n v="214.9"/>
    <n v="38.68"/>
    <n v="253.58"/>
  </r>
  <r>
    <x v="155"/>
    <n v="570"/>
    <n v="0"/>
    <n v="570"/>
  </r>
  <r>
    <x v="156"/>
    <n v="155.08000000000001"/>
    <n v="27.92"/>
    <n v="183"/>
  </r>
  <r>
    <x v="156"/>
    <n v="155.08000000000001"/>
    <n v="27.92"/>
    <n v="183"/>
  </r>
  <r>
    <x v="156"/>
    <n v="155.08000000000001"/>
    <n v="27.92"/>
    <n v="183"/>
  </r>
  <r>
    <x v="156"/>
    <n v="155.59"/>
    <n v="28.01"/>
    <n v="183.6"/>
  </r>
  <r>
    <x v="156"/>
    <n v="155.08000000000001"/>
    <n v="27.92"/>
    <n v="183"/>
  </r>
  <r>
    <x v="156"/>
    <n v="310.17"/>
    <n v="55.83"/>
    <n v="366"/>
  </r>
  <r>
    <x v="156"/>
    <n v="106.78"/>
    <n v="19.22"/>
    <n v="126"/>
  </r>
  <r>
    <x v="156"/>
    <n v="105.17"/>
    <n v="18.93"/>
    <n v="124.1"/>
  </r>
  <r>
    <x v="156"/>
    <n v="105.93"/>
    <n v="19.07"/>
    <n v="125"/>
  </r>
  <r>
    <x v="156"/>
    <n v="155.08000000000001"/>
    <n v="27.92"/>
    <n v="183"/>
  </r>
  <r>
    <x v="156"/>
    <n v="155.93"/>
    <n v="28.07"/>
    <n v="184"/>
  </r>
  <r>
    <x v="156"/>
    <n v="155.08000000000001"/>
    <n v="27.92"/>
    <n v="183"/>
  </r>
  <r>
    <x v="156"/>
    <n v="155.08000000000001"/>
    <n v="27.92"/>
    <n v="183"/>
  </r>
  <r>
    <x v="156"/>
    <n v="81.36"/>
    <n v="14.64"/>
    <n v="96"/>
  </r>
  <r>
    <x v="156"/>
    <n v="82.46"/>
    <n v="14.84"/>
    <n v="97.3"/>
  </r>
  <r>
    <x v="156"/>
    <n v="81.36"/>
    <n v="14.64"/>
    <n v="96"/>
  </r>
  <r>
    <x v="156"/>
    <n v="81.36"/>
    <n v="14.64"/>
    <n v="96"/>
  </r>
  <r>
    <x v="156"/>
    <n v="271.19"/>
    <n v="48.81"/>
    <n v="320"/>
  </r>
  <r>
    <x v="156"/>
    <n v="271.19"/>
    <n v="48.81"/>
    <n v="320"/>
  </r>
  <r>
    <x v="157"/>
    <n v="222.04"/>
    <n v="39.97"/>
    <n v="262.01"/>
  </r>
  <r>
    <x v="157"/>
    <n v="51.69"/>
    <n v="9.3000000000000007"/>
    <n v="60.99"/>
  </r>
  <r>
    <x v="158"/>
    <n v="3750"/>
    <n v="-300"/>
    <n v="3450"/>
  </r>
  <r>
    <x v="159"/>
    <n v="1240"/>
    <n v="223.2"/>
    <n v="1463.2"/>
  </r>
  <r>
    <x v="160"/>
    <n v="570"/>
    <n v="102.6"/>
    <n v="672.6"/>
  </r>
  <r>
    <x v="161"/>
    <n v="16.95"/>
    <n v="3.05"/>
    <n v="20"/>
  </r>
  <r>
    <x v="162"/>
    <n v="109.32"/>
    <n v="19.68"/>
    <n v="129"/>
  </r>
  <r>
    <x v="163"/>
    <n v="950"/>
    <n v="171"/>
    <n v="1121"/>
  </r>
  <r>
    <x v="164"/>
    <n v="38.4"/>
    <n v="6.91"/>
    <n v="45.31"/>
  </r>
  <r>
    <x v="164"/>
    <n v="50"/>
    <n v="9"/>
    <n v="59"/>
  </r>
  <r>
    <x v="164"/>
    <n v="18"/>
    <n v="3.24"/>
    <n v="21.24"/>
  </r>
  <r>
    <x v="164"/>
    <n v="8.4"/>
    <n v="1.51"/>
    <n v="9.91"/>
  </r>
  <r>
    <x v="164"/>
    <n v="2"/>
    <n v="0.36"/>
    <n v="2.36"/>
  </r>
  <r>
    <x v="164"/>
    <n v="7.29"/>
    <n v="1.31"/>
    <n v="8.6"/>
  </r>
  <r>
    <x v="164"/>
    <n v="8.91"/>
    <n v="1.6"/>
    <n v="10.51"/>
  </r>
  <r>
    <x v="164"/>
    <n v="9"/>
    <n v="1.62"/>
    <n v="10.62"/>
  </r>
  <r>
    <x v="165"/>
    <n v="224.15"/>
    <n v="40.35"/>
    <n v="264.5"/>
  </r>
  <r>
    <x v="166"/>
    <n v="697.9"/>
    <n v="0"/>
    <n v="697.9"/>
  </r>
  <r>
    <x v="167"/>
    <n v="100"/>
    <n v="18"/>
    <n v="118"/>
  </r>
  <r>
    <x v="168"/>
    <n v="64.41"/>
    <n v="11.59"/>
    <n v="76"/>
  </r>
  <r>
    <x v="169"/>
    <n v="846.09"/>
    <n v="0"/>
    <n v="846.09"/>
  </r>
  <r>
    <x v="170"/>
    <n v="805.08"/>
    <n v="144.91999999999999"/>
    <n v="950"/>
  </r>
  <r>
    <x v="171"/>
    <n v="130"/>
    <n v="23.4"/>
    <n v="153.4"/>
  </r>
  <r>
    <x v="172"/>
    <n v="51.98"/>
    <n v="9.36"/>
    <n v="61.34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73"/>
    <n v="805.08"/>
    <n v="144.91999999999999"/>
    <n v="950"/>
  </r>
  <r>
    <x v="119"/>
    <n v="1350"/>
    <n v="243"/>
    <n v="1593"/>
  </r>
  <r>
    <x v="174"/>
    <n v="600"/>
    <n v="108"/>
    <n v="708"/>
  </r>
  <r>
    <x v="175"/>
    <n v="2090"/>
    <n v="0"/>
    <n v="2090"/>
  </r>
  <r>
    <x v="176"/>
    <n v="101.69"/>
    <n v="18.309999999999999"/>
    <n v="120"/>
  </r>
  <r>
    <x v="177"/>
    <n v="88"/>
    <n v="0"/>
    <n v="88"/>
  </r>
  <r>
    <x v="178"/>
    <n v="61"/>
    <n v="0"/>
    <n v="61"/>
  </r>
  <r>
    <x v="179"/>
    <n v="112.71"/>
    <n v="20.29"/>
    <n v="133"/>
  </r>
  <r>
    <x v="180"/>
    <n v="576.57000000000005"/>
    <n v="103.78"/>
    <n v="680.35"/>
  </r>
  <r>
    <x v="181"/>
    <n v="519.92999999999995"/>
    <n v="93.59"/>
    <n v="613.52"/>
  </r>
  <r>
    <x v="182"/>
    <n v="355.93"/>
    <n v="64.069999999999993"/>
    <n v="420"/>
  </r>
  <r>
    <x v="183"/>
    <n v="310"/>
    <n v="55.8"/>
    <n v="365.8"/>
  </r>
  <r>
    <x v="184"/>
    <n v="41.8"/>
    <n v="7.52"/>
    <n v="49.32"/>
  </r>
  <r>
    <x v="184"/>
    <n v="2028"/>
    <n v="365.04"/>
    <n v="2393.04"/>
  </r>
  <r>
    <x v="184"/>
    <n v="192"/>
    <n v="34.56"/>
    <n v="226.56"/>
  </r>
  <r>
    <x v="185"/>
    <n v="124"/>
    <n v="22.32"/>
    <n v="146.32"/>
  </r>
  <r>
    <x v="186"/>
    <n v="261.75"/>
    <n v="0"/>
    <n v="261.75"/>
  </r>
  <r>
    <x v="187"/>
    <n v="272.02999999999997"/>
    <n v="48.97"/>
    <n v="321"/>
  </r>
  <r>
    <x v="188"/>
    <n v="1186.02"/>
    <n v="213.48"/>
    <n v="1399.5"/>
  </r>
  <r>
    <x v="189"/>
    <n v="9627.19"/>
    <n v="0"/>
    <n v="9627.19"/>
  </r>
  <r>
    <x v="190"/>
    <n v="490.68"/>
    <n v="88.32"/>
    <n v="579"/>
  </r>
  <r>
    <x v="190"/>
    <n v="1240.68"/>
    <n v="223.32"/>
    <n v="1464"/>
  </r>
  <r>
    <x v="190"/>
    <n v="1240.68"/>
    <n v="223.32"/>
    <n v="1464"/>
  </r>
  <r>
    <x v="190"/>
    <n v="930.51"/>
    <n v="167.49"/>
    <n v="1098"/>
  </r>
  <r>
    <x v="190"/>
    <n v="451.27"/>
    <n v="81.23"/>
    <n v="532.5"/>
  </r>
  <r>
    <x v="190"/>
    <n v="271.19"/>
    <n v="48.81"/>
    <n v="320"/>
  </r>
  <r>
    <x v="190"/>
    <n v="934.32"/>
    <n v="168.18"/>
    <n v="1102.5"/>
  </r>
  <r>
    <x v="190"/>
    <n v="444.92"/>
    <n v="80.08"/>
    <n v="525"/>
  </r>
  <r>
    <x v="191"/>
    <n v="150"/>
    <n v="0"/>
    <n v="150"/>
  </r>
  <r>
    <x v="192"/>
    <n v="565"/>
    <n v="0"/>
    <n v="565"/>
  </r>
  <r>
    <x v="193"/>
    <n v="415.25"/>
    <n v="74.75"/>
    <n v="490"/>
  </r>
  <r>
    <x v="193"/>
    <n v="415.25"/>
    <n v="74.75"/>
    <n v="490"/>
  </r>
  <r>
    <x v="193"/>
    <n v="415.25"/>
    <n v="74.75"/>
    <n v="490"/>
  </r>
  <r>
    <x v="193"/>
    <n v="415.25"/>
    <n v="74.75"/>
    <n v="490"/>
  </r>
  <r>
    <x v="193"/>
    <n v="415.25"/>
    <n v="74.75"/>
    <n v="490"/>
  </r>
  <r>
    <x v="194"/>
    <n v="150"/>
    <n v="0"/>
    <n v="150"/>
  </r>
  <r>
    <x v="195"/>
    <n v="3520"/>
    <n v="633.6"/>
    <n v="4153.6000000000004"/>
  </r>
  <r>
    <x v="196"/>
    <n v="390"/>
    <n v="70.2"/>
    <n v="460.2"/>
  </r>
  <r>
    <x v="195"/>
    <n v="593.22"/>
    <n v="106.78"/>
    <n v="700"/>
  </r>
  <r>
    <x v="197"/>
    <n v="1887"/>
    <n v="339.66"/>
    <n v="2226.66"/>
  </r>
  <r>
    <x v="197"/>
    <n v="5500.01"/>
    <n v="990"/>
    <n v="6490.01"/>
  </r>
  <r>
    <x v="197"/>
    <n v="6201"/>
    <n v="1116.18"/>
    <n v="7317.18"/>
  </r>
  <r>
    <x v="197"/>
    <n v="10449"/>
    <n v="1880.82"/>
    <n v="12329.82"/>
  </r>
  <r>
    <x v="197"/>
    <n v="1800"/>
    <n v="324"/>
    <n v="2124"/>
  </r>
  <r>
    <x v="197"/>
    <n v="2000"/>
    <n v="360"/>
    <n v="2360"/>
  </r>
  <r>
    <x v="197"/>
    <n v="1762.5"/>
    <n v="317.25"/>
    <n v="2079.75"/>
  </r>
  <r>
    <x v="197"/>
    <n v="2400"/>
    <n v="432"/>
    <n v="2832"/>
  </r>
  <r>
    <x v="197"/>
    <n v="1762.5"/>
    <n v="317.25"/>
    <n v="2079.75"/>
  </r>
  <r>
    <x v="197"/>
    <n v="736.8"/>
    <n v="132.62"/>
    <n v="869.42"/>
  </r>
  <r>
    <x v="198"/>
    <n v="261.86"/>
    <n v="47.14"/>
    <n v="309"/>
  </r>
  <r>
    <x v="199"/>
    <n v="211.86"/>
    <n v="38.14"/>
    <n v="250"/>
  </r>
  <r>
    <x v="200"/>
    <n v="292.37"/>
    <n v="52.63"/>
    <n v="345"/>
  </r>
  <r>
    <x v="201"/>
    <n v="42.37"/>
    <n v="7.63"/>
    <n v="50"/>
  </r>
  <r>
    <x v="201"/>
    <n v="16.95"/>
    <n v="3.05"/>
    <n v="20"/>
  </r>
  <r>
    <x v="202"/>
    <n v="381.36"/>
    <n v="68.64"/>
    <n v="450"/>
  </r>
  <r>
    <x v="203"/>
    <n v="2415.25"/>
    <n v="434.75"/>
    <n v="2850"/>
  </r>
  <r>
    <x v="204"/>
    <n v="23.69"/>
    <n v="4.26"/>
    <n v="27.95"/>
  </r>
  <r>
    <x v="205"/>
    <n v="47.37"/>
    <n v="8.5299999999999994"/>
    <n v="55.9"/>
  </r>
  <r>
    <x v="206"/>
    <n v="25.33"/>
    <n v="4.5599999999999996"/>
    <n v="29.89"/>
  </r>
  <r>
    <x v="207"/>
    <n v="58.47"/>
    <n v="10.53"/>
    <n v="69"/>
  </r>
  <r>
    <x v="208"/>
    <n v="635.51"/>
    <n v="114.39"/>
    <n v="749.9"/>
  </r>
  <r>
    <x v="208"/>
    <n v="9.24"/>
    <n v="1.66"/>
    <n v="10.9"/>
  </r>
  <r>
    <x v="209"/>
    <n v="1500"/>
    <n v="270"/>
    <n v="1770"/>
  </r>
  <r>
    <x v="210"/>
    <n v="6.27"/>
    <n v="1.1299999999999999"/>
    <n v="7.4"/>
  </r>
  <r>
    <x v="211"/>
    <n v="100"/>
    <n v="0"/>
    <n v="100"/>
  </r>
  <r>
    <x v="212"/>
    <n v="870.59"/>
    <n v="156.71"/>
    <n v="1027.3"/>
  </r>
  <r>
    <x v="213"/>
    <n v="17.36"/>
    <n v="3.13"/>
    <n v="20.49"/>
  </r>
  <r>
    <x v="213"/>
    <n v="4.63"/>
    <n v="0.83"/>
    <n v="5.46"/>
  </r>
  <r>
    <x v="213"/>
    <n v="1.4"/>
    <n v="0.25"/>
    <n v="1.65"/>
  </r>
  <r>
    <x v="213"/>
    <n v="1.64"/>
    <n v="0.3"/>
    <n v="1.94"/>
  </r>
  <r>
    <x v="213"/>
    <n v="49.3"/>
    <n v="8.8699999999999992"/>
    <n v="58.17"/>
  </r>
  <r>
    <x v="213"/>
    <n v="7.93"/>
    <n v="1.43"/>
    <n v="9.36"/>
  </r>
  <r>
    <x v="213"/>
    <n v="3.12"/>
    <n v="0.56000000000000005"/>
    <n v="3.68"/>
  </r>
  <r>
    <x v="213"/>
    <n v="2.42"/>
    <n v="0.44"/>
    <n v="2.86"/>
  </r>
  <r>
    <x v="213"/>
    <n v="1.86"/>
    <n v="0.33"/>
    <n v="2.19"/>
  </r>
  <r>
    <x v="213"/>
    <n v="25.24"/>
    <n v="4.54"/>
    <n v="29.78"/>
  </r>
  <r>
    <x v="213"/>
    <n v="50.42"/>
    <n v="9.08"/>
    <n v="59.5"/>
  </r>
  <r>
    <x v="213"/>
    <n v="39.53"/>
    <n v="7.11"/>
    <n v="46.64"/>
  </r>
  <r>
    <x v="213"/>
    <n v="4.8"/>
    <n v="0.86"/>
    <n v="5.66"/>
  </r>
  <r>
    <x v="213"/>
    <n v="3.07"/>
    <n v="0.55000000000000004"/>
    <n v="3.62"/>
  </r>
  <r>
    <x v="213"/>
    <n v="1.43"/>
    <n v="0.26"/>
    <n v="1.69"/>
  </r>
  <r>
    <x v="213"/>
    <n v="19.86"/>
    <n v="3.57"/>
    <n v="23.43"/>
  </r>
  <r>
    <x v="213"/>
    <n v="19.02"/>
    <n v="3.42"/>
    <n v="22.44"/>
  </r>
  <r>
    <x v="213"/>
    <n v="15.36"/>
    <n v="2.76"/>
    <n v="18.12"/>
  </r>
  <r>
    <x v="213"/>
    <n v="1.35"/>
    <n v="0.24"/>
    <n v="1.59"/>
  </r>
  <r>
    <x v="213"/>
    <n v="21.86"/>
    <n v="3.93"/>
    <n v="25.79"/>
  </r>
  <r>
    <x v="213"/>
    <n v="17"/>
    <n v="3.06"/>
    <n v="20.059999999999999"/>
  </r>
  <r>
    <x v="213"/>
    <n v="1.03"/>
    <n v="0.18"/>
    <n v="1.21"/>
  </r>
  <r>
    <x v="214"/>
    <n v="900"/>
    <n v="162"/>
    <n v="1062"/>
  </r>
  <r>
    <x v="215"/>
    <n v="240"/>
    <n v="43.2"/>
    <n v="283.2"/>
  </r>
  <r>
    <x v="216"/>
    <n v="500"/>
    <n v="90"/>
    <n v="590"/>
  </r>
  <r>
    <x v="217"/>
    <n v="279.66000000000003"/>
    <n v="50.34"/>
    <n v="330"/>
  </r>
  <r>
    <x v="218"/>
    <n v="50"/>
    <n v="9"/>
    <n v="59"/>
  </r>
  <r>
    <x v="219"/>
    <n v="101.69"/>
    <n v="18.309999999999999"/>
    <n v="120"/>
  </r>
  <r>
    <x v="220"/>
    <n v="8.4700000000000006"/>
    <n v="1.53"/>
    <n v="10"/>
  </r>
  <r>
    <x v="220"/>
    <n v="12.71"/>
    <n v="2.29"/>
    <n v="15"/>
  </r>
  <r>
    <x v="220"/>
    <n v="12.71"/>
    <n v="2.29"/>
    <n v="15"/>
  </r>
  <r>
    <x v="220"/>
    <n v="2.12"/>
    <n v="0.38"/>
    <n v="2.5"/>
  </r>
  <r>
    <x v="220"/>
    <n v="63.56"/>
    <n v="11.44"/>
    <n v="75"/>
  </r>
  <r>
    <x v="220"/>
    <n v="24.49"/>
    <n v="4.41"/>
    <n v="28.9"/>
  </r>
  <r>
    <x v="220"/>
    <n v="12.71"/>
    <n v="2.29"/>
    <n v="15"/>
  </r>
  <r>
    <x v="220"/>
    <n v="8.4700000000000006"/>
    <n v="1.53"/>
    <n v="10"/>
  </r>
  <r>
    <x v="221"/>
    <n v="36.020000000000003"/>
    <n v="6.48"/>
    <n v="42.5"/>
  </r>
  <r>
    <x v="221"/>
    <n v="33.049999999999997"/>
    <n v="5.95"/>
    <n v="39"/>
  </r>
  <r>
    <x v="221"/>
    <n v="6.78"/>
    <n v="1.22"/>
    <n v="8"/>
  </r>
  <r>
    <x v="222"/>
    <n v="81.36"/>
    <n v="14.64"/>
    <n v="96"/>
  </r>
  <r>
    <x v="223"/>
    <n v="50.85"/>
    <n v="9.15"/>
    <n v="60"/>
  </r>
  <r>
    <x v="223"/>
    <n v="7.54"/>
    <n v="1.36"/>
    <n v="8.9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4"/>
    <n v="161.02000000000001"/>
    <n v="28.98"/>
    <n v="190"/>
  </r>
  <r>
    <x v="225"/>
    <n v="500"/>
    <n v="90"/>
    <n v="590"/>
  </r>
  <r>
    <x v="225"/>
    <n v="400"/>
    <n v="72"/>
    <n v="472"/>
  </r>
  <r>
    <x v="226"/>
    <n v="86.44"/>
    <n v="15.56"/>
    <n v="102"/>
  </r>
  <r>
    <x v="227"/>
    <n v="25.33"/>
    <n v="4.5599999999999996"/>
    <n v="29.89"/>
  </r>
  <r>
    <x v="228"/>
    <n v="5050"/>
    <n v="909"/>
    <n v="5959"/>
  </r>
  <r>
    <x v="229"/>
    <n v="364.41"/>
    <n v="65.59"/>
    <n v="430"/>
  </r>
  <r>
    <x v="230"/>
    <n v="220"/>
    <n v="39.6"/>
    <n v="259.60000000000002"/>
  </r>
  <r>
    <x v="231"/>
    <n v="2676.75"/>
    <n v="481.82"/>
    <n v="3158.57"/>
  </r>
  <r>
    <x v="232"/>
    <n v="600"/>
    <n v="108"/>
    <n v="708"/>
  </r>
  <r>
    <x v="233"/>
    <n v="127.12"/>
    <n v="22.88"/>
    <n v="150"/>
  </r>
  <r>
    <x v="233"/>
    <n v="84.75"/>
    <n v="15.26"/>
    <n v="100.01"/>
  </r>
  <r>
    <x v="234"/>
    <n v="8000"/>
    <n v="1440"/>
    <n v="9440"/>
  </r>
  <r>
    <x v="234"/>
    <n v="6720"/>
    <n v="1209.5999999999999"/>
    <n v="7929.6"/>
  </r>
  <r>
    <x v="234"/>
    <n v="1280"/>
    <n v="230.4"/>
    <n v="1510.4"/>
  </r>
  <r>
    <x v="235"/>
    <n v="1660"/>
    <n v="298.8"/>
    <n v="1958.8"/>
  </r>
  <r>
    <x v="235"/>
    <n v="2110"/>
    <n v="379.8"/>
    <n v="2489.8000000000002"/>
  </r>
  <r>
    <x v="235"/>
    <n v="10790"/>
    <n v="1942.2"/>
    <n v="12732.2"/>
  </r>
  <r>
    <x v="235"/>
    <n v="5445"/>
    <n v="980.1"/>
    <n v="6425.1"/>
  </r>
  <r>
    <x v="235"/>
    <n v="4616.97"/>
    <n v="831.05"/>
    <n v="5448.02"/>
  </r>
  <r>
    <x v="236"/>
    <n v="590.76"/>
    <n v="106.34"/>
    <n v="697.1"/>
  </r>
  <r>
    <x v="237"/>
    <n v="169.49"/>
    <n v="30.51"/>
    <n v="200"/>
  </r>
  <r>
    <x v="237"/>
    <n v="155.08000000000001"/>
    <n v="27.92"/>
    <n v="183"/>
  </r>
  <r>
    <x v="237"/>
    <n v="155.08000000000001"/>
    <n v="27.92"/>
    <n v="183"/>
  </r>
  <r>
    <x v="237"/>
    <n v="155.08000000000001"/>
    <n v="27.92"/>
    <n v="183"/>
  </r>
  <r>
    <x v="237"/>
    <n v="88.98"/>
    <n v="16.02"/>
    <n v="105"/>
  </r>
  <r>
    <x v="237"/>
    <n v="88.98"/>
    <n v="16.02"/>
    <n v="105"/>
  </r>
  <r>
    <x v="237"/>
    <n v="88.98"/>
    <n v="16.02"/>
    <n v="105"/>
  </r>
  <r>
    <x v="237"/>
    <n v="88.98"/>
    <n v="16.02"/>
    <n v="105"/>
  </r>
  <r>
    <x v="237"/>
    <n v="310.17"/>
    <n v="55.83"/>
    <n v="366"/>
  </r>
  <r>
    <x v="237"/>
    <n v="310.17"/>
    <n v="55.83"/>
    <n v="366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775.42"/>
    <n v="139.58000000000001"/>
    <n v="915"/>
  </r>
  <r>
    <x v="237"/>
    <n v="232.63"/>
    <n v="41.87"/>
    <n v="274.5"/>
  </r>
  <r>
    <x v="237"/>
    <n v="232.63"/>
    <n v="41.87"/>
    <n v="274.5"/>
  </r>
  <r>
    <x v="238"/>
    <n v="100"/>
    <n v="18"/>
    <n v="118"/>
  </r>
  <r>
    <x v="239"/>
    <n v="82.2"/>
    <n v="14.8"/>
    <n v="97"/>
  </r>
  <r>
    <x v="240"/>
    <n v="42.37"/>
    <n v="7.63"/>
    <n v="50"/>
  </r>
  <r>
    <x v="240"/>
    <n v="16.95"/>
    <n v="3.05"/>
    <n v="20"/>
  </r>
  <r>
    <x v="240"/>
    <n v="36.44"/>
    <n v="6.56"/>
    <n v="43"/>
  </r>
  <r>
    <x v="240"/>
    <n v="1571.19"/>
    <n v="282.81"/>
    <n v="1854"/>
  </r>
  <r>
    <x v="240"/>
    <n v="240.68"/>
    <n v="43.32"/>
    <n v="284"/>
  </r>
  <r>
    <x v="241"/>
    <n v="355.08"/>
    <n v="63.92"/>
    <n v="419"/>
  </r>
  <r>
    <x v="242"/>
    <n v="80"/>
    <n v="0"/>
    <n v="80"/>
  </r>
  <r>
    <x v="242"/>
    <n v="80"/>
    <n v="0"/>
    <n v="80"/>
  </r>
  <r>
    <x v="243"/>
    <n v="92.8"/>
    <n v="16.7"/>
    <n v="109.5"/>
  </r>
  <r>
    <x v="244"/>
    <n v="95"/>
    <n v="0"/>
    <n v="95"/>
  </r>
  <r>
    <x v="245"/>
    <n v="847.46"/>
    <n v="152.54"/>
    <n v="1000"/>
  </r>
  <r>
    <x v="246"/>
    <n v="2400"/>
    <n v="432"/>
    <n v="2832"/>
  </r>
  <r>
    <x v="247"/>
    <n v="1080"/>
    <n v="194.4"/>
    <n v="1274.4000000000001"/>
  </r>
  <r>
    <x v="248"/>
    <n v="2667"/>
    <n v="480.06"/>
    <n v="3147.06"/>
  </r>
  <r>
    <x v="249"/>
    <n v="500"/>
    <n v="90"/>
    <n v="590"/>
  </r>
  <r>
    <x v="250"/>
    <n v="254.24"/>
    <n v="45.76"/>
    <n v="300"/>
  </r>
  <r>
    <x v="251"/>
    <n v="1283.9000000000001"/>
    <n v="231.1"/>
    <n v="1515"/>
  </r>
  <r>
    <x v="252"/>
    <n v="1900"/>
    <n v="342"/>
    <n v="2242"/>
  </r>
  <r>
    <x v="253"/>
    <n v="2028"/>
    <n v="365.04"/>
    <n v="2393.04"/>
  </r>
  <r>
    <x v="253"/>
    <n v="41.8"/>
    <n v="7.52"/>
    <n v="49.32"/>
  </r>
  <r>
    <x v="254"/>
    <n v="250.03"/>
    <n v="0"/>
    <n v="250.03"/>
  </r>
  <r>
    <x v="255"/>
    <n v="79.41"/>
    <n v="14.29"/>
    <n v="93.7"/>
  </r>
  <r>
    <x v="256"/>
    <n v="29.64"/>
    <n v="5.34"/>
    <n v="34.979999999999997"/>
  </r>
  <r>
    <x v="256"/>
    <n v="14.72"/>
    <n v="2.65"/>
    <n v="17.37"/>
  </r>
  <r>
    <x v="256"/>
    <n v="6"/>
    <n v="1.08"/>
    <n v="7.08"/>
  </r>
  <r>
    <x v="256"/>
    <n v="20.29"/>
    <n v="3.65"/>
    <n v="23.94"/>
  </r>
  <r>
    <x v="256"/>
    <n v="15"/>
    <n v="2.7"/>
    <n v="17.7"/>
  </r>
  <r>
    <x v="256"/>
    <n v="20.12"/>
    <n v="3.62"/>
    <n v="23.74"/>
  </r>
  <r>
    <x v="256"/>
    <n v="11.65"/>
    <n v="2.1"/>
    <n v="13.75"/>
  </r>
  <r>
    <x v="256"/>
    <n v="2"/>
    <n v="0.36"/>
    <n v="2.36"/>
  </r>
  <r>
    <x v="256"/>
    <n v="17.36"/>
    <n v="3.12"/>
    <n v="20.48"/>
  </r>
  <r>
    <x v="256"/>
    <n v="7.25"/>
    <n v="1.31"/>
    <n v="8.56"/>
  </r>
  <r>
    <x v="256"/>
    <n v="23.3"/>
    <n v="4.1900000000000004"/>
    <n v="27.49"/>
  </r>
  <r>
    <x v="256"/>
    <n v="32.75"/>
    <n v="5.9"/>
    <n v="38.65"/>
  </r>
  <r>
    <x v="256"/>
    <n v="56"/>
    <n v="10.08"/>
    <n v="66.08"/>
  </r>
  <r>
    <x v="256"/>
    <n v="68.53"/>
    <n v="12.34"/>
    <n v="80.87"/>
  </r>
  <r>
    <x v="256"/>
    <n v="40.79"/>
    <n v="7.34"/>
    <n v="48.13"/>
  </r>
  <r>
    <x v="256"/>
    <n v="58.39"/>
    <n v="10.51"/>
    <n v="68.900000000000006"/>
  </r>
  <r>
    <x v="256"/>
    <n v="10.9"/>
    <n v="1.96"/>
    <n v="12.86"/>
  </r>
  <r>
    <x v="257"/>
    <n v="227.05"/>
    <n v="40.869999999999997"/>
    <n v="267.92"/>
  </r>
  <r>
    <x v="258"/>
    <n v="127.12"/>
    <n v="22.88"/>
    <n v="150"/>
  </r>
  <r>
    <x v="259"/>
    <n v="1200"/>
    <n v="216"/>
    <n v="1416"/>
  </r>
  <r>
    <x v="259"/>
    <n v="1200"/>
    <n v="216"/>
    <n v="1416"/>
  </r>
  <r>
    <x v="260"/>
    <n v="5052"/>
    <n v="0"/>
    <n v="5052"/>
  </r>
  <r>
    <x v="261"/>
    <n v="298.31"/>
    <n v="53.69"/>
    <n v="352"/>
  </r>
  <r>
    <x v="262"/>
    <n v="221.82"/>
    <n v="39.93"/>
    <n v="261.75"/>
  </r>
  <r>
    <x v="263"/>
    <n v="168.73"/>
    <n v="30.37"/>
    <n v="199.1"/>
  </r>
  <r>
    <x v="263"/>
    <n v="167.8"/>
    <n v="30.2"/>
    <n v="198"/>
  </r>
  <r>
    <x v="263"/>
    <n v="171.19"/>
    <n v="30.81"/>
    <n v="202"/>
  </r>
  <r>
    <x v="263"/>
    <n v="169.49"/>
    <n v="30.51"/>
    <n v="200"/>
  </r>
  <r>
    <x v="263"/>
    <n v="169.49"/>
    <n v="30.51"/>
    <n v="200"/>
  </r>
  <r>
    <x v="263"/>
    <n v="74.58"/>
    <n v="13.42"/>
    <n v="88"/>
  </r>
  <r>
    <x v="263"/>
    <n v="74.58"/>
    <n v="13.42"/>
    <n v="88"/>
  </r>
  <r>
    <x v="263"/>
    <n v="74.75"/>
    <n v="13.45"/>
    <n v="88.2"/>
  </r>
  <r>
    <x v="263"/>
    <n v="74.489999999999995"/>
    <n v="13.41"/>
    <n v="87.9"/>
  </r>
  <r>
    <x v="263"/>
    <n v="74.75"/>
    <n v="13.45"/>
    <n v="88.2"/>
  </r>
  <r>
    <x v="263"/>
    <n v="118.64"/>
    <n v="21.36"/>
    <n v="140"/>
  </r>
  <r>
    <x v="263"/>
    <n v="118.81"/>
    <n v="21.39"/>
    <n v="140.19999999999999"/>
  </r>
  <r>
    <x v="263"/>
    <n v="118.98"/>
    <n v="21.42"/>
    <n v="140.4"/>
  </r>
  <r>
    <x v="263"/>
    <n v="338.98"/>
    <n v="61.02"/>
    <n v="400"/>
  </r>
  <r>
    <x v="264"/>
    <n v="192"/>
    <n v="34.56"/>
    <n v="226.56"/>
  </r>
  <r>
    <x v="265"/>
    <n v="2076.27"/>
    <n v="373.73"/>
    <n v="2450"/>
  </r>
  <r>
    <x v="266"/>
    <n v="600"/>
    <n v="108"/>
    <n v="708"/>
  </r>
  <r>
    <x v="267"/>
    <n v="960"/>
    <n v="172.8"/>
    <n v="1132.8"/>
  </r>
  <r>
    <x v="268"/>
    <n v="78.39"/>
    <n v="14.11"/>
    <n v="92.5"/>
  </r>
  <r>
    <x v="269"/>
    <n v="1044"/>
    <n v="187.92"/>
    <n v="1231.92"/>
  </r>
  <r>
    <x v="269"/>
    <n v="128"/>
    <n v="23.04"/>
    <n v="151.04"/>
  </r>
  <r>
    <x v="270"/>
    <n v="177.97"/>
    <n v="32.03"/>
    <n v="210"/>
  </r>
  <r>
    <x v="270"/>
    <n v="169.49"/>
    <n v="30.51"/>
    <n v="200"/>
  </r>
  <r>
    <x v="271"/>
    <n v="1350"/>
    <n v="0"/>
    <n v="1350"/>
  </r>
  <r>
    <x v="272"/>
    <n v="360"/>
    <n v="64.8"/>
    <n v="424.8"/>
  </r>
  <r>
    <x v="273"/>
    <n v="1540"/>
    <n v="0"/>
    <n v="1540"/>
  </r>
  <r>
    <x v="274"/>
    <n v="150"/>
    <n v="0"/>
    <n v="1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5"/>
    <n v="805.08"/>
    <n v="144.91999999999999"/>
    <n v="950"/>
  </r>
  <r>
    <x v="276"/>
    <n v="1560"/>
    <n v="280.8"/>
    <n v="1840.8"/>
  </r>
  <r>
    <x v="277"/>
    <n v="220.34"/>
    <n v="39.659999999999997"/>
    <n v="260"/>
  </r>
  <r>
    <x v="278"/>
    <n v="298.31"/>
    <n v="53.69"/>
    <n v="352"/>
  </r>
  <r>
    <x v="279"/>
    <n v="355.93"/>
    <n v="64.069999999999993"/>
    <n v="420"/>
  </r>
  <r>
    <x v="280"/>
    <n v="23.69"/>
    <n v="4.26"/>
    <n v="27.95"/>
  </r>
  <r>
    <x v="281"/>
    <n v="47.37"/>
    <n v="8.5299999999999994"/>
    <n v="55.9"/>
  </r>
  <r>
    <x v="282"/>
    <n v="25.33"/>
    <n v="4.5599999999999996"/>
    <n v="29.89"/>
  </r>
  <r>
    <x v="283"/>
    <n v="1800"/>
    <n v="0"/>
    <n v="1800"/>
  </r>
  <r>
    <x v="284"/>
    <n v="2076.27"/>
    <n v="373.73"/>
    <n v="2450"/>
  </r>
  <r>
    <x v="285"/>
    <n v="220"/>
    <n v="39.6"/>
    <n v="259.60000000000002"/>
  </r>
  <r>
    <x v="286"/>
    <n v="480"/>
    <n v="86.4"/>
    <n v="566.4"/>
  </r>
  <r>
    <x v="287"/>
    <n v="110"/>
    <n v="0"/>
    <n v="110"/>
  </r>
  <r>
    <x v="288"/>
    <n v="300"/>
    <n v="54"/>
    <n v="354"/>
  </r>
  <r>
    <x v="289"/>
    <n v="41.8"/>
    <n v="7.52"/>
    <n v="49.32"/>
  </r>
  <r>
    <x v="290"/>
    <n v="337.5"/>
    <n v="60.75"/>
    <n v="398.25"/>
  </r>
  <r>
    <x v="291"/>
    <n v="360"/>
    <n v="64.8"/>
    <n v="424.8"/>
  </r>
  <r>
    <x v="292"/>
    <n v="181.36"/>
    <n v="32.64"/>
    <n v="214"/>
  </r>
  <r>
    <x v="292"/>
    <n v="180.51"/>
    <n v="32.49"/>
    <n v="213"/>
  </r>
  <r>
    <x v="292"/>
    <n v="180.51"/>
    <n v="32.49"/>
    <n v="213"/>
  </r>
  <r>
    <x v="292"/>
    <n v="455.93"/>
    <n v="82.07"/>
    <n v="538"/>
  </r>
  <r>
    <x v="292"/>
    <n v="455.59"/>
    <n v="82.01"/>
    <n v="537.6"/>
  </r>
  <r>
    <x v="292"/>
    <n v="455.59"/>
    <n v="82.01"/>
    <n v="537.6"/>
  </r>
  <r>
    <x v="292"/>
    <n v="455.59"/>
    <n v="82.01"/>
    <n v="537.6"/>
  </r>
  <r>
    <x v="292"/>
    <n v="338.98"/>
    <n v="61.02"/>
    <n v="400"/>
  </r>
  <r>
    <x v="292"/>
    <n v="338.98"/>
    <n v="61.02"/>
    <n v="400"/>
  </r>
  <r>
    <x v="292"/>
    <n v="338.98"/>
    <n v="61.02"/>
    <n v="400"/>
  </r>
  <r>
    <x v="292"/>
    <n v="338.98"/>
    <n v="61.02"/>
    <n v="400"/>
  </r>
  <r>
    <x v="292"/>
    <n v="73.73"/>
    <n v="13.27"/>
    <n v="87"/>
  </r>
  <r>
    <x v="292"/>
    <n v="73.73"/>
    <n v="13.27"/>
    <n v="87"/>
  </r>
  <r>
    <x v="292"/>
    <n v="74.239999999999995"/>
    <n v="13.36"/>
    <n v="87.6"/>
  </r>
  <r>
    <x v="292"/>
    <n v="74.239999999999995"/>
    <n v="13.36"/>
    <n v="87.6"/>
  </r>
  <r>
    <x v="292"/>
    <n v="169.49"/>
    <n v="30.51"/>
    <n v="200"/>
  </r>
  <r>
    <x v="293"/>
    <n v="550"/>
    <n v="0"/>
    <n v="550"/>
  </r>
  <r>
    <x v="294"/>
    <n v="320"/>
    <n v="0"/>
    <n v="320"/>
  </r>
  <r>
    <x v="295"/>
    <n v="450"/>
    <n v="81"/>
    <n v="531"/>
  </r>
  <r>
    <x v="160"/>
    <n v="390"/>
    <n v="70.2"/>
    <n v="460.2"/>
  </r>
  <r>
    <x v="296"/>
    <n v="146.94999999999999"/>
    <n v="26.45"/>
    <n v="173.4"/>
  </r>
  <r>
    <x v="297"/>
    <n v="6.9"/>
    <n v="0"/>
    <n v="6.9"/>
  </r>
  <r>
    <x v="298"/>
    <n v="731.1"/>
    <n v="0"/>
    <n v="731.1"/>
  </r>
  <r>
    <x v="299"/>
    <n v="2076.27"/>
    <n v="373.73"/>
    <n v="2450"/>
  </r>
  <r>
    <x v="300"/>
    <n v="100"/>
    <n v="18"/>
    <n v="118"/>
  </r>
  <r>
    <x v="301"/>
    <n v="805.08"/>
    <n v="144.91999999999999"/>
    <n v="950"/>
  </r>
  <r>
    <x v="301"/>
    <n v="805.08"/>
    <n v="144.91999999999999"/>
    <n v="950"/>
  </r>
  <r>
    <x v="302"/>
    <n v="1600"/>
    <n v="288"/>
    <n v="1888"/>
  </r>
  <r>
    <x v="303"/>
    <n v="2000"/>
    <n v="0"/>
    <n v="2000"/>
  </r>
  <r>
    <x v="98"/>
    <n v="300"/>
    <n v="54"/>
    <n v="354"/>
  </r>
  <r>
    <x v="121"/>
    <n v="400"/>
    <n v="0"/>
    <n v="400"/>
  </r>
  <r>
    <x v="304"/>
    <n v="500"/>
    <n v="0"/>
    <n v="500"/>
  </r>
  <r>
    <x v="102"/>
    <n v="261"/>
    <n v="46.98"/>
    <n v="307.98"/>
  </r>
  <r>
    <x v="305"/>
    <n v="5776.55"/>
    <n v="0"/>
    <n v="5776.55"/>
  </r>
  <r>
    <x v="306"/>
    <n v="338.98"/>
    <n v="61.02"/>
    <n v="400"/>
  </r>
  <r>
    <x v="306"/>
    <n v="610.16999999999996"/>
    <n v="109.83"/>
    <n v="720"/>
  </r>
  <r>
    <x v="307"/>
    <n v="1250"/>
    <n v="225"/>
    <n v="1475"/>
  </r>
  <r>
    <x v="307"/>
    <n v="400"/>
    <n v="72"/>
    <n v="472"/>
  </r>
  <r>
    <x v="307"/>
    <n v="900"/>
    <n v="162"/>
    <n v="1062"/>
  </r>
  <r>
    <x v="307"/>
    <n v="213"/>
    <n v="38.340000000000003"/>
    <n v="251.34"/>
  </r>
  <r>
    <x v="307"/>
    <n v="1000"/>
    <n v="180"/>
    <n v="1180"/>
  </r>
  <r>
    <x v="307"/>
    <n v="1000"/>
    <n v="180"/>
    <n v="118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805.08"/>
    <n v="144.91"/>
    <n v="949.99"/>
  </r>
  <r>
    <x v="308"/>
    <n v="805.08"/>
    <n v="144.91"/>
    <n v="949.99"/>
  </r>
  <r>
    <x v="308"/>
    <n v="805.08"/>
    <n v="144.91"/>
    <n v="949.99"/>
  </r>
  <r>
    <x v="308"/>
    <n v="805.08"/>
    <n v="144.91"/>
    <n v="949.99"/>
  </r>
  <r>
    <x v="308"/>
    <n v="805.09"/>
    <n v="144.91999999999999"/>
    <n v="950.01"/>
  </r>
  <r>
    <x v="308"/>
    <n v="805.09"/>
    <n v="144.91999999999999"/>
    <n v="950.01"/>
  </r>
  <r>
    <x v="308"/>
    <n v="805.09"/>
    <n v="144.91999999999999"/>
    <n v="950.01"/>
  </r>
  <r>
    <x v="308"/>
    <n v="805.09"/>
    <n v="144.91999999999999"/>
    <n v="950.01"/>
  </r>
  <r>
    <x v="309"/>
    <n v="3420"/>
    <n v="615.6"/>
    <n v="4035.6"/>
  </r>
  <r>
    <x v="310"/>
    <n v="2200"/>
    <n v="396"/>
    <n v="2596"/>
  </r>
  <r>
    <x v="311"/>
    <n v="508.47"/>
    <n v="91.53"/>
    <n v="600"/>
  </r>
  <r>
    <x v="311"/>
    <n v="169.49"/>
    <n v="30.51"/>
    <n v="200"/>
  </r>
  <r>
    <x v="311"/>
    <n v="338.98"/>
    <n v="61.02"/>
    <n v="400"/>
  </r>
  <r>
    <x v="311"/>
    <n v="338.98"/>
    <n v="61.02"/>
    <n v="400"/>
  </r>
  <r>
    <x v="311"/>
    <n v="169.49"/>
    <n v="30.51"/>
    <n v="200"/>
  </r>
  <r>
    <x v="311"/>
    <n v="169.49"/>
    <n v="30.51"/>
    <n v="200"/>
  </r>
  <r>
    <x v="311"/>
    <n v="254.24"/>
    <n v="45.76"/>
    <n v="300"/>
  </r>
  <r>
    <x v="311"/>
    <n v="254.24"/>
    <n v="45.76"/>
    <n v="300"/>
  </r>
  <r>
    <x v="311"/>
    <n v="1118.6400000000001"/>
    <n v="201.36"/>
    <n v="1320"/>
  </r>
  <r>
    <x v="311"/>
    <n v="847.46"/>
    <n v="152.54"/>
    <n v="1000"/>
  </r>
  <r>
    <x v="311"/>
    <n v="847.46"/>
    <n v="152.54"/>
    <n v="1000"/>
  </r>
  <r>
    <x v="311"/>
    <n v="169.49"/>
    <n v="30.51"/>
    <n v="200"/>
  </r>
  <r>
    <x v="312"/>
    <n v="150"/>
    <n v="0"/>
    <n v="150"/>
  </r>
  <r>
    <x v="313"/>
    <n v="270"/>
    <n v="48.6"/>
    <n v="318.60000000000002"/>
  </r>
  <r>
    <x v="314"/>
    <n v="221.82"/>
    <n v="39.93"/>
    <n v="261.75"/>
  </r>
  <r>
    <x v="315"/>
    <n v="500"/>
    <n v="0"/>
    <n v="500"/>
  </r>
  <r>
    <x v="316"/>
    <n v="1000"/>
    <n v="180"/>
    <n v="1180"/>
  </r>
  <r>
    <x v="317"/>
    <n v="900"/>
    <n v="0"/>
    <n v="900"/>
  </r>
  <r>
    <x v="318"/>
    <n v="36.020000000000003"/>
    <n v="6.48"/>
    <n v="42.5"/>
  </r>
  <r>
    <x v="318"/>
    <n v="45.76"/>
    <n v="8.24"/>
    <n v="54"/>
  </r>
  <r>
    <x v="318"/>
    <n v="6.78"/>
    <n v="1.22"/>
    <n v="8"/>
  </r>
  <r>
    <x v="319"/>
    <n v="1044"/>
    <n v="187.92"/>
    <n v="1231.92"/>
  </r>
  <r>
    <x v="319"/>
    <n v="128"/>
    <n v="23.04"/>
    <n v="151.04"/>
  </r>
  <r>
    <x v="320"/>
    <n v="1044"/>
    <n v="187.92"/>
    <n v="1231.92"/>
  </r>
  <r>
    <x v="320"/>
    <n v="128"/>
    <n v="23.04"/>
    <n v="151.04"/>
  </r>
  <r>
    <x v="146"/>
    <n v="362"/>
    <n v="65.16"/>
    <n v="427.16"/>
  </r>
  <r>
    <x v="321"/>
    <n v="5000"/>
    <n v="900"/>
    <n v="5900"/>
  </r>
  <r>
    <x v="321"/>
    <n v="3000"/>
    <n v="540"/>
    <n v="3540"/>
  </r>
  <r>
    <x v="321"/>
    <n v="2000"/>
    <n v="360"/>
    <n v="2360"/>
  </r>
  <r>
    <x v="321"/>
    <n v="500"/>
    <n v="90"/>
    <n v="590"/>
  </r>
  <r>
    <x v="322"/>
    <n v="1000"/>
    <n v="180"/>
    <n v="1180"/>
  </r>
  <r>
    <x v="322"/>
    <n v="750"/>
    <n v="135"/>
    <n v="885"/>
  </r>
  <r>
    <x v="322"/>
    <n v="12600"/>
    <n v="2268"/>
    <n v="14868"/>
  </r>
  <r>
    <x v="322"/>
    <n v="7080"/>
    <n v="1274.4000000000001"/>
    <n v="8354.4"/>
  </r>
  <r>
    <x v="114"/>
    <n v="194.07"/>
    <n v="34.93"/>
    <n v="229"/>
  </r>
  <r>
    <x v="114"/>
    <n v="24.58"/>
    <n v="4.42"/>
    <n v="29"/>
  </r>
  <r>
    <x v="114"/>
    <n v="33.049999999999997"/>
    <n v="5.95"/>
    <n v="39"/>
  </r>
  <r>
    <x v="114"/>
    <n v="169.49"/>
    <n v="30.51"/>
    <n v="200"/>
  </r>
  <r>
    <x v="323"/>
    <n v="960"/>
    <n v="172.8"/>
    <n v="1132.8"/>
  </r>
  <r>
    <x v="132"/>
    <n v="3840"/>
    <n v="691.2"/>
    <n v="4531.2"/>
  </r>
  <r>
    <x v="324"/>
    <n v="161.02000000000001"/>
    <n v="28.98"/>
    <n v="190"/>
  </r>
  <r>
    <x v="324"/>
    <n v="161.02000000000001"/>
    <n v="28.98"/>
    <n v="190"/>
  </r>
  <r>
    <x v="324"/>
    <n v="161.02000000000001"/>
    <n v="28.98"/>
    <n v="190"/>
  </r>
  <r>
    <x v="324"/>
    <n v="161.02000000000001"/>
    <n v="28.98"/>
    <n v="190"/>
  </r>
  <r>
    <x v="325"/>
    <n v="500"/>
    <n v="0"/>
    <n v="500"/>
  </r>
  <r>
    <x v="326"/>
    <n v="498.31"/>
    <n v="89.69"/>
    <n v="588"/>
  </r>
  <r>
    <x v="326"/>
    <n v="498.31"/>
    <n v="89.69"/>
    <n v="588"/>
  </r>
  <r>
    <x v="326"/>
    <n v="169.49"/>
    <n v="30.51"/>
    <n v="200"/>
  </r>
  <r>
    <x v="326"/>
    <n v="169.49"/>
    <n v="30.51"/>
    <n v="200"/>
  </r>
  <r>
    <x v="326"/>
    <n v="169.49"/>
    <n v="30.51"/>
    <n v="200"/>
  </r>
  <r>
    <x v="326"/>
    <n v="92.37"/>
    <n v="16.63"/>
    <n v="109"/>
  </r>
  <r>
    <x v="326"/>
    <n v="93.22"/>
    <n v="16.78"/>
    <n v="110"/>
  </r>
  <r>
    <x v="326"/>
    <n v="131.36000000000001"/>
    <n v="23.64"/>
    <n v="155"/>
  </r>
  <r>
    <x v="326"/>
    <n v="131.36000000000001"/>
    <n v="23.64"/>
    <n v="155"/>
  </r>
  <r>
    <x v="326"/>
    <n v="131.36000000000001"/>
    <n v="23.64"/>
    <n v="155"/>
  </r>
  <r>
    <x v="326"/>
    <n v="131.36000000000001"/>
    <n v="23.64"/>
    <n v="155"/>
  </r>
  <r>
    <x v="326"/>
    <n v="508.47"/>
    <n v="91.53"/>
    <n v="600"/>
  </r>
  <r>
    <x v="327"/>
    <n v="169.49"/>
    <n v="30.51"/>
    <n v="200"/>
  </r>
  <r>
    <x v="328"/>
    <n v="240"/>
    <n v="0"/>
    <n v="240"/>
  </r>
  <r>
    <x v="329"/>
    <n v="336"/>
    <n v="60.48"/>
    <n v="396.48"/>
  </r>
  <r>
    <x v="329"/>
    <n v="576"/>
    <n v="103.68"/>
    <n v="679.68"/>
  </r>
  <r>
    <x v="330"/>
    <n v="288"/>
    <n v="51.84"/>
    <n v="339.84"/>
  </r>
  <r>
    <x v="330"/>
    <n v="133.9"/>
    <n v="24.1"/>
    <n v="158"/>
  </r>
  <r>
    <x v="331"/>
    <n v="220"/>
    <n v="39.6"/>
    <n v="259.60000000000002"/>
  </r>
  <r>
    <x v="114"/>
    <n v="360"/>
    <n v="64.8"/>
    <n v="424.8"/>
  </r>
  <r>
    <x v="332"/>
    <n v="94.92"/>
    <n v="17.079999999999998"/>
    <n v="112"/>
  </r>
  <r>
    <x v="333"/>
    <n v="754.24"/>
    <n v="135.76"/>
    <n v="890"/>
  </r>
  <r>
    <x v="333"/>
    <n v="122.88"/>
    <n v="22.12"/>
    <n v="145"/>
  </r>
  <r>
    <x v="333"/>
    <n v="42.37"/>
    <n v="7.63"/>
    <n v="50"/>
  </r>
  <r>
    <x v="333"/>
    <n v="27.12"/>
    <n v="4.88"/>
    <n v="32"/>
  </r>
  <r>
    <x v="333"/>
    <n v="220.34"/>
    <n v="39.659999999999997"/>
    <n v="260"/>
  </r>
  <r>
    <x v="333"/>
    <n v="101.69"/>
    <n v="18.309999999999999"/>
    <n v="120"/>
  </r>
  <r>
    <x v="333"/>
    <n v="59.32"/>
    <n v="10.68"/>
    <n v="70"/>
  </r>
  <r>
    <x v="334"/>
    <n v="42.2"/>
    <n v="7.6"/>
    <n v="49.8"/>
  </r>
  <r>
    <x v="334"/>
    <n v="8.4700000000000006"/>
    <n v="1.53"/>
    <n v="10"/>
  </r>
  <r>
    <x v="335"/>
    <n v="262.70999999999998"/>
    <n v="47.29"/>
    <n v="310"/>
  </r>
  <r>
    <x v="335"/>
    <n v="76.27"/>
    <n v="13.73"/>
    <n v="90"/>
  </r>
  <r>
    <x v="336"/>
    <n v="609.32000000000005"/>
    <n v="109.68"/>
    <n v="719"/>
  </r>
  <r>
    <x v="336"/>
    <n v="16.95"/>
    <n v="3.05"/>
    <n v="20"/>
  </r>
  <r>
    <x v="337"/>
    <n v="466.1"/>
    <n v="83.9"/>
    <n v="550"/>
  </r>
  <r>
    <x v="337"/>
    <n v="50.85"/>
    <n v="9.15"/>
    <n v="60"/>
  </r>
  <r>
    <x v="338"/>
    <n v="350"/>
    <n v="0"/>
    <n v="350"/>
  </r>
  <r>
    <x v="339"/>
    <n v="42.29"/>
    <n v="7.61"/>
    <n v="49.9"/>
  </r>
  <r>
    <x v="339"/>
    <n v="406.02"/>
    <n v="73.08"/>
    <n v="479.1"/>
  </r>
  <r>
    <x v="339"/>
    <n v="16.100000000000001"/>
    <n v="2.9"/>
    <n v="19"/>
  </r>
  <r>
    <x v="339"/>
    <n v="27.97"/>
    <n v="5.03"/>
    <n v="33"/>
  </r>
  <r>
    <x v="340"/>
    <n v="1250"/>
    <n v="225"/>
    <n v="1475"/>
  </r>
  <r>
    <x v="341"/>
    <n v="4521.1899999999996"/>
    <n v="813.81"/>
    <n v="5335"/>
  </r>
  <r>
    <x v="342"/>
    <n v="135"/>
    <n v="24.3"/>
    <n v="159.30000000000001"/>
  </r>
  <r>
    <x v="343"/>
    <n v="749.07"/>
    <n v="134.83000000000001"/>
    <n v="883.9"/>
  </r>
  <r>
    <x v="344"/>
    <n v="696"/>
    <n v="125.28"/>
    <n v="821.28"/>
  </r>
  <r>
    <x v="344"/>
    <n v="128"/>
    <n v="23.04"/>
    <n v="151.04"/>
  </r>
  <r>
    <x v="345"/>
    <n v="100"/>
    <n v="18"/>
    <n v="118"/>
  </r>
  <r>
    <x v="346"/>
    <n v="2400"/>
    <n v="432"/>
    <n v="2832"/>
  </r>
  <r>
    <x v="347"/>
    <n v="338.98"/>
    <n v="61.02"/>
    <n v="400"/>
  </r>
  <r>
    <x v="347"/>
    <n v="847.46"/>
    <n v="152.54"/>
    <n v="1000"/>
  </r>
  <r>
    <x v="347"/>
    <n v="847.46"/>
    <n v="152.54"/>
    <n v="1000"/>
  </r>
  <r>
    <x v="347"/>
    <n v="847.46"/>
    <n v="152.54"/>
    <n v="1000"/>
  </r>
  <r>
    <x v="347"/>
    <n v="847.46"/>
    <n v="152.54"/>
    <n v="1000"/>
  </r>
  <r>
    <x v="347"/>
    <n v="847.46"/>
    <n v="152.54"/>
    <n v="1000"/>
  </r>
  <r>
    <x v="347"/>
    <n v="847.46"/>
    <n v="152.54"/>
    <n v="1000"/>
  </r>
  <r>
    <x v="347"/>
    <n v="271.19"/>
    <n v="48.81"/>
    <n v="320"/>
  </r>
  <r>
    <x v="347"/>
    <n v="228.81"/>
    <n v="41.19"/>
    <n v="270"/>
  </r>
  <r>
    <x v="348"/>
    <n v="63.56"/>
    <n v="11.44"/>
    <n v="75"/>
  </r>
  <r>
    <x v="349"/>
    <n v="20"/>
    <n v="3.6"/>
    <n v="23.6"/>
  </r>
  <r>
    <x v="169"/>
    <n v="1500"/>
    <n v="0"/>
    <n v="1500"/>
  </r>
  <r>
    <x v="350"/>
    <n v="329.66"/>
    <n v="59.34"/>
    <n v="389"/>
  </r>
  <r>
    <x v="350"/>
    <n v="244.92"/>
    <n v="44.09"/>
    <n v="289.01"/>
  </r>
  <r>
    <x v="350"/>
    <n v="321.19"/>
    <n v="57.81"/>
    <n v="379"/>
  </r>
  <r>
    <x v="351"/>
    <n v="182.5"/>
    <n v="0"/>
    <n v="182.5"/>
  </r>
  <r>
    <x v="352"/>
    <n v="329.66"/>
    <n v="59.34"/>
    <n v="389"/>
  </r>
  <r>
    <x v="352"/>
    <n v="244.92"/>
    <n v="44.08"/>
    <n v="289"/>
  </r>
  <r>
    <x v="352"/>
    <n v="130.51"/>
    <n v="23.49"/>
    <n v="154"/>
  </r>
  <r>
    <x v="353"/>
    <n v="48"/>
    <n v="8.64"/>
    <n v="56.64"/>
  </r>
  <r>
    <x v="354"/>
    <n v="3880"/>
    <n v="698.4"/>
    <n v="4578.3999999999996"/>
  </r>
  <r>
    <x v="355"/>
    <n v="600"/>
    <n v="108"/>
    <n v="708"/>
  </r>
  <r>
    <x v="356"/>
    <n v="264"/>
    <n v="47.52"/>
    <n v="311.52"/>
  </r>
  <r>
    <x v="356"/>
    <n v="100"/>
    <n v="18"/>
    <n v="118"/>
  </r>
  <r>
    <x v="357"/>
    <n v="640"/>
    <n v="0"/>
    <n v="640"/>
  </r>
  <r>
    <x v="358"/>
    <n v="6271.19"/>
    <n v="1128.81"/>
    <n v="7400"/>
  </r>
  <r>
    <x v="358"/>
    <n v="338.98"/>
    <n v="61.02"/>
    <n v="400"/>
  </r>
  <r>
    <x v="358"/>
    <n v="262.70999999999998"/>
    <n v="47.29"/>
    <n v="310"/>
  </r>
  <r>
    <x v="358"/>
    <n v="101.69"/>
    <n v="18.309999999999999"/>
    <n v="120"/>
  </r>
  <r>
    <x v="358"/>
    <n v="165.25"/>
    <n v="29.75"/>
    <n v="195"/>
  </r>
  <r>
    <x v="358"/>
    <n v="27.97"/>
    <n v="5.03"/>
    <n v="33"/>
  </r>
  <r>
    <x v="358"/>
    <n v="1905.93"/>
    <n v="343.07"/>
    <n v="2249"/>
  </r>
  <r>
    <x v="358"/>
    <n v="169.49"/>
    <n v="30.51"/>
    <n v="200"/>
  </r>
  <r>
    <x v="359"/>
    <n v="193.23"/>
    <n v="34.78"/>
    <n v="228.01"/>
  </r>
  <r>
    <x v="360"/>
    <n v="835.2"/>
    <n v="150.34"/>
    <n v="985.54"/>
  </r>
  <r>
    <x v="360"/>
    <n v="128"/>
    <n v="23.04"/>
    <n v="151.04"/>
  </r>
  <r>
    <x v="361"/>
    <n v="4521.1899999999996"/>
    <n v="813.81"/>
    <n v="5335"/>
  </r>
  <r>
    <x v="362"/>
    <n v="1650"/>
    <n v="0"/>
    <n v="1650"/>
  </r>
  <r>
    <x v="363"/>
    <n v="1600"/>
    <n v="0"/>
    <n v="1600"/>
  </r>
  <r>
    <x v="364"/>
    <n v="1700"/>
    <n v="0"/>
    <n v="1700"/>
  </r>
  <r>
    <x v="328"/>
    <n v="1600"/>
    <n v="0"/>
    <n v="1600"/>
  </r>
  <r>
    <x v="365"/>
    <n v="10500"/>
    <n v="1890"/>
    <n v="12390"/>
  </r>
  <r>
    <x v="366"/>
    <n v="440.68"/>
    <n v="79.319999999999993"/>
    <n v="520"/>
  </r>
  <r>
    <x v="367"/>
    <n v="7450"/>
    <n v="1341"/>
    <n v="8791"/>
  </r>
  <r>
    <x v="368"/>
    <n v="3140"/>
    <n v="565.20000000000005"/>
    <n v="3705.2"/>
  </r>
  <r>
    <x v="121"/>
    <n v="2000"/>
    <n v="0"/>
    <n v="2000"/>
  </r>
  <r>
    <x v="369"/>
    <n v="1300"/>
    <n v="0"/>
    <n v="1300"/>
  </r>
  <r>
    <x v="151"/>
    <n v="2000"/>
    <n v="0"/>
    <n v="2000"/>
  </r>
  <r>
    <x v="352"/>
    <n v="4500"/>
    <n v="810"/>
    <n v="5310"/>
  </r>
  <r>
    <x v="175"/>
    <n v="2500"/>
    <n v="0"/>
    <n v="2500"/>
  </r>
  <r>
    <x v="146"/>
    <n v="1080"/>
    <n v="194.4"/>
    <n v="1274.4000000000001"/>
  </r>
  <r>
    <x v="370"/>
    <n v="795"/>
    <n v="143.1"/>
    <n v="938.1"/>
  </r>
  <r>
    <x v="287"/>
    <n v="880"/>
    <n v="158.4"/>
    <n v="1038.4000000000001"/>
  </r>
  <r>
    <x v="371"/>
    <n v="288.14"/>
    <n v="51.86"/>
    <n v="340"/>
  </r>
  <r>
    <x v="371"/>
    <n v="932.2"/>
    <n v="167.8"/>
    <n v="1100"/>
  </r>
  <r>
    <x v="346"/>
    <n v="3608.47"/>
    <n v="649.52"/>
    <n v="4257.99"/>
  </r>
  <r>
    <x v="346"/>
    <n v="237.29"/>
    <n v="42.71"/>
    <n v="280"/>
  </r>
  <r>
    <x v="346"/>
    <n v="165.26"/>
    <n v="29.75"/>
    <n v="195.01"/>
  </r>
  <r>
    <x v="372"/>
    <n v="248.31"/>
    <n v="44.69"/>
    <n v="293"/>
  </r>
  <r>
    <x v="160"/>
    <n v="480"/>
    <n v="86.4"/>
    <n v="566.4"/>
  </r>
  <r>
    <x v="373"/>
    <n v="1688.47"/>
    <n v="303.93"/>
    <n v="1992.4"/>
  </r>
  <r>
    <x v="374"/>
    <n v="1550.7"/>
    <n v="279.13"/>
    <n v="1829.83"/>
  </r>
  <r>
    <x v="357"/>
    <n v="1040"/>
    <n v="0"/>
    <n v="1040"/>
  </r>
  <r>
    <x v="375"/>
    <n v="500"/>
    <n v="90"/>
    <n v="590"/>
  </r>
  <r>
    <x v="375"/>
    <n v="9915.25"/>
    <n v="1784.75"/>
    <n v="11700"/>
  </r>
  <r>
    <x v="329"/>
    <n v="262.70999999999998"/>
    <n v="47.29"/>
    <n v="310"/>
  </r>
  <r>
    <x v="376"/>
    <n v="100"/>
    <n v="18"/>
    <n v="118"/>
  </r>
  <r>
    <x v="377"/>
    <n v="220"/>
    <n v="39.6"/>
    <n v="259.60000000000002"/>
  </r>
  <r>
    <x v="378"/>
    <n v="1500"/>
    <n v="270"/>
    <n v="1770"/>
  </r>
  <r>
    <x v="379"/>
    <n v="502.54"/>
    <n v="90.46"/>
    <n v="593"/>
  </r>
  <r>
    <x v="380"/>
    <n v="9657.44"/>
    <n v="1738.34"/>
    <n v="11395.78"/>
  </r>
  <r>
    <x v="381"/>
    <n v="840"/>
    <n v="151.19999999999999"/>
    <n v="991.2"/>
  </r>
  <r>
    <x v="382"/>
    <n v="825"/>
    <n v="148.5"/>
    <n v="973.5"/>
  </r>
  <r>
    <x v="383"/>
    <n v="3006.87"/>
    <n v="541.24"/>
    <n v="3548.11"/>
  </r>
  <r>
    <x v="383"/>
    <n v="3202.99"/>
    <n v="576.54"/>
    <n v="3779.53"/>
  </r>
  <r>
    <x v="384"/>
    <n v="18758.310000000001"/>
    <n v="3376.5"/>
    <n v="22134.81"/>
  </r>
  <r>
    <x v="385"/>
    <n v="18794.919999999998"/>
    <n v="3383.09"/>
    <n v="22178.01"/>
  </r>
  <r>
    <x v="386"/>
    <n v="525.41999999999996"/>
    <n v="94.58"/>
    <n v="620"/>
  </r>
  <r>
    <x v="151"/>
    <n v="300"/>
    <n v="0"/>
    <n v="300"/>
  </r>
  <r>
    <x v="175"/>
    <n v="1680"/>
    <n v="0"/>
    <n v="1680"/>
  </r>
  <r>
    <x v="387"/>
    <n v="750"/>
    <n v="135"/>
    <n v="885"/>
  </r>
  <r>
    <x v="388"/>
    <n v="210.17"/>
    <n v="37.83"/>
    <n v="248"/>
  </r>
  <r>
    <x v="389"/>
    <n v="193.23"/>
    <n v="34.78"/>
    <n v="228.01"/>
  </r>
  <r>
    <x v="390"/>
    <n v="840"/>
    <n v="0"/>
    <n v="840"/>
  </r>
  <r>
    <x v="391"/>
    <n v="1327.12"/>
    <n v="238.88"/>
    <n v="1566"/>
  </r>
  <r>
    <x v="392"/>
    <n v="661.02"/>
    <n v="118.98"/>
    <n v="780"/>
  </r>
  <r>
    <x v="393"/>
    <n v="1200"/>
    <n v="0"/>
    <n v="1200"/>
  </r>
  <r>
    <x v="169"/>
    <n v="300"/>
    <n v="0"/>
    <n v="300"/>
  </r>
  <r>
    <x v="394"/>
    <n v="1800"/>
    <n v="324"/>
    <n v="2124"/>
  </r>
  <r>
    <x v="395"/>
    <n v="2700"/>
    <n v="486"/>
    <n v="3186"/>
  </r>
  <r>
    <x v="396"/>
    <n v="2220"/>
    <n v="399.6"/>
    <n v="2619.6"/>
  </r>
  <r>
    <x v="351"/>
    <n v="170"/>
    <n v="0"/>
    <n v="170"/>
  </r>
  <r>
    <x v="397"/>
    <n v="193.23"/>
    <n v="34.78"/>
    <n v="228.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1">
  <r>
    <s v="E001"/>
    <s v="00000068"/>
    <s v="COLABORATIVA S.A.C."/>
    <x v="0"/>
    <d v="2025-10-27T11:58:09"/>
    <s v="VENTURA SABINO MIGUEL ANGEL"/>
    <m/>
    <s v="RUC"/>
    <m/>
    <s v="[{'codigo_producto': 2292, 'cantidad': '1', 'valor_unitario': 2170.0, 'precio_unitario': 2170.0, 'descuento': 0.0, 'subtotal': 2170.0, 'porcentaje_de_igv': '0.00', 'igv': 0.0, 'total': 2170.0, 'moneda': '1', 'tipo_de_cambio': 1.0, 'id_tipo_gasto': 5, 'nom_tipo_gasto': 'Otros', 'id_proveedor': 1806, 'id_producto': 31117, 'nom_producto': 'CARPIN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14T00:00:00"/>
    <m/>
    <m/>
    <m/>
    <m/>
    <m/>
    <x v="0"/>
    <n v="1"/>
    <n v="2170"/>
    <n v="2170"/>
    <n v="0"/>
    <n v="2170"/>
    <n v="0"/>
    <n v="0"/>
    <n v="2170"/>
    <n v="1"/>
    <n v="1"/>
    <x v="0"/>
    <s v="Otros"/>
    <x v="0"/>
    <n v="31117"/>
    <x v="0"/>
    <x v="0"/>
    <x v="0"/>
    <s v="Pagado"/>
    <x v="0"/>
    <s v="6329102 SERVICIOS DIVERSOS"/>
    <x v="0"/>
    <x v="0"/>
    <m/>
    <m/>
    <m/>
    <m/>
    <m/>
    <m/>
    <x v="0"/>
    <n v="2170"/>
    <n v="0"/>
    <n v="2170"/>
  </r>
  <r>
    <s v="F002"/>
    <s v="00001584"/>
    <s v="COLABORATIVA S.A.C."/>
    <x v="0"/>
    <d v="2025-10-27T10:22:20"/>
    <s v="PRAGMATIC S.A.C."/>
    <s v="Proveedor"/>
    <s v="RUC"/>
    <n v="20607097039"/>
    <s v="[{'codigo_producto': 1956, 'cantidad': '1', 'valor_unitario': 450.0, 'precio_unitario': 531.0, 'descuento': 0.0, 'subtotal': 450.0, 'porcentaje_de_igv': '18.00', 'igv': 81.0, 'total': 531.0, 'moneda': '1', 'tipo_de_cambio': 1.0, 'id_tipo_gasto': 2, 'nom_tipo_gasto': 'Servicios', 'id_proveedor': 565, 'id_producto': 31114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'', 'nom_distribucion': '', 'sub_categoria': '', 'porcentaje': '100.00'}]]}]"/>
    <d v="2025-10-14T00:00:00"/>
    <m/>
    <m/>
    <m/>
    <m/>
    <m/>
    <x v="1"/>
    <n v="1"/>
    <n v="450"/>
    <n v="531"/>
    <n v="0"/>
    <n v="450"/>
    <n v="18"/>
    <n v="81"/>
    <n v="531"/>
    <n v="1"/>
    <n v="1"/>
    <x v="1"/>
    <s v="Servicios"/>
    <x v="1"/>
    <n v="31114"/>
    <x v="1"/>
    <x v="0"/>
    <x v="0"/>
    <s v="Pagado"/>
    <x v="1"/>
    <s v="6327106 SERVICIOS INFORMATICOS"/>
    <x v="1"/>
    <x v="0"/>
    <m/>
    <m/>
    <m/>
    <m/>
    <m/>
    <m/>
    <x v="1"/>
    <n v="450"/>
    <n v="81"/>
    <n v="531"/>
  </r>
  <r>
    <s v="E001"/>
    <s v="00000005"/>
    <s v="COLABORATIVA S.A.C."/>
    <x v="1"/>
    <d v="2025-10-27T12:41:46"/>
    <s v="GUTIERREZ PETIT MARIA ANGEL"/>
    <m/>
    <s v="DNI"/>
    <n v="61455425"/>
    <s v="[{'codigo_producto': 2029, 'cantidad': '1', 'valor_unitario': 3550.0, 'precio_unitario': 3550.0, 'descuento': 0.0, 'subtotal': 3550.0, 'porcentaje_de_igv': '0.00', 'igv': 0.0, 'total': 3550.0, 'moneda': '1', 'tipo_de_cambio': 1.0, 'id_tipo_gasto': 2, 'nom_tipo_gasto': 'Servicios', 'id_proveedor': 6473, 'id_producto': 31041, 'nom_producto': 'Servicio de 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'', 'nom_distribucion': '', 'sub_categoria': '', 'porcentaje': '100.00'}]]}]"/>
    <d v="2025-10-13T00:00:00"/>
    <m/>
    <m/>
    <m/>
    <m/>
    <m/>
    <x v="2"/>
    <n v="1"/>
    <n v="3550"/>
    <n v="3550"/>
    <n v="0"/>
    <n v="3550"/>
    <n v="0"/>
    <n v="0"/>
    <n v="3550"/>
    <n v="1"/>
    <n v="1"/>
    <x v="1"/>
    <s v="Servicios"/>
    <x v="2"/>
    <n v="31041"/>
    <x v="2"/>
    <x v="0"/>
    <x v="0"/>
    <s v="Pagado"/>
    <x v="2"/>
    <s v="6311200 MOVILIDAD"/>
    <x v="1"/>
    <x v="0"/>
    <m/>
    <m/>
    <m/>
    <m/>
    <m/>
    <m/>
    <x v="2"/>
    <n v="3550"/>
    <n v="0"/>
    <n v="3550"/>
  </r>
  <r>
    <s v="E001"/>
    <s v="00000039"/>
    <s v="COLABORATIVA S.A.C."/>
    <x v="1"/>
    <d v="2025-10-27T09:30:00"/>
    <s v="CARMEN CRUZ MILAGROS ZONALI"/>
    <m/>
    <s v="RUC"/>
    <n v="10767791416"/>
    <s v="[{'codigo_producto': 2258, 'cantidad': '1', 'valor_unitario': 1640.0, 'precio_unitario': 1640.0, 'descuento': 0.0, 'subtotal': 1640.0, 'porcentaje_de_igv': '0.00', 'igv': 0.0, 'total': 1640.0, 'moneda': '1', 'tipo_de_cambio': 1.0, 'id_tipo_gasto': 2, 'nom_tipo_gasto': 'Servicios', 'id_proveedor': 1553, 'id_producto': 3101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3T00:00:00"/>
    <m/>
    <m/>
    <m/>
    <m/>
    <m/>
    <x v="3"/>
    <n v="1"/>
    <n v="1640"/>
    <n v="1640"/>
    <n v="0"/>
    <n v="1640"/>
    <n v="0"/>
    <n v="0"/>
    <n v="1640"/>
    <n v="1"/>
    <n v="1"/>
    <x v="1"/>
    <s v="Servicios"/>
    <x v="3"/>
    <n v="31013"/>
    <x v="3"/>
    <x v="1"/>
    <x v="0"/>
    <s v="Pagado"/>
    <x v="0"/>
    <s v="6329102 SERVICIOS DIVERSOS"/>
    <x v="2"/>
    <x v="0"/>
    <m/>
    <m/>
    <m/>
    <m/>
    <m/>
    <m/>
    <x v="3"/>
    <n v="1640"/>
    <n v="0"/>
    <n v="1640"/>
  </r>
  <r>
    <s v="F052"/>
    <s v="01689541"/>
    <s v="COLABORATIVA S.A.C."/>
    <x v="1"/>
    <d v="2025-10-27T12:24:37"/>
    <s v="MAPFRE PERU S.A."/>
    <s v="Proveedor"/>
    <s v="RUC"/>
    <n v="20517182673"/>
    <s v="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103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"/>
    <d v="2025-10-13T00:00:00"/>
    <m/>
    <m/>
    <m/>
    <m/>
    <m/>
    <x v="4"/>
    <n v="4"/>
    <n v="56.25"/>
    <n v="66.375"/>
    <n v="0"/>
    <n v="225"/>
    <n v="18"/>
    <n v="40.5"/>
    <n v="265.5"/>
    <n v="1"/>
    <n v="1"/>
    <x v="0"/>
    <s v="Otros"/>
    <x v="4"/>
    <n v="31036"/>
    <x v="4"/>
    <x v="0"/>
    <x v="0"/>
    <s v="Pagado"/>
    <x v="3"/>
    <s v="6511101 SEGURO SCTR"/>
    <x v="3"/>
    <x v="0"/>
    <m/>
    <m/>
    <m/>
    <m/>
    <m/>
    <m/>
    <x v="4"/>
    <n v="225"/>
    <n v="40.5"/>
    <n v="265.5"/>
  </r>
  <r>
    <s v="F250"/>
    <s v="00000900"/>
    <s v="COLABORATIVA S.A.C."/>
    <x v="1"/>
    <d v="2025-10-27T10:35:21"/>
    <s v="DOLCE CAPRICCIO SAC"/>
    <s v="Proveedor"/>
    <s v="RUC"/>
    <n v="20475815247"/>
    <s v="[{'codigo_producto': 1957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514, 'id_producto': 31017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"/>
    <d v="2025-10-13T00:00:00"/>
    <m/>
    <m/>
    <m/>
    <m/>
    <m/>
    <x v="5"/>
    <n v="1"/>
    <n v="101.69"/>
    <n v="120"/>
    <n v="0"/>
    <n v="101.69"/>
    <n v="18.010000000000002"/>
    <n v="18.309999999999999"/>
    <n v="120"/>
    <n v="1"/>
    <n v="1"/>
    <x v="0"/>
    <s v="Otros"/>
    <x v="5"/>
    <n v="31017"/>
    <x v="5"/>
    <x v="0"/>
    <x v="0"/>
    <s v="Pagado"/>
    <x v="4"/>
    <s v="6314100 AlimentaciÃ³n"/>
    <x v="4"/>
    <x v="0"/>
    <m/>
    <m/>
    <m/>
    <m/>
    <m/>
    <m/>
    <x v="5"/>
    <n v="101.69"/>
    <n v="18.309999999999999"/>
    <n v="120"/>
  </r>
  <r>
    <s v="E001"/>
    <n v="20"/>
    <s v="COLABORATIVA S.A.C."/>
    <x v="1"/>
    <d v="2025-10-27T12:30:37"/>
    <s v="VARGAS HUARCAYA DANIELA RUBI"/>
    <m/>
    <s v="DNI"/>
    <n v="75871275"/>
    <s v="[{'codigo_producto': 1939, 'cantidad': '1', 'valor_unitario': 5400.0, 'precio_unitario': 5400.0, 'descuento': 0.0, 'subtotal': 5400.0, 'porcentaje_de_igv': '0.00', 'igv': 0.0, 'total': 5400.0, 'moneda': '1', 'tipo_de_cambio': 1.0, 'id_tipo_gasto': 2, 'nom_tipo_gasto': 'Servicios', 'id_proveedor': 6339, 'id_producto': 31001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3T00:00:00"/>
    <m/>
    <m/>
    <m/>
    <m/>
    <m/>
    <x v="6"/>
    <n v="1"/>
    <n v="5400"/>
    <n v="5400"/>
    <n v="0"/>
    <n v="5400"/>
    <n v="0"/>
    <n v="0"/>
    <n v="5400"/>
    <n v="1"/>
    <n v="1"/>
    <x v="1"/>
    <s v="Servicios"/>
    <x v="6"/>
    <n v="31001"/>
    <x v="6"/>
    <x v="0"/>
    <x v="0"/>
    <s v="Pagado"/>
    <x v="0"/>
    <s v="6329102 SERVICIOS DIVERSOS"/>
    <x v="2"/>
    <x v="0"/>
    <m/>
    <m/>
    <m/>
    <m/>
    <m/>
    <m/>
    <x v="6"/>
    <n v="5400"/>
    <n v="0"/>
    <n v="5400"/>
  </r>
  <r>
    <s v="E001"/>
    <n v="18"/>
    <s v="COLABORATIVA S.A.C."/>
    <x v="2"/>
    <d v="2025-10-27T17:55:07"/>
    <s v="GALVAN VARGAS DAYANA LIZBETH"/>
    <m/>
    <s v="DNI"/>
    <n v="60680641"/>
    <s v="[{'codigo_producto': 1939, 'cantidad': '1', 'valor_unitario': 7000.0, 'precio_unitario': 7000.0, 'descuento': 0.0, 'subtotal': 7000.0, 'porcentaje_de_igv': '0.00', 'igv': 0.0, 'total': 7000.0, 'moneda': '1', 'tipo_de_cambio': 1.0, 'id_tipo_gasto': 2, 'nom_tipo_gasto': 'Servicios', 'id_proveedor': 6338, 'id_producto': 30999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10T00:00:00"/>
    <m/>
    <m/>
    <m/>
    <m/>
    <m/>
    <x v="6"/>
    <n v="1"/>
    <n v="7000"/>
    <n v="7000"/>
    <n v="0"/>
    <n v="7000"/>
    <n v="0"/>
    <n v="0"/>
    <n v="7000"/>
    <n v="1"/>
    <n v="1"/>
    <x v="1"/>
    <s v="Servicios"/>
    <x v="7"/>
    <n v="30999"/>
    <x v="6"/>
    <x v="0"/>
    <x v="0"/>
    <s v="Pagado"/>
    <x v="0"/>
    <s v="6329102 SERVICIOS DIVERSOS"/>
    <x v="2"/>
    <x v="0"/>
    <m/>
    <m/>
    <m/>
    <m/>
    <m/>
    <m/>
    <x v="7"/>
    <n v="7000"/>
    <n v="0"/>
    <n v="7000"/>
  </r>
  <r>
    <s v="E001"/>
    <s v="00000057"/>
    <s v="COLABORATIVA S.A.C."/>
    <x v="2"/>
    <d v="2025-10-27T11:45:34"/>
    <s v="SOLANO CALDERON JUAN ALONSO"/>
    <m/>
    <s v="RUC"/>
    <n v="10708131917"/>
    <s v="[{'codigo_producto': 1808, 'cantidad': '1', 'valor_unitario': 338.98, 'precio_unitario': 400.0, 'descuento': 0.0, 'subtotal': 338.98, 'porcentaje_de_igv': '18.00', 'igv': 61.01999999999998, 'total': 400.0, 'moneda': '1', 'tipo_de_cambio': 1.0, 'id_tipo_gasto': 2, 'nom_tipo_gasto': 'Servicios', 'id_proveedor': 1816, 'id_producto': 30981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0-10T00:00:00"/>
    <m/>
    <m/>
    <m/>
    <m/>
    <m/>
    <x v="7"/>
    <n v="1"/>
    <n v="338.98"/>
    <n v="400"/>
    <n v="0"/>
    <n v="338.98"/>
    <n v="18"/>
    <n v="61.019999999999897"/>
    <n v="400"/>
    <n v="1"/>
    <n v="1"/>
    <x v="1"/>
    <s v="Servicios"/>
    <x v="8"/>
    <n v="30981"/>
    <x v="7"/>
    <x v="1"/>
    <x v="0"/>
    <s v="Pagado"/>
    <x v="5"/>
    <s v="6329000 AsesorÃ­a y consultorÃ­a - Otros"/>
    <x v="5"/>
    <x v="0"/>
    <m/>
    <m/>
    <m/>
    <m/>
    <m/>
    <m/>
    <x v="8"/>
    <n v="338.98"/>
    <n v="61.019999999999897"/>
    <n v="400"/>
  </r>
  <r>
    <s v="E001"/>
    <s v="00000026"/>
    <s v="COLABORATIVA S.A.C."/>
    <x v="2"/>
    <d v="2025-10-27T11:43:42"/>
    <s v="ESPINO MORI LEANDRO JOAQUIN"/>
    <m/>
    <s v="RUC"/>
    <n v="10712300251"/>
    <s v="[{'codigo_producto': 1808, 'cantidad': '1', 'valor_unitario': 296.61, 'precio_unitario': 350.0, 'descuento': 0.0, 'subtotal': 296.61, 'porcentaje_de_igv': '18.00', 'igv': 53.389999999999986, 'total': 350.0, 'moneda': '1', 'tipo_de_cambio': 1.0, 'id_tipo_gasto': 2, 'nom_tipo_gasto': 'Servicios', 'id_proveedor': 1642, 'id_producto': 3097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10-10T00:00:00"/>
    <m/>
    <m/>
    <m/>
    <m/>
    <m/>
    <x v="7"/>
    <n v="1"/>
    <n v="296.61"/>
    <n v="350"/>
    <n v="0"/>
    <n v="296.61"/>
    <n v="18"/>
    <n v="53.389999999999901"/>
    <n v="350"/>
    <n v="1"/>
    <n v="1"/>
    <x v="1"/>
    <s v="Servicios"/>
    <x v="9"/>
    <n v="30978"/>
    <x v="7"/>
    <x v="1"/>
    <x v="0"/>
    <s v="Pagado"/>
    <x v="5"/>
    <s v="6329000 AsesorÃ­a y consultorÃ­a - Otros"/>
    <x v="5"/>
    <x v="0"/>
    <m/>
    <m/>
    <m/>
    <m/>
    <m/>
    <m/>
    <x v="9"/>
    <n v="296.61"/>
    <n v="53.389999999999901"/>
    <n v="350"/>
  </r>
  <r>
    <s v="E001"/>
    <s v="00000013"/>
    <s v="COLABORATIVA S.A.C."/>
    <x v="2"/>
    <d v="2025-10-27T12:52:16"/>
    <s v="KUNTUR PRO S.A.C."/>
    <m/>
    <s v="RUC"/>
    <n v="20614142651"/>
    <s v="[{'codigo_producto': 2313, 'cantidad': '1', 'valor_unitario': 1000.0, 'precio_unitario': 1180.0, 'descuento': 0.0, 'subtotal': 1000.0, 'porcentaje_de_igv': '18.00', 'igv': 180.0, 'total': 1180.0, 'moneda': '1', 'tipo_de_cambio': 1.0, 'id_tipo_gasto': 5, 'nom_tipo_gasto': 'Otros', 'id_proveedor': 2741, 'id_producto': 30984, 'nom_producto': '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10-10T00:00:00"/>
    <m/>
    <m/>
    <m/>
    <m/>
    <m/>
    <x v="8"/>
    <n v="1"/>
    <n v="1000"/>
    <n v="1180"/>
    <n v="0"/>
    <n v="1000"/>
    <n v="18"/>
    <n v="180"/>
    <n v="1180"/>
    <n v="1"/>
    <n v="1"/>
    <x v="0"/>
    <s v="Otros"/>
    <x v="10"/>
    <n v="30984"/>
    <x v="8"/>
    <x v="0"/>
    <x v="0"/>
    <s v="Pagado"/>
    <x v="0"/>
    <s v="6329102 SERVICIOS DIVERSOS"/>
    <x v="6"/>
    <x v="0"/>
    <m/>
    <m/>
    <m/>
    <m/>
    <m/>
    <m/>
    <x v="10"/>
    <n v="1000"/>
    <n v="180"/>
    <n v="1180"/>
  </r>
  <r>
    <s v="F003"/>
    <s v="00001183"/>
    <s v="COLABORATIVA S.A.C."/>
    <x v="2"/>
    <d v="2025-10-27T09:29:17"/>
    <s v="MALBEC SAC"/>
    <m/>
    <s v="RUC"/>
    <n v="20606014113"/>
    <s v="[{'codigo_producto': 1912, 'cantidad': '1', 'valor_unitario': 462.0, 'precio_unitario': 462.0, 'descuento': 0.0, 'subtotal': 462.0, 'porcentaje_de_igv': '0.00', 'igv': 0.0, 'total': 462.0, 'moneda': '1', 'tipo_de_cambio': 1.0, 'id_tipo_gasto': 5, 'nom_tipo_gasto': 'Otros', 'id_proveedor': 1529, 'id_producto': 3095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9"/>
    <n v="1"/>
    <n v="462"/>
    <n v="462"/>
    <n v="0"/>
    <n v="462"/>
    <n v="0"/>
    <n v="0"/>
    <n v="462"/>
    <n v="1"/>
    <n v="1"/>
    <x v="0"/>
    <s v="Otros"/>
    <x v="11"/>
    <n v="30953"/>
    <x v="9"/>
    <x v="0"/>
    <x v="0"/>
    <s v="Pagado"/>
    <x v="4"/>
    <s v="6314100 AlimentaciÃ³n"/>
    <x v="7"/>
    <x v="0"/>
    <m/>
    <m/>
    <m/>
    <m/>
    <m/>
    <m/>
    <x v="11"/>
    <n v="462"/>
    <n v="0"/>
    <n v="462"/>
  </r>
  <r>
    <s v="E001"/>
    <s v="00000493"/>
    <s v="COLABORATIVA S.A.C."/>
    <x v="3"/>
    <d v="2025-10-27T10:43:38"/>
    <s v="EURO CARS PERU S.A.C.  "/>
    <m/>
    <s v="RUC"/>
    <n v="20608892215"/>
    <s v="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84.75"/>
    <n v="100.01"/>
    <n v="0"/>
    <n v="84.75"/>
    <n v="18.010000000000002"/>
    <n v="15.26"/>
    <n v="100.01"/>
    <n v="1"/>
    <n v="1"/>
    <x v="0"/>
    <s v="Otros"/>
    <x v="12"/>
    <n v="30926"/>
    <x v="10"/>
    <x v="0"/>
    <x v="0"/>
    <s v="Pagado"/>
    <x v="5"/>
    <s v="6329000 AsesorÃ­a y consultorÃ­a - Otros"/>
    <x v="1"/>
    <x v="0"/>
    <m/>
    <m/>
    <m/>
    <m/>
    <m/>
    <m/>
    <x v="12"/>
    <n v="84.75"/>
    <n v="15.26"/>
    <n v="100.01"/>
  </r>
  <r>
    <s v="E001"/>
    <s v="00000493"/>
    <s v="COLABORATIVA S.A.C."/>
    <x v="3"/>
    <d v="2025-10-27T10:43:38"/>
    <s v="EURO CARS PERU S.A.C.  "/>
    <m/>
    <s v="RUC"/>
    <n v="20608892215"/>
    <s v="[{'codigo_producto': 2026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1579, 'id_producto': 3092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5.42, 'precio_unitario': 30.0, 'descuento': 0.0, 'subtotal': 25.42, 'porcentaje_de_igv': '18.02', 'igv': 4.579999999999998, 'total': 30.0, 'moneda': '1', 'tipo_de_cambio': 1.0, 'id_tipo_gasto': 2, 'nom_tipo_gasto': 'Servicios', 'id_proveedor': 1579, 'id_producto': 3092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25.42"/>
    <n v="30"/>
    <n v="0"/>
    <n v="25.42"/>
    <n v="18.02"/>
    <n v="4.5799999999999903"/>
    <n v="30"/>
    <n v="1"/>
    <n v="1"/>
    <x v="1"/>
    <s v="Servicios"/>
    <x v="12"/>
    <n v="30927"/>
    <x v="10"/>
    <x v="0"/>
    <x v="0"/>
    <s v="Pagado"/>
    <x v="5"/>
    <s v="6329000 AsesorÃ­a y consultorÃ­a - Otros"/>
    <x v="1"/>
    <x v="0"/>
    <m/>
    <m/>
    <m/>
    <m/>
    <m/>
    <m/>
    <x v="12"/>
    <n v="25.42"/>
    <n v="4.5799999999999903"/>
    <n v="30"/>
  </r>
  <r>
    <s v="E001"/>
    <s v="00000492"/>
    <s v="COLABORATIVA S.A.C."/>
    <x v="3"/>
    <d v="2025-10-27T10:41:17"/>
    <s v="EURO CARS PERU S.A.C.  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186.44"/>
    <n v="220"/>
    <n v="0"/>
    <n v="186.44"/>
    <n v="18"/>
    <n v="33.56"/>
    <n v="220"/>
    <n v="1"/>
    <n v="1"/>
    <x v="0"/>
    <s v="Otros"/>
    <x v="12"/>
    <n v="30915"/>
    <x v="10"/>
    <x v="0"/>
    <x v="0"/>
    <s v="Pagado"/>
    <x v="5"/>
    <s v="6329000 AsesorÃ­a y consultorÃ­a - Otros"/>
    <x v="1"/>
    <x v="0"/>
    <m/>
    <m/>
    <m/>
    <m/>
    <m/>
    <m/>
    <x v="13"/>
    <n v="186.44"/>
    <n v="33.56"/>
    <n v="220"/>
  </r>
  <r>
    <s v="E001"/>
    <s v="00000492"/>
    <s v="COLABORATIVA S.A.C."/>
    <x v="3"/>
    <d v="2025-10-27T10:41:17"/>
    <s v="EURO CARS PERU S.A.C.  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1.7"/>
    <n v="2.0099999999999998"/>
    <n v="0"/>
    <n v="1.7"/>
    <n v="18.239999999999998"/>
    <n v="0.309999999999999"/>
    <n v="2.0099999999999998"/>
    <n v="1"/>
    <n v="1"/>
    <x v="0"/>
    <s v="Otros"/>
    <x v="12"/>
    <n v="30916"/>
    <x v="10"/>
    <x v="0"/>
    <x v="0"/>
    <s v="Pagado"/>
    <x v="5"/>
    <s v="6329000 AsesorÃ­a y consultorÃ­a - Otros"/>
    <x v="1"/>
    <x v="0"/>
    <m/>
    <m/>
    <m/>
    <m/>
    <m/>
    <m/>
    <x v="13"/>
    <n v="1.7"/>
    <n v="0.309999999999999"/>
    <n v="2.0099999999999998"/>
  </r>
  <r>
    <s v="E001"/>
    <s v="00000492"/>
    <s v="COLABORATIVA S.A.C."/>
    <x v="3"/>
    <d v="2025-10-27T10:41:17"/>
    <s v="EURO CARS PERU S.A.C.  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22.03"/>
    <n v="26"/>
    <n v="0"/>
    <n v="22.03"/>
    <n v="18.02"/>
    <n v="3.96999999999999"/>
    <n v="26"/>
    <n v="1"/>
    <n v="1"/>
    <x v="0"/>
    <s v="Otros"/>
    <x v="12"/>
    <n v="30917"/>
    <x v="10"/>
    <x v="0"/>
    <x v="0"/>
    <s v="Pagado"/>
    <x v="5"/>
    <s v="6329000 AsesorÃ­a y consultorÃ­a - Otros"/>
    <x v="1"/>
    <x v="0"/>
    <m/>
    <m/>
    <m/>
    <m/>
    <m/>
    <m/>
    <x v="13"/>
    <n v="22.03"/>
    <n v="3.96999999999999"/>
    <n v="26"/>
  </r>
  <r>
    <s v="E001"/>
    <s v="00000492"/>
    <s v="COLABORATIVA S.A.C."/>
    <x v="3"/>
    <d v="2025-10-27T10:41:17"/>
    <s v="EURO CARS PERU S.A.C.  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42.37"/>
    <n v="50"/>
    <n v="0"/>
    <n v="42.37"/>
    <n v="18.010000000000002"/>
    <n v="7.63"/>
    <n v="50"/>
    <n v="1"/>
    <n v="1"/>
    <x v="0"/>
    <s v="Otros"/>
    <x v="12"/>
    <n v="30918"/>
    <x v="10"/>
    <x v="0"/>
    <x v="0"/>
    <s v="Pagado"/>
    <x v="5"/>
    <s v="6329000 AsesorÃ­a y consultorÃ­a - Otros"/>
    <x v="1"/>
    <x v="0"/>
    <m/>
    <m/>
    <m/>
    <m/>
    <m/>
    <m/>
    <x v="13"/>
    <n v="42.37"/>
    <n v="7.63"/>
    <n v="50"/>
  </r>
  <r>
    <s v="E001"/>
    <s v="00000492"/>
    <s v="COLABORATIVA S.A.C."/>
    <x v="3"/>
    <d v="2025-10-27T10:41:17"/>
    <s v="EURO CARS PERU S.A.C.  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23.73"/>
    <n v="28"/>
    <n v="0"/>
    <n v="23.73"/>
    <n v="17.989999999999998"/>
    <n v="4.2699999999999996"/>
    <n v="28"/>
    <n v="1"/>
    <n v="1"/>
    <x v="0"/>
    <s v="Otros"/>
    <x v="12"/>
    <n v="30919"/>
    <x v="10"/>
    <x v="0"/>
    <x v="0"/>
    <s v="Pagado"/>
    <x v="5"/>
    <s v="6329000 AsesorÃ­a y consultorÃ­a - Otros"/>
    <x v="1"/>
    <x v="0"/>
    <m/>
    <m/>
    <m/>
    <m/>
    <m/>
    <m/>
    <x v="13"/>
    <n v="23.73"/>
    <n v="4.2699999999999996"/>
    <n v="28"/>
  </r>
  <r>
    <s v="E001"/>
    <s v="00000492"/>
    <s v="COLABORATIVA S.A.C."/>
    <x v="3"/>
    <d v="2025-10-27T10:41:17"/>
    <s v="EURO CARS PERU S.A.C.  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5.93"/>
    <n v="7"/>
    <n v="0"/>
    <n v="5.93"/>
    <n v="18.04"/>
    <n v="1.07"/>
    <n v="7"/>
    <n v="1"/>
    <n v="1"/>
    <x v="0"/>
    <s v="Otros"/>
    <x v="12"/>
    <n v="30920"/>
    <x v="10"/>
    <x v="0"/>
    <x v="0"/>
    <s v="Pagado"/>
    <x v="5"/>
    <s v="6329000 AsesorÃ­a y consultorÃ­a - Otros"/>
    <x v="1"/>
    <x v="0"/>
    <m/>
    <m/>
    <m/>
    <m/>
    <m/>
    <m/>
    <x v="13"/>
    <n v="5.93"/>
    <n v="1.07"/>
    <n v="7"/>
  </r>
  <r>
    <s v="E001"/>
    <s v="00000492"/>
    <s v="COLABORATIVA S.A.C."/>
    <x v="3"/>
    <d v="2025-10-27T10:41:17"/>
    <s v="EURO CARS PERU S.A.C.  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50.85"/>
    <n v="60"/>
    <n v="0"/>
    <n v="50.85"/>
    <n v="17.989999999999998"/>
    <n v="9.1499999999999897"/>
    <n v="60"/>
    <n v="1"/>
    <n v="1"/>
    <x v="0"/>
    <s v="Otros"/>
    <x v="12"/>
    <n v="30921"/>
    <x v="10"/>
    <x v="0"/>
    <x v="0"/>
    <s v="Pagado"/>
    <x v="5"/>
    <s v="6329000 AsesorÃ­a y consultorÃ­a - Otros"/>
    <x v="1"/>
    <x v="0"/>
    <m/>
    <m/>
    <m/>
    <m/>
    <m/>
    <m/>
    <x v="13"/>
    <n v="50.85"/>
    <n v="9.1499999999999897"/>
    <n v="60"/>
  </r>
  <r>
    <s v="E001"/>
    <s v="00000492"/>
    <s v="COLABORATIVA S.A.C."/>
    <x v="3"/>
    <d v="2025-10-27T10:41:17"/>
    <s v="EURO CARS PERU S.A.C.  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22.88"/>
    <n v="27"/>
    <n v="0"/>
    <n v="22.88"/>
    <n v="18.010000000000002"/>
    <n v="4.12"/>
    <n v="27"/>
    <n v="1"/>
    <n v="1"/>
    <x v="0"/>
    <s v="Otros"/>
    <x v="12"/>
    <n v="30922"/>
    <x v="10"/>
    <x v="0"/>
    <x v="0"/>
    <s v="Pagado"/>
    <x v="5"/>
    <s v="6329000 AsesorÃ­a y consultorÃ­a - Otros"/>
    <x v="1"/>
    <x v="0"/>
    <m/>
    <m/>
    <m/>
    <m/>
    <m/>
    <m/>
    <x v="13"/>
    <n v="22.88"/>
    <n v="4.12"/>
    <n v="27"/>
  </r>
  <r>
    <s v="E001"/>
    <s v="00000492"/>
    <s v="COLABORATIVA S.A.C."/>
    <x v="3"/>
    <d v="2025-10-27T10:41:17"/>
    <s v="EURO CARS PERU S.A.C.  "/>
    <m/>
    <s v="RUC"/>
    <n v="20608892215"/>
    <s v="[{'codigo_producto': 2026, 'cantidad': '1', 'valor_unitario': 186.44, 'precio_unitario': 220.0, 'descuento': 0.0, 'subtotal': 186.44, 'porcentaje_de_igv': '18.00', 'igv': 33.56, 'total': 220.0, 'moneda': '1', 'tipo_de_cambio': 1.0, 'id_tipo_gasto': 5, 'nom_tipo_gasto': 'Otros', 'id_proveedor': 1579, 'id_producto': 30915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.7, 'precio_unitario': 2.01, 'descuento': 0.0, 'subtotal': 1.7, 'porcentaje_de_igv': '18.24', 'igv': 0.30999999999999983, 'total': 2.01, 'moneda': '1', 'tipo_de_cambio': 1.0, 'id_tipo_gasto': 5, 'nom_tipo_gasto': 'Otros', 'id_proveedor': 1579, 'id_producto': 3091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03, 'precio_unitario': 26.0, 'descuento': 0.0, 'subtotal': 22.03, 'porcentaje_de_igv': '18.02', 'igv': 3.969999999999999, 'total': 26.0, 'moneda': '1', 'tipo_de_cambio': 1.0, 'id_tipo_gasto': 5, 'nom_tipo_gasto': 'Otros', 'id_proveedor': 1579, 'id_producto': 3091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42.37, 'precio_unitario': 50.0, 'descuento': 0.0, 'subtotal': 42.37, 'porcentaje_de_igv': '18.01', 'igv': 7.630000000000003, 'total': 50.0, 'moneda': '1', 'tipo_de_cambio': 1.0, 'id_tipo_gasto': 5, 'nom_tipo_gasto': 'Otros', 'id_proveedor': 1579, 'id_producto': 30918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3.73, 'precio_unitario': 28.0, 'descuento': 0.0, 'subtotal': 23.73, 'porcentaje_de_igv': '17.99', 'igv': 4.27, 'total': 28.0, 'moneda': '1', 'tipo_de_cambio': 1.0, 'id_tipo_gasto': 5, 'nom_tipo_gasto': 'Otros', 'id_proveedor': 1579, 'id_producto': 30919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.93, 'precio_unitario': 7.0, 'descuento': 0.0, 'subtotal': 5.93, 'porcentaje_de_igv': '18.04', 'igv': 1.0700000000000003, 'total': 7.0, 'moneda': '1', 'tipo_de_cambio': 1.0, 'id_tipo_gasto': 5, 'nom_tipo_gasto': 'Otros', 'id_proveedor': 1579, 'id_producto': 30920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50.85, 'precio_unitario': 60.0, 'descuento': 0.0, 'subtotal': 50.85, 'porcentaje_de_igv': '17.99', 'igv': 9.149999999999999, 'total': 60.0, 'moneda': '1', 'tipo_de_cambio': 1.0, 'id_tipo_gasto': 5, 'nom_tipo_gasto': 'Otros', 'id_proveedor': 1579, 'id_producto': 3092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22.88, 'precio_unitario': 27.0, 'descuento': 0.0, 'subtotal': 22.88, 'porcentaje_de_igv': '18.01', 'igv': 4.120000000000001, 'total': 27.0, 'moneda': '1', 'tipo_de_cambio': 1.0, 'id_tipo_gasto': 5, 'nom_tipo_gasto': 'Otros', 'id_proveedor': 1579, 'id_producto': 30922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026, 'cantidad': '1', 'valor_unitario': 194.92, 'precio_unitario': 230.01, 'descuento': 0.0, 'subtotal': 194.92, 'porcentaje_de_igv': '18.00', 'igv': 35.09, 'total': 230.01, 'moneda': '1', 'tipo_de_cambio': 1.0, 'id_tipo_gasto': 2, 'nom_tipo_gasto': 'Servicios', 'id_proveedor': 1579, 'id_producto': 30923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10"/>
    <n v="1"/>
    <n v="194.92"/>
    <n v="230.01"/>
    <n v="0"/>
    <n v="194.92"/>
    <n v="18"/>
    <n v="35.090000000000003"/>
    <n v="230.01"/>
    <n v="1"/>
    <n v="1"/>
    <x v="1"/>
    <s v="Servicios"/>
    <x v="12"/>
    <n v="30923"/>
    <x v="10"/>
    <x v="0"/>
    <x v="0"/>
    <s v="Pagado"/>
    <x v="5"/>
    <s v="6329000 AsesorÃ­a y consultorÃ­a - Otros"/>
    <x v="1"/>
    <x v="0"/>
    <m/>
    <m/>
    <m/>
    <m/>
    <m/>
    <m/>
    <x v="13"/>
    <n v="194.92"/>
    <n v="35.090000000000003"/>
    <n v="230.01"/>
  </r>
  <r>
    <s v="F301"/>
    <s v="00040284"/>
    <s v="COLABORATIVA S.A.C."/>
    <x v="2"/>
    <d v="2025-10-27T09:38:58"/>
    <s v="INVERSIONES SAP S.A."/>
    <m/>
    <s v="RUC"/>
    <n v="20537230399"/>
    <s v="[{'codigo_producto': 1912, 'cantidad': '1', 'valor_unitario': 127.8, 'precio_unitario': 127.8, 'descuento': 0.0, 'subtotal': 127.8, 'porcentaje_de_igv': '0.00', 'igv': 0.0, 'total': 127.8, 'moneda': '1', 'tipo_de_cambio': 1.0, 'id_tipo_gasto': 5, 'nom_tipo_gasto': 'Otros', 'id_proveedor': 722, 'id_producto': 3096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9"/>
    <n v="1"/>
    <n v="127.8"/>
    <n v="127.8"/>
    <n v="0"/>
    <n v="127.8"/>
    <n v="0"/>
    <n v="0"/>
    <n v="127.8"/>
    <n v="1"/>
    <n v="1"/>
    <x v="0"/>
    <s v="Otros"/>
    <x v="13"/>
    <n v="30961"/>
    <x v="9"/>
    <x v="0"/>
    <x v="0"/>
    <s v="Pagado"/>
    <x v="4"/>
    <s v="6314100 AlimentaciÃ³n"/>
    <x v="7"/>
    <x v="0"/>
    <m/>
    <m/>
    <m/>
    <m/>
    <m/>
    <m/>
    <x v="14"/>
    <n v="127.8"/>
    <n v="0"/>
    <n v="127.8"/>
  </r>
  <r>
    <s v="E001"/>
    <s v="00000127"/>
    <s v="COLABORATIVA S.A.C."/>
    <x v="3"/>
    <d v="2025-10-27T10:38:32"/>
    <s v="MUÃ‘OZ VERANO JOHN BRACKSON"/>
    <m/>
    <s v="RUC"/>
    <n v="10440668581"/>
    <s v="[{'codigo_producto': 2258, 'cantidad': '1', 'valor_unitario': 1200.0, 'precio_unitario': 1416.0, 'descuento': 0.0, 'subtotal': 1200.0, 'porcentaje_de_igv': '18.00', 'igv': 216.0, 'total': 1416.0, 'moneda': '1', 'tipo_de_cambio': 1.0, 'id_tipo_gasto': 2, 'nom_tipo_gasto': 'Servicios', 'id_proveedor': 1389, 'id_producto': 3091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09T00:00:00"/>
    <m/>
    <m/>
    <m/>
    <m/>
    <m/>
    <x v="3"/>
    <n v="1"/>
    <n v="1200"/>
    <n v="1416"/>
    <n v="0"/>
    <n v="1200"/>
    <n v="18"/>
    <n v="216"/>
    <n v="1416"/>
    <n v="1"/>
    <n v="1"/>
    <x v="1"/>
    <s v="Servicios"/>
    <x v="14"/>
    <n v="30912"/>
    <x v="3"/>
    <x v="1"/>
    <x v="0"/>
    <s v="Pagado"/>
    <x v="0"/>
    <s v="6329102 SERVICIOS DIVERSOS"/>
    <x v="2"/>
    <x v="0"/>
    <m/>
    <m/>
    <m/>
    <m/>
    <m/>
    <m/>
    <x v="15"/>
    <n v="1200"/>
    <n v="216"/>
    <n v="1416"/>
  </r>
  <r>
    <s v="E001"/>
    <s v="00000129"/>
    <s v="COLABORATIVA S.A.C."/>
    <x v="3"/>
    <d v="2025-10-27T10:34:22"/>
    <s v="MUÃ‘OZ VERANO JOHN BRACKSON"/>
    <m/>
    <s v="RUC"/>
    <n v="10440668581"/>
    <s v="[{'codigo_producto': 2258, 'cantidad': '1', 'valor_unitario': 200.0, 'precio_unitario': 236.0, 'descuento': 0.0, 'subtotal': 200.0, 'porcentaje_de_igv': '18.00', 'igv': 36.0, 'total': 236.0, 'moneda': '1', 'tipo_de_cambio': 1.0, 'id_tipo_gasto': 2, 'nom_tipo_gasto': 'Servicios', 'id_proveedor': 1389, 'id_producto': 30909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09T00:00:00"/>
    <m/>
    <m/>
    <m/>
    <m/>
    <m/>
    <x v="3"/>
    <n v="1"/>
    <n v="200"/>
    <n v="236"/>
    <n v="0"/>
    <n v="200"/>
    <n v="18"/>
    <n v="36"/>
    <n v="236"/>
    <n v="1"/>
    <n v="1"/>
    <x v="1"/>
    <s v="Servicios"/>
    <x v="14"/>
    <n v="30909"/>
    <x v="3"/>
    <x v="1"/>
    <x v="0"/>
    <s v="Pagado"/>
    <x v="5"/>
    <s v="6329000 AsesorÃ­a y consultorÃ­a - Otros"/>
    <x v="2"/>
    <x v="0"/>
    <m/>
    <m/>
    <m/>
    <m/>
    <m/>
    <m/>
    <x v="16"/>
    <n v="200"/>
    <n v="36"/>
    <n v="236"/>
  </r>
  <r>
    <s v="E001"/>
    <s v="00000128"/>
    <s v="COLABORATIVA S.A.C."/>
    <x v="4"/>
    <d v="2025-10-27T17:01:48"/>
    <s v="MUÃ‘OZ VERANO JOHN BRACKSON"/>
    <m/>
    <s v="RUC"/>
    <n v="10440668581"/>
    <s v="[{'codigo_producto': 2308, 'cantidad': '1', 'valor_unitario': 308.0, 'precio_unitario': 363.44, 'descuento': 0.0, 'subtotal': 308.0, 'porcentaje_de_igv': '18.00', 'igv': 55.44, 'total': 363.44, 'moneda': '1', 'tipo_de_cambio': 1.0, 'id_tipo_gasto': 5, 'nom_tipo_gasto': 'Otros', 'id_proveedor': 1389, 'id_producto': 30882, 'nom_producto': 'GASTOS COMPLEMENTAR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10-07T00:00:00"/>
    <m/>
    <m/>
    <m/>
    <m/>
    <m/>
    <x v="11"/>
    <n v="1"/>
    <n v="308"/>
    <n v="363.44"/>
    <n v="0"/>
    <n v="308"/>
    <n v="18"/>
    <n v="55.44"/>
    <n v="363.44"/>
    <n v="1"/>
    <n v="1"/>
    <x v="0"/>
    <s v="Otros"/>
    <x v="14"/>
    <n v="30882"/>
    <x v="11"/>
    <x v="0"/>
    <x v="0"/>
    <s v="Pagado"/>
    <x v="0"/>
    <s v="6329102 SERVICIOS DIVERSOS"/>
    <x v="8"/>
    <x v="0"/>
    <m/>
    <m/>
    <m/>
    <m/>
    <m/>
    <m/>
    <x v="17"/>
    <n v="308"/>
    <n v="55.44"/>
    <n v="363.44"/>
  </r>
  <r>
    <s v="E001"/>
    <s v="00000067"/>
    <s v="COLABORATIVA S.A.C."/>
    <x v="4"/>
    <d v="2025-10-27T16:57:32"/>
    <s v="VENTURA SABINO MIGUEL ANGEL"/>
    <m/>
    <s v="RUC"/>
    <m/>
    <s v="[{'codigo_producto': 2307, 'cantidad': '1', 'valor_unitario': 880.0, 'precio_unitario': 880.0, 'descuento': 0.0, 'subtotal': 880.0, 'porcentaje_de_igv': '0.00', 'igv': 0.0, 'total': 880.0, 'moneda': '1', 'tipo_de_cambio': 1.0, 'id_tipo_gasto': 5, 'nom_tipo_gasto': 'Otros', 'id_proveedor': 1806, 'id_producto': 30880, 'nom_producto': 'TRABAJO DE GASFI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10-07T00:00:00"/>
    <m/>
    <m/>
    <m/>
    <m/>
    <m/>
    <x v="12"/>
    <n v="1"/>
    <n v="880"/>
    <n v="880"/>
    <n v="0"/>
    <n v="880"/>
    <n v="0"/>
    <n v="0"/>
    <n v="880"/>
    <n v="1"/>
    <n v="1"/>
    <x v="0"/>
    <s v="Otros"/>
    <x v="0"/>
    <n v="30880"/>
    <x v="12"/>
    <x v="0"/>
    <x v="0"/>
    <s v="Pagado"/>
    <x v="0"/>
    <s v="6329102 SERVICIOS DIVERSOS"/>
    <x v="0"/>
    <x v="0"/>
    <m/>
    <m/>
    <m/>
    <m/>
    <m/>
    <m/>
    <x v="18"/>
    <n v="880"/>
    <n v="0"/>
    <n v="880"/>
  </r>
  <r>
    <s v="E001"/>
    <s v="00000016"/>
    <s v="COLABORATIVA S.A.C."/>
    <x v="1"/>
    <d v="2025-10-27T14:47:35"/>
    <s v="SALVADOR ARNALDO REYES CHUECAS"/>
    <m/>
    <s v="RUC"/>
    <n v="10722818593"/>
    <s v="[{'codigo_producto': 1851, 'cantidad': '1', 'valor_unitario': 600.0, 'precio_unitario': 600.0, 'descuento': 0.0, 'subtotal': 600.0, 'porcentaje_de_igv': '0.00', 'igv': 0.0, 'total': 600.0, 'moneda': '1', 'tipo_de_cambio': 1.0, 'id_tipo_gasto': 2, 'nom_tipo_gasto': 'Servicios', 'id_proveedor': 4421, 'id_producto': 31047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"/>
    <d v="2025-10-13T00:00:00"/>
    <m/>
    <m/>
    <m/>
    <m/>
    <m/>
    <x v="13"/>
    <n v="1"/>
    <n v="600"/>
    <n v="600"/>
    <n v="0"/>
    <n v="600"/>
    <n v="0"/>
    <n v="0"/>
    <n v="600"/>
    <n v="1"/>
    <n v="1"/>
    <x v="1"/>
    <s v="Servicios"/>
    <x v="15"/>
    <n v="31047"/>
    <x v="13"/>
    <x v="0"/>
    <x v="0"/>
    <s v="Pagado"/>
    <x v="0"/>
    <s v="6329102 SERVICIOS DIVERSOS"/>
    <x v="9"/>
    <x v="0"/>
    <m/>
    <m/>
    <m/>
    <m/>
    <m/>
    <m/>
    <x v="19"/>
    <n v="600"/>
    <n v="0"/>
    <n v="600"/>
  </r>
  <r>
    <s v="F004"/>
    <s v="00001283"/>
    <s v="COLABORATIVA S.A.C."/>
    <x v="2"/>
    <d v="2025-10-27T09:34:57"/>
    <s v="ORIENTAL GOURMET S.A."/>
    <m/>
    <s v="RUC"/>
    <n v="20372634350"/>
    <s v="[{'codigo_producto': 1912, 'cantidad': '1', 'valor_unitario': 64.5, 'precio_unitario': 64.5, 'descuento': 0.0, 'subtotal': 64.5, 'porcentaje_de_igv': '0.00', 'igv': 0.0, 'total': 64.5, 'moneda': '1', 'tipo_de_cambio': 1.0, 'id_tipo_gasto': 5, 'nom_tipo_gasto': 'Otros', 'id_proveedor': 6005, 'id_producto': 3095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9"/>
    <n v="1"/>
    <n v="64.5"/>
    <n v="64.5"/>
    <n v="0"/>
    <n v="64.5"/>
    <n v="0"/>
    <n v="0"/>
    <n v="64.5"/>
    <n v="1"/>
    <n v="1"/>
    <x v="0"/>
    <s v="Otros"/>
    <x v="16"/>
    <n v="30957"/>
    <x v="9"/>
    <x v="0"/>
    <x v="0"/>
    <s v="Pagado"/>
    <x v="4"/>
    <s v="6314100 AlimentaciÃ³n"/>
    <x v="7"/>
    <x v="0"/>
    <m/>
    <m/>
    <m/>
    <m/>
    <m/>
    <m/>
    <x v="20"/>
    <n v="64.5"/>
    <n v="0"/>
    <n v="64.5"/>
  </r>
  <r>
    <s v="E001"/>
    <n v="38"/>
    <s v="COLABORATIVA S.A.C."/>
    <x v="3"/>
    <d v="2025-10-27T10:45:42"/>
    <s v="CARMEN CRUZ MILAGROS ZONALI"/>
    <m/>
    <s v="RUC"/>
    <n v="10767791416"/>
    <s v="[{'codigo_producto': 2258, 'cantidad': '1', 'valor_unitario': 160.0, 'precio_unitario': 160.0, 'descuento': 0.0, 'subtotal': 160.0, 'porcentaje_de_igv': '0.00', 'igv': 0.0, 'total': 160.0, 'moneda': '1', 'tipo_de_cambio': 1.0, 'id_tipo_gasto': 2, 'nom_tipo_gasto': 'Servicios', 'id_proveedor': 1553, 'id_producto': 30930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9T00:00:00"/>
    <m/>
    <m/>
    <m/>
    <m/>
    <m/>
    <x v="3"/>
    <n v="1"/>
    <n v="160"/>
    <n v="160"/>
    <n v="0"/>
    <n v="160"/>
    <n v="0"/>
    <n v="0"/>
    <n v="160"/>
    <n v="1"/>
    <n v="1"/>
    <x v="1"/>
    <s v="Servicios"/>
    <x v="3"/>
    <n v="30930"/>
    <x v="3"/>
    <x v="1"/>
    <x v="0"/>
    <s v="Pagado"/>
    <x v="5"/>
    <s v="6329000 AsesorÃ­a y consultorÃ­a - Otros"/>
    <x v="1"/>
    <x v="0"/>
    <m/>
    <m/>
    <m/>
    <m/>
    <m/>
    <m/>
    <x v="21"/>
    <n v="160"/>
    <n v="0"/>
    <n v="160"/>
  </r>
  <r>
    <s v="F001"/>
    <s v="00025751"/>
    <s v="COLABORATIVA S.A.C."/>
    <x v="5"/>
    <d v="2025-10-27T09:00:00"/>
    <s v="TECNOLOGIA FLEXOGRAFICA S.A.C - TECFLEX"/>
    <s v="Proveedor"/>
    <s v="RUC"/>
    <n v="20430785266"/>
    <s v="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6T00:00:00"/>
    <m/>
    <m/>
    <m/>
    <m/>
    <m/>
    <x v="14"/>
    <n v="5"/>
    <n v="41.8"/>
    <n v="49.323999999999998"/>
    <n v="0"/>
    <n v="209"/>
    <n v="18"/>
    <n v="37.619999999999997"/>
    <n v="246.62"/>
    <n v="1"/>
    <n v="1"/>
    <x v="0"/>
    <s v="Otros"/>
    <x v="17"/>
    <n v="30903"/>
    <x v="14"/>
    <x v="0"/>
    <x v="0"/>
    <s v="Pagado"/>
    <x v="5"/>
    <s v="6329000 AsesorÃ­a y consultorÃ­a - Otros"/>
    <x v="10"/>
    <x v="0"/>
    <m/>
    <m/>
    <m/>
    <m/>
    <m/>
    <m/>
    <x v="22"/>
    <n v="209"/>
    <n v="37.619999999999997"/>
    <n v="246.62"/>
  </r>
  <r>
    <s v="F001"/>
    <s v="00025751"/>
    <s v="COLABORATIVA S.A.C."/>
    <x v="5"/>
    <d v="2025-10-27T09:00:00"/>
    <s v="TECNOLOGIA FLEXOGRAFICA S.A.C - TECFLEX"/>
    <s v="Proveedor"/>
    <s v="RUC"/>
    <n v="20430785266"/>
    <s v="[{'codigo_producto': 1966, 'cantidad': '5', 'valor_unitario': 41.8, 'precio_unitario': 49.324, 'descuento': 0.0, 'subtotal': 209.0, 'porcentaje_de_igv': '18.00', 'igv': 37.620000000000005, 'total': 246.62, 'moneda': '1', 'tipo_de_cambio': 1.0, 'id_tipo_gasto': 5, 'nom_tipo_gasto': 'Otros', 'id_proveedor': 470, 'id_producto': 30903, 'nom_producto': 'ETIQUE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02, 'cantidad': '120', 'valor_unitario': 18.9, 'precio_unitario': 22.302, 'descuento': 0.0, 'subtotal': 2268.0, 'porcentaje_de_igv': '18.00', 'igv': 408.2399999999998, 'total': 2676.24, 'moneda': '1', 'tipo_de_cambio': 1.0, 'id_tipo_gasto': 5, 'nom_tipo_gasto': 'Otros', 'id_proveedor': 470, 'id_producto': 30904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6T00:00:00"/>
    <m/>
    <m/>
    <m/>
    <m/>
    <m/>
    <x v="15"/>
    <n v="120"/>
    <n v="18.899999999999999"/>
    <n v="22.302"/>
    <n v="0"/>
    <n v="2268"/>
    <n v="18"/>
    <n v="408.23999999999899"/>
    <n v="2676.24"/>
    <n v="1"/>
    <n v="1"/>
    <x v="0"/>
    <s v="Otros"/>
    <x v="17"/>
    <n v="30904"/>
    <x v="15"/>
    <x v="0"/>
    <x v="0"/>
    <s v="Pagado"/>
    <x v="5"/>
    <s v="6329000 AsesorÃ­a y consultorÃ­a - Otros"/>
    <x v="10"/>
    <x v="0"/>
    <m/>
    <m/>
    <m/>
    <m/>
    <m/>
    <m/>
    <x v="22"/>
    <n v="2268"/>
    <n v="408.23999999999899"/>
    <n v="2676.24"/>
  </r>
  <r>
    <n v="544"/>
    <n v="4458714229"/>
    <s v="COLABORATIVA S.A.C."/>
    <x v="3"/>
    <d v="2025-10-27T11:48:34"/>
    <s v="LATAM AIRLINES PERU S.A."/>
    <m/>
    <s v="RUC"/>
    <n v="20341841357"/>
    <s v="[{'codigo_producto': 2309, 'cantidad': '1', 'valor_unitario': 132.78, 'precio_unitario': 156.68, 'descuento': 0.0, 'subtotal': 132.78, 'porcentaje_de_igv': '18.00', 'igv': 23.900000000000006, 'total': 156.68, 'moneda': '1', 'tipo_de_cambio': 1.0, 'id_tipo_gasto': 5, 'nom_tipo_gasto': 'Otros', 'id_proveedor': 1406, 'id_producto': 30938, 'nom_producto': 'EQUIP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10-09T00:00:00"/>
    <m/>
    <m/>
    <m/>
    <m/>
    <m/>
    <x v="16"/>
    <n v="1"/>
    <n v="132.78"/>
    <n v="156.68"/>
    <n v="0"/>
    <n v="132.78"/>
    <n v="18"/>
    <n v="23.9"/>
    <n v="156.68"/>
    <n v="1"/>
    <n v="1"/>
    <x v="0"/>
    <s v="Otros"/>
    <x v="18"/>
    <n v="30938"/>
    <x v="16"/>
    <x v="0"/>
    <x v="0"/>
    <s v="Pagado"/>
    <x v="6"/>
    <s v="6315100 Otros gastos de viaje"/>
    <x v="8"/>
    <x v="0"/>
    <m/>
    <m/>
    <m/>
    <m/>
    <m/>
    <m/>
    <x v="23"/>
    <n v="132.78"/>
    <n v="23.9"/>
    <n v="156.68"/>
  </r>
  <r>
    <s v="FP03"/>
    <s v="00001558"/>
    <s v="COLABORATIVA S.A.C."/>
    <x v="4"/>
    <d v="2025-10-27T17:37:41"/>
    <s v="ROJAS SIESQUEN CARLOS EDGARDO"/>
    <m/>
    <s v="RUC"/>
    <n v="10424656017"/>
    <s v="[{'codigo_producto': 1912, 'cantidad': '1', 'valor_unitario': 128.81, 'precio_unitario': 152.0, 'descuento': 0.0, 'subtotal': 128.81, 'porcentaje_de_igv': '18.00', 'igv': 23.189999999999998, 'total': 152.0, 'moneda': '1', 'tipo_de_cambio': 1.0, 'id_tipo_gasto': 5, 'nom_tipo_gasto': 'Otros', 'id_proveedor': 6269, 'id_producto': 3088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32, 'nom_distribucion': 'Validadores', 'sub_categoria': 'Gastos de Viaje', 'porcentaje': '100.00'}]]}]"/>
    <d v="2025-10-07T00:00:00"/>
    <m/>
    <m/>
    <m/>
    <m/>
    <m/>
    <x v="9"/>
    <n v="1"/>
    <n v="128.81"/>
    <n v="152"/>
    <n v="0"/>
    <n v="128.81"/>
    <n v="18"/>
    <n v="23.189999999999898"/>
    <n v="152"/>
    <n v="1"/>
    <n v="1"/>
    <x v="0"/>
    <s v="Otros"/>
    <x v="19"/>
    <n v="30888"/>
    <x v="9"/>
    <x v="0"/>
    <x v="0"/>
    <s v="Pagado"/>
    <x v="4"/>
    <s v="6314100 AlimentaciÃ³n"/>
    <x v="8"/>
    <x v="0"/>
    <m/>
    <m/>
    <m/>
    <m/>
    <m/>
    <m/>
    <x v="24"/>
    <n v="128.81"/>
    <n v="23.189999999999898"/>
    <n v="152"/>
  </r>
  <r>
    <s v="FF13"/>
    <s v="00000401"/>
    <s v="COLABORATIVA S.A.C."/>
    <x v="4"/>
    <d v="2025-10-27T17:07:19"/>
    <s v="LATAM PERU S.A.C."/>
    <m/>
    <s v="RUC"/>
    <n v="20602737111"/>
    <s v="[{'codigo_producto': 2031, 'cantidad': '1', 'valor_unitario': 50.85, 'precio_unitario': 60.0, 'descuento': 0.0, 'subtotal': 50.85, 'porcentaje_de_igv': '17.99', 'igv': 9.149999999999999, 'total': 60.0, 'moneda': '1', 'tipo_de_cambio': 1.0, 'id_tipo_gasto': 5, 'nom_tipo_gasto': 'Otros', 'id_proveedor': 6268, 'id_producto': 30885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10-07T00:00:00"/>
    <m/>
    <m/>
    <m/>
    <m/>
    <m/>
    <x v="17"/>
    <n v="1"/>
    <n v="50.85"/>
    <n v="60"/>
    <n v="0"/>
    <n v="50.85"/>
    <n v="17.989999999999998"/>
    <n v="9.1499999999999897"/>
    <n v="60"/>
    <n v="1"/>
    <n v="1"/>
    <x v="0"/>
    <s v="Otros"/>
    <x v="20"/>
    <n v="30885"/>
    <x v="17"/>
    <x v="0"/>
    <x v="0"/>
    <s v="Pagado"/>
    <x v="0"/>
    <s v="6329102 SERVICIOS DIVERSOS"/>
    <x v="8"/>
    <x v="0"/>
    <m/>
    <m/>
    <m/>
    <m/>
    <m/>
    <m/>
    <x v="25"/>
    <n v="50.85"/>
    <n v="9.1499999999999897"/>
    <n v="60"/>
  </r>
  <r>
    <s v="E001"/>
    <s v="00000004"/>
    <s v="COLABORATIVA S.A.C."/>
    <x v="4"/>
    <d v="2025-10-27T14:00:05"/>
    <s v="SECLEN ZAMORA JAHAIRA VANESSITA"/>
    <s v="Proveedor"/>
    <s v="RUC"/>
    <n v="10483541991"/>
    <s v="[{'codigo_producto': 2258, 'cantidad': '2', 'valor_unitario': 110.0, 'precio_unitario': 110.0, 'descuento': 0.0, 'subtotal': 220.0, 'porcentaje_de_igv': '0.00', 'igv': 0.0, 'total': 220.0, 'moneda': '1', 'tipo_de_cambio': 1.0, 'id_tipo_gasto': 2, 'nom_tipo_gasto': 'Servicios', 'id_proveedor': 469, 'id_producto': 30857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10-07T00:00:00"/>
    <m/>
    <m/>
    <m/>
    <m/>
    <m/>
    <x v="3"/>
    <n v="2"/>
    <n v="110"/>
    <n v="110"/>
    <n v="0"/>
    <n v="220"/>
    <n v="0"/>
    <n v="0"/>
    <n v="220"/>
    <n v="1"/>
    <n v="1"/>
    <x v="1"/>
    <s v="Servicios"/>
    <x v="21"/>
    <n v="30857"/>
    <x v="3"/>
    <x v="1"/>
    <x v="0"/>
    <s v="Pagado"/>
    <x v="0"/>
    <s v="6329102 SERVICIOS DIVERSOS"/>
    <x v="2"/>
    <x v="0"/>
    <m/>
    <m/>
    <m/>
    <m/>
    <m/>
    <m/>
    <x v="26"/>
    <n v="220"/>
    <n v="0"/>
    <n v="220"/>
  </r>
  <r>
    <s v="E001"/>
    <s v="00000015"/>
    <s v="COLABORATIVA S.A.C."/>
    <x v="6"/>
    <d v="2025-10-27T12:00:00"/>
    <s v="BRAVO MATOS RICARDO ALEJANDRO"/>
    <m/>
    <s v="RUC"/>
    <n v="10746350975"/>
    <s v="[{'codigo_producto': 2258, 'cantidad': '1', 'valor_unitario': 120.0, 'precio_unitario': 120.0, 'descuento': 0.0, 'subtotal': 120.0, 'porcentaje_de_igv': '0.00', 'igv': 0.0, 'total': 120.0, 'moneda': '1', 'tipo_de_cambio': 1.0, 'id_tipo_gasto': 2, 'nom_tipo_gasto': 'Servicios', 'id_proveedor': 1430, 'id_producto': 30843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5T00:00:00"/>
    <m/>
    <m/>
    <m/>
    <m/>
    <m/>
    <x v="3"/>
    <n v="1"/>
    <n v="120"/>
    <n v="120"/>
    <n v="0"/>
    <n v="120"/>
    <n v="0"/>
    <n v="0"/>
    <n v="120"/>
    <n v="1"/>
    <n v="1"/>
    <x v="1"/>
    <s v="Servicios"/>
    <x v="22"/>
    <n v="30843"/>
    <x v="3"/>
    <x v="1"/>
    <x v="0"/>
    <s v="Pagado"/>
    <x v="5"/>
    <s v="6329000 AsesorÃ­a y consultorÃ­a - Otros"/>
    <x v="1"/>
    <x v="0"/>
    <m/>
    <m/>
    <m/>
    <m/>
    <m/>
    <m/>
    <x v="27"/>
    <n v="120"/>
    <n v="0"/>
    <n v="120"/>
  </r>
  <r>
    <s v="SB02"/>
    <s v="0243453637"/>
    <s v="COLABORATIVA S.A.C."/>
    <x v="0"/>
    <d v="2025-10-27T08:58:21"/>
    <s v="America MÃ³vil PerÃº S.A.C."/>
    <m/>
    <s v="RUC"/>
    <n v="20467534026"/>
    <s v="[{'codigo_producto': 1829, 'cantidad': '1', 'valor_unitario': 36.04, 'precio_unitario': 42.53, 'descuento': 0.0, 'subtotal': 36.04, 'porcentaje_de_igv': '18.01', 'igv': 6.490000000000002, 'total': 42.53, 'moneda': '1', 'tipo_de_cambio': 1.0, 'id_tipo_gasto': 2, 'nom_tipo_gasto': 'Servicios', 'id_proveedor': 2218, 'id_producto': 31094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"/>
    <d v="2025-10-14T00:00:00"/>
    <m/>
    <m/>
    <m/>
    <m/>
    <m/>
    <x v="18"/>
    <n v="1"/>
    <n v="36.04"/>
    <n v="42.53"/>
    <n v="0"/>
    <n v="36.04"/>
    <n v="18.010000000000002"/>
    <n v="6.49"/>
    <n v="42.53"/>
    <n v="1"/>
    <n v="1"/>
    <x v="1"/>
    <s v="Servicios"/>
    <x v="23"/>
    <n v="31094"/>
    <x v="18"/>
    <x v="0"/>
    <x v="1"/>
    <s v="Sin pagar"/>
    <x v="7"/>
    <s v="632902 Operativos"/>
    <x v="11"/>
    <x v="0"/>
    <m/>
    <m/>
    <m/>
    <m/>
    <m/>
    <m/>
    <x v="28"/>
    <n v="36.04"/>
    <n v="6.49"/>
    <n v="42.53"/>
  </r>
  <r>
    <s v="F001"/>
    <s v="00009665"/>
    <s v="COLABORATIVA S.A.C."/>
    <x v="7"/>
    <d v="2025-10-27T17:40:00"/>
    <s v="PRECINTOS PERU E.I.R.L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19"/>
    <n v="500"/>
    <n v="0.29661999999999999"/>
    <n v="0.35"/>
    <n v="0"/>
    <n v="148.31"/>
    <n v="18"/>
    <n v="26.689999999999898"/>
    <n v="175"/>
    <n v="1"/>
    <n v="1"/>
    <x v="0"/>
    <s v="Otros"/>
    <x v="24"/>
    <n v="30798"/>
    <x v="19"/>
    <x v="0"/>
    <x v="0"/>
    <s v="Pagado"/>
    <x v="8"/>
    <s v="602112 Insumos"/>
    <x v="10"/>
    <x v="0"/>
    <m/>
    <m/>
    <m/>
    <m/>
    <m/>
    <m/>
    <x v="29"/>
    <n v="148.31"/>
    <n v="26.689999999999898"/>
    <n v="175"/>
  </r>
  <r>
    <s v="F001"/>
    <s v="00009665"/>
    <s v="COLABORATIVA S.A.C."/>
    <x v="7"/>
    <d v="2025-10-27T17:40:00"/>
    <s v="PRECINTOS PERU E.I.R.L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0"/>
    <n v="500"/>
    <n v="0.29661999999999999"/>
    <n v="0.35"/>
    <n v="0"/>
    <n v="148.31"/>
    <n v="18"/>
    <n v="26.689999999999898"/>
    <n v="175"/>
    <n v="1"/>
    <n v="1"/>
    <x v="0"/>
    <s v="Otros"/>
    <x v="24"/>
    <n v="30799"/>
    <x v="20"/>
    <x v="0"/>
    <x v="0"/>
    <s v="Pagado"/>
    <x v="8"/>
    <s v="602112 Insumos"/>
    <x v="10"/>
    <x v="0"/>
    <m/>
    <m/>
    <m/>
    <m/>
    <m/>
    <m/>
    <x v="29"/>
    <n v="148.31"/>
    <n v="26.689999999999898"/>
    <n v="175"/>
  </r>
  <r>
    <s v="F001"/>
    <s v="00009665"/>
    <s v="COLABORATIVA S.A.C."/>
    <x v="7"/>
    <d v="2025-10-27T17:40:00"/>
    <s v="PRECINTOS PERU E.I.R.L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1"/>
    <n v="400"/>
    <n v="0.161025"/>
    <n v="0.19"/>
    <n v="0"/>
    <n v="64.41"/>
    <n v="17.989999999999998"/>
    <n v="11.59"/>
    <n v="76"/>
    <n v="1"/>
    <n v="1"/>
    <x v="0"/>
    <s v="Otros"/>
    <x v="24"/>
    <n v="30800"/>
    <x v="21"/>
    <x v="0"/>
    <x v="0"/>
    <s v="Pagado"/>
    <x v="8"/>
    <s v="602112 Insumos"/>
    <x v="10"/>
    <x v="0"/>
    <m/>
    <m/>
    <m/>
    <m/>
    <m/>
    <m/>
    <x v="29"/>
    <n v="64.41"/>
    <n v="11.59"/>
    <n v="76"/>
  </r>
  <r>
    <s v="F001"/>
    <s v="00009665"/>
    <s v="COLABORATIVA S.A.C."/>
    <x v="7"/>
    <d v="2025-10-27T17:40:00"/>
    <s v="PRECINTOS PERU E.I.R.L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2"/>
    <n v="4000"/>
    <n v="0.155085"/>
    <n v="0.183"/>
    <n v="0"/>
    <n v="620.34"/>
    <n v="18"/>
    <n v="111.659999999999"/>
    <n v="732"/>
    <n v="1"/>
    <n v="1"/>
    <x v="0"/>
    <s v="Otros"/>
    <x v="24"/>
    <n v="30801"/>
    <x v="22"/>
    <x v="0"/>
    <x v="0"/>
    <s v="Pagado"/>
    <x v="8"/>
    <s v="602112 Insumos"/>
    <x v="10"/>
    <x v="0"/>
    <m/>
    <m/>
    <m/>
    <m/>
    <m/>
    <m/>
    <x v="29"/>
    <n v="620.34"/>
    <n v="111.659999999999"/>
    <n v="732"/>
  </r>
  <r>
    <s v="F001"/>
    <s v="00009665"/>
    <s v="COLABORATIVA S.A.C."/>
    <x v="7"/>
    <d v="2025-10-27T17:40:00"/>
    <s v="PRECINTOS PERU E.I.R.L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3"/>
    <n v="600"/>
    <s v="0.16101666666666667"/>
    <n v="0.19"/>
    <n v="0"/>
    <n v="96.61"/>
    <n v="18"/>
    <n v="17.39"/>
    <n v="114"/>
    <n v="1"/>
    <n v="1"/>
    <x v="0"/>
    <s v="Otros"/>
    <x v="24"/>
    <n v="30802"/>
    <x v="23"/>
    <x v="2"/>
    <x v="0"/>
    <s v="Pagado"/>
    <x v="8"/>
    <s v="602112 Insumos"/>
    <x v="10"/>
    <x v="0"/>
    <m/>
    <m/>
    <m/>
    <m/>
    <m/>
    <m/>
    <x v="29"/>
    <n v="96.61"/>
    <n v="17.39"/>
    <n v="114"/>
  </r>
  <r>
    <s v="F001"/>
    <s v="00009665"/>
    <s v="COLABORATIVA S.A.C."/>
    <x v="7"/>
    <d v="2025-10-27T17:40:00"/>
    <s v="PRECINTOS PERU E.I.R.L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4"/>
    <n v="190"/>
    <s v="0.15510526315789472"/>
    <s v="0.18300000000000002"/>
    <n v="0"/>
    <n v="29.47"/>
    <n v="17.98"/>
    <n v="5.3"/>
    <n v="34.770000000000003"/>
    <n v="1"/>
    <n v="1"/>
    <x v="0"/>
    <s v="Otros"/>
    <x v="24"/>
    <n v="30803"/>
    <x v="24"/>
    <x v="0"/>
    <x v="0"/>
    <s v="Pagado"/>
    <x v="8"/>
    <s v="602112 Insumos"/>
    <x v="10"/>
    <x v="0"/>
    <m/>
    <m/>
    <m/>
    <m/>
    <m/>
    <m/>
    <x v="29"/>
    <n v="29.47"/>
    <n v="5.3"/>
    <n v="34.770000000000003"/>
  </r>
  <r>
    <s v="F001"/>
    <s v="00009665"/>
    <s v="COLABORATIVA S.A.C."/>
    <x v="7"/>
    <d v="2025-10-27T17:40:00"/>
    <s v="PRECINTOS PERU E.I.R.L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3"/>
    <n v="810"/>
    <s v="0.15508641975308643"/>
    <n v="0.183"/>
    <n v="0"/>
    <n v="125.62"/>
    <n v="18"/>
    <n v="22.6099999999999"/>
    <n v="148.22999999999999"/>
    <n v="1"/>
    <n v="1"/>
    <x v="0"/>
    <s v="Otros"/>
    <x v="24"/>
    <n v="30804"/>
    <x v="23"/>
    <x v="2"/>
    <x v="0"/>
    <s v="Pagado"/>
    <x v="8"/>
    <s v="602112 Insumos"/>
    <x v="10"/>
    <x v="0"/>
    <m/>
    <m/>
    <m/>
    <m/>
    <m/>
    <m/>
    <x v="29"/>
    <n v="125.62"/>
    <n v="22.6099999999999"/>
    <n v="148.22999999999999"/>
  </r>
  <r>
    <s v="F001"/>
    <s v="00009665"/>
    <s v="COLABORATIVA S.A.C."/>
    <x v="7"/>
    <d v="2025-10-27T17:40:00"/>
    <s v="PRECINTOS PERU E.I.R.L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3"/>
    <n v="1200"/>
    <s v="0.15508333333333332"/>
    <n v="0.183"/>
    <n v="0"/>
    <n v="186.1"/>
    <n v="18"/>
    <n v="33.5"/>
    <n v="219.6"/>
    <n v="1"/>
    <n v="1"/>
    <x v="0"/>
    <s v="Otros"/>
    <x v="24"/>
    <n v="30805"/>
    <x v="23"/>
    <x v="2"/>
    <x v="0"/>
    <s v="Pagado"/>
    <x v="8"/>
    <s v="602112 Insumos"/>
    <x v="10"/>
    <x v="0"/>
    <m/>
    <m/>
    <m/>
    <m/>
    <m/>
    <m/>
    <x v="29"/>
    <n v="186.1"/>
    <n v="33.5"/>
    <n v="219.6"/>
  </r>
  <r>
    <s v="F001"/>
    <s v="00009665"/>
    <s v="COLABORATIVA S.A.C."/>
    <x v="7"/>
    <d v="2025-10-27T17:40:00"/>
    <s v="PRECINTOS PERU E.I.R.L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3"/>
    <n v="800"/>
    <n v="0.15508749999999999"/>
    <n v="0.183"/>
    <n v="0"/>
    <n v="124.07"/>
    <n v="18"/>
    <n v="22.33"/>
    <n v="146.4"/>
    <n v="1"/>
    <n v="1"/>
    <x v="0"/>
    <s v="Otros"/>
    <x v="24"/>
    <n v="30806"/>
    <x v="23"/>
    <x v="2"/>
    <x v="0"/>
    <s v="Pagado"/>
    <x v="8"/>
    <s v="602112 Insumos"/>
    <x v="10"/>
    <x v="0"/>
    <m/>
    <m/>
    <m/>
    <m/>
    <m/>
    <m/>
    <x v="29"/>
    <n v="124.07"/>
    <n v="22.33"/>
    <n v="146.4"/>
  </r>
  <r>
    <s v="F001"/>
    <s v="00009665"/>
    <s v="COLABORATIVA S.A.C."/>
    <x v="7"/>
    <d v="2025-10-27T17:40:00"/>
    <s v="PRECINTOS PERU E.I.R.L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3"/>
    <n v="1500"/>
    <s v="0.15508666666666665"/>
    <n v="0.183"/>
    <n v="0"/>
    <n v="232.63"/>
    <n v="18"/>
    <n v="41.87"/>
    <n v="274.5"/>
    <n v="1"/>
    <n v="1"/>
    <x v="0"/>
    <s v="Otros"/>
    <x v="24"/>
    <n v="30807"/>
    <x v="23"/>
    <x v="2"/>
    <x v="0"/>
    <s v="Pagado"/>
    <x v="8"/>
    <s v="602112 Insumos"/>
    <x v="10"/>
    <x v="0"/>
    <m/>
    <m/>
    <m/>
    <m/>
    <m/>
    <m/>
    <x v="29"/>
    <n v="232.63"/>
    <n v="41.87"/>
    <n v="274.5"/>
  </r>
  <r>
    <s v="F001"/>
    <s v="00009665"/>
    <s v="COLABORATIVA S.A.C."/>
    <x v="7"/>
    <d v="2025-10-27T17:40:00"/>
    <s v="PRECINTOS PERU E.I.R.L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5"/>
    <n v="250"/>
    <s v="0.42372000000000004"/>
    <n v="0.5"/>
    <n v="0"/>
    <n v="105.93"/>
    <n v="18"/>
    <n v="19.069999999999901"/>
    <n v="125"/>
    <n v="1"/>
    <n v="1"/>
    <x v="0"/>
    <s v="Otros"/>
    <x v="24"/>
    <n v="30808"/>
    <x v="25"/>
    <x v="0"/>
    <x v="0"/>
    <s v="Pagado"/>
    <x v="8"/>
    <s v="602112 Insumos"/>
    <x v="10"/>
    <x v="0"/>
    <m/>
    <m/>
    <m/>
    <m/>
    <m/>
    <m/>
    <x v="29"/>
    <n v="105.93"/>
    <n v="19.069999999999901"/>
    <n v="125"/>
  </r>
  <r>
    <s v="F001"/>
    <s v="00009665"/>
    <s v="COLABORATIVA S.A.C."/>
    <x v="7"/>
    <d v="2025-10-27T17:40:00"/>
    <s v="PRECINTOS PERU E.I.R.L"/>
    <m/>
    <s v="RUC"/>
    <n v="20546099904"/>
    <s v="[{'codigo_producto': 2300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8, 'nom_producto': 'BOLETO PREMIUM COSTESIA GENERAL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1, 'cantidad': '500', 'valor_unitario': 0.29662, 'precio_unitario': 0.35, 'descuento': 0.0, 'subtotal': 148.31, 'porcentaje_de_igv': '18.00', 'igv': 26.689999999999998, 'total': 175.0, 'moneda': '1', 'tipo_de_cambio': 1.0, 'id_tipo_gasto': 5, 'nom_tipo_gasto': 'Otros', 'id_proveedor': 1400, 'id_producto': 30799, 'nom_producto': 'BOLETO PREMIUM COSTESIA VIP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2, 'cantidad': '400', 'valor_unitario': 0.161025, 'precio_unitario': 0.19, 'descuento': 0.0, 'subtotal': 64.41, 'porcentaje_de_igv': '17.99', 'igv': 11.590000000000003, 'total': 76.0, 'moneda': '1', 'tipo_de_cambio': 1.0, 'id_tipo_gasto': 5, 'nom_tipo_gasto': 'Otros', 'id_proveedor': 1400, 'id_producto': 30800, 'nom_producto': 'BRAZALETE ZONA FUNDADOR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3, 'cantidad': '4000', 'valor_unitario': 0.155085, 'precio_unitario': 0.183, 'descuento': 0.0, 'subtotal': 620.34, 'porcentaje_de_igv': '18.00', 'igv': 111.65999999999997, 'total': 732.0, 'moneda': '1', 'tipo_de_cambio': 1.0, 'id_tipo_gasto': 5, 'nom_tipo_gasto': 'Otros', 'id_proveedor': 1400, 'id_producto': 30801, 'nom_producto': 'BRAZALETE ZONA FAMILIA HU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600', 'valor_unitario': 0.16101666666666667, 'precio_unitario': 0.19, 'descuento': 0.0, 'subtotal': 96.61, 'porcentaje_de_igv': '18.00', 'igv': 17.39, 'total': 114.0, 'moneda': '1', 'tipo_de_cambio': 1.0, 'id_tipo_gasto': 5, 'nom_tipo_gasto': 'Otros', 'id_proveedor': 1400, 'id_producto': 30802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4, 'cantidad': '190', 'valor_unitario': 0.15510526315789472, 'precio_unitario': 0.18300000000000002, 'descuento': 0.0, 'subtotal': 29.47, 'porcentaje_de_igv': '17.98', 'igv': 5.300000000000004, 'total': 34.77, 'moneda': '1', 'tipo_de_cambio': 1.0, 'id_tipo_gasto': 5, 'nom_tipo_gasto': 'Otros', 'id_proveedor': 1400, 'id_producto': 30803, 'nom_producto': 'BRAZALETES ZONA HALLOBOX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10', 'valor_unitario': 0.15508641975308643, 'precio_unitario': 0.183, 'descuento': 0.0, 'subtotal': 125.62, 'porcentaje_de_igv': '18.00', 'igv': 22.609999999999985, 'total': 148.23, 'moneda': '1', 'tipo_de_cambio': 1.0, 'id_tipo_gasto': 5, 'nom_tipo_gasto': 'Otros', 'id_proveedor': 1400, 'id_producto': 30804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200', 'valor_unitario': 0.15508333333333332, 'precio_unitario': 0.183, 'descuento': 0.0, 'subtotal': 186.1, 'porcentaje_de_igv': '18.00', 'igv': 33.5, 'total': 219.6, 'moneda': '1', 'tipo_de_cambio': 1.0, 'id_tipo_gasto': 5, 'nom_tipo_gasto': 'Otros', 'id_proveedor': 1400, 'id_producto': 30805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800', 'valor_unitario': 0.1550875, 'precio_unitario': 0.183, 'descuento': 0.0, 'subtotal': 124.07, 'porcentaje_de_igv': '18.00', 'igv': 22.330000000000013, 'total': 146.4, 'moneda': '1', 'tipo_de_cambio': 1.0, 'id_tipo_gasto': 5, 'nom_tipo_gasto': 'Otros', 'id_proveedor': 1400, 'id_producto': 30806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807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306, 'cantidad': '250', 'valor_unitario': 0.42372000000000004, 'precio_unitario': 0.5, 'descuento': 0.0, 'subtotal': 105.93, 'porcentaje_de_igv': '18.00', 'igv': 19.069999999999993, 'total': 125.0, 'moneda': '1', 'tipo_de_cambio': 1.0, 'id_tipo_gasto': 5, 'nom_tipo_gasto': 'Otros', 'id_proveedor': 1400, 'id_producto': 30808, 'nom_producto': 'BRAZALETES FULL ACCES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, {'codigo_producto': 2265, 'cantidad': '250', 'valor_unitario': 0.48304, 'precio_unitario': 0.57, 'descuento': 0.0, 'subtotal': 120.76, 'porcentaje_de_igv': '18.00', 'igv': 21.739999999999995, 'total': 142.5, 'moneda': '1', 'tipo_de_cambio': 1.0, 'id_tipo_gasto': 5, 'nom_tipo_gasto': 'Otros', 'id_proveedor': 1400, 'id_producto': 30809, 'nom_producto': 'BRAZALETES VIP ', 'categoria_producto': 'MERCADERIA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10-02T00:00:00"/>
    <m/>
    <m/>
    <m/>
    <m/>
    <m/>
    <x v="23"/>
    <n v="250"/>
    <n v="0.48304000000000002"/>
    <n v="0.56999999999999995"/>
    <n v="0"/>
    <n v="120.76"/>
    <n v="18"/>
    <n v="21.739999999999899"/>
    <n v="142.5"/>
    <n v="1"/>
    <n v="1"/>
    <x v="0"/>
    <s v="Otros"/>
    <x v="24"/>
    <n v="30809"/>
    <x v="23"/>
    <x v="2"/>
    <x v="0"/>
    <s v="Pagado"/>
    <x v="8"/>
    <s v="602112 Insumos"/>
    <x v="10"/>
    <x v="0"/>
    <m/>
    <m/>
    <m/>
    <m/>
    <m/>
    <m/>
    <x v="29"/>
    <n v="120.76"/>
    <n v="21.739999999999899"/>
    <n v="142.5"/>
  </r>
  <r>
    <s v="FE30"/>
    <s v="00023585"/>
    <s v="COLABORATIVA S.A.C."/>
    <x v="2"/>
    <d v="2025-10-27T10:16:13"/>
    <s v="Verisure Peru SAC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971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10T00:00:00"/>
    <m/>
    <m/>
    <m/>
    <m/>
    <m/>
    <x v="26"/>
    <n v="1"/>
    <n v="221.82"/>
    <n v="261.75"/>
    <n v="0"/>
    <n v="221.82"/>
    <n v="18"/>
    <n v="39.93"/>
    <n v="261.75"/>
    <n v="1"/>
    <n v="1"/>
    <x v="1"/>
    <s v="Servicios"/>
    <x v="25"/>
    <n v="30971"/>
    <x v="26"/>
    <x v="0"/>
    <x v="0"/>
    <s v="Pagado"/>
    <x v="0"/>
    <s v="6329102 SERVICIOS DIVERSOS"/>
    <x v="12"/>
    <x v="0"/>
    <m/>
    <m/>
    <m/>
    <m/>
    <m/>
    <m/>
    <x v="30"/>
    <n v="221.82"/>
    <n v="39.93"/>
    <n v="261.75"/>
  </r>
  <r>
    <s v="F030"/>
    <s v="00008004"/>
    <s v="COLABORATIVA S.A.C."/>
    <x v="2"/>
    <d v="2025-10-27T09:50:23"/>
    <s v="PANIFICADORA LA NUEZ SAC"/>
    <m/>
    <s v="RUC"/>
    <n v="20392808761"/>
    <s v="[{'codigo_producto': 1912, 'cantidad': '1', 'valor_unitario': 71.7, 'precio_unitario': 71.7, 'descuento': 0.0, 'subtotal': 71.7, 'porcentaje_de_igv': '0.00', 'igv': 0.0, 'total': 71.7, 'moneda': '1', 'tipo_de_cambio': 1.0, 'id_tipo_gasto': 5, 'nom_tipo_gasto': 'Otros', 'id_proveedor': 6315, 'id_producto': 3096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10T00:00:00"/>
    <m/>
    <m/>
    <m/>
    <m/>
    <m/>
    <x v="9"/>
    <n v="1"/>
    <n v="71.7"/>
    <n v="71.7"/>
    <n v="0"/>
    <n v="71.7"/>
    <n v="0"/>
    <n v="0"/>
    <n v="71.7"/>
    <n v="1"/>
    <n v="1"/>
    <x v="0"/>
    <s v="Otros"/>
    <x v="26"/>
    <n v="30965"/>
    <x v="9"/>
    <x v="0"/>
    <x v="0"/>
    <s v="Pagado"/>
    <x v="4"/>
    <s v="6314100 AlimentaciÃ³n"/>
    <x v="7"/>
    <x v="0"/>
    <m/>
    <m/>
    <m/>
    <m/>
    <m/>
    <m/>
    <x v="31"/>
    <n v="71.7"/>
    <n v="0"/>
    <n v="71.7"/>
  </r>
  <r>
    <s v="F004"/>
    <s v="00027540"/>
    <s v="COLABORATIVA S.A.C."/>
    <x v="8"/>
    <d v="2025-10-27T18:00:00"/>
    <s v="J &amp; V MULTIUTILES PUNTO COM S.A.C.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27"/>
    <n v="5"/>
    <s v="7.204000000000001"/>
    <n v="8.5"/>
    <n v="0"/>
    <n v="36.020000000000003"/>
    <n v="17.989999999999998"/>
    <n v="6.4799999999999898"/>
    <n v="42.5"/>
    <n v="1"/>
    <n v="1"/>
    <x v="0"/>
    <s v="Otros"/>
    <x v="27"/>
    <n v="30817"/>
    <x v="27"/>
    <x v="0"/>
    <x v="0"/>
    <s v="Pagado"/>
    <x v="5"/>
    <s v="6329000 AsesorÃ­a y consultorÃ­a - Otros"/>
    <x v="10"/>
    <x v="0"/>
    <m/>
    <m/>
    <m/>
    <m/>
    <m/>
    <m/>
    <x v="32"/>
    <n v="36.020000000000003"/>
    <n v="6.4799999999999898"/>
    <n v="42.5"/>
  </r>
  <r>
    <s v="F004"/>
    <s v="00027540"/>
    <s v="COLABORATIVA S.A.C."/>
    <x v="8"/>
    <d v="2025-10-27T18:00:00"/>
    <s v="J &amp; V MULTIUTILES PUNTO COM S.A.C.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27"/>
    <n v="5"/>
    <n v="15.254"/>
    <n v="18"/>
    <n v="0"/>
    <n v="76.27"/>
    <n v="18"/>
    <n v="13.73"/>
    <n v="90"/>
    <n v="1"/>
    <n v="1"/>
    <x v="0"/>
    <s v="Otros"/>
    <x v="27"/>
    <n v="30818"/>
    <x v="27"/>
    <x v="0"/>
    <x v="0"/>
    <s v="Pagado"/>
    <x v="5"/>
    <s v="6329000 AsesorÃ­a y consultorÃ­a - Otros"/>
    <x v="10"/>
    <x v="0"/>
    <m/>
    <m/>
    <m/>
    <m/>
    <m/>
    <m/>
    <x v="32"/>
    <n v="76.27"/>
    <n v="13.73"/>
    <n v="90"/>
  </r>
  <r>
    <s v="F004"/>
    <s v="00027540"/>
    <s v="COLABORATIVA S.A.C."/>
    <x v="8"/>
    <d v="2025-10-27T18:00:00"/>
    <s v="J &amp; V MULTIUTILES PUNTO COM S.A.C.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817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5', 'valor_unitario': 15.254, 'precio_unitario': 18.0, 'descuento': 0.0, 'subtotal': 76.27, 'porcentaje_de_igv': '18.00', 'igv': 13.730000000000004, 'total': 90.0, 'moneda': '1', 'tipo_de_cambio': 1.0, 'id_tipo_gasto': 5, 'nom_tipo_gasto': 'Otros', 'id_proveedor': 1578, 'id_producto': 30818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819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17"/>
    <n v="2"/>
    <n v="6.78"/>
    <n v="8"/>
    <n v="0"/>
    <n v="13.56"/>
    <n v="17.989999999999998"/>
    <n v="2.4399999999999902"/>
    <n v="16"/>
    <n v="1"/>
    <n v="1"/>
    <x v="0"/>
    <s v="Otros"/>
    <x v="27"/>
    <n v="30819"/>
    <x v="17"/>
    <x v="0"/>
    <x v="0"/>
    <s v="Pagado"/>
    <x v="5"/>
    <s v="6329000 AsesorÃ­a y consultorÃ­a - Otros"/>
    <x v="10"/>
    <x v="0"/>
    <m/>
    <m/>
    <m/>
    <m/>
    <m/>
    <m/>
    <x v="32"/>
    <n v="13.56"/>
    <n v="2.4399999999999902"/>
    <n v="16"/>
  </r>
  <r>
    <s v="F004"/>
    <s v="00027539"/>
    <s v="COLABORATIVA S.A.C."/>
    <x v="8"/>
    <d v="2025-10-27T18:00:00"/>
    <s v="J &amp; V MULTIUTILES PUNTO COM S.A.C."/>
    <m/>
    <s v="RUC"/>
    <n v="20501493156"/>
    <s v="[{'codigo_producto': 2293, 'cantidad': '20', 'valor_unitario': 33.8985, 'precio_unitario': 40.0, 'descuento': 0.0, 'subtotal': 677.97, 'porcentaje_de_igv': '18.00', 'igv': 122.02999999999997, 'total': 800.0, 'moneda': '1', 'tipo_de_cambio': 1.0, 'id_tipo_gasto': 5, 'nom_tipo_gasto': 'Otros', 'id_proveedor': 1578, 'id_producto': 30812, 'nom_producto': 'CONTOMETRO TERMIC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10-01T00:00:00"/>
    <m/>
    <m/>
    <m/>
    <m/>
    <m/>
    <x v="28"/>
    <n v="20"/>
    <n v="33.898499999999999"/>
    <n v="40"/>
    <n v="0"/>
    <n v="677.97"/>
    <n v="18"/>
    <n v="122.02999999999901"/>
    <n v="800"/>
    <n v="1"/>
    <n v="1"/>
    <x v="0"/>
    <s v="Otros"/>
    <x v="27"/>
    <n v="30812"/>
    <x v="28"/>
    <x v="0"/>
    <x v="0"/>
    <s v="Pagado"/>
    <x v="5"/>
    <s v="6329000 AsesorÃ­a y consultorÃ­a - Otros"/>
    <x v="10"/>
    <x v="0"/>
    <m/>
    <m/>
    <m/>
    <m/>
    <m/>
    <m/>
    <x v="33"/>
    <n v="677.97"/>
    <n v="122.02999999999901"/>
    <n v="800"/>
  </r>
  <r>
    <s v="FE30"/>
    <s v="00023070"/>
    <s v="COLABORATIVA S.A.C."/>
    <x v="7"/>
    <d v="2025-10-27T09:28:48"/>
    <s v="Verisure Peru SAC"/>
    <s v="Proveedor"/>
    <s v="RUC"/>
    <n v="20549068201"/>
    <s v="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7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10-02T00:00:00"/>
    <m/>
    <m/>
    <m/>
    <m/>
    <m/>
    <x v="26"/>
    <n v="1"/>
    <n v="87.29"/>
    <n v="103"/>
    <n v="0"/>
    <n v="87.29"/>
    <n v="18"/>
    <n v="15.7099999999999"/>
    <n v="103"/>
    <n v="1"/>
    <n v="1"/>
    <x v="1"/>
    <s v="Servicios"/>
    <x v="25"/>
    <n v="30759"/>
    <x v="26"/>
    <x v="0"/>
    <x v="0"/>
    <s v="Pagado"/>
    <x v="0"/>
    <s v="6329102 SERVICIOS DIVERSOS"/>
    <x v="12"/>
    <x v="0"/>
    <m/>
    <m/>
    <m/>
    <m/>
    <m/>
    <m/>
    <x v="34"/>
    <n v="87.29"/>
    <n v="15.7099999999999"/>
    <n v="103"/>
  </r>
  <r>
    <s v="F121"/>
    <s v="00003530"/>
    <s v="COLABORATIVA S.A.C."/>
    <x v="8"/>
    <d v="2025-10-27T10:04:54"/>
    <s v="YOPO S.A.C.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72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1T00:00:00"/>
    <m/>
    <m/>
    <m/>
    <m/>
    <m/>
    <x v="9"/>
    <n v="1"/>
    <n v="30"/>
    <n v="30"/>
    <n v="0"/>
    <n v="30"/>
    <n v="0"/>
    <n v="0"/>
    <n v="30"/>
    <n v="1"/>
    <n v="1"/>
    <x v="0"/>
    <s v="Otros"/>
    <x v="28"/>
    <n v="30727"/>
    <x v="9"/>
    <x v="0"/>
    <x v="0"/>
    <s v="Pagado"/>
    <x v="4"/>
    <s v="6314100 AlimentaciÃ³n"/>
    <x v="7"/>
    <x v="0"/>
    <m/>
    <m/>
    <m/>
    <m/>
    <m/>
    <m/>
    <x v="35"/>
    <n v="30"/>
    <n v="0"/>
    <n v="30"/>
  </r>
  <r>
    <s v="F001"/>
    <s v="00010802"/>
    <s v="COLABORATIVA S.A.C."/>
    <x v="7"/>
    <d v="2025-10-27T13:12:26"/>
    <s v="SANTOFA E.I.R.L.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x v="29"/>
    <n v="1"/>
    <n v="21.1"/>
    <n v="24.9"/>
    <n v="0"/>
    <n v="21.1"/>
    <n v="18.010000000000002"/>
    <n v="3.7999999999999901"/>
    <n v="24.9"/>
    <n v="1"/>
    <n v="1"/>
    <x v="0"/>
    <s v="Otros"/>
    <x v="29"/>
    <n v="30783"/>
    <x v="29"/>
    <x v="0"/>
    <x v="0"/>
    <s v="Pagado"/>
    <x v="9"/>
    <s v="6330102 COMPRA EQUIPOS"/>
    <x v="13"/>
    <x v="0"/>
    <m/>
    <m/>
    <m/>
    <m/>
    <m/>
    <m/>
    <x v="36"/>
    <n v="21.1"/>
    <n v="3.7999999999999901"/>
    <n v="24.9"/>
  </r>
  <r>
    <s v="F001"/>
    <s v="00010802"/>
    <s v="COLABORATIVA S.A.C."/>
    <x v="7"/>
    <d v="2025-10-27T13:12:26"/>
    <s v="SANTOFA E.I.R.L.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x v="30"/>
    <n v="1"/>
    <n v="59.24"/>
    <n v="69.900000000000006"/>
    <n v="0"/>
    <n v="59.24"/>
    <n v="17.989999999999998"/>
    <n v="10.66"/>
    <n v="69.900000000000006"/>
    <n v="1"/>
    <n v="1"/>
    <x v="0"/>
    <s v="Otros"/>
    <x v="29"/>
    <n v="30784"/>
    <x v="30"/>
    <x v="0"/>
    <x v="0"/>
    <s v="Pagado"/>
    <x v="9"/>
    <s v="6330102 COMPRA EQUIPOS"/>
    <x v="13"/>
    <x v="0"/>
    <m/>
    <m/>
    <m/>
    <m/>
    <m/>
    <m/>
    <x v="36"/>
    <n v="59.24"/>
    <n v="10.66"/>
    <n v="69.900000000000006"/>
  </r>
  <r>
    <s v="F001"/>
    <s v="00010802"/>
    <s v="COLABORATIVA S.A.C."/>
    <x v="7"/>
    <d v="2025-10-27T13:12:26"/>
    <s v="SANTOFA E.I.R.L."/>
    <m/>
    <s v="RUC"/>
    <m/>
    <s v="[{'codigo_producto': 2290, 'cantidad': '1', 'valor_unitario': 21.1, 'precio_unitario': 24.9, 'descuento': 0.0, 'subtotal': 21.1, 'porcentaje_de_igv': '18.01', 'igv': 3.799999999999997, 'total': 24.9, 'moneda': '1', 'tipo_de_cambio': 1.0, 'id_tipo_gasto': 5, 'nom_tipo_gasto': 'Otros', 'id_proveedor': 6096, 'id_producto': 30783, 'nom_producto': 'LAN TESTE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291, 'cantidad': '1', 'valor_unitario': 59.24, 'precio_unitario': 69.9, 'descuento': 0.0, 'subtotal': 59.24, 'porcentaje_de_igv': '17.99', 'igv': 10.660000000000004, 'total': 69.9, 'moneda': '1', 'tipo_de_cambio': 1.0, 'id_tipo_gasto': 5, 'nom_tipo_gasto': 'Otros', 'id_proveedor': 6096, 'id_producto': 30784, 'nom_producto': 'CRIMPEAD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6096, 'id_producto': 307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8, 'nom_distribucion': 'TI', 'sub_categoria': 'Ime', 'porcentaje': '100.00'}]]}]"/>
    <d v="2025-10-02T00:00:00"/>
    <m/>
    <m/>
    <m/>
    <m/>
    <m/>
    <x v="31"/>
    <n v="1"/>
    <n v="8.4700000000000006"/>
    <n v="10"/>
    <n v="0"/>
    <n v="8.4700000000000006"/>
    <n v="18.059999999999999"/>
    <n v="1.52999999999999"/>
    <n v="10"/>
    <n v="1"/>
    <n v="1"/>
    <x v="0"/>
    <s v="Otros"/>
    <x v="29"/>
    <n v="30785"/>
    <x v="31"/>
    <x v="0"/>
    <x v="0"/>
    <s v="Pagado"/>
    <x v="5"/>
    <s v="6329000 AsesorÃ­a y consultorÃ­a - Otros"/>
    <x v="13"/>
    <x v="0"/>
    <m/>
    <m/>
    <m/>
    <m/>
    <m/>
    <m/>
    <x v="36"/>
    <n v="8.4700000000000006"/>
    <n v="1.52999999999999"/>
    <n v="10"/>
  </r>
  <r>
    <s v="FS01"/>
    <s v="00002899"/>
    <s v="COLABORATIVA S.A.C."/>
    <x v="8"/>
    <d v="2025-10-27T16:52:40"/>
    <s v="TOOL STORE PERU E.I.R.L."/>
    <m/>
    <s v="RUC"/>
    <n v="20604861943"/>
    <s v="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1T00:00:00"/>
    <m/>
    <m/>
    <m/>
    <m/>
    <m/>
    <x v="32"/>
    <n v="1"/>
    <n v="55.08"/>
    <n v="64.989999999999995"/>
    <n v="0"/>
    <n v="55.08"/>
    <n v="17.989999999999998"/>
    <n v="9.9099999999999895"/>
    <n v="64.989999999999995"/>
    <n v="1"/>
    <n v="1"/>
    <x v="0"/>
    <s v="Otros"/>
    <x v="30"/>
    <n v="30753"/>
    <x v="32"/>
    <x v="0"/>
    <x v="0"/>
    <s v="Pagado"/>
    <x v="9"/>
    <s v="6330102 COMPRA EQUIPOS"/>
    <x v="13"/>
    <x v="0"/>
    <m/>
    <m/>
    <m/>
    <m/>
    <m/>
    <m/>
    <x v="37"/>
    <n v="55.08"/>
    <n v="9.9099999999999895"/>
    <n v="64.989999999999995"/>
  </r>
  <r>
    <s v="FS01"/>
    <s v="00002899"/>
    <s v="COLABORATIVA S.A.C."/>
    <x v="8"/>
    <d v="2025-10-27T16:52:40"/>
    <s v="TOOL STORE PERU E.I.R.L."/>
    <m/>
    <s v="RUC"/>
    <n v="20604861943"/>
    <s v="[{'codigo_producto': 2287, 'cantidad': '1', 'valor_unitario': 55.08, 'precio_unitario': 64.99, 'descuento': 0.0, 'subtotal': 55.08, 'porcentaje_de_igv': '17.99', 'igv': 9.909999999999997, 'total': 64.99, 'moneda': '1', 'tipo_de_cambio': 1.0, 'id_tipo_gasto': 5, 'nom_tipo_gasto': 'Otros', 'id_proveedor': 6105, 'id_producto': 30753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32, 'precio_unitario': 11.0, 'descuento': 0.0, 'subtotal': 9.32, 'porcentaje_de_igv': '18.03', 'igv': 1.6799999999999997, 'total': 11.0, 'moneda': '1', 'tipo_de_cambio': 1.0, 'id_tipo_gasto': 5, 'nom_tipo_gasto': 'Otros', 'id_proveedor': 6105, 'id_producto': 30754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1T00:00:00"/>
    <m/>
    <m/>
    <m/>
    <m/>
    <m/>
    <x v="31"/>
    <n v="1"/>
    <n v="9.32"/>
    <n v="11"/>
    <n v="0"/>
    <n v="9.32"/>
    <n v="18.03"/>
    <n v="1.6799999999999899"/>
    <n v="11"/>
    <n v="1"/>
    <n v="1"/>
    <x v="0"/>
    <s v="Otros"/>
    <x v="30"/>
    <n v="30754"/>
    <x v="31"/>
    <x v="0"/>
    <x v="0"/>
    <s v="Pagado"/>
    <x v="0"/>
    <s v="6329102 SERVICIOS DIVERSOS"/>
    <x v="14"/>
    <x v="0"/>
    <m/>
    <m/>
    <m/>
    <m/>
    <m/>
    <m/>
    <x v="37"/>
    <n v="9.32"/>
    <n v="1.6799999999999899"/>
    <n v="11"/>
  </r>
  <r>
    <s v="F001"/>
    <s v="00002213"/>
    <s v="COLABORATIVA S.A.C."/>
    <x v="9"/>
    <d v="2025-10-27T13:11:19"/>
    <s v="REPRESENTACIONES ALEXIA S.A.C."/>
    <m/>
    <s v="RUC"/>
    <n v="20517520820"/>
    <s v="[{'codigo_producto': 1912, 'cantidad': '1', 'valor_unitario': 104.0, 'precio_unitario': 104.0, 'descuento': 0.0, 'subtotal': 104.0, 'porcentaje_de_igv': '0.00', 'igv': 0.0, 'total': 104.0, 'moneda': '1', 'tipo_de_cambio': 1.0, 'id_tipo_gasto': 5, 'nom_tipo_gasto': 'Otros', 'id_proveedor': 4976, 'id_producto': 30679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x v="9"/>
    <n v="1"/>
    <n v="104"/>
    <n v="104"/>
    <n v="0"/>
    <n v="104"/>
    <n v="0"/>
    <n v="0"/>
    <n v="104"/>
    <n v="1"/>
    <n v="1"/>
    <x v="0"/>
    <s v="Otros"/>
    <x v="31"/>
    <n v="30679"/>
    <x v="9"/>
    <x v="0"/>
    <x v="0"/>
    <s v="Pagado"/>
    <x v="4"/>
    <s v="6314100 AlimentaciÃ³n"/>
    <x v="7"/>
    <x v="0"/>
    <m/>
    <m/>
    <m/>
    <m/>
    <m/>
    <m/>
    <x v="38"/>
    <n v="104"/>
    <n v="0"/>
    <n v="104"/>
  </r>
  <r>
    <s v="E001"/>
    <s v="00000073"/>
    <s v="COLABORATIVA S.A.C."/>
    <x v="9"/>
    <d v="2025-10-27T11:31:33"/>
    <s v="MARCAS TUPALAYA VICTOR ALBERTO"/>
    <m/>
    <s v="RUC"/>
    <n v="10444278345"/>
    <s v="[{'codigo_producto': 1935, 'cantidad': '1', 'valor_unitario': 594.59, 'precio_unitario': 547.02, 'descuento': 0.0, 'subtotal': 594.59, 'porcentaje_de_igv': '-8.00', 'igv': -47.57000000000005, 'total': 547.02, 'moneda': '1', 'tipo_de_cambio': 1.0, 'id_tipo_gasto': 5, 'nom_tipo_gasto': 'Otros', 'id_proveedor': 1811, 'id_producto': 30657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09-30T00:00:00"/>
    <m/>
    <m/>
    <m/>
    <m/>
    <m/>
    <x v="33"/>
    <n v="1"/>
    <n v="594.59"/>
    <n v="547.02"/>
    <n v="0"/>
    <n v="594.59"/>
    <n v="-8"/>
    <n v="-47.57"/>
    <n v="547.02"/>
    <n v="1"/>
    <n v="1"/>
    <x v="0"/>
    <s v="Otros"/>
    <x v="32"/>
    <n v="30657"/>
    <x v="33"/>
    <x v="0"/>
    <x v="0"/>
    <s v="Pagado"/>
    <x v="1"/>
    <s v="6327106 SERVICIOS INFORMATICOS"/>
    <x v="15"/>
    <x v="0"/>
    <m/>
    <m/>
    <m/>
    <m/>
    <m/>
    <m/>
    <x v="39"/>
    <n v="594.59"/>
    <n v="-47.57"/>
    <n v="547.02"/>
  </r>
  <r>
    <s v="E001"/>
    <s v="00000122"/>
    <s v="COLABORATIVA S.A.C."/>
    <x v="7"/>
    <d v="2025-10-27T10:58:11"/>
    <s v="MUÃ‘OZ VERANO JOHN BRACKSON"/>
    <m/>
    <s v="RUC"/>
    <n v="10440668581"/>
    <s v="[{'codigo_producto': 2258, 'cantidad': '1', 'valor_unitario': 2470.0, 'precio_unitario': 2914.6, 'descuento': 0.0, 'subtotal': 2470.0, 'porcentaje_de_igv': '18.00', 'igv': 444.5999999999999, 'total': 2914.6, 'moneda': '1', 'tipo_de_cambio': 1.0, 'id_tipo_gasto': 2, 'nom_tipo_gasto': 'Servicios', 'id_proveedor': 1389, 'id_producto': 30654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10-02T00:00:00"/>
    <m/>
    <m/>
    <m/>
    <m/>
    <m/>
    <x v="3"/>
    <n v="1"/>
    <n v="2470"/>
    <n v="2914.6"/>
    <n v="0"/>
    <n v="2470"/>
    <n v="18"/>
    <n v="444.599999999999"/>
    <n v="2914.6"/>
    <n v="1"/>
    <n v="1"/>
    <x v="1"/>
    <s v="Servicios"/>
    <x v="14"/>
    <n v="30654"/>
    <x v="3"/>
    <x v="1"/>
    <x v="0"/>
    <s v="Pagado"/>
    <x v="5"/>
    <s v="6329000 AsesorÃ­a y consultorÃ­a - Otros"/>
    <x v="1"/>
    <x v="0"/>
    <m/>
    <m/>
    <m/>
    <m/>
    <m/>
    <m/>
    <x v="40"/>
    <n v="2470"/>
    <n v="444.599999999999"/>
    <n v="2914.6"/>
  </r>
  <r>
    <s v="E001"/>
    <s v="00000537"/>
    <s v="COLABORATIVA S.A.C."/>
    <x v="9"/>
    <d v="2025-10-27T08:49:53"/>
    <s v="CATORCE &amp; SEIS S.A.C."/>
    <s v="Cliente"/>
    <s v="RUC"/>
    <n v="20563684268"/>
    <s v="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9-30T00:00:00"/>
    <m/>
    <m/>
    <m/>
    <m/>
    <m/>
    <x v="34"/>
    <n v="25"/>
    <n v="220"/>
    <n v="259.60000000000002"/>
    <n v="0"/>
    <n v="5500"/>
    <n v="18"/>
    <n v="990"/>
    <n v="6490"/>
    <n v="1"/>
    <n v="1"/>
    <x v="0"/>
    <s v="Otros"/>
    <x v="33"/>
    <n v="30650"/>
    <x v="34"/>
    <x v="3"/>
    <x v="0"/>
    <s v="Pagado"/>
    <x v="0"/>
    <s v="6329102 SERVICIOS DIVERSOS"/>
    <x v="16"/>
    <x v="0"/>
    <m/>
    <m/>
    <m/>
    <m/>
    <m/>
    <m/>
    <x v="41"/>
    <n v="5500"/>
    <n v="990"/>
    <n v="6490"/>
  </r>
  <r>
    <s v="E001"/>
    <s v="00000537"/>
    <s v="COLABORATIVA S.A.C."/>
    <x v="9"/>
    <d v="2025-10-27T08:49:53"/>
    <s v="CATORCE &amp; SEIS S.A.C."/>
    <s v="Cliente"/>
    <s v="RUC"/>
    <n v="20563684268"/>
    <s v="[{'codigo_producto': 278, 'cantidad': '25', 'valor_unitario': 220.0, 'precio_unitario': 259.6, 'descuento': 0.0, 'subtotal': 5500.0, 'porcentaje_de_igv': '18.00', 'igv': 990.0, 'total': 6490.0, 'moneda': '1', 'tipo_de_cambio': 1.0, 'id_tipo_gasto': 5, 'nom_tipo_gasto': 'Otros', 'id_proveedor': 384, 'id_producto': 3065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8, 'cantidad': '15', 'valor_unitario': 478.51, 'precio_unitario': 564.6419999999999, 'descuento': 0.0, 'subtotal': 7177.65, 'porcentaje_de_igv': '18.00', 'igv': 1291.9799999999996, 'total': 8469.63, 'moneda': '1', 'tipo_de_cambio': 1.0, 'id_tipo_gasto': 5, 'nom_tipo_gasto': 'Otros', 'id_proveedor': 384, 'id_producto': 3065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9-30T00:00:00"/>
    <m/>
    <m/>
    <m/>
    <m/>
    <m/>
    <x v="34"/>
    <n v="15"/>
    <n v="478.51"/>
    <s v="564.6419999999999"/>
    <n v="0"/>
    <n v="7177.65"/>
    <n v="18"/>
    <n v="1291.97999999999"/>
    <n v="8469.6299999999992"/>
    <n v="1"/>
    <n v="1"/>
    <x v="0"/>
    <s v="Otros"/>
    <x v="33"/>
    <n v="30651"/>
    <x v="34"/>
    <x v="3"/>
    <x v="0"/>
    <s v="Pagado"/>
    <x v="0"/>
    <s v="6329102 SERVICIOS DIVERSOS"/>
    <x v="16"/>
    <x v="0"/>
    <m/>
    <m/>
    <m/>
    <m/>
    <m/>
    <m/>
    <x v="41"/>
    <n v="7177.65"/>
    <n v="1291.97999999999"/>
    <n v="8469.6299999999992"/>
  </r>
  <r>
    <s v="E001"/>
    <s v="00000063"/>
    <s v="COLABORATIVA S.A.C."/>
    <x v="9"/>
    <d v="2025-10-27T18:30:25"/>
    <s v="VENTURA SABINO MIGUEL ANGEL"/>
    <m/>
    <s v="RUC"/>
    <m/>
    <s v="[{'codigo_producto': 2292, 'cantidad': '1', 'valor_unitario': 2400.0, 'precio_unitario': 2400.0, 'descuento': 0.0, 'subtotal': 2400.0, 'porcentaje_de_igv': '0.00', 'igv': 0.0, 'total': 2400.0, 'moneda': '1', 'tipo_de_cambio': 1.0, 'id_tipo_gasto': 5, 'nom_tipo_gasto': 'Otros', 'id_proveedor': 1806, 'id_producto': 30625, 'nom_producto': 'CARPINT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5, 'nom_distribucion': 'Administrativo', 'sub_categoria': 'Gerencia', 'porcentaje': '100.00'}]]}]"/>
    <d v="2025-09-30T00:00:00"/>
    <m/>
    <m/>
    <m/>
    <m/>
    <m/>
    <x v="0"/>
    <n v="1"/>
    <n v="2400"/>
    <n v="2400"/>
    <n v="0"/>
    <n v="2400"/>
    <n v="0"/>
    <n v="0"/>
    <n v="2400"/>
    <n v="1"/>
    <n v="1"/>
    <x v="0"/>
    <s v="Otros"/>
    <x v="0"/>
    <n v="30625"/>
    <x v="0"/>
    <x v="0"/>
    <x v="0"/>
    <s v="Pagado"/>
    <x v="0"/>
    <s v="6329102 SERVICIOS DIVERSOS"/>
    <x v="7"/>
    <x v="0"/>
    <m/>
    <m/>
    <m/>
    <m/>
    <m/>
    <m/>
    <x v="42"/>
    <n v="2400"/>
    <n v="0"/>
    <n v="2400"/>
  </r>
  <r>
    <s v="FI25"/>
    <s v="00017305"/>
    <s v="COLABORATIVA S.A.C."/>
    <x v="10"/>
    <d v="2025-10-27T17:25:28"/>
    <s v="MEMORY KINGS PERU S.A.C"/>
    <m/>
    <s v="RUC"/>
    <n v="20506717044"/>
    <s v="[{'codigo_producto': 1989, 'cantidad': '1', 'valor_unitario': 538.14, 'precio_unitario': 635.0, 'descuento': 0.0, 'subtotal': 538.14, 'porcentaje_de_igv': '18.00', 'igv': 96.86000000000001, 'total': 635.0, 'moneda': '1', 'tipo_de_cambio': 1.0, 'id_tipo_gasto': 5, 'nom_tipo_gasto': 'Otros', 'id_proveedor': 2224, 'id_producto': 30586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x v="35"/>
    <n v="1"/>
    <n v="538.14"/>
    <n v="635"/>
    <n v="0"/>
    <n v="538.14"/>
    <n v="18"/>
    <n v="96.86"/>
    <n v="635"/>
    <n v="1"/>
    <n v="1"/>
    <x v="0"/>
    <s v="Otros"/>
    <x v="34"/>
    <n v="30586"/>
    <x v="35"/>
    <x v="0"/>
    <x v="0"/>
    <s v="Pagado"/>
    <x v="9"/>
    <s v="6330102 COMPRA EQUIPOS"/>
    <x v="13"/>
    <x v="0"/>
    <m/>
    <m/>
    <m/>
    <m/>
    <m/>
    <m/>
    <x v="43"/>
    <n v="538.14"/>
    <n v="96.86"/>
    <n v="635"/>
  </r>
  <r>
    <s v="SB01"/>
    <s v="0571094872"/>
    <s v="COLABORATIVA S.A.C."/>
    <x v="5"/>
    <d v="2025-10-27T09:33:05"/>
    <s v="America MÃ³vil PerÃº S.A.C."/>
    <m/>
    <s v="RUC"/>
    <n v="20467534026"/>
    <s v="[{'codigo_producto': 1829, 'cantidad': '1', 'valor_unitario': 76.76, 'precio_unitario': 90.58, 'descuento': 0.0, 'subtotal': 76.76, 'porcentaje_de_igv': '18.00', 'igv': 13.819999999999993, 'total': 90.58, 'moneda': '1', 'tipo_de_cambio': 1.0, 'id_tipo_gasto': 2, 'nom_tipo_gasto': 'Servicios', 'id_proveedor': 2218, 'id_producto': 30834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75.00'}, {'codigo': 92, 'nom_distribucion': 'Operaciones', 'sub_categoria': 'Operativos', 'porcentaje': '25.00'}]]}]"/>
    <d v="2025-10-06T00:00:00"/>
    <m/>
    <m/>
    <m/>
    <m/>
    <m/>
    <x v="18"/>
    <n v="1"/>
    <n v="76.760000000000005"/>
    <n v="90.58"/>
    <n v="0"/>
    <n v="76.760000000000005"/>
    <n v="18"/>
    <n v="13.819999999999901"/>
    <n v="90.58"/>
    <n v="1"/>
    <n v="1"/>
    <x v="1"/>
    <s v="Servicios"/>
    <x v="23"/>
    <n v="30834"/>
    <x v="18"/>
    <x v="0"/>
    <x v="1"/>
    <s v="Sin pagar"/>
    <x v="7"/>
    <s v="632902 Operativos"/>
    <x v="17"/>
    <x v="0"/>
    <m/>
    <m/>
    <m/>
    <m/>
    <m/>
    <m/>
    <x v="44"/>
    <n v="76.760000000000005"/>
    <n v="13.819999999999901"/>
    <n v="90.58"/>
  </r>
  <r>
    <s v="SB01"/>
    <s v="0571233027"/>
    <s v="COLABORATIVA S.A.C."/>
    <x v="5"/>
    <d v="2025-10-27T09:06:08"/>
    <s v="America MÃ³vil PerÃº S.A.C."/>
    <m/>
    <s v="RUC"/>
    <n v="20467534026"/>
    <s v="[{'codigo_producto': 1829, 'cantidad': '1', 'valor_unitario': 26.15, 'precio_unitario': 30.86, 'descuento': 0.0, 'subtotal': 26.15, 'porcentaje_de_igv': '18.01', 'igv': 4.710000000000001, 'total': 30.86, 'moneda': '1', 'tipo_de_cambio': 1.0, 'id_tipo_gasto': 2, 'nom_tipo_gasto': 'Servicios', 'id_proveedor': 2218, 'id_producto': 30831, 'nom_producto': 'SERVICIO DE COMUNICACIONE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10-06T00:00:00"/>
    <m/>
    <m/>
    <m/>
    <m/>
    <m/>
    <x v="18"/>
    <n v="1"/>
    <n v="26.15"/>
    <n v="30.86"/>
    <n v="0"/>
    <n v="26.15"/>
    <n v="18.010000000000002"/>
    <n v="4.71"/>
    <n v="30.86"/>
    <n v="1"/>
    <n v="1"/>
    <x v="1"/>
    <s v="Servicios"/>
    <x v="23"/>
    <n v="30831"/>
    <x v="18"/>
    <x v="0"/>
    <x v="1"/>
    <s v="Sin pagar"/>
    <x v="7"/>
    <s v="632902 Operativos"/>
    <x v="18"/>
    <x v="0"/>
    <m/>
    <m/>
    <m/>
    <m/>
    <m/>
    <m/>
    <x v="45"/>
    <n v="26.15"/>
    <n v="4.71"/>
    <n v="30.86"/>
  </r>
  <r>
    <s v="FRE1"/>
    <s v="00007302"/>
    <s v="COLABORATIVA S.A.C."/>
    <x v="11"/>
    <d v="2025-10-27T18:48:30"/>
    <s v="RASH PERU S.R.L"/>
    <m/>
    <s v="RUC"/>
    <m/>
    <s v="[{'codigo_producto': 1851, 'cantidad': '1', 'valor_unitario': 9.24, 'precio_unitario': 10.9, 'descuento': 0.0, 'subtotal': 9.24, 'porcentaje_de_igv': '17.97', 'igv': 1.6600000000000001, 'total': 10.9, 'moneda': '1', 'tipo_de_cambio': 1.0, 'id_tipo_gasto': 2, 'nom_tipo_gasto': 'Servicios', 'id_proveedor': 3202, 'id_producto': 30824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10-03T00:00:00"/>
    <m/>
    <m/>
    <m/>
    <m/>
    <m/>
    <x v="13"/>
    <n v="1"/>
    <n v="9.24"/>
    <n v="10.9"/>
    <n v="0"/>
    <n v="9.24"/>
    <n v="17.97"/>
    <n v="1.66"/>
    <n v="10.9"/>
    <n v="1"/>
    <n v="1"/>
    <x v="1"/>
    <s v="Servicios"/>
    <x v="35"/>
    <n v="30824"/>
    <x v="13"/>
    <x v="0"/>
    <x v="0"/>
    <s v="Pagado"/>
    <x v="0"/>
    <s v="6329102 SERVICIOS DIVERSOS"/>
    <x v="14"/>
    <x v="0"/>
    <m/>
    <m/>
    <m/>
    <m/>
    <m/>
    <m/>
    <x v="46"/>
    <n v="9.24"/>
    <n v="1.66"/>
    <n v="10.9"/>
  </r>
  <r>
    <s v="E001"/>
    <s v="00000136"/>
    <s v="COLABORATIVA S.A.C."/>
    <x v="9"/>
    <d v="2025-10-27T12:02:57"/>
    <s v="CORPORACION LINCOSUR E.I.R.L."/>
    <m/>
    <s v="RUC"/>
    <n v="20611596082"/>
    <s v="[{'codigo_producto': 238, 'cantidad': '1', 'valor_unitario': 422.88, 'precio_unitario': 499.0, 'descuento': 0.0, 'subtotal': 422.88, 'porcentaje_de_igv': '18.00', 'igv': 76.12, 'total': 499.0, 'moneda': '1', 'tipo_de_cambio': 1.0, 'id_tipo_gasto': 5, 'nom_tipo_gasto': 'Otros', 'id_proveedor': 6120, 'id_producto': 3066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30T00:00:00"/>
    <m/>
    <m/>
    <m/>
    <m/>
    <m/>
    <x v="36"/>
    <n v="1"/>
    <n v="422.88"/>
    <n v="499"/>
    <n v="0"/>
    <n v="422.88"/>
    <n v="18"/>
    <n v="76.12"/>
    <n v="499"/>
    <n v="1"/>
    <n v="1"/>
    <x v="0"/>
    <s v="Otros"/>
    <x v="36"/>
    <n v="30660"/>
    <x v="36"/>
    <x v="4"/>
    <x v="0"/>
    <s v="Pagado"/>
    <x v="9"/>
    <s v="6330102 COMPRA EQUIPOS"/>
    <x v="7"/>
    <x v="0"/>
    <m/>
    <m/>
    <m/>
    <m/>
    <m/>
    <m/>
    <x v="47"/>
    <n v="422.88"/>
    <n v="76.12"/>
    <n v="499"/>
  </r>
  <r>
    <s v="FRE1"/>
    <s v="00007301"/>
    <s v="COLABORATIVA S.A.C."/>
    <x v="10"/>
    <d v="2025-10-27T15:15:14"/>
    <s v="RASH PERU SRL"/>
    <s v="Proveedor"/>
    <s v="RUC"/>
    <n v="20378890161"/>
    <s v="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9-26T00:00:00"/>
    <m/>
    <m/>
    <m/>
    <m/>
    <m/>
    <x v="32"/>
    <n v="1"/>
    <n v="25.34"/>
    <n v="29.9"/>
    <n v="0"/>
    <n v="25.34"/>
    <n v="18"/>
    <n v="4.5599999999999898"/>
    <n v="29.9"/>
    <n v="1"/>
    <n v="1"/>
    <x v="0"/>
    <s v="Otros"/>
    <x v="37"/>
    <n v="30577"/>
    <x v="32"/>
    <x v="0"/>
    <x v="0"/>
    <s v="Pagado"/>
    <x v="9"/>
    <s v="6330102 COMPRA EQUIPOS"/>
    <x v="19"/>
    <x v="0"/>
    <m/>
    <m/>
    <m/>
    <m/>
    <m/>
    <m/>
    <x v="48"/>
    <n v="25.34"/>
    <n v="4.5599999999999898"/>
    <n v="29.9"/>
  </r>
  <r>
    <s v="FRE1"/>
    <s v="00007301"/>
    <s v="COLABORATIVA S.A.C."/>
    <x v="10"/>
    <d v="2025-10-27T15:15:14"/>
    <s v="RASH PERU SRL"/>
    <s v="Proveedor"/>
    <s v="RUC"/>
    <n v="20378890161"/>
    <s v="[{'codigo_producto': 2287, 'cantidad': '1', 'valor_unitario': 25.34, 'precio_unitario': 29.9, 'descuento': 0.0, 'subtotal': 25.34, 'porcentaje_de_igv': '18.00', 'igv': 4.559999999999999, 'total': 29.9, 'moneda': '1', 'tipo_de_cambio': 1.0, 'id_tipo_gasto': 5, 'nom_tipo_gasto': 'Otros', 'id_proveedor': 496, 'id_producto': 30577, 'nom_producto': 'CONECTO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496, 'id_producto': 3057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9-26T00:00:00"/>
    <m/>
    <m/>
    <m/>
    <m/>
    <m/>
    <x v="31"/>
    <n v="1"/>
    <n v="8.39"/>
    <n v="9.9"/>
    <n v="0"/>
    <n v="8.39"/>
    <n v="18"/>
    <n v="1.50999999999999"/>
    <n v="9.9"/>
    <n v="1"/>
    <n v="1"/>
    <x v="0"/>
    <s v="Otros"/>
    <x v="37"/>
    <n v="30578"/>
    <x v="31"/>
    <x v="0"/>
    <x v="0"/>
    <s v="Pagado"/>
    <x v="0"/>
    <s v="6329102 SERVICIOS DIVERSOS"/>
    <x v="19"/>
    <x v="0"/>
    <m/>
    <m/>
    <m/>
    <m/>
    <m/>
    <m/>
    <x v="48"/>
    <n v="8.39"/>
    <n v="1.50999999999999"/>
    <n v="9.9"/>
  </r>
  <r>
    <s v="F448"/>
    <s v="00023557"/>
    <s v="COLABORATIVA S.A.C."/>
    <x v="10"/>
    <d v="2025-10-27T14:43:24"/>
    <s v="TIENDAS DEL MEJORAMIENTO DEL HOGAR S.A."/>
    <m/>
    <s v="RUC"/>
    <n v="20112273922"/>
    <s v="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"/>
    <d v="2025-09-26T00:00:00"/>
    <m/>
    <m/>
    <m/>
    <m/>
    <m/>
    <x v="37"/>
    <n v="4"/>
    <n v="136.79"/>
    <n v="161.41249999999999"/>
    <n v="0"/>
    <n v="547.16"/>
    <n v="18"/>
    <n v="98.49"/>
    <n v="645.65"/>
    <n v="1"/>
    <n v="1"/>
    <x v="0"/>
    <s v="Otros"/>
    <x v="38"/>
    <n v="30571"/>
    <x v="37"/>
    <x v="4"/>
    <x v="0"/>
    <s v="Pagado"/>
    <x v="10"/>
    <s v="6032400 Compra Suministros-Otros Suministros"/>
    <x v="0"/>
    <x v="0"/>
    <m/>
    <m/>
    <m/>
    <m/>
    <m/>
    <m/>
    <x v="49"/>
    <n v="547.16"/>
    <n v="98.49"/>
    <n v="645.65"/>
  </r>
  <r>
    <s v="F448"/>
    <s v="00023557"/>
    <s v="COLABORATIVA S.A.C."/>
    <x v="10"/>
    <d v="2025-10-27T14:43:24"/>
    <s v="TIENDAS DEL MEJORAMIENTO DEL HOGAR S.A."/>
    <m/>
    <s v="RUC"/>
    <n v="20112273922"/>
    <s v="[{'codigo_producto': 257, 'cantidad': '4', 'valor_unitario': 136.79, 'precio_unitario': 161.4125, 'descuento': 0.0, 'subtotal': 547.16, 'porcentaje_de_igv': '18.00', 'igv': 98.49000000000001, 'total': 645.65, 'moneda': '1', 'tipo_de_cambio': 1.0, 'id_tipo_gasto': 5, 'nom_tipo_gasto': 'Otros', 'id_proveedor': 1435, 'id_producto': 30571, 'nom_producto': 'SILLAS DE OFICINA', 'categoria_producto': 'AC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8, 'nom_distribucion': 'Administrativo', 'sub_categoria': 'Acondicionamiento', 'porcentaje': '100.00'}]]}, {'codigo_producto': 1916, 'cantidad': '1', 'valor_unitario': 28.82, 'precio_unitario': 34.01, 'descuento': 0.0, 'subtotal': 28.82, 'porcentaje_de_igv': '18.01', 'igv': 5.189999999999998, 'total': 34.01, 'moneda': '1', 'tipo_de_cambio': 1.0, 'id_tipo_gasto': 5, 'nom_tipo_gasto': 'Otros', 'id_proveedor': 1435, 'id_producto': 3057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3, 'nom_distribucion': 'Administrativo', 'sub_categoria': 'Delivery', 'porcentaje': '100.00'}]]}]"/>
    <d v="2025-09-26T00:00:00"/>
    <m/>
    <m/>
    <m/>
    <m/>
    <m/>
    <x v="31"/>
    <n v="1"/>
    <n v="28.82"/>
    <n v="34.01"/>
    <n v="0"/>
    <n v="28.82"/>
    <n v="18.010000000000002"/>
    <n v="5.1899999999999897"/>
    <n v="34.01"/>
    <n v="1"/>
    <n v="1"/>
    <x v="0"/>
    <s v="Otros"/>
    <x v="38"/>
    <n v="30572"/>
    <x v="31"/>
    <x v="0"/>
    <x v="0"/>
    <s v="Pagado"/>
    <x v="5"/>
    <s v="6329000 AsesorÃ­a y consultorÃ­a - Otros"/>
    <x v="14"/>
    <x v="0"/>
    <m/>
    <m/>
    <m/>
    <m/>
    <m/>
    <m/>
    <x v="49"/>
    <n v="28.82"/>
    <n v="5.1899999999999897"/>
    <n v="34.01"/>
  </r>
  <r>
    <s v="E001"/>
    <s v="00000037"/>
    <s v="COLABORATIVA S.A.C."/>
    <x v="4"/>
    <d v="2025-10-27T14:14:34"/>
    <s v="CARMEN CRUZ MILAGROS ZONALI"/>
    <m/>
    <s v="RUC"/>
    <n v="10767791416"/>
    <s v="[{'codigo_producto': 2258, 'cantidad': '1', 'valor_unitario': 175.0, 'precio_unitario': 175.0, 'descuento': 0.0, 'subtotal': 175.0, 'porcentaje_de_igv': '0.00', 'igv': 0.0, 'total': 175.0, 'moneda': '1', 'tipo_de_cambio': 1.0, 'id_tipo_gasto': 2, 'nom_tipo_gasto': 'Servicios', 'id_proveedor': 1553, 'id_producto': 30862, 'nom_producto': 'SERV VALIDADORES 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03, 'nom_distribucion': 'Validadores', 'sub_categoria': 'Personal temporal', 'porcentaje': '100.00'}]]}]"/>
    <d v="2025-10-07T00:00:00"/>
    <m/>
    <m/>
    <m/>
    <m/>
    <m/>
    <x v="3"/>
    <n v="1"/>
    <n v="175"/>
    <n v="175"/>
    <n v="0"/>
    <n v="175"/>
    <n v="0"/>
    <n v="0"/>
    <n v="175"/>
    <n v="1"/>
    <n v="1"/>
    <x v="1"/>
    <s v="Servicios"/>
    <x v="3"/>
    <n v="30862"/>
    <x v="3"/>
    <x v="1"/>
    <x v="0"/>
    <s v="Pagado"/>
    <x v="5"/>
    <s v="6329000 AsesorÃ­a y consultorÃ­a - Otros"/>
    <x v="2"/>
    <x v="0"/>
    <m/>
    <m/>
    <m/>
    <m/>
    <m/>
    <m/>
    <x v="50"/>
    <n v="175"/>
    <n v="0"/>
    <n v="175"/>
  </r>
  <r>
    <s v="F21U"/>
    <s v="00028676"/>
    <s v="COLABORATIVA S.A.C."/>
    <x v="7"/>
    <d v="2025-10-27T09:44:13"/>
    <s v="COESTI SA"/>
    <m/>
    <s v="RUC"/>
    <n v="20127765279"/>
    <s v="[{'codigo_producto': 2048, 'cantidad': '1', 'valor_unitario': 73.89, 'precio_unitario': 73.89, 'descuento': 0.0, 'subtotal': 73.89, 'porcentaje_de_igv': '0.00', 'igv': 0.0, 'total': 73.89, 'moneda': '1', 'tipo_de_cambio': 1.0, 'id_tipo_gasto': 5, 'nom_tipo_gasto': 'Otros', 'id_proveedor': 1532, 'id_producto': 3076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2T00:00:00"/>
    <m/>
    <m/>
    <m/>
    <m/>
    <m/>
    <x v="38"/>
    <n v="1"/>
    <n v="73.89"/>
    <n v="73.89"/>
    <n v="0"/>
    <n v="73.89"/>
    <n v="0"/>
    <n v="0"/>
    <n v="73.89"/>
    <n v="1"/>
    <n v="1"/>
    <x v="0"/>
    <s v="Otros"/>
    <x v="39"/>
    <n v="30768"/>
    <x v="38"/>
    <x v="0"/>
    <x v="0"/>
    <s v="Pagado"/>
    <x v="11"/>
    <s v="6561107 COMBUSTIBLE"/>
    <x v="7"/>
    <x v="0"/>
    <m/>
    <m/>
    <m/>
    <m/>
    <m/>
    <m/>
    <x v="51"/>
    <n v="73.89"/>
    <n v="0"/>
    <n v="73.89"/>
  </r>
  <r>
    <s v="F18U"/>
    <s v="00070549"/>
    <s v="COLABORATIVA S.A.C."/>
    <x v="7"/>
    <d v="2025-10-27T09:35:41"/>
    <s v="COESTI SA"/>
    <m/>
    <s v="RUC"/>
    <n v="20127765279"/>
    <s v="[{'codigo_producto': 2048, 'cantidad': '1', 'valor_unitario': 183.65, 'precio_unitario': 183.65, 'descuento': 0.0, 'subtotal': 183.65, 'porcentaje_de_igv': '0.00', 'igv': 0.0, 'total': 183.65, 'moneda': '1', 'tipo_de_cambio': 1.0, 'id_tipo_gasto': 5, 'nom_tipo_gasto': 'Otros', 'id_proveedor': 1532, 'id_producto': 30762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2T00:00:00"/>
    <m/>
    <m/>
    <m/>
    <m/>
    <m/>
    <x v="38"/>
    <n v="1"/>
    <n v="183.65"/>
    <n v="183.65"/>
    <n v="0"/>
    <n v="183.65"/>
    <n v="0"/>
    <n v="0"/>
    <n v="183.65"/>
    <n v="1"/>
    <n v="1"/>
    <x v="0"/>
    <s v="Otros"/>
    <x v="39"/>
    <n v="30762"/>
    <x v="38"/>
    <x v="0"/>
    <x v="0"/>
    <s v="Pagado"/>
    <x v="11"/>
    <s v="6561107 COMBUSTIBLE"/>
    <x v="7"/>
    <x v="0"/>
    <m/>
    <m/>
    <m/>
    <m/>
    <m/>
    <m/>
    <x v="52"/>
    <n v="183.65"/>
    <n v="0"/>
    <n v="183.65"/>
  </r>
  <r>
    <s v="FC03"/>
    <s v="00086728"/>
    <s v="COLABORATIVA S.A.C."/>
    <x v="9"/>
    <d v="2025-10-27T12:54:22"/>
    <s v="GRIFO SAN IGNACIO S.A.C."/>
    <s v="Proveedor"/>
    <s v="RUC"/>
    <n v="20100075858"/>
    <s v="[{'codigo_producto': 2048, 'cantidad': '1', 'valor_unitario': 181.26, 'precio_unitario': 181.26, 'descuento': 0.0, 'subtotal': 181.26, 'porcentaje_de_igv': '0.00', 'igv': 0.0, 'total': 181.26, 'moneda': '1', 'tipo_de_cambio': 1.0, 'id_tipo_gasto': 5, 'nom_tipo_gasto': 'Otros', 'id_proveedor': 499, 'id_producto': 3067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x v="38"/>
    <n v="1"/>
    <n v="181.26"/>
    <n v="181.26"/>
    <n v="0"/>
    <n v="181.26"/>
    <n v="0"/>
    <n v="0"/>
    <n v="181.26"/>
    <n v="1"/>
    <n v="1"/>
    <x v="0"/>
    <s v="Otros"/>
    <x v="40"/>
    <n v="30675"/>
    <x v="38"/>
    <x v="0"/>
    <x v="0"/>
    <s v="Pagado"/>
    <x v="11"/>
    <s v="6561107 COMBUSTIBLE"/>
    <x v="7"/>
    <x v="0"/>
    <m/>
    <m/>
    <m/>
    <m/>
    <m/>
    <m/>
    <x v="53"/>
    <n v="181.26"/>
    <n v="0"/>
    <n v="181.26"/>
  </r>
  <r>
    <s v="E001"/>
    <s v="00000283"/>
    <s v="COLABORATIVA S.A.C."/>
    <x v="10"/>
    <d v="2025-10-27T17:30:29"/>
    <s v="JEMKA &amp; ASOCIADOS S.A.C.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594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9-26T00:00:00"/>
    <m/>
    <m/>
    <m/>
    <m/>
    <m/>
    <x v="39"/>
    <n v="1"/>
    <n v="1500"/>
    <n v="1770"/>
    <n v="0"/>
    <n v="1500"/>
    <n v="18"/>
    <n v="270"/>
    <n v="1770"/>
    <n v="1"/>
    <n v="1"/>
    <x v="1"/>
    <s v="Servicios"/>
    <x v="41"/>
    <n v="30594"/>
    <x v="39"/>
    <x v="0"/>
    <x v="0"/>
    <s v="Pagado"/>
    <x v="12"/>
    <s v="6321102 AsesorÃ­a y consult. Contabilidad"/>
    <x v="20"/>
    <x v="0"/>
    <m/>
    <m/>
    <m/>
    <m/>
    <m/>
    <m/>
    <x v="54"/>
    <n v="1500"/>
    <n v="270"/>
    <n v="1770"/>
  </r>
  <r>
    <s v="E001"/>
    <s v="00000285"/>
    <s v="COLABORATIVA S.A.C."/>
    <x v="10"/>
    <d v="2025-10-27T17:28:53"/>
    <s v="JEMKA &amp; ASOCIADOS S.A.C."/>
    <m/>
    <s v="RUC"/>
    <n v="20602597441"/>
    <s v="[{'codigo_producto': 2288, 'cantidad': '1', 'valor_unitario': 200.0, 'precio_unitario': 236.0, 'descuento': 0.0, 'subtotal': 200.0, 'porcentaje_de_igv': '18.00', 'igv': 36.0, 'total': 236.0, 'moneda': '1', 'tipo_de_cambio': 1.0, 'id_tipo_gasto': 5, 'nom_tipo_gasto': 'Otros', 'id_proveedor': 1412, 'id_producto': 30591, 'nom_producto': 'TRAMITE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9-26T00:00:00"/>
    <m/>
    <m/>
    <m/>
    <m/>
    <m/>
    <x v="40"/>
    <n v="1"/>
    <n v="200"/>
    <n v="236"/>
    <n v="0"/>
    <n v="200"/>
    <n v="18"/>
    <n v="36"/>
    <n v="236"/>
    <n v="1"/>
    <n v="1"/>
    <x v="0"/>
    <s v="Otros"/>
    <x v="41"/>
    <n v="30591"/>
    <x v="40"/>
    <x v="0"/>
    <x v="0"/>
    <s v="Pagado"/>
    <x v="12"/>
    <s v="6321102 AsesorÃ­a y consult. Contabilidad"/>
    <x v="20"/>
    <x v="0"/>
    <m/>
    <m/>
    <m/>
    <m/>
    <m/>
    <m/>
    <x v="55"/>
    <n v="200"/>
    <n v="36"/>
    <n v="236"/>
  </r>
  <r>
    <s v="FF29"/>
    <s v="00003107"/>
    <s v="COLABORATIVA S.A.C."/>
    <x v="10"/>
    <d v="2025-10-27T12:15:57"/>
    <s v="Verisure Peru SAC"/>
    <s v="Proveedor"/>
    <s v="RUC"/>
    <n v="20549068201"/>
    <s v="[{'codigo_producto': 1851, 'cantidad': '1', 'valor_unitario': 168.64, 'precio_unitario': 199.0, 'descuento': 0.0, 'subtotal': 168.64, 'porcentaje_de_igv': '18.00', 'igv': 30.360000000000014, 'total': 199.0, 'moneda': '1', 'tipo_de_cambio': 1.0, 'id_tipo_gasto': 2, 'nom_tipo_gasto': 'Servicios', 'id_proveedor': 561, 'id_producto': 3056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26T00:00:00"/>
    <m/>
    <m/>
    <m/>
    <m/>
    <m/>
    <x v="13"/>
    <n v="1"/>
    <n v="168.64"/>
    <n v="199"/>
    <n v="0"/>
    <n v="168.64"/>
    <n v="18"/>
    <n v="30.36"/>
    <n v="199"/>
    <n v="1"/>
    <n v="1"/>
    <x v="1"/>
    <s v="Servicios"/>
    <x v="25"/>
    <n v="30566"/>
    <x v="13"/>
    <x v="0"/>
    <x v="0"/>
    <s v="Pagado"/>
    <x v="0"/>
    <s v="6329102 SERVICIOS DIVERSOS"/>
    <x v="12"/>
    <x v="0"/>
    <m/>
    <m/>
    <m/>
    <m/>
    <m/>
    <m/>
    <x v="56"/>
    <n v="168.64"/>
    <n v="30.36"/>
    <n v="199"/>
  </r>
  <r>
    <s v="FE29"/>
    <s v="00025243"/>
    <s v="COLABORATIVA S.A.C."/>
    <x v="10"/>
    <d v="2025-10-27T12:09:03"/>
    <s v="Verisure Peru SAC"/>
    <s v="Proveedor"/>
    <s v="RUC"/>
    <n v="20549068201"/>
    <s v="[{'codigo_producto': 1891, 'cantidad': '1', 'valor_unitario': 87.29, 'precio_unitario': 103.0, 'descuento': 0.0, 'subtotal': 87.29, 'porcentaje_de_igv': '18.00', 'igv': 15.709999999999994, 'total': 103.0, 'moneda': '1', 'tipo_de_cambio': 1.0, 'id_tipo_gasto': 2, 'nom_tipo_gasto': 'Servicios', 'id_proveedor': 561, 'id_producto': 30559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26T00:00:00"/>
    <m/>
    <m/>
    <m/>
    <m/>
    <m/>
    <x v="26"/>
    <n v="1"/>
    <n v="87.29"/>
    <n v="103"/>
    <n v="0"/>
    <n v="87.29"/>
    <n v="18"/>
    <n v="15.7099999999999"/>
    <n v="103"/>
    <n v="1"/>
    <n v="1"/>
    <x v="1"/>
    <s v="Servicios"/>
    <x v="25"/>
    <n v="30559"/>
    <x v="26"/>
    <x v="0"/>
    <x v="0"/>
    <s v="Pagado"/>
    <x v="0"/>
    <s v="6329102 SERVICIOS DIVERSOS"/>
    <x v="12"/>
    <x v="0"/>
    <m/>
    <m/>
    <m/>
    <m/>
    <m/>
    <m/>
    <x v="57"/>
    <n v="87.29"/>
    <n v="15.7099999999999"/>
    <n v="103"/>
  </r>
  <r>
    <s v="F004"/>
    <s v="00001249"/>
    <s v="COLABORATIVA S.A.C."/>
    <x v="12"/>
    <d v="2025-10-27T14:56:36"/>
    <s v="ORIENTAL GOURMET S.A."/>
    <m/>
    <s v="RUC"/>
    <n v="20372634350"/>
    <s v="[{'codigo_producto': 1912, 'cantidad': '1', 'valor_unitario': 52.97, 'precio_unitario': 62.5, 'descuento': 0.0, 'subtotal': 52.97, 'porcentaje_de_igv': '17.99', 'igv': 9.530000000000001, 'total': 62.5, 'moneda': '1', 'tipo_de_cambio': 1.0, 'id_tipo_gasto': 5, 'nom_tipo_gasto': 'Otros', 'id_proveedor': 6005, 'id_producto': 3047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4T00:00:00"/>
    <m/>
    <m/>
    <m/>
    <m/>
    <m/>
    <x v="9"/>
    <n v="1"/>
    <n v="52.97"/>
    <n v="62.5"/>
    <n v="0"/>
    <n v="52.97"/>
    <n v="17.989999999999998"/>
    <n v="9.5299999999999994"/>
    <n v="62.5"/>
    <n v="1"/>
    <n v="1"/>
    <x v="0"/>
    <s v="Otros"/>
    <x v="16"/>
    <n v="30473"/>
    <x v="9"/>
    <x v="0"/>
    <x v="0"/>
    <s v="Pagado"/>
    <x v="4"/>
    <s v="6314100 AlimentaciÃ³n"/>
    <x v="7"/>
    <x v="0"/>
    <m/>
    <m/>
    <m/>
    <m/>
    <m/>
    <m/>
    <x v="58"/>
    <n v="52.97"/>
    <n v="9.5299999999999994"/>
    <n v="62.5"/>
  </r>
  <r>
    <s v="E001"/>
    <s v="00000020"/>
    <s v="COLABORATIVA S.A.C."/>
    <x v="12"/>
    <d v="2025-10-27T11:03:03"/>
    <s v="PRINTMATE2.0 E.I.R.L."/>
    <m/>
    <s v="RUC"/>
    <m/>
    <s v="[{'codigo_producto': 2284, 'cantidad': '12', 'valor_unitario': 38.0, 'precio_unitario': 44.84, 'descuento': 0.0, 'subtotal': 456.0, 'porcentaje_de_igv': '18.00', 'igv': 82.08000000000004, 'total': 538.08, 'moneda': '1', 'tipo_de_cambio': 1.0, 'id_tipo_gasto': 5, 'nom_tipo_gasto': 'Otros', 'id_proveedor': 5991, 'id_producto': 30466, 'nom_producto': 'CARTEL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9-24T00:00:00"/>
    <m/>
    <m/>
    <m/>
    <m/>
    <m/>
    <x v="41"/>
    <n v="12"/>
    <n v="38"/>
    <n v="44.84"/>
    <n v="0"/>
    <n v="456"/>
    <n v="18"/>
    <n v="82.08"/>
    <n v="538.08000000000004"/>
    <n v="1"/>
    <n v="1"/>
    <x v="0"/>
    <s v="Otros"/>
    <x v="42"/>
    <n v="30466"/>
    <x v="41"/>
    <x v="0"/>
    <x v="0"/>
    <s v="Pagado"/>
    <x v="8"/>
    <s v="602112 Insumos"/>
    <x v="1"/>
    <x v="0"/>
    <m/>
    <m/>
    <m/>
    <m/>
    <m/>
    <m/>
    <x v="59"/>
    <n v="456"/>
    <n v="82.08"/>
    <n v="538.08000000000004"/>
  </r>
  <r>
    <s v="E001"/>
    <s v="00000061"/>
    <s v="COLABORATIVA S.A.C."/>
    <x v="13"/>
    <d v="2025-10-27T17:21:16"/>
    <s v="VENTURA SABINO MIGUEL ANGEL"/>
    <m/>
    <s v="RUC"/>
    <m/>
    <s v="[{'codigo_producto': 2283, 'cantidad': '1', 'valor_unitario': 560.0, 'precio_unitario': 560.0, 'descuento': 0.0, 'subtotal': 560.0, 'porcentaje_de_igv': '0.00', 'igv': 0.0, 'total': 560.0, 'moneda': '1', 'tipo_de_cambio': 1.0, 'id_tipo_gasto': 5, 'nom_tipo_gasto': 'Otros', 'id_proveedor': 1806, 'id_producto': 30433, 'nom_producto': 'TRABAJO DE CERRAJERI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23T00:00:00"/>
    <m/>
    <m/>
    <m/>
    <m/>
    <m/>
    <x v="42"/>
    <n v="1"/>
    <n v="560"/>
    <n v="560"/>
    <n v="0"/>
    <n v="560"/>
    <n v="0"/>
    <n v="0"/>
    <n v="560"/>
    <n v="1"/>
    <n v="1"/>
    <x v="0"/>
    <s v="Otros"/>
    <x v="0"/>
    <n v="30433"/>
    <x v="42"/>
    <x v="0"/>
    <x v="0"/>
    <s v="Pagado"/>
    <x v="0"/>
    <s v="6329102 SERVICIOS DIVERSOS"/>
    <x v="0"/>
    <x v="0"/>
    <m/>
    <m/>
    <m/>
    <m/>
    <m/>
    <m/>
    <x v="60"/>
    <n v="560"/>
    <n v="0"/>
    <n v="560"/>
  </r>
  <r>
    <s v="S106"/>
    <s v="0014885947"/>
    <s v="COLABORATIVA S.A.C."/>
    <x v="5"/>
    <d v="2025-10-27T13:01:22"/>
    <s v="SERVICIO DE AGUA POTABLE Y ALCANTARILLADO DE LIMA"/>
    <m/>
    <s v="RUC"/>
    <n v="20100152356"/>
    <s v="[{'codigo_producto': 1991, 'cantidad': '1', 'valor_unitario': 6.19, 'precio_unitario': 7.3, 'descuento': 0.0, 'subtotal': 6.19, 'porcentaje_de_igv': '17.93', 'igv': 1.1099999999999994, 'total': 7.3, 'moneda': '1', 'tipo_de_cambio': 1.0, 'id_tipo_gasto': 2, 'nom_tipo_gasto': 'Servicios', 'id_proveedor': 3976, 'id_producto': 30840, 'nom_producto': 'SERVICIO DE AGUA POTABLE', 'categoria_producto': 'EVENTOS', 'id_estado': 'not_paid', 'nombre_estado': 'Sin pagar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10-06T00:00:00"/>
    <m/>
    <m/>
    <m/>
    <m/>
    <m/>
    <x v="43"/>
    <n v="1"/>
    <n v="6.19"/>
    <n v="7.3"/>
    <n v="0"/>
    <n v="6.19"/>
    <n v="17.93"/>
    <n v="1.1099999999999901"/>
    <n v="7.3"/>
    <n v="1"/>
    <n v="1"/>
    <x v="1"/>
    <s v="Servicios"/>
    <x v="43"/>
    <n v="30840"/>
    <x v="43"/>
    <x v="0"/>
    <x v="1"/>
    <s v="Sin pagar"/>
    <x v="13"/>
    <s v="6363100 Agua"/>
    <x v="21"/>
    <x v="0"/>
    <m/>
    <m/>
    <m/>
    <m/>
    <m/>
    <m/>
    <x v="61"/>
    <n v="6.19"/>
    <n v="1.1099999999999901"/>
    <n v="7.3"/>
  </r>
  <r>
    <s v="F121"/>
    <s v="00003401"/>
    <s v="COLABORATIVA S.A.C."/>
    <x v="14"/>
    <d v="2025-10-27T13:00:41"/>
    <s v="YOPO S.A.C.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49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9"/>
    <n v="1"/>
    <n v="30"/>
    <n v="30"/>
    <n v="0"/>
    <n v="30"/>
    <n v="0"/>
    <n v="0"/>
    <n v="30"/>
    <n v="1"/>
    <n v="1"/>
    <x v="0"/>
    <s v="Otros"/>
    <x v="28"/>
    <n v="30549"/>
    <x v="9"/>
    <x v="0"/>
    <x v="0"/>
    <s v="Pagado"/>
    <x v="4"/>
    <s v="6314100 AlimentaciÃ³n"/>
    <x v="7"/>
    <x v="0"/>
    <m/>
    <m/>
    <m/>
    <m/>
    <m/>
    <m/>
    <x v="62"/>
    <n v="30"/>
    <n v="0"/>
    <n v="30"/>
  </r>
  <r>
    <s v="F001"/>
    <s v="00009925"/>
    <s v="COLABORATIVA S.A.C."/>
    <x v="14"/>
    <d v="2025-10-27T12:28:36"/>
    <s v="SP SABORES PERUANOS EIRL"/>
    <m/>
    <s v="RUC"/>
    <n v="20551860141"/>
    <s v="[{'codigo_producto': 1912, 'cantidad': '1', 'valor_unitario': 217.0, 'precio_unitario': 217.0, 'descuento': 0.0, 'subtotal': 217.0, 'porcentaje_de_igv': '0.00', 'igv': 0.0, 'total': 217.0, 'moneda': '1', 'tipo_de_cambio': 1.0, 'id_tipo_gasto': 5, 'nom_tipo_gasto': 'Otros', 'id_proveedor': 1566, 'id_producto': 3054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9"/>
    <n v="1"/>
    <n v="217"/>
    <n v="217"/>
    <n v="0"/>
    <n v="217"/>
    <n v="0"/>
    <n v="0"/>
    <n v="217"/>
    <n v="1"/>
    <n v="1"/>
    <x v="0"/>
    <s v="Otros"/>
    <x v="44"/>
    <n v="30545"/>
    <x v="9"/>
    <x v="0"/>
    <x v="0"/>
    <s v="Pagado"/>
    <x v="4"/>
    <s v="6314100 AlimentaciÃ³n"/>
    <x v="7"/>
    <x v="0"/>
    <m/>
    <m/>
    <m/>
    <m/>
    <m/>
    <m/>
    <x v="63"/>
    <n v="217"/>
    <n v="0"/>
    <n v="217"/>
  </r>
  <r>
    <s v="F315"/>
    <s v="00455032"/>
    <s v="COLABORATIVA S.A.C."/>
    <x v="12"/>
    <d v="2025-10-27T18:02:18"/>
    <s v="CENCOSUD RETAIL PERU S.A.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x v="44"/>
    <n v="1"/>
    <n v="20.25"/>
    <n v="23.9"/>
    <n v="0"/>
    <n v="20.25"/>
    <n v="18.02"/>
    <n v="3.6499999999999901"/>
    <n v="23.9"/>
    <n v="1"/>
    <n v="1"/>
    <x v="1"/>
    <s v="Servicios"/>
    <x v="45"/>
    <n v="30523"/>
    <x v="44"/>
    <x v="1"/>
    <x v="0"/>
    <s v="Pagado"/>
    <x v="8"/>
    <s v="602112 Insumos"/>
    <x v="6"/>
    <x v="0"/>
    <m/>
    <m/>
    <m/>
    <m/>
    <m/>
    <m/>
    <x v="64"/>
    <n v="20.25"/>
    <n v="3.6499999999999901"/>
    <n v="23.9"/>
  </r>
  <r>
    <s v="F315"/>
    <s v="00455032"/>
    <s v="COLABORATIVA S.A.C."/>
    <x v="12"/>
    <d v="2025-10-27T18:02:18"/>
    <s v="CENCOSUD RETAIL PERU S.A.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x v="45"/>
    <n v="1"/>
    <n v="9.4700000000000006"/>
    <n v="11.18"/>
    <n v="0"/>
    <n v="9.4700000000000006"/>
    <n v="18.059999999999999"/>
    <n v="1.70999999999999"/>
    <n v="11.18"/>
    <n v="1"/>
    <n v="1"/>
    <x v="0"/>
    <s v="Otros"/>
    <x v="45"/>
    <n v="30524"/>
    <x v="45"/>
    <x v="0"/>
    <x v="0"/>
    <s v="Pagado"/>
    <x v="8"/>
    <s v="602112 Insumos"/>
    <x v="6"/>
    <x v="0"/>
    <m/>
    <m/>
    <m/>
    <m/>
    <m/>
    <m/>
    <x v="64"/>
    <n v="9.4700000000000006"/>
    <n v="1.70999999999999"/>
    <n v="11.18"/>
  </r>
  <r>
    <s v="F315"/>
    <s v="00455032"/>
    <s v="COLABORATIVA S.A.C."/>
    <x v="12"/>
    <d v="2025-10-27T18:02:18"/>
    <s v="CENCOSUD RETAIL PERU S.A."/>
    <m/>
    <s v="RUC"/>
    <n v="20109072177"/>
    <s v="[{'codigo_producto': 2285, 'cantidad': '1', 'valor_unitario': 20.25, 'precio_unitario': 23.9, 'descuento': 0.0, 'subtotal': 20.25, 'porcentaje_de_igv': '18.02', 'igv': 3.6499999999999986, 'total': 23.9, 'moneda': '1', 'tipo_de_cambio': 1.0, 'id_tipo_gasto': 2, 'nom_tipo_gasto': 'Servicios', 'id_proveedor': 1484, 'id_producto': 30523, 'nom_producto': 'AGUA', 'categoria_producto': 'SERVICI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2286, 'cantidad': '1', 'valor_unitario': 9.47, 'precio_unitario': 11.18, 'descuento': 0.0, 'subtotal': 9.47, 'porcentaje_de_igv': '18.06', 'igv': 1.709999999999999, 'total': 11.18, 'moneda': '1', 'tipo_de_cambio': 1.0, 'id_tipo_gasto': 5, 'nom_tipo_gasto': 'Otros', 'id_proveedor': 1484, 'id_producto': 30524, 'nom_producto': 'VAS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96, 'nom_distribucion': 'RR.HH', 'sub_categoria': 'Act. de IntegraciÃ³n', 'porcentaje': '100.00'}]]}, 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484, 'id_producto': 3052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6, 'nom_distribucion': 'RR.HH', 'sub_categoria': 'Act. de IntegraciÃ³n', 'porcentaje': '100.00'}]]}]"/>
    <d v="2025-09-24T00:00:00"/>
    <m/>
    <m/>
    <m/>
    <m/>
    <m/>
    <x v="31"/>
    <n v="1"/>
    <n v="8.39"/>
    <n v="9.9"/>
    <n v="0"/>
    <n v="8.39"/>
    <n v="18"/>
    <n v="1.50999999999999"/>
    <n v="9.9"/>
    <n v="1"/>
    <n v="1"/>
    <x v="0"/>
    <s v="Otros"/>
    <x v="45"/>
    <n v="30525"/>
    <x v="31"/>
    <x v="0"/>
    <x v="0"/>
    <s v="Pagado"/>
    <x v="0"/>
    <s v="6329102 SERVICIOS DIVERSOS"/>
    <x v="6"/>
    <x v="0"/>
    <m/>
    <m/>
    <m/>
    <m/>
    <m/>
    <m/>
    <x v="64"/>
    <n v="8.39"/>
    <n v="1.50999999999999"/>
    <n v="9.9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500"/>
    <n v="0.21609999999999999"/>
    <n v="0.255"/>
    <n v="0"/>
    <n v="108.05"/>
    <n v="18"/>
    <n v="19.45"/>
    <n v="127.5"/>
    <n v="1"/>
    <n v="1"/>
    <x v="0"/>
    <s v="Otros"/>
    <x v="24"/>
    <n v="30393"/>
    <x v="46"/>
    <x v="5"/>
    <x v="0"/>
    <s v="Pagado"/>
    <x v="5"/>
    <s v="6329000 AsesorÃ­a y consultorÃ­a - Otros"/>
    <x v="10"/>
    <x v="0"/>
    <m/>
    <m/>
    <m/>
    <m/>
    <m/>
    <m/>
    <x v="65"/>
    <n v="108.05"/>
    <n v="19.45"/>
    <n v="127.5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500"/>
    <s v="0.21525999999999998"/>
    <n v="0.254"/>
    <n v="0"/>
    <n v="107.63"/>
    <n v="18"/>
    <n v="19.37"/>
    <n v="127"/>
    <n v="1"/>
    <n v="1"/>
    <x v="0"/>
    <s v="Otros"/>
    <x v="24"/>
    <n v="30394"/>
    <x v="46"/>
    <x v="5"/>
    <x v="0"/>
    <s v="Pagado"/>
    <x v="5"/>
    <s v="6329000 AsesorÃ­a y consultorÃ­a - Otros"/>
    <x v="10"/>
    <x v="0"/>
    <m/>
    <m/>
    <m/>
    <m/>
    <m/>
    <m/>
    <x v="65"/>
    <n v="107.63"/>
    <n v="19.37"/>
    <n v="127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100"/>
    <n v="1.0763"/>
    <n v="1.27"/>
    <n v="0"/>
    <n v="107.63"/>
    <n v="18"/>
    <n v="19.37"/>
    <n v="127"/>
    <n v="1"/>
    <n v="1"/>
    <x v="0"/>
    <s v="Otros"/>
    <x v="24"/>
    <n v="30395"/>
    <x v="46"/>
    <x v="5"/>
    <x v="0"/>
    <s v="Pagado"/>
    <x v="5"/>
    <s v="6329000 AsesorÃ­a y consultorÃ­a - Otros"/>
    <x v="10"/>
    <x v="0"/>
    <m/>
    <m/>
    <m/>
    <m/>
    <m/>
    <m/>
    <x v="65"/>
    <n v="107.63"/>
    <n v="19.37"/>
    <n v="127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150"/>
    <n v="0.71779999999999999"/>
    <n v="0.84699999999999998"/>
    <n v="0"/>
    <n v="107.67"/>
    <n v="18"/>
    <n v="19.3799999999999"/>
    <n v="127.05"/>
    <n v="1"/>
    <n v="1"/>
    <x v="0"/>
    <s v="Otros"/>
    <x v="24"/>
    <n v="30396"/>
    <x v="46"/>
    <x v="5"/>
    <x v="0"/>
    <s v="Pagado"/>
    <x v="5"/>
    <s v="6329000 AsesorÃ­a y consultorÃ­a - Otros"/>
    <x v="10"/>
    <x v="0"/>
    <m/>
    <m/>
    <m/>
    <m/>
    <m/>
    <m/>
    <x v="65"/>
    <n v="107.67"/>
    <n v="19.3799999999999"/>
    <n v="127.05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30397"/>
    <x v="46"/>
    <x v="5"/>
    <x v="0"/>
    <s v="Pagado"/>
    <x v="5"/>
    <s v="6329000 AsesorÃ­a y consultorÃ­a - Otros"/>
    <x v="10"/>
    <x v="0"/>
    <m/>
    <m/>
    <m/>
    <m/>
    <m/>
    <m/>
    <x v="65"/>
    <n v="271.19"/>
    <n v="48.81"/>
    <n v="320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150"/>
    <n v="1.3788"/>
    <n v="1.627"/>
    <n v="0"/>
    <n v="206.82"/>
    <n v="18"/>
    <n v="37.229999999999997"/>
    <n v="244.05"/>
    <n v="1"/>
    <n v="1"/>
    <x v="0"/>
    <s v="Otros"/>
    <x v="24"/>
    <n v="30398"/>
    <x v="47"/>
    <x v="0"/>
    <x v="0"/>
    <s v="Pagado"/>
    <x v="5"/>
    <s v="6329000 AsesorÃ­a y consultorÃ­a - Otros"/>
    <x v="10"/>
    <x v="0"/>
    <m/>
    <m/>
    <m/>
    <m/>
    <m/>
    <m/>
    <x v="65"/>
    <n v="206.82"/>
    <n v="37.229999999999997"/>
    <n v="244.05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2000"/>
    <n v="0.10339"/>
    <n v="0.122"/>
    <n v="0"/>
    <n v="206.78"/>
    <n v="18"/>
    <n v="37.22"/>
    <n v="244"/>
    <n v="1"/>
    <n v="1"/>
    <x v="0"/>
    <s v="Otros"/>
    <x v="24"/>
    <n v="30399"/>
    <x v="47"/>
    <x v="0"/>
    <x v="0"/>
    <s v="Pagado"/>
    <x v="5"/>
    <s v="6329000 AsesorÃ­a y consultorÃ­a - Otros"/>
    <x v="10"/>
    <x v="0"/>
    <m/>
    <m/>
    <m/>
    <m/>
    <m/>
    <m/>
    <x v="65"/>
    <n v="206.78"/>
    <n v="37.22"/>
    <n v="244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1850"/>
    <s v="0.11186486486486485"/>
    <n v="0.13200000000000001"/>
    <n v="0"/>
    <n v="206.95"/>
    <n v="18"/>
    <n v="37.25"/>
    <n v="244.2"/>
    <n v="1"/>
    <n v="1"/>
    <x v="0"/>
    <s v="Otros"/>
    <x v="24"/>
    <n v="30400"/>
    <x v="47"/>
    <x v="0"/>
    <x v="0"/>
    <s v="Pagado"/>
    <x v="5"/>
    <s v="6329000 AsesorÃ­a y consultorÃ­a - Otros"/>
    <x v="10"/>
    <x v="0"/>
    <m/>
    <m/>
    <m/>
    <m/>
    <m/>
    <m/>
    <x v="65"/>
    <n v="206.95"/>
    <n v="37.25"/>
    <n v="244.2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500"/>
    <s v="0.16440000000000002"/>
    <n v="0.19400000000000001"/>
    <n v="0"/>
    <n v="82.2"/>
    <n v="18"/>
    <n v="14.799999999999899"/>
    <n v="97"/>
    <n v="1"/>
    <n v="1"/>
    <x v="0"/>
    <s v="Otros"/>
    <x v="24"/>
    <n v="30401"/>
    <x v="47"/>
    <x v="0"/>
    <x v="0"/>
    <s v="Pagado"/>
    <x v="5"/>
    <s v="6329000 AsesorÃ­a y consultorÃ­a - Otros"/>
    <x v="10"/>
    <x v="0"/>
    <m/>
    <m/>
    <m/>
    <m/>
    <m/>
    <m/>
    <x v="65"/>
    <n v="82.2"/>
    <n v="14.799999999999899"/>
    <n v="97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500"/>
    <s v="0.16440000000000002"/>
    <n v="0.19400000000000001"/>
    <n v="0"/>
    <n v="82.2"/>
    <n v="18"/>
    <n v="14.799999999999899"/>
    <n v="97"/>
    <n v="1"/>
    <n v="1"/>
    <x v="0"/>
    <s v="Otros"/>
    <x v="24"/>
    <n v="30402"/>
    <x v="47"/>
    <x v="0"/>
    <x v="0"/>
    <s v="Pagado"/>
    <x v="5"/>
    <s v="6329000 AsesorÃ­a y consultorÃ­a - Otros"/>
    <x v="10"/>
    <x v="0"/>
    <m/>
    <m/>
    <m/>
    <m/>
    <m/>
    <m/>
    <x v="65"/>
    <n v="82.2"/>
    <n v="14.799999999999899"/>
    <n v="97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200"/>
    <n v="0.53815000000000002"/>
    <n v="0.63500000000000001"/>
    <n v="0"/>
    <n v="107.63"/>
    <n v="18"/>
    <n v="19.37"/>
    <n v="127"/>
    <n v="1"/>
    <n v="1"/>
    <x v="0"/>
    <s v="Otros"/>
    <x v="24"/>
    <n v="30403"/>
    <x v="47"/>
    <x v="0"/>
    <x v="0"/>
    <s v="Pagado"/>
    <x v="5"/>
    <s v="6329000 AsesorÃ­a y consultorÃ­a - Otros"/>
    <x v="10"/>
    <x v="0"/>
    <m/>
    <m/>
    <m/>
    <m/>
    <m/>
    <m/>
    <x v="65"/>
    <n v="107.63"/>
    <n v="19.37"/>
    <n v="127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1000"/>
    <s v="0.10762999999999999"/>
    <n v="0.127"/>
    <n v="0"/>
    <n v="107.63"/>
    <n v="18"/>
    <n v="19.37"/>
    <n v="127"/>
    <n v="1"/>
    <n v="1"/>
    <x v="0"/>
    <s v="Otros"/>
    <x v="24"/>
    <n v="30404"/>
    <x v="47"/>
    <x v="0"/>
    <x v="0"/>
    <s v="Pagado"/>
    <x v="5"/>
    <s v="6329000 AsesorÃ­a y consultorÃ­a - Otros"/>
    <x v="10"/>
    <x v="0"/>
    <m/>
    <m/>
    <m/>
    <m/>
    <m/>
    <m/>
    <x v="65"/>
    <n v="107.63"/>
    <n v="19.37"/>
    <n v="127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7"/>
    <n v="800"/>
    <s v="0.13390000000000002"/>
    <n v="0.158"/>
    <n v="0"/>
    <n v="107.12"/>
    <n v="18"/>
    <n v="19.28"/>
    <n v="126.4"/>
    <n v="1"/>
    <n v="1"/>
    <x v="0"/>
    <s v="Otros"/>
    <x v="24"/>
    <n v="30405"/>
    <x v="47"/>
    <x v="0"/>
    <x v="0"/>
    <s v="Pagado"/>
    <x v="5"/>
    <s v="6329000 AsesorÃ­a y consultorÃ­a - Otros"/>
    <x v="10"/>
    <x v="0"/>
    <m/>
    <m/>
    <m/>
    <m/>
    <m/>
    <m/>
    <x v="65"/>
    <n v="107.12"/>
    <n v="19.28"/>
    <n v="126.4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300"/>
    <n v="0.31950000000000001"/>
    <n v="0.377"/>
    <n v="0"/>
    <n v="95.85"/>
    <n v="18"/>
    <n v="17.25"/>
    <n v="113.1"/>
    <n v="1"/>
    <n v="1"/>
    <x v="0"/>
    <s v="Otros"/>
    <x v="24"/>
    <n v="30406"/>
    <x v="46"/>
    <x v="5"/>
    <x v="0"/>
    <s v="Pagado"/>
    <x v="5"/>
    <s v="6329000 AsesorÃ­a y consultorÃ­a - Otros"/>
    <x v="10"/>
    <x v="0"/>
    <m/>
    <m/>
    <m/>
    <m/>
    <m/>
    <m/>
    <x v="65"/>
    <n v="95.85"/>
    <n v="17.25"/>
    <n v="113.1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300"/>
    <n v="0.31950000000000001"/>
    <n v="0.377"/>
    <n v="0"/>
    <n v="95.85"/>
    <n v="18"/>
    <n v="17.25"/>
    <n v="113.1"/>
    <n v="1"/>
    <n v="1"/>
    <x v="0"/>
    <s v="Otros"/>
    <x v="24"/>
    <n v="30407"/>
    <x v="46"/>
    <x v="5"/>
    <x v="0"/>
    <s v="Pagado"/>
    <x v="5"/>
    <s v="6329000 AsesorÃ­a y consultorÃ­a - Otros"/>
    <x v="10"/>
    <x v="0"/>
    <m/>
    <m/>
    <m/>
    <m/>
    <m/>
    <m/>
    <x v="65"/>
    <n v="95.85"/>
    <n v="17.25"/>
    <n v="113.1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400"/>
    <n v="0.24152499999999999"/>
    <n v="0.28499999999999998"/>
    <n v="0"/>
    <n v="96.61"/>
    <n v="18"/>
    <n v="17.39"/>
    <n v="114"/>
    <n v="1"/>
    <n v="1"/>
    <x v="0"/>
    <s v="Otros"/>
    <x v="24"/>
    <n v="30408"/>
    <x v="46"/>
    <x v="5"/>
    <x v="0"/>
    <s v="Pagado"/>
    <x v="5"/>
    <s v="6329000 AsesorÃ­a y consultorÃ­a - Otros"/>
    <x v="10"/>
    <x v="0"/>
    <m/>
    <m/>
    <m/>
    <m/>
    <m/>
    <m/>
    <x v="65"/>
    <n v="96.61"/>
    <n v="17.39"/>
    <n v="114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100"/>
    <s v="0.7406999999999999"/>
    <s v="0.8740000000000001"/>
    <n v="0"/>
    <n v="74.069999999999993"/>
    <n v="18"/>
    <n v="13.33"/>
    <n v="87.4"/>
    <n v="1"/>
    <n v="1"/>
    <x v="0"/>
    <s v="Otros"/>
    <x v="24"/>
    <n v="30409"/>
    <x v="46"/>
    <x v="5"/>
    <x v="0"/>
    <s v="Pagado"/>
    <x v="5"/>
    <s v="6329000 AsesorÃ­a y consultorÃ­a - Otros"/>
    <x v="10"/>
    <x v="0"/>
    <m/>
    <m/>
    <m/>
    <m/>
    <m/>
    <m/>
    <x v="65"/>
    <n v="74.069999999999993"/>
    <n v="13.33"/>
    <n v="87.4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400"/>
    <n v="0.18559999999999999"/>
    <s v="0.21899999999999997"/>
    <n v="0"/>
    <n v="74.239999999999995"/>
    <n v="18"/>
    <n v="13.36"/>
    <n v="87.6"/>
    <n v="1"/>
    <n v="1"/>
    <x v="0"/>
    <s v="Otros"/>
    <x v="24"/>
    <n v="30410"/>
    <x v="46"/>
    <x v="5"/>
    <x v="0"/>
    <s v="Pagado"/>
    <x v="5"/>
    <s v="6329000 AsesorÃ­a y consultorÃ­a - Otros"/>
    <x v="10"/>
    <x v="0"/>
    <m/>
    <m/>
    <m/>
    <m/>
    <m/>
    <m/>
    <x v="65"/>
    <n v="74.239999999999995"/>
    <n v="13.36"/>
    <n v="87.6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200"/>
    <s v="0.36865000000000003"/>
    <n v="0.435"/>
    <n v="0"/>
    <n v="73.73"/>
    <n v="18"/>
    <n v="13.2699999999999"/>
    <n v="87"/>
    <n v="1"/>
    <n v="1"/>
    <x v="0"/>
    <s v="Otros"/>
    <x v="24"/>
    <n v="30411"/>
    <x v="46"/>
    <x v="5"/>
    <x v="0"/>
    <s v="Pagado"/>
    <x v="5"/>
    <s v="6329000 AsesorÃ­a y consultorÃ­a - Otros"/>
    <x v="10"/>
    <x v="0"/>
    <m/>
    <m/>
    <m/>
    <m/>
    <m/>
    <m/>
    <x v="65"/>
    <n v="73.73"/>
    <n v="13.2699999999999"/>
    <n v="87"/>
  </r>
  <r>
    <s v="NÂ° F001"/>
    <s v="00009566"/>
    <s v="COLABORATIVA S.A.C."/>
    <x v="14"/>
    <d v="2025-10-27T10:44:00"/>
    <s v="PRECINTOS PERU E.I.R.L"/>
    <m/>
    <s v="RUC"/>
    <n v="20546099904"/>
    <s v="[{'codigo_producto': 223, 'cantidad': '500', 'valor_unitario': 0.2161, 'precio_unitario': 0.255, 'descuento': 0.0, 'subtotal': 108.05, 'porcentaje_de_igv': '18.00', 'igv': 19.450000000000003, 'total': 127.5, 'moneda': '1', 'tipo_de_cambio': 1.0, 'id_tipo_gasto': 5, 'nom_tipo_gasto': 'Otros', 'id_proveedor': 1400, 'id_producto': 3039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500', 'valor_unitario': 0.21525999999999998, 'precio_unitario': 0.254, 'descuento': 0.0, 'subtotal': 107.63, 'porcentaje_de_igv': '18.00', 'igv': 19.370000000000005, 'total': 127.0, 'moneda': '1', 'tipo_de_cambio': 1.0, 'id_tipo_gasto': 5, 'nom_tipo_gasto': 'Otros', 'id_proveedor': 1400, 'id_producto': 3039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1.0763, 'precio_unitario': 1.27, 'descuento': 0.0, 'subtotal': 107.63, 'porcentaje_de_igv': '18.00', 'igv': 19.370000000000005, 'total': 127.0, 'moneda': '1', 'tipo_de_cambio': 1.0, 'id_tipo_gasto': 5, 'nom_tipo_gasto': 'Otros', 'id_proveedor': 1400, 'id_producto': 30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', 'valor_unitario': 0.7178, 'precio_unitario': 0.847, 'descuento': 0.0, 'subtotal': 107.67, 'porcentaje_de_igv': '18.00', 'igv': 19.379999999999995, 'total': 127.05, 'moneda': '1', 'tipo_de_cambio': 1.0, 'id_tipo_gasto': 5, 'nom_tipo_gasto': 'Otros', 'id_proveedor': 1400, 'id_producto': 30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39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', 'valor_unitario': 1.3788, 'precio_unitario': 1.627, 'descuento': 0.0, 'subtotal': 206.82, 'porcentaje_de_igv': '18.00', 'igv': 37.23000000000002, 'total': 244.05, 'moneda': '1', 'tipo_de_cambio': 1.0, 'id_tipo_gasto': 5, 'nom_tipo_gasto': 'Otros', 'id_proveedor': 1400, 'id_producto': 303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0339, 'precio_unitario': 0.122, 'descuento': 0.0, 'subtotal': 206.78, 'porcentaje_de_igv': '18.00', 'igv': 37.22, 'total': 244.0, 'moneda': '1', 'tipo_de_cambio': 1.0, 'id_tipo_gasto': 5, 'nom_tipo_gasto': 'Otros', 'id_proveedor': 1400, 'id_producto': 303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850', 'valor_unitario': 0.11186486486486485, 'precio_unitario': 0.132, 'descuento': 0.0, 'subtotal': 206.95, 'porcentaje_de_igv': '18.00', 'igv': 37.25, 'total': 244.2, 'moneda': '1', 'tipo_de_cambio': 1.0, 'id_tipo_gasto': 5, 'nom_tipo_gasto': 'Otros', 'id_proveedor': 1400, 'id_producto': 304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440000000000002, 'precio_unitario': 0.194, 'descuento': 0.0, 'subtotal': 82.2, 'porcentaje_de_igv': '18.00', 'igv': 14.799999999999997, 'total': 97.0, 'moneda': '1', 'tipo_de_cambio': 1.0, 'id_tipo_gasto': 5, 'nom_tipo_gasto': 'Otros', 'id_proveedor': 1400, 'id_producto': 304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53815, 'precio_unitario': 0.635, 'descuento': 0.0, 'subtotal': 107.63, 'porcentaje_de_igv': '18.00', 'igv': 19.370000000000005, 'total': 127.0, 'moneda': '1', 'tipo_de_cambio': 1.0, 'id_tipo_gasto': 5, 'nom_tipo_gasto': 'Otros', 'id_proveedor': 1400, 'id_producto': 304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0762999999999999, 'precio_unitario': 0.127, 'descuento': 0.0, 'subtotal': 107.63, 'porcentaje_de_igv': '18.00', 'igv': 19.370000000000005, 'total': 127.0, 'moneda': '1', 'tipo_de_cambio': 1.0, 'id_tipo_gasto': 5, 'nom_tipo_gasto': 'Otros', 'id_proveedor': 1400, 'id_producto': 304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13390000000000002, 'precio_unitario': 0.158, 'descuento': 0.0, 'subtotal': 107.12, 'porcentaje_de_igv': '18.00', 'igv': 19.28, 'total': 126.4, 'moneda': '1', 'tipo_de_cambio': 1.0, 'id_tipo_gasto': 5, 'nom_tipo_gasto': 'Otros', 'id_proveedor': 1400, 'id_producto': 304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3195, 'precio_unitario': 0.377, 'descuento': 0.0, 'subtotal': 95.85, 'porcentaje_de_igv': '18.00', 'igv': 17.25, 'total': 113.1, 'moneda': '1', 'tipo_de_cambio': 1.0, 'id_tipo_gasto': 5, 'nom_tipo_gasto': 'Otros', 'id_proveedor': 1400, 'id_producto': 3040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241525, 'precio_unitario': 0.285, 'descuento': 0.0, 'subtotal': 96.61, 'porcentaje_de_igv': '18.00', 'igv': 17.39, 'total': 114.0, 'moneda': '1', 'tipo_de_cambio': 1.0, 'id_tipo_gasto': 5, 'nom_tipo_gasto': 'Otros', 'id_proveedor': 1400, 'id_producto': 304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', 'valor_unitario': 0.7406999999999999, 'precio_unitario': 0.8740000000000001, 'descuento': 0.0, 'subtotal': 74.07, 'porcentaje_de_igv': '18.00', 'igv': 13.330000000000013, 'total': 87.4, 'moneda': '1', 'tipo_de_cambio': 1.0, 'id_tipo_gasto': 5, 'nom_tipo_gasto': 'Otros', 'id_proveedor': 1400, 'id_producto': 304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400', 'valor_unitario': 0.1856, 'precio_unitario': 0.21899999999999997, 'descuento': 0.0, 'subtotal': 74.24, 'porcentaje_de_igv': '18.00', 'igv': 13.36, 'total': 87.6, 'moneda': '1', 'tipo_de_cambio': 1.0, 'id_tipo_gasto': 5, 'nom_tipo_gasto': 'Otros', 'id_proveedor': 1400, 'id_producto': 304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200', 'valor_unitario': 0.36865000000000003, 'precio_unitario': 0.435, 'descuento': 0.0, 'subtotal': 73.73, 'porcentaje_de_igv': '18.00', 'igv': 13.269999999999996, 'total': 87.0, 'moneda': '1', 'tipo_de_cambio': 1.0, 'id_tipo_gasto': 5, 'nom_tipo_gasto': 'Otros', 'id_proveedor': 1400, 'id_producto': 304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00', 'valor_unitario': 0.24746666666666664, 'precio_unitario': 0.292, 'descuento': 0.0, 'subtotal': 74.24, 'porcentaje_de_igv': '18.00', 'igv': 13.36, 'total': 87.6, 'moneda': '1', 'tipo_de_cambio': 1.0, 'id_tipo_gasto': 5, 'nom_tipo_gasto': 'Otros', 'id_proveedor': 1400, 'id_producto': 3041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25T00:00:00"/>
    <m/>
    <m/>
    <m/>
    <m/>
    <m/>
    <x v="46"/>
    <n v="300"/>
    <s v="0.24746666666666664"/>
    <n v="0.29199999999999998"/>
    <n v="0"/>
    <n v="74.239999999999995"/>
    <n v="18"/>
    <n v="13.36"/>
    <n v="87.6"/>
    <n v="1"/>
    <n v="1"/>
    <x v="0"/>
    <s v="Otros"/>
    <x v="24"/>
    <n v="30412"/>
    <x v="46"/>
    <x v="5"/>
    <x v="0"/>
    <s v="Pagado"/>
    <x v="5"/>
    <s v="6329000 AsesorÃ­a y consultorÃ­a - Otros"/>
    <x v="10"/>
    <x v="0"/>
    <m/>
    <m/>
    <m/>
    <m/>
    <m/>
    <m/>
    <x v="65"/>
    <n v="74.239999999999995"/>
    <n v="13.36"/>
    <n v="87.6"/>
  </r>
  <r>
    <s v="R E001"/>
    <s v="00000015"/>
    <s v="COLABORATIVA S.A.C."/>
    <x v="15"/>
    <m/>
    <s v="SALVADOR ARNALDO REYES CHUECAS"/>
    <m/>
    <s v="RUC"/>
    <n v="10722818593"/>
    <s v="[{'codigo_producto': 1851, 'cantidad': '1', 'valor_unitario': 1317.5, 'precio_unitario': 1317.5, 'descuento': 0.0, 'subtotal': 1317.5, 'porcentaje_de_igv': '0.00', 'igv': 0.0, 'total': 1317.5, 'moneda': '1', 'tipo_de_cambio': 1.0, 'id_tipo_gasto': 2, 'nom_tipo_gasto': 'Servicios', 'id_proveedor': 4421, 'id_producto': 30376, 'nom_producto': 'SERVICIOS', 'categoria_producto': 'EVENTOS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68, 'nom_distribucion': 'ATC', 'sub_categoria': 'Personal de apoyo', 'porcentaje': '100.00'}]]}]"/>
    <d v="2025-09-19T00:00:00"/>
    <m/>
    <m/>
    <m/>
    <m/>
    <m/>
    <x v="13"/>
    <n v="1"/>
    <n v="1317.5"/>
    <n v="1317.5"/>
    <n v="0"/>
    <n v="1317.5"/>
    <n v="0"/>
    <n v="0"/>
    <n v="1317.5"/>
    <n v="1"/>
    <n v="1"/>
    <x v="1"/>
    <s v="Servicios"/>
    <x v="15"/>
    <n v="30376"/>
    <x v="13"/>
    <x v="0"/>
    <x v="1"/>
    <s v="Sin pagar"/>
    <x v="0"/>
    <s v="6329102 SERVICIOS DIVERSOS"/>
    <x v="9"/>
    <x v="0"/>
    <m/>
    <m/>
    <m/>
    <m/>
    <m/>
    <m/>
    <x v="66"/>
    <n v="1317.5"/>
    <n v="0"/>
    <n v="1317.5"/>
  </r>
  <r>
    <s v="SB01"/>
    <s v="0569026304"/>
    <s v="COLABORATIVA S.A.C."/>
    <x v="11"/>
    <d v="2025-10-27T08:51:50"/>
    <s v="America MÃ³vil PerÃº S.A.C."/>
    <m/>
    <s v="RUC"/>
    <n v="20467534026"/>
    <s v="[{'codigo_producto': 1851, 'cantidad': '1', 'valor_unitario': 33.5, 'precio_unitario': 39.53, 'descuento': 0.0, 'subtotal': 33.5, 'porcentaje_de_igv': '18.00', 'igv': 6.030000000000001, 'total': 39.53, 'moneda': '1', 'tipo_de_cambio': 1.0, 'id_tipo_gasto': 2, 'nom_tipo_gasto': 'Servicios', 'id_proveedor': 2218, 'id_producto': 3079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3, 'nom_distribucion': 'RR.HH', 'sub_categoria': 'Otros', 'porcentaje': '100.00'}]]}]"/>
    <d v="2025-10-03T00:00:00"/>
    <m/>
    <m/>
    <m/>
    <m/>
    <m/>
    <x v="13"/>
    <n v="1"/>
    <n v="33.5"/>
    <n v="39.53"/>
    <n v="0"/>
    <n v="33.5"/>
    <n v="18"/>
    <n v="6.03"/>
    <n v="39.53"/>
    <n v="1"/>
    <n v="1"/>
    <x v="1"/>
    <s v="Servicios"/>
    <x v="23"/>
    <n v="30792"/>
    <x v="13"/>
    <x v="0"/>
    <x v="0"/>
    <s v="Pagado"/>
    <x v="7"/>
    <s v="632902 Operativos"/>
    <x v="22"/>
    <x v="0"/>
    <m/>
    <m/>
    <m/>
    <m/>
    <m/>
    <m/>
    <x v="67"/>
    <n v="33.5"/>
    <n v="6.03"/>
    <n v="39.53"/>
  </r>
  <r>
    <s v="F001"/>
    <s v="00009648"/>
    <s v="COLABORATIVA S.A.C."/>
    <x v="8"/>
    <d v="2025-10-27T12:23:35"/>
    <s v="PROLIDER EMPRESARIAL S.AC.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x v="48"/>
    <n v="6"/>
    <n v="33.4"/>
    <n v="33.4"/>
    <n v="0"/>
    <n v="200.4"/>
    <n v="0"/>
    <n v="0"/>
    <n v="200.4"/>
    <n v="1"/>
    <n v="1"/>
    <x v="0"/>
    <s v="Otros"/>
    <x v="46"/>
    <n v="30747"/>
    <x v="48"/>
    <x v="0"/>
    <x v="0"/>
    <s v="Pagado"/>
    <x v="8"/>
    <s v="602112 Insumos"/>
    <x v="23"/>
    <x v="0"/>
    <m/>
    <m/>
    <m/>
    <m/>
    <m/>
    <m/>
    <x v="68"/>
    <n v="200.4"/>
    <n v="0"/>
    <n v="200.4"/>
  </r>
  <r>
    <s v="F001"/>
    <s v="00009648"/>
    <s v="COLABORATIVA S.A.C."/>
    <x v="8"/>
    <d v="2025-10-27T12:23:35"/>
    <s v="PROLIDER EMPRESARIAL S.AC.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x v="49"/>
    <n v="2"/>
    <n v="55.9"/>
    <n v="55.9"/>
    <n v="0"/>
    <n v="111.8"/>
    <n v="0"/>
    <n v="0"/>
    <n v="111.8"/>
    <n v="1"/>
    <n v="1"/>
    <x v="0"/>
    <s v="Otros"/>
    <x v="46"/>
    <n v="30749"/>
    <x v="49"/>
    <x v="0"/>
    <x v="0"/>
    <s v="Pagado"/>
    <x v="8"/>
    <s v="602112 Insumos"/>
    <x v="23"/>
    <x v="0"/>
    <m/>
    <m/>
    <m/>
    <m/>
    <m/>
    <m/>
    <x v="68"/>
    <n v="111.8"/>
    <n v="0"/>
    <n v="111.8"/>
  </r>
  <r>
    <s v="F001"/>
    <s v="00009648"/>
    <s v="COLABORATIVA S.A.C."/>
    <x v="8"/>
    <d v="2025-10-27T12:23:35"/>
    <s v="PROLIDER EMPRESARIAL S.AC."/>
    <m/>
    <s v="RUC"/>
    <m/>
    <s v="[{'codigo_producto': 1952, 'cantidad': '6', 'valor_unitario': 33.4, 'precio_unitario': 33.4, 'descuento': 0.0, 'subtotal': 200.4, 'porcentaje_de_igv': '0.00', 'igv': 0.0, 'total': 200.4, 'moneda': '1', 'tipo_de_cambio': 1.0, 'id_tipo_gasto': 5, 'nom_tipo_gasto': 'Otros', 'id_proveedor': 5078, 'id_producto': 30747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2', 'valor_unitario': 55.9, 'precio_unitario': 55.9, 'descuento': 0.0, 'subtotal': 111.8, 'porcentaje_de_igv': '0.00', 'igv': 0.0, 'total': 111.8, 'moneda': '1', 'tipo_de_cambio': 1.0, 'id_tipo_gasto': 5, 'nom_tipo_gasto': 'Otros', 'id_proveedor': 5078, 'id_producto': 30749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0, 'cantidad': '76', 'valor_unitario': 6.2, 'precio_unitario': 6.2, 'descuento': 0.0, 'subtotal': 471.2, 'porcentaje_de_igv': '0.00', 'igv': 0.0, 'total': 471.2, 'moneda': '1', 'tipo_de_cambio': 1.0, 'id_tipo_gasto': 5, 'nom_tipo_gasto': 'Otros', 'id_proveedor': 5078, 'id_producto': 30750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10-01T00:00:00"/>
    <m/>
    <m/>
    <m/>
    <m/>
    <m/>
    <x v="49"/>
    <n v="76"/>
    <n v="6.2"/>
    <n v="6.2"/>
    <n v="0"/>
    <n v="471.2"/>
    <n v="0"/>
    <n v="0"/>
    <n v="471.2"/>
    <n v="1"/>
    <n v="1"/>
    <x v="0"/>
    <s v="Otros"/>
    <x v="46"/>
    <n v="30750"/>
    <x v="49"/>
    <x v="0"/>
    <x v="0"/>
    <s v="Pagado"/>
    <x v="8"/>
    <s v="602112 Insumos"/>
    <x v="23"/>
    <x v="0"/>
    <m/>
    <m/>
    <m/>
    <m/>
    <m/>
    <m/>
    <x v="68"/>
    <n v="471.2"/>
    <n v="0"/>
    <n v="471.2"/>
  </r>
  <r>
    <s v="F001"/>
    <s v="00007397"/>
    <s v="COLABORATIVA S.A.C."/>
    <x v="9"/>
    <d v="2025-10-27T13:27:34"/>
    <s v="SANKY 10 S.A.C"/>
    <m/>
    <s v="RUC"/>
    <n v="20606506989"/>
    <s v="[{'codigo_producto': 1912, 'cantidad': '1', 'valor_unitario': 20.9, 'precio_unitario': 20.9, 'descuento': 0.0, 'subtotal': 20.9, 'porcentaje_de_igv': '0.00', 'igv': 0.0, 'total': 20.9, 'moneda': '1', 'tipo_de_cambio': 1.0, 'id_tipo_gasto': 5, 'nom_tipo_gasto': 'Otros', 'id_proveedor': 776, 'id_producto': 30683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x v="9"/>
    <n v="1"/>
    <n v="20.9"/>
    <n v="20.9"/>
    <n v="0"/>
    <n v="20.9"/>
    <n v="0"/>
    <n v="0"/>
    <n v="20.9"/>
    <n v="1"/>
    <n v="1"/>
    <x v="0"/>
    <s v="Otros"/>
    <x v="47"/>
    <n v="30683"/>
    <x v="9"/>
    <x v="0"/>
    <x v="0"/>
    <s v="Pagado"/>
    <x v="4"/>
    <s v="6314100 AlimentaciÃ³n"/>
    <x v="7"/>
    <x v="0"/>
    <m/>
    <m/>
    <m/>
    <m/>
    <m/>
    <m/>
    <x v="69"/>
    <n v="20.9"/>
    <n v="0"/>
    <n v="20.9"/>
  </r>
  <r>
    <s v="E001"/>
    <s v="00000118"/>
    <s v="COLABORATIVA S.A.C."/>
    <x v="14"/>
    <d v="2025-10-27T10:40:22"/>
    <s v="MUÃ‘OZ VERANO JOHN BRACKSON"/>
    <m/>
    <s v="RUC"/>
    <n v="10440668581"/>
    <s v="[{'codigo_producto': 1806, 'cantidad': '2', 'valor_unitario': 120.0, 'precio_unitario': 141.6, 'descuento': 0.0, 'subtotal': 240.0, 'porcentaje_de_igv': '18.00', 'igv': 43.19999999999999, 'total': 283.2, 'moneda': '1', 'tipo_de_cambio': 1.0, 'id_tipo_gasto': 1, 'nom_tipo_gasto': 'Personal', 'id_proveedor': 1389, 'id_producto': 3039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25T00:00:00"/>
    <m/>
    <m/>
    <m/>
    <m/>
    <m/>
    <x v="50"/>
    <n v="2"/>
    <n v="120"/>
    <n v="141.6"/>
    <n v="0"/>
    <n v="240"/>
    <n v="18"/>
    <n v="43.199999999999903"/>
    <n v="283.2"/>
    <n v="1"/>
    <n v="1"/>
    <x v="2"/>
    <s v="Personal"/>
    <x v="14"/>
    <n v="30390"/>
    <x v="50"/>
    <x v="6"/>
    <x v="0"/>
    <s v="Pagado"/>
    <x v="0"/>
    <s v="6329102 SERVICIOS DIVERSOS"/>
    <x v="2"/>
    <x v="0"/>
    <m/>
    <m/>
    <m/>
    <m/>
    <m/>
    <m/>
    <x v="70"/>
    <n v="240"/>
    <n v="43.199999999999903"/>
    <n v="283.2"/>
  </r>
  <r>
    <s v="F E001"/>
    <s v="00000293"/>
    <s v="COLABORATIVA S.A.C."/>
    <x v="16"/>
    <m/>
    <s v="DANPRINT STUDIO (CINTHIA LISETH LOPEZ INGA)"/>
    <s v="Proveedor"/>
    <s v="RUC"/>
    <n v="10734630620"/>
    <s v="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3035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8T00:00:00"/>
    <m/>
    <m/>
    <m/>
    <m/>
    <m/>
    <x v="51"/>
    <n v="5000"/>
    <n v="0.41525400000000001"/>
    <n v="0.49"/>
    <n v="0"/>
    <n v="2076.27"/>
    <n v="18"/>
    <n v="373.73"/>
    <n v="2450"/>
    <n v="1"/>
    <n v="1"/>
    <x v="0"/>
    <s v="Otros"/>
    <x v="48"/>
    <n v="30354"/>
    <x v="51"/>
    <x v="0"/>
    <x v="0"/>
    <s v="Pagado"/>
    <x v="5"/>
    <s v="6329000 AsesorÃ­a y consultorÃ­a - Otros"/>
    <x v="10"/>
    <x v="0"/>
    <m/>
    <m/>
    <m/>
    <m/>
    <m/>
    <m/>
    <x v="71"/>
    <n v="2076.27"/>
    <n v="373.73"/>
    <n v="2450"/>
  </r>
  <r>
    <s v="F121"/>
    <s v="00003365"/>
    <s v="COLABORATIVA S.A.C."/>
    <x v="14"/>
    <d v="2025-10-27T18:02:34"/>
    <s v="YOPO S.A.C.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55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9"/>
    <n v="1"/>
    <n v="30"/>
    <n v="30"/>
    <n v="0"/>
    <n v="30"/>
    <n v="0"/>
    <n v="0"/>
    <n v="30"/>
    <n v="1"/>
    <n v="1"/>
    <x v="0"/>
    <s v="Otros"/>
    <x v="28"/>
    <n v="30555"/>
    <x v="9"/>
    <x v="0"/>
    <x v="0"/>
    <s v="Pagado"/>
    <x v="4"/>
    <s v="6314100 AlimentaciÃ³n"/>
    <x v="7"/>
    <x v="0"/>
    <m/>
    <m/>
    <m/>
    <m/>
    <m/>
    <m/>
    <x v="72"/>
    <n v="30"/>
    <n v="0"/>
    <n v="30"/>
  </r>
  <r>
    <s v="F090"/>
    <s v="00187668"/>
    <s v="COLABORATIVA S.A.C."/>
    <x v="8"/>
    <d v="2025-10-27T09:50:34"/>
    <s v="PACIFICO COMPAÃ‘IA DE SEGUROS Y REASEGUROS"/>
    <m/>
    <s v="RUC"/>
    <m/>
    <s v="[{'codigo_producto': 2025, 'cantidad': '1', 'valor_unitario': 151.41, 'precio_unitario': 178.66, 'descuento': 0.0, 'subtotal': 151.41, 'porcentaje_de_igv': '18.00', 'igv': 27.25, 'total': 178.66, 'moneda': '2', 'tipo_de_cambio': 3.489, 'id_tipo_gasto': 5, 'nom_tipo_gasto': 'Otros', 'id_proveedor': 5880, 'id_producto': 30463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52"/>
    <n v="1"/>
    <n v="151.41"/>
    <n v="178.66"/>
    <n v="0"/>
    <n v="151.41"/>
    <n v="18"/>
    <n v="27.25"/>
    <n v="178.66"/>
    <n v="2"/>
    <n v="3.4889999999999999"/>
    <x v="0"/>
    <s v="Otros"/>
    <x v="49"/>
    <n v="30463"/>
    <x v="52"/>
    <x v="0"/>
    <x v="0"/>
    <s v="Pagado"/>
    <x v="14"/>
    <s v="6511100 Seguros VEHICULAR"/>
    <x v="1"/>
    <x v="0"/>
    <m/>
    <m/>
    <m/>
    <m/>
    <m/>
    <m/>
    <x v="73"/>
    <n v="528.26949000000002"/>
    <n v="95.075249999999997"/>
    <n v="623.34474"/>
  </r>
  <r>
    <s v="F090"/>
    <s v="00187667"/>
    <s v="COLABORATIVA S.A.C."/>
    <x v="8"/>
    <d v="2025-10-27T09:49:48"/>
    <s v="PACIFICO COMPAÃ‘IA DE SEGUROS Y REASEGUROS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60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52"/>
    <n v="1"/>
    <n v="151.34"/>
    <n v="178.58"/>
    <n v="0"/>
    <n v="151.34"/>
    <n v="18"/>
    <n v="27.24"/>
    <n v="178.58"/>
    <n v="2"/>
    <n v="3.4889999999999999"/>
    <x v="0"/>
    <s v="Otros"/>
    <x v="49"/>
    <n v="30460"/>
    <x v="52"/>
    <x v="0"/>
    <x v="0"/>
    <s v="Pagado"/>
    <x v="14"/>
    <s v="6511100 Seguros VEHICULAR"/>
    <x v="1"/>
    <x v="0"/>
    <m/>
    <m/>
    <m/>
    <m/>
    <m/>
    <m/>
    <x v="74"/>
    <n v="528.02526"/>
    <n v="95.040359999999993"/>
    <n v="623.06561999999997"/>
  </r>
  <r>
    <s v="F090"/>
    <s v="00187665"/>
    <s v="COLABORATIVA S.A.C."/>
    <x v="8"/>
    <d v="2025-10-27T09:29:40"/>
    <s v="PACIFICO COMPAÃ‘IA DE SEGUROS Y REASEGUROS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7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52"/>
    <n v="1"/>
    <n v="151.34"/>
    <n v="178.58"/>
    <n v="0"/>
    <n v="151.34"/>
    <n v="18"/>
    <n v="27.24"/>
    <n v="178.58"/>
    <n v="2"/>
    <n v="3.4889999999999999"/>
    <x v="0"/>
    <s v="Otros"/>
    <x v="49"/>
    <n v="30457"/>
    <x v="52"/>
    <x v="0"/>
    <x v="0"/>
    <s v="Pagado"/>
    <x v="14"/>
    <s v="6511100 Seguros VEHICULAR"/>
    <x v="1"/>
    <x v="0"/>
    <m/>
    <m/>
    <m/>
    <m/>
    <m/>
    <m/>
    <x v="75"/>
    <n v="528.02526"/>
    <n v="95.040359999999993"/>
    <n v="623.06561999999997"/>
  </r>
  <r>
    <s v="F090"/>
    <s v="00187666"/>
    <s v="COLABORATIVA S.A.C."/>
    <x v="8"/>
    <d v="2025-10-27T09:27:52"/>
    <s v="PACIFICO COMPAÃ‘IA DE SEGUROS Y REASEGUROS"/>
    <m/>
    <s v="RUC"/>
    <m/>
    <s v="[{'codigo_producto': 2025, 'cantidad': '1', 'valor_unitario': 151.34, 'precio_unitario': 178.58, 'descuento': 0.0, 'subtotal': 151.34, 'porcentaje_de_igv': '18.00', 'igv': 27.24000000000001, 'total': 178.58, 'moneda': '2', 'tipo_de_cambio': 3.489, 'id_tipo_gasto': 5, 'nom_tipo_gasto': 'Otros', 'id_proveedor': 5880, 'id_producto': 30454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96, 'nom_cuenta': '6511100 Seguros VEHICULAR', 'distribucion_analitica': [[{'codigo': '', 'nom_distribucion': '', 'sub_categoria': '', 'porcentaje': '100.00'}]]}]"/>
    <d v="2025-10-01T00:00:00"/>
    <m/>
    <m/>
    <m/>
    <m/>
    <m/>
    <x v="52"/>
    <n v="1"/>
    <n v="151.34"/>
    <n v="178.58"/>
    <n v="0"/>
    <n v="151.34"/>
    <n v="18"/>
    <n v="27.24"/>
    <n v="178.58"/>
    <n v="2"/>
    <n v="3.4889999999999999"/>
    <x v="0"/>
    <s v="Otros"/>
    <x v="49"/>
    <n v="30454"/>
    <x v="52"/>
    <x v="0"/>
    <x v="0"/>
    <s v="Pagado"/>
    <x v="14"/>
    <s v="6511100 Seguros VEHICULAR"/>
    <x v="1"/>
    <x v="0"/>
    <m/>
    <m/>
    <m/>
    <m/>
    <m/>
    <m/>
    <x v="76"/>
    <n v="528.02526"/>
    <n v="95.040359999999993"/>
    <n v="623.06561999999997"/>
  </r>
  <r>
    <s v="F F002"/>
    <s v="00033229"/>
    <s v="COLABORATIVA S.A.C."/>
    <x v="17"/>
    <m/>
    <s v="FLINK S.A.C._x000a_"/>
    <m/>
    <s v="RUC"/>
    <n v="20421530107"/>
    <s v="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7T00:00:00"/>
    <m/>
    <m/>
    <m/>
    <m/>
    <m/>
    <x v="47"/>
    <n v="2000"/>
    <n v="0.16101499999999999"/>
    <n v="0.19"/>
    <n v="0"/>
    <n v="322.02999999999997"/>
    <n v="18"/>
    <n v="57.97"/>
    <n v="380"/>
    <n v="1"/>
    <n v="1"/>
    <x v="0"/>
    <s v="Otros"/>
    <x v="50"/>
    <n v="30350"/>
    <x v="47"/>
    <x v="0"/>
    <x v="0"/>
    <s v="Pagado"/>
    <x v="5"/>
    <s v="6329000 AsesorÃ­a y consultorÃ­a - Otros"/>
    <x v="10"/>
    <x v="0"/>
    <m/>
    <m/>
    <m/>
    <m/>
    <m/>
    <m/>
    <x v="77"/>
    <n v="322.02999999999997"/>
    <n v="57.97"/>
    <n v="380"/>
  </r>
  <r>
    <s v="F F002"/>
    <s v="00033229"/>
    <s v="COLABORATIVA S.A.C."/>
    <x v="17"/>
    <m/>
    <s v="FLINK S.A.C._x000a_"/>
    <m/>
    <s v="RUC"/>
    <n v="20421530107"/>
    <s v="[{'codigo_producto': 1895, 'cantidad': '2000', 'valor_unitario': 0.161015, 'precio_unitario': 0.19, 'descuento': 0.0, 'subtotal': 322.03, 'porcentaje_de_igv': '18.00', 'igv': 57.97000000000003, 'total': 380.0, 'moneda': '1', 'tipo_de_cambio': 1.0, 'id_tipo_gasto': 5, 'nom_tipo_gasto': 'Otros', 'id_proveedor': 1555, 'id_producto': 3035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3035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30351"/>
    <x v="47"/>
    <x v="0"/>
    <x v="0"/>
    <s v="Pagado"/>
    <x v="5"/>
    <s v="6329000 AsesorÃ­a y consultorÃ­a - Otros"/>
    <x v="10"/>
    <x v="0"/>
    <m/>
    <m/>
    <m/>
    <m/>
    <m/>
    <m/>
    <x v="77"/>
    <n v="161.02000000000001"/>
    <n v="28.979999999999901"/>
    <n v="190"/>
  </r>
  <r>
    <s v="F003"/>
    <s v="00007219"/>
    <s v="COLABORATIVA S.A.C."/>
    <x v="18"/>
    <d v="2025-10-27T08:59:48"/>
    <s v="COCINA TRUJILLANA SAC"/>
    <m/>
    <s v="RUC"/>
    <n v="20600541723"/>
    <s v="[{'codigo_producto': 1912, 'cantidad': '1', 'valor_unitario': 276.0, 'precio_unitario': 276.0, 'descuento': 0.0, 'subtotal': 276.0, 'porcentaje_de_igv': '0.00', 'igv': 0.0, 'total': 276.0, 'moneda': '1', 'tipo_de_cambio': 1.0, 'id_tipo_gasto': 5, 'nom_tipo_gasto': 'Otros', 'id_proveedor': 1548, 'id_producto': 3060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9"/>
    <n v="1"/>
    <n v="276"/>
    <n v="276"/>
    <n v="0"/>
    <n v="276"/>
    <n v="0"/>
    <n v="0"/>
    <n v="276"/>
    <n v="1"/>
    <n v="1"/>
    <x v="0"/>
    <s v="Otros"/>
    <x v="51"/>
    <n v="30601"/>
    <x v="9"/>
    <x v="0"/>
    <x v="0"/>
    <s v="Pagado"/>
    <x v="4"/>
    <s v="6314100 AlimentaciÃ³n"/>
    <x v="7"/>
    <x v="0"/>
    <m/>
    <m/>
    <m/>
    <m/>
    <m/>
    <m/>
    <x v="78"/>
    <n v="276"/>
    <n v="0"/>
    <n v="276"/>
  </r>
  <r>
    <s v="F002"/>
    <s v="00001533"/>
    <s v="COLABORATIVA S.A.C."/>
    <x v="8"/>
    <d v="2025-10-27T09:23:44"/>
    <s v="PRAGMATIC S.A.C."/>
    <s v="Proveedor"/>
    <s v="RUC"/>
    <n v="20607097039"/>
    <s v="[{'codigo_producto': 2045, 'cantidad': '34', 'valor_unitario': 75.0, 'precio_unitario': 88.5, 'descuento': 0.0, 'subtotal': 2550.0, 'porcentaje_de_igv': '18.00', 'igv': 459.0, 'total': 3009.0, 'moneda': '1', 'tipo_de_cambio': 1.0, 'id_tipo_gasto': 5, 'nom_tipo_gasto': 'Otros', 'id_proveedor': 565, 'id_producto': 30423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10-01T00:00:00"/>
    <m/>
    <m/>
    <m/>
    <m/>
    <m/>
    <x v="53"/>
    <n v="34"/>
    <n v="75"/>
    <n v="88.5"/>
    <n v="0"/>
    <n v="2550"/>
    <n v="18"/>
    <n v="459"/>
    <n v="3009"/>
    <n v="1"/>
    <n v="1"/>
    <x v="0"/>
    <s v="Otros"/>
    <x v="1"/>
    <n v="30423"/>
    <x v="53"/>
    <x v="0"/>
    <x v="0"/>
    <s v="Pagado"/>
    <x v="0"/>
    <s v="6329102 SERVICIOS DIVERSOS"/>
    <x v="1"/>
    <x v="0"/>
    <m/>
    <m/>
    <m/>
    <m/>
    <m/>
    <m/>
    <x v="79"/>
    <n v="2550"/>
    <n v="459"/>
    <n v="3009"/>
  </r>
  <r>
    <s v="F E001"/>
    <s v="00000038"/>
    <s v="COLABORATIVA S.A.C."/>
    <x v="19"/>
    <m/>
    <s v="CANGAHUALA LETONA ELIO HUGO"/>
    <m/>
    <s v="RUC"/>
    <m/>
    <s v="[{'codigo_producto': 2047, 'cantidad': '1', 'valor_unitario': 972.03, 'precio_unitario': 1147.0, 'descuento': 0.0, 'subtotal': 972.03, 'porcentaje_de_igv': '18.00', 'igv': 174.97000000000003, 'total': 1147.0, 'moneda': '1', 'tipo_de_cambio': 1.0, 'id_tipo_gasto': 5, 'nom_tipo_gasto': 'Otros', 'id_proveedor': 5938, 'id_producto': 30368, 'nom_producto': 'CONJUNTO DEPORTIV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96, 'nom_distribucion': 'RR.HH', 'sub_categoria': 'Act. de IntegraciÃ³n', 'porcentaje': '100.00'}]]}]"/>
    <d v="2025-09-16T00:00:00"/>
    <m/>
    <m/>
    <m/>
    <m/>
    <m/>
    <x v="54"/>
    <n v="1"/>
    <n v="972.03"/>
    <n v="1147"/>
    <n v="0"/>
    <n v="972.03"/>
    <n v="18"/>
    <n v="174.97"/>
    <n v="1147"/>
    <n v="1"/>
    <n v="1"/>
    <x v="0"/>
    <s v="Otros"/>
    <x v="52"/>
    <n v="30368"/>
    <x v="54"/>
    <x v="0"/>
    <x v="0"/>
    <s v="Pagado"/>
    <x v="15"/>
    <s v="6561104 uniformes"/>
    <x v="6"/>
    <x v="0"/>
    <m/>
    <m/>
    <m/>
    <m/>
    <m/>
    <m/>
    <x v="80"/>
    <n v="972.03"/>
    <n v="174.97"/>
    <n v="1147"/>
  </r>
  <r>
    <s v="FR02"/>
    <s v="00001013"/>
    <s v="COLABORATIVA S.A.C."/>
    <x v="18"/>
    <d v="2025-10-27T09:15:31"/>
    <s v="FRANQUICIAS ALIMENTARIAS S.A."/>
    <m/>
    <s v="RUC"/>
    <n v="20298674611"/>
    <s v="[{'codigo_producto': 1912, 'cantidad': '1', 'valor_unitario': 59.8, 'precio_unitario': 59.8, 'descuento': 0.0, 'subtotal': 59.8, 'porcentaje_de_igv': '0.00', 'igv': 0.0, 'total': 59.8, 'moneda': '1', 'tipo_de_cambio': 1.0, 'id_tipo_gasto': 5, 'nom_tipo_gasto': 'Otros', 'id_proveedor': 1505, 'id_producto': 30612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9"/>
    <n v="1"/>
    <n v="59.8"/>
    <n v="59.8"/>
    <n v="0"/>
    <n v="59.8"/>
    <n v="0"/>
    <n v="0"/>
    <n v="59.8"/>
    <n v="1"/>
    <n v="1"/>
    <x v="0"/>
    <s v="Otros"/>
    <x v="53"/>
    <n v="30612"/>
    <x v="9"/>
    <x v="0"/>
    <x v="0"/>
    <s v="Pagado"/>
    <x v="4"/>
    <s v="6314100 AlimentaciÃ³n"/>
    <x v="7"/>
    <x v="0"/>
    <m/>
    <m/>
    <m/>
    <m/>
    <m/>
    <m/>
    <x v="81"/>
    <n v="59.8"/>
    <n v="0"/>
    <n v="59.8"/>
  </r>
  <r>
    <s v="E001"/>
    <s v="00000059"/>
    <s v="COLABORATIVA S.A.C."/>
    <x v="9"/>
    <d v="2025-10-27T19:17:56"/>
    <s v="GARRIDO ROJAS GREGORY OMAR"/>
    <m/>
    <s v="RUC"/>
    <n v="10778177621"/>
    <s v="[{'codigo_producto': 1858, 'cantidad': '1', 'valor_unitario': 430.0, 'precio_unitario': 430.0, 'descuento': 0.0, 'subtotal': 430.0, 'porcentaje_de_igv': '0.00', 'igv': 0.0, 'total': 430.0, 'moneda': '1', 'tipo_de_cambio': 1.0, 'id_tipo_gasto': 5, 'nom_tipo_gasto': 'Otros', 'id_proveedor': 2001, 'id_producto': 3045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35.00'}, {'codigo': 131, 'nom_distribucion': 'Administrativo', 'sub_categoria': 'Mantenimiento', 'porcentaje': '65.00'}]]}]"/>
    <d v="2025-09-30T00:00:00"/>
    <m/>
    <m/>
    <m/>
    <m/>
    <m/>
    <x v="55"/>
    <n v="1"/>
    <n v="430"/>
    <n v="430"/>
    <n v="0"/>
    <n v="430"/>
    <n v="0"/>
    <n v="0"/>
    <n v="430"/>
    <n v="1"/>
    <n v="1"/>
    <x v="0"/>
    <s v="Otros"/>
    <x v="54"/>
    <n v="30452"/>
    <x v="55"/>
    <x v="0"/>
    <x v="0"/>
    <s v="Pagado"/>
    <x v="0"/>
    <s v="6329102 SERVICIOS DIVERSOS"/>
    <x v="24"/>
    <x v="0"/>
    <m/>
    <m/>
    <m/>
    <m/>
    <m/>
    <m/>
    <x v="82"/>
    <n v="430"/>
    <n v="0"/>
    <n v="430"/>
  </r>
  <r>
    <s v="E001"/>
    <s v="00000060"/>
    <s v="COLABORATIVA S.A.C."/>
    <x v="9"/>
    <d v="2025-10-27T19:15:47"/>
    <s v="VENTURA SABINO MIGUEL ANGEL"/>
    <m/>
    <s v="RUC"/>
    <m/>
    <s v="[{'codigo_producto': 2041, 'cantidad': '1', 'valor_unitario': 2430.0, 'precio_unitario': 2430.0, 'descuento': 0.0, 'subtotal': 2430.0, 'porcentaje_de_igv': '0.00', 'igv': 0.0, 'total': 2430.0, 'moneda': '1', 'tipo_de_cambio': 1.0, 'id_tipo_gasto': 5, 'nom_tipo_gasto': 'Otros', 'id_proveedor': 1806, 'id_producto': 30435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30T00:00:00"/>
    <m/>
    <m/>
    <m/>
    <m/>
    <m/>
    <x v="56"/>
    <n v="1"/>
    <n v="2430"/>
    <n v="2430"/>
    <n v="0"/>
    <n v="2430"/>
    <n v="0"/>
    <n v="0"/>
    <n v="2430"/>
    <n v="1"/>
    <n v="1"/>
    <x v="0"/>
    <s v="Otros"/>
    <x v="0"/>
    <n v="30435"/>
    <x v="56"/>
    <x v="0"/>
    <x v="0"/>
    <s v="Pagado"/>
    <x v="0"/>
    <s v="6329102 SERVICIOS DIVERSOS"/>
    <x v="0"/>
    <x v="0"/>
    <m/>
    <m/>
    <m/>
    <m/>
    <m/>
    <m/>
    <x v="83"/>
    <n v="2430"/>
    <n v="0"/>
    <n v="2430"/>
  </r>
  <r>
    <s v="R S001"/>
    <n v="18120090"/>
    <s v="COLABORATIVA S.A.C."/>
    <x v="20"/>
    <m/>
    <s v="WI-NET TELECOM S.A.C.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30339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127, 'nom_distribucion': 'Administrativo', 'sub_categoria': 'Servicios', 'porcentaje': '100.00'}]]}]"/>
    <d v="2025-09-14T00:00:00"/>
    <m/>
    <m/>
    <m/>
    <m/>
    <m/>
    <x v="57"/>
    <n v="1"/>
    <n v="109.32"/>
    <n v="129"/>
    <n v="0"/>
    <n v="109.32"/>
    <n v="18"/>
    <n v="19.68"/>
    <n v="129"/>
    <n v="1"/>
    <n v="1"/>
    <x v="1"/>
    <s v="Servicios"/>
    <x v="55"/>
    <n v="30339"/>
    <x v="57"/>
    <x v="0"/>
    <x v="0"/>
    <s v="Pagado"/>
    <x v="16"/>
    <s v="6365100 Internet"/>
    <x v="21"/>
    <x v="0"/>
    <m/>
    <m/>
    <m/>
    <m/>
    <m/>
    <m/>
    <x v="84"/>
    <n v="109.32"/>
    <n v="19.68"/>
    <n v="129"/>
  </r>
  <r>
    <s v="E001"/>
    <s v="00000117"/>
    <s v="COLABORATIVA S.A.C."/>
    <x v="9"/>
    <d v="2025-10-27T19:10:54"/>
    <s v="MUÃ‘OZ VERANO JOHN BRACKSON"/>
    <m/>
    <s v="RUC"/>
    <n v="10440668581"/>
    <s v="[{'codigo_producto': 1846, 'cantidad': '1', 'valor_unitario': 110.0, 'precio_unitario': 129.8, 'descuento': 0.0, 'subtotal': 110.0, 'porcentaje_de_igv': '18.00', 'igv': 19.80000000000001, 'total': 129.8, 'moneda': '1', 'tipo_de_cambio': 1.0, 'id_tipo_gasto': 2, 'nom_tipo_gasto': 'Servicios', 'id_proveedor': 1389, 'id_producto': 30449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30T00:00:00"/>
    <m/>
    <m/>
    <m/>
    <m/>
    <m/>
    <x v="58"/>
    <n v="1"/>
    <n v="110"/>
    <n v="129.80000000000001"/>
    <n v="0"/>
    <n v="110"/>
    <n v="18"/>
    <n v="19.8"/>
    <n v="129.80000000000001"/>
    <n v="1"/>
    <n v="1"/>
    <x v="1"/>
    <s v="Servicios"/>
    <x v="14"/>
    <n v="30449"/>
    <x v="50"/>
    <x v="0"/>
    <x v="0"/>
    <s v="Pagado"/>
    <x v="0"/>
    <s v="6329102 SERVICIOS DIVERSOS"/>
    <x v="2"/>
    <x v="0"/>
    <m/>
    <m/>
    <m/>
    <m/>
    <m/>
    <m/>
    <x v="85"/>
    <n v="110"/>
    <n v="19.8"/>
    <n v="129.80000000000001"/>
  </r>
  <r>
    <s v="F S108"/>
    <s v="00389525"/>
    <s v="COLABORATIVA S.A.C."/>
    <x v="21"/>
    <m/>
    <s v="LUZ DEL SUR S.A.A."/>
    <m/>
    <s v="RUC"/>
    <n v="20331898008"/>
    <s v="[{'codigo_producto': 2023, 'cantidad': '1', 'valor_unitario': 626.19, 'precio_unitario': 738.9, 'descuento': 0.0, 'subtotal': 626.19, 'porcentaje_de_igv': '18.00', 'igv': 112.70999999999992, 'total': 738.9, 'moneda': '1', 'tipo_de_cambio': 1.0, 'id_tipo_gasto': 2, 'nom_tipo_gasto': 'Servicios', 'id_proveedor': 1450, 'id_producto': 3037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9-12T00:00:00"/>
    <m/>
    <m/>
    <m/>
    <m/>
    <m/>
    <x v="59"/>
    <n v="1"/>
    <n v="626.19000000000005"/>
    <n v="738.9"/>
    <n v="0"/>
    <n v="626.19000000000005"/>
    <n v="18"/>
    <n v="112.709999999999"/>
    <n v="738.9"/>
    <n v="1"/>
    <n v="1"/>
    <x v="1"/>
    <s v="Servicios"/>
    <x v="56"/>
    <n v="30373"/>
    <x v="58"/>
    <x v="0"/>
    <x v="0"/>
    <s v="Pagado"/>
    <x v="5"/>
    <s v="6329000 AsesorÃ­a y consultorÃ­a - Otros"/>
    <x v="1"/>
    <x v="0"/>
    <m/>
    <m/>
    <m/>
    <m/>
    <m/>
    <m/>
    <x v="86"/>
    <n v="626.19000000000005"/>
    <n v="112.709999999999"/>
    <n v="738.9"/>
  </r>
  <r>
    <s v="E001"/>
    <s v="00000148"/>
    <s v="COLABORATIVA S.A.C."/>
    <x v="21"/>
    <m/>
    <s v="FERTU S.A.C"/>
    <m/>
    <s v="RUC"/>
    <m/>
    <s v="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23, 'nom_producto': 'ALQUILER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7, 'nom_distribucion': 'RR.HH', 'sub_categoria': 'Bienestar', 'porcentaje': '100.00'}]]}]"/>
    <d v="2025-09-12T00:00:00"/>
    <m/>
    <m/>
    <m/>
    <m/>
    <m/>
    <x v="60"/>
    <n v="1"/>
    <n v="150"/>
    <n v="177"/>
    <n v="0"/>
    <n v="150"/>
    <n v="18"/>
    <n v="27"/>
    <n v="177"/>
    <n v="1"/>
    <n v="1"/>
    <x v="0"/>
    <s v="Otros"/>
    <x v="57"/>
    <n v="30323"/>
    <x v="59"/>
    <x v="0"/>
    <x v="0"/>
    <s v="Pagado"/>
    <x v="17"/>
    <s v="6352100 Alquileres Edificaciones"/>
    <x v="4"/>
    <x v="0"/>
    <m/>
    <m/>
    <m/>
    <m/>
    <m/>
    <m/>
    <x v="87"/>
    <n v="150"/>
    <n v="27"/>
    <n v="177"/>
  </r>
  <r>
    <s v="FI25"/>
    <s v="00017049"/>
    <s v="COLABORATIVA S.A.C."/>
    <x v="21"/>
    <m/>
    <s v="MEMORY KINGS PERU S.A.C"/>
    <m/>
    <s v="RUC"/>
    <n v="20506717044"/>
    <s v="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9-12T00:00:00"/>
    <m/>
    <m/>
    <m/>
    <m/>
    <m/>
    <x v="61"/>
    <n v="2"/>
    <n v="78.39"/>
    <n v="92.5"/>
    <n v="0"/>
    <n v="156.78"/>
    <n v="18"/>
    <n v="28.22"/>
    <n v="185"/>
    <n v="1"/>
    <n v="1"/>
    <x v="0"/>
    <s v="Otros"/>
    <x v="34"/>
    <n v="30314"/>
    <x v="60"/>
    <x v="0"/>
    <x v="0"/>
    <s v="Pagado"/>
    <x v="9"/>
    <s v="6330102 COMPRA EQUIPOS"/>
    <x v="25"/>
    <x v="0"/>
    <m/>
    <m/>
    <m/>
    <m/>
    <m/>
    <m/>
    <x v="88"/>
    <n v="156.78"/>
    <n v="28.22"/>
    <n v="185"/>
  </r>
  <r>
    <s v="FI25"/>
    <s v="00017049"/>
    <s v="COLABORATIVA S.A.C."/>
    <x v="21"/>
    <m/>
    <s v="MEMORY KINGS PERU S.A.C"/>
    <m/>
    <s v="RUC"/>
    <n v="20506717044"/>
    <s v="[{'codigo_producto': 185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31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224, 'id_producto': 3031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9-12T00:00:00"/>
    <m/>
    <m/>
    <m/>
    <m/>
    <m/>
    <x v="31"/>
    <n v="1"/>
    <n v="12.71"/>
    <n v="15"/>
    <n v="0"/>
    <n v="12.71"/>
    <n v="18.02"/>
    <n v="2.2899999999999898"/>
    <n v="15"/>
    <n v="1"/>
    <n v="1"/>
    <x v="0"/>
    <s v="Otros"/>
    <x v="34"/>
    <n v="30315"/>
    <x v="31"/>
    <x v="0"/>
    <x v="0"/>
    <s v="Pagado"/>
    <x v="0"/>
    <s v="6329102 SERVICIOS DIVERSOS"/>
    <x v="14"/>
    <x v="0"/>
    <m/>
    <m/>
    <m/>
    <m/>
    <m/>
    <m/>
    <x v="88"/>
    <n v="12.71"/>
    <n v="2.2899999999999898"/>
    <n v="15"/>
  </r>
  <r>
    <s v="R E001"/>
    <n v="29"/>
    <s v="COLABORATIVA S.A.C."/>
    <x v="21"/>
    <m/>
    <s v="LARREA MEDINA MELVA CIRINA"/>
    <m/>
    <s v="RUC"/>
    <m/>
    <s v="[{'codigo_producto': 2043, 'cantidad': '1', 'valor_unitario': 400.0, 'precio_unitario': 400.0, 'descuento': 0.0, 'subtotal': 400.0, 'porcentaje_de_igv': '0.00', 'igv': 0.0, 'total': 400.0, 'moneda': '1', 'tipo_de_cambio': 1.0, 'id_tipo_gasto': 5, 'nom_tipo_gasto': 'Otros', 'id_proveedor': 5831, 'id_producto': 30310, 'nom_producto': 'APOYO EN LIMPIEZA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9-12T00:00:00"/>
    <m/>
    <m/>
    <m/>
    <m/>
    <m/>
    <x v="62"/>
    <n v="1"/>
    <n v="400"/>
    <n v="400"/>
    <n v="0"/>
    <n v="400"/>
    <n v="0"/>
    <n v="0"/>
    <n v="400"/>
    <n v="1"/>
    <n v="1"/>
    <x v="0"/>
    <s v="Otros"/>
    <x v="58"/>
    <n v="30310"/>
    <x v="61"/>
    <x v="0"/>
    <x v="0"/>
    <s v="Pagado"/>
    <x v="0"/>
    <s v="6329102 SERVICIOS DIVERSOS"/>
    <x v="23"/>
    <x v="0"/>
    <m/>
    <m/>
    <m/>
    <m/>
    <m/>
    <m/>
    <x v="89"/>
    <n v="400"/>
    <n v="0"/>
    <n v="400"/>
  </r>
  <r>
    <s v="B574"/>
    <s v="00006045"/>
    <s v="COLABORATIVA S.A.C."/>
    <x v="18"/>
    <d v="2025-10-27T08:42:58"/>
    <s v="GLOBAL FUEL SOCIEDAD ANONIMA"/>
    <m/>
    <s v="RUC"/>
    <n v="20565643496"/>
    <s v="[{'codigo_producto': 1912, 'cantidad': '1', 'valor_unitario': 93.7, 'precio_unitario': 93.7, 'descuento': 0.0, 'subtotal': 93.7, 'porcentaje_de_igv': '0.00', 'igv': 0.0, 'total': 93.7, 'moneda': '1', 'tipo_de_cambio': 1.0, 'id_tipo_gasto': 5, 'nom_tipo_gasto': 'Otros', 'id_proveedor': 4004, 'id_producto': 3059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9"/>
    <n v="1"/>
    <n v="93.7"/>
    <n v="93.7"/>
    <n v="0"/>
    <n v="93.7"/>
    <n v="0"/>
    <n v="0"/>
    <n v="93.7"/>
    <n v="1"/>
    <n v="1"/>
    <x v="0"/>
    <s v="Otros"/>
    <x v="59"/>
    <n v="30597"/>
    <x v="9"/>
    <x v="0"/>
    <x v="0"/>
    <s v="Pagado"/>
    <x v="4"/>
    <s v="6314100 AlimentaciÃ³n"/>
    <x v="7"/>
    <x v="0"/>
    <m/>
    <m/>
    <m/>
    <m/>
    <m/>
    <m/>
    <x v="90"/>
    <n v="93.7"/>
    <n v="0"/>
    <n v="93.7"/>
  </r>
  <r>
    <s v="F100"/>
    <s v="00008599"/>
    <s v="COLABORATIVA S.A.C."/>
    <x v="14"/>
    <d v="2025-10-27T12:13:16"/>
    <s v="NEGOCIOS GASTRONOMICOS SANTOS EIRL"/>
    <m/>
    <s v="RUC"/>
    <n v="20606696192"/>
    <s v="[{'codigo_producto': 191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1580, 'id_producto': 3054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5T00:00:00"/>
    <m/>
    <m/>
    <m/>
    <m/>
    <m/>
    <x v="9"/>
    <n v="1"/>
    <n v="238.98"/>
    <n v="282"/>
    <n v="0"/>
    <n v="238.98"/>
    <n v="18"/>
    <n v="43.02"/>
    <n v="282"/>
    <n v="1"/>
    <n v="1"/>
    <x v="0"/>
    <s v="Otros"/>
    <x v="60"/>
    <n v="30540"/>
    <x v="9"/>
    <x v="0"/>
    <x v="0"/>
    <s v="Pagado"/>
    <x v="4"/>
    <s v="6314100 AlimentaciÃ³n"/>
    <x v="7"/>
    <x v="0"/>
    <m/>
    <m/>
    <m/>
    <m/>
    <m/>
    <m/>
    <x v="91"/>
    <n v="238.98"/>
    <n v="43.02"/>
    <n v="282"/>
  </r>
  <r>
    <s v="FI40"/>
    <s v="00016363"/>
    <s v="COLABORATIVA S.A.C."/>
    <x v="9"/>
    <d v="2025-10-27T19:09:16"/>
    <s v="MEMORY KINGS PERU S.A.C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31"/>
    <n v="1"/>
    <n v="16.95"/>
    <n v="20"/>
    <n v="0"/>
    <n v="16.95"/>
    <n v="17.989999999999998"/>
    <n v="3.05"/>
    <n v="20"/>
    <n v="1"/>
    <n v="1"/>
    <x v="0"/>
    <s v="Otros"/>
    <x v="34"/>
    <n v="30437"/>
    <x v="31"/>
    <x v="0"/>
    <x v="0"/>
    <s v="Pagado"/>
    <x v="9"/>
    <s v="6330102 COMPRA EQUIPOS"/>
    <x v="1"/>
    <x v="0"/>
    <m/>
    <m/>
    <m/>
    <m/>
    <m/>
    <m/>
    <x v="92"/>
    <n v="16.95"/>
    <n v="3.05"/>
    <n v="20"/>
  </r>
  <r>
    <s v="FI40"/>
    <s v="00016363"/>
    <s v="COLABORATIVA S.A.C."/>
    <x v="9"/>
    <d v="2025-10-27T19:09:16"/>
    <s v="MEMORY KINGS PERU S.A.C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63"/>
    <n v="4"/>
    <n v="17.797499999999999"/>
    <n v="21"/>
    <n v="0"/>
    <n v="71.19"/>
    <n v="17.989999999999998"/>
    <n v="12.81"/>
    <n v="84"/>
    <n v="1"/>
    <n v="1"/>
    <x v="0"/>
    <s v="Otros"/>
    <x v="34"/>
    <n v="30440"/>
    <x v="62"/>
    <x v="4"/>
    <x v="0"/>
    <s v="Pagado"/>
    <x v="9"/>
    <s v="6330102 COMPRA EQUIPOS"/>
    <x v="1"/>
    <x v="0"/>
    <m/>
    <m/>
    <m/>
    <m/>
    <m/>
    <m/>
    <x v="92"/>
    <n v="71.19"/>
    <n v="12.81"/>
    <n v="84"/>
  </r>
  <r>
    <s v="FI40"/>
    <s v="00016363"/>
    <s v="COLABORATIVA S.A.C."/>
    <x v="9"/>
    <d v="2025-10-27T19:09:16"/>
    <s v="MEMORY KINGS PERU S.A.C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64"/>
    <n v="2"/>
    <n v="78.39"/>
    <n v="92.5"/>
    <n v="0"/>
    <n v="156.78"/>
    <n v="18"/>
    <n v="28.22"/>
    <n v="185"/>
    <n v="1"/>
    <n v="1"/>
    <x v="0"/>
    <s v="Otros"/>
    <x v="34"/>
    <n v="30441"/>
    <x v="63"/>
    <x v="4"/>
    <x v="0"/>
    <s v="Pagado"/>
    <x v="9"/>
    <s v="6330102 COMPRA EQUIPOS"/>
    <x v="1"/>
    <x v="0"/>
    <m/>
    <m/>
    <m/>
    <m/>
    <m/>
    <m/>
    <x v="92"/>
    <n v="156.78"/>
    <n v="28.22"/>
    <n v="185"/>
  </r>
  <r>
    <s v="FI40"/>
    <s v="00016363"/>
    <s v="COLABORATIVA S.A.C."/>
    <x v="9"/>
    <d v="2025-10-27T19:09:16"/>
    <s v="MEMORY KINGS PERU S.A.C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3043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1, 'cantidad': '4', 'valor_unitario': 17.7975, 'precio_unitario': 21.0, 'descuento': 0.0, 'subtotal': 71.19, 'porcentaje_de_igv': '17.99', 'igv': 12.810000000000002, 'total': 84.0, 'moneda': '1', 'tipo_de_cambio': 1.0, 'id_tipo_gasto': 5, 'nom_tipo_gasto': 'Otros', 'id_proveedor': 2224, 'id_producto': 30440, 'nom_producto': 'MOUSE PAD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43, 'cantidad': '2', 'valor_unitario': 78.39, 'precio_unitario': 92.5, 'descuento': 0.0, 'subtotal': 156.78, 'porcentaje_de_igv': '18.00', 'igv': 28.22, 'total': 185.0, 'moneda': '1', 'tipo_de_cambio': 1.0, 'id_tipo_gasto': 5, 'nom_tipo_gasto': 'Otros', 'id_proveedor': 2224, 'id_producto': 30441, 'nom_producto': 'AURICULAR ESTEREO CON MICROFONO H39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64, 'cantidad': '1', 'valor_unitario': 51.27, 'precio_unitario': 60.5, 'descuento': 0.0, 'subtotal': 51.27, 'porcentaje_de_igv': '18.00', 'igv': 9.229999999999997, 'total': 60.5, 'moneda': '1', 'tipo_de_cambio': 1.0, 'id_tipo_gasto': 5, 'nom_tipo_gasto': 'Otros', 'id_proveedor': 2224, 'id_producto': 30442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9-30T00:00:00"/>
    <m/>
    <m/>
    <m/>
    <m/>
    <m/>
    <x v="65"/>
    <n v="1"/>
    <n v="51.27"/>
    <n v="60.5"/>
    <n v="0"/>
    <n v="51.27"/>
    <n v="18"/>
    <n v="9.2299999999999898"/>
    <n v="60.5"/>
    <n v="1"/>
    <n v="1"/>
    <x v="0"/>
    <s v="Otros"/>
    <x v="34"/>
    <n v="30442"/>
    <x v="64"/>
    <x v="4"/>
    <x v="0"/>
    <s v="Pagado"/>
    <x v="9"/>
    <s v="6330102 COMPRA EQUIPOS"/>
    <x v="1"/>
    <x v="0"/>
    <m/>
    <m/>
    <m/>
    <m/>
    <m/>
    <m/>
    <x v="92"/>
    <n v="51.27"/>
    <n v="9.2299999999999898"/>
    <n v="60.5"/>
  </r>
  <r>
    <s v="F052"/>
    <s v="01658369"/>
    <s v="COLABORATIVA S.A.C."/>
    <x v="9"/>
    <d v="2025-10-27T19:04:47"/>
    <s v="MAPFRE PERU S.A."/>
    <s v="Proveedor"/>
    <s v="RUC"/>
    <n v="20517182673"/>
    <s v="[{'codigo_producto': 1857, 'cantidad': '4', 'valor_unitario': 56.25, 'precio_unitario': 66.375, 'descuento': 0.0, 'subtotal': 225.0, 'porcentaje_de_igv': '18.00', 'igv': 40.5, 'total': 265.5, 'moneda': '1', 'tipo_de_cambio': 1.0, 'id_tipo_gasto': 5, 'nom_tipo_gasto': 'Otros', 'id_proveedor': 529, 'id_producto': 3042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9-30T00:00:00"/>
    <m/>
    <m/>
    <m/>
    <m/>
    <m/>
    <x v="4"/>
    <n v="4"/>
    <n v="56.25"/>
    <n v="66.375"/>
    <n v="0"/>
    <n v="225"/>
    <n v="18"/>
    <n v="40.5"/>
    <n v="265.5"/>
    <n v="1"/>
    <n v="1"/>
    <x v="0"/>
    <s v="Otros"/>
    <x v="4"/>
    <n v="30426"/>
    <x v="4"/>
    <x v="0"/>
    <x v="0"/>
    <s v="Pagado"/>
    <x v="18"/>
    <s v="6273100 Seguro compl. Trab. Riesgo, accid. y enferm. prof."/>
    <x v="3"/>
    <x v="0"/>
    <m/>
    <m/>
    <m/>
    <m/>
    <m/>
    <m/>
    <x v="93"/>
    <n v="225"/>
    <n v="40.5"/>
    <n v="265.5"/>
  </r>
  <r>
    <s v="F F002"/>
    <s v="00033121"/>
    <s v="COLABORATIVA S.A.C."/>
    <x v="22"/>
    <m/>
    <s v="FLINK S.A.C._x000a_"/>
    <m/>
    <s v="RUC"/>
    <n v="20421530107"/>
    <s v="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x v="47"/>
    <n v="2500"/>
    <s v="0.16101600000000002"/>
    <n v="0.19"/>
    <n v="0"/>
    <n v="402.54"/>
    <n v="18"/>
    <n v="72.459999999999894"/>
    <n v="475"/>
    <n v="1"/>
    <n v="1"/>
    <x v="0"/>
    <s v="Otros"/>
    <x v="50"/>
    <n v="30346"/>
    <x v="47"/>
    <x v="0"/>
    <x v="0"/>
    <s v="Pagado"/>
    <x v="5"/>
    <s v="6329000 AsesorÃ­a y consultorÃ­a - Otros"/>
    <x v="10"/>
    <x v="0"/>
    <m/>
    <m/>
    <m/>
    <m/>
    <m/>
    <m/>
    <x v="94"/>
    <n v="402.54"/>
    <n v="72.459999999999894"/>
    <n v="475"/>
  </r>
  <r>
    <s v="F F002"/>
    <s v="00033121"/>
    <s v="COLABORATIVA S.A.C."/>
    <x v="22"/>
    <m/>
    <s v="FLINK S.A.C._x000a_"/>
    <m/>
    <s v="RUC"/>
    <n v="20421530107"/>
    <s v="[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500', 'valor_unitario': 0.16101600000000002, 'precio_unitario': 0.19, 'descuento': 0.0, 'subtotal': 402.54, 'porcentaje_de_igv': '18.00', 'igv': 72.45999999999998, 'total': 475.0, 'moneda': '1', 'tipo_de_cambio': 1.0, 'id_tipo_gasto': 5, 'nom_tipo_gasto': 'Otros', 'id_proveedor': 1555, 'id_producto': 3034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x v="47"/>
    <n v="2500"/>
    <s v="0.16101600000000002"/>
    <n v="0.19"/>
    <n v="0"/>
    <n v="402.54"/>
    <n v="18"/>
    <n v="72.459999999999894"/>
    <n v="475"/>
    <n v="1"/>
    <n v="1"/>
    <x v="0"/>
    <s v="Otros"/>
    <x v="50"/>
    <n v="30347"/>
    <x v="47"/>
    <x v="0"/>
    <x v="0"/>
    <s v="Pagado"/>
    <x v="5"/>
    <s v="6329000 AsesorÃ­a y consultorÃ­a - Otros"/>
    <x v="10"/>
    <x v="0"/>
    <m/>
    <m/>
    <m/>
    <m/>
    <m/>
    <m/>
    <x v="94"/>
    <n v="402.54"/>
    <n v="72.459999999999894"/>
    <n v="475"/>
  </r>
  <r>
    <s v="F E001"/>
    <s v="00000189"/>
    <s v="COLABORATIVA S.A.C."/>
    <x v="22"/>
    <m/>
    <s v="VILCA SILVA JOHAN ALDAIR  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30305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11T00:00:00"/>
    <m/>
    <m/>
    <m/>
    <m/>
    <m/>
    <x v="66"/>
    <n v="100"/>
    <n v="2.2000000000000002"/>
    <n v="2.5960000000000001"/>
    <n v="0"/>
    <n v="220"/>
    <n v="18"/>
    <n v="39.6"/>
    <n v="259.60000000000002"/>
    <n v="1"/>
    <n v="1"/>
    <x v="0"/>
    <s v="Otros"/>
    <x v="61"/>
    <n v="30305"/>
    <x v="65"/>
    <x v="5"/>
    <x v="0"/>
    <s v="Pagado"/>
    <x v="5"/>
    <s v="6329000 AsesorÃ­a y consultorÃ­a - Otros"/>
    <x v="10"/>
    <x v="0"/>
    <m/>
    <m/>
    <m/>
    <m/>
    <m/>
    <m/>
    <x v="95"/>
    <n v="220"/>
    <n v="39.6"/>
    <n v="259.60000000000002"/>
  </r>
  <r>
    <s v="FC01"/>
    <s v="00132753"/>
    <s v="COLABORATIVA S.A.C."/>
    <x v="9"/>
    <d v="2025-10-27T12:34:34"/>
    <s v="GRIFO SAN IGNACIO S.A.C."/>
    <s v="Proveedor"/>
    <s v="RUC"/>
    <n v="20100075858"/>
    <s v="[{'codigo_producto': 2048, 'cantidad': '1', 'valor_unitario': 198.93, 'precio_unitario': 198.93, 'descuento': 0.0, 'subtotal': 198.93, 'porcentaje_de_igv': '0.00', 'igv': 0.0, 'total': 198.93, 'moneda': '1', 'tipo_de_cambio': 1.0, 'id_tipo_gasto': 5, 'nom_tipo_gasto': 'Otros', 'id_proveedor': 499, 'id_producto': 3066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x v="38"/>
    <n v="1"/>
    <n v="198.93"/>
    <n v="198.93"/>
    <n v="0"/>
    <n v="198.93"/>
    <n v="0"/>
    <n v="0"/>
    <n v="198.93"/>
    <n v="1"/>
    <n v="1"/>
    <x v="0"/>
    <s v="Otros"/>
    <x v="40"/>
    <n v="30669"/>
    <x v="38"/>
    <x v="0"/>
    <x v="0"/>
    <s v="Pagado"/>
    <x v="11"/>
    <s v="6561107 COMBUSTIBLE"/>
    <x v="7"/>
    <x v="0"/>
    <m/>
    <m/>
    <m/>
    <m/>
    <m/>
    <m/>
    <x v="96"/>
    <n v="198.93"/>
    <n v="0"/>
    <n v="198.93"/>
  </r>
  <r>
    <s v="F021"/>
    <s v="00005380"/>
    <s v="COLABORATIVA S.A.C."/>
    <x v="18"/>
    <d v="2025-10-27T09:07:30"/>
    <s v="YOPO S.A.C."/>
    <m/>
    <s v="RUC"/>
    <n v="20605899286"/>
    <s v="[{'codigo_producto': 1912, 'cantidad': '1', 'valor_unitario': 30.0, 'precio_unitario': 30.0, 'descuento': 0.0, 'subtotal': 30.0, 'porcentaje_de_igv': '0.00', 'igv': 0.0, 'total': 30.0, 'moneda': '1', 'tipo_de_cambio': 1.0, 'id_tipo_gasto': 5, 'nom_tipo_gasto': 'Otros', 'id_proveedor': 4975, 'id_producto': 3060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29T00:00:00"/>
    <m/>
    <m/>
    <m/>
    <m/>
    <m/>
    <x v="9"/>
    <n v="1"/>
    <n v="30"/>
    <n v="30"/>
    <n v="0"/>
    <n v="30"/>
    <n v="0"/>
    <n v="0"/>
    <n v="30"/>
    <n v="1"/>
    <n v="1"/>
    <x v="0"/>
    <s v="Otros"/>
    <x v="28"/>
    <n v="30608"/>
    <x v="9"/>
    <x v="0"/>
    <x v="0"/>
    <s v="Pagado"/>
    <x v="4"/>
    <s v="6314100 AlimentaciÃ³n"/>
    <x v="7"/>
    <x v="0"/>
    <m/>
    <m/>
    <m/>
    <m/>
    <m/>
    <m/>
    <x v="97"/>
    <n v="30"/>
    <n v="0"/>
    <n v="30"/>
  </r>
  <r>
    <s v="F E001"/>
    <s v="00000147"/>
    <s v="COLABORATIVA S.A.C."/>
    <x v="23"/>
    <m/>
    <s v="FERTU S.A.C"/>
    <m/>
    <s v="RUC"/>
    <m/>
    <s v="[{'codigo_producto': 2042, 'cantidad': '1', 'valor_unitario': 150.0, 'precio_unitario': 177.0, 'descuento': 0.0, 'subtotal': 150.0, 'porcentaje_de_igv': '18.00', 'igv': 27.0, 'total': 177.0, 'moneda': '1', 'tipo_de_cambio': 1.0, 'id_tipo_gasto': 5, 'nom_tipo_gasto': 'Otros', 'id_proveedor': 5800, 'id_producto': 30302, 'nom_producto': 'ALQUILER', 'categoria_producto': 'EVENTOS', 'id_estado': 'paid', 'nombre_estado': 'Pagado', 'evento': {'id_evento': '', 'nom_evento': '', 'fecha_hora_ini_event': '', 'fecha_hora_fin_event': '', 'id_organizador': '', 'nom_organizador': '', 'tipo_organizador': ''}, 'id_cuenta': 6756, 'nom_cuenta': '6352100 Alquileres Edificaciones', 'distribucion_analitica': [[{'codigo': 96, 'nom_distribucion': 'RR.HH', 'sub_categoria': 'Act. de IntegraciÃ³n', 'porcentaje': '100.00'}]]}]"/>
    <d v="2025-09-10T00:00:00"/>
    <m/>
    <m/>
    <m/>
    <m/>
    <m/>
    <x v="60"/>
    <n v="1"/>
    <n v="150"/>
    <n v="177"/>
    <n v="0"/>
    <n v="150"/>
    <n v="18"/>
    <n v="27"/>
    <n v="177"/>
    <n v="1"/>
    <n v="1"/>
    <x v="0"/>
    <s v="Otros"/>
    <x v="57"/>
    <n v="30302"/>
    <x v="59"/>
    <x v="0"/>
    <x v="0"/>
    <s v="Pagado"/>
    <x v="17"/>
    <s v="6352100 Alquileres Edificaciones"/>
    <x v="6"/>
    <x v="0"/>
    <m/>
    <m/>
    <m/>
    <m/>
    <m/>
    <m/>
    <x v="98"/>
    <n v="150"/>
    <n v="27"/>
    <n v="177"/>
  </r>
  <r>
    <s v="FX02"/>
    <s v="00376089"/>
    <s v="COLABORATIVA S.A.C."/>
    <x v="10"/>
    <d v="2025-10-27T16:31:50"/>
    <s v="SAGA FALABELLA S.A."/>
    <m/>
    <s v="RUC"/>
    <n v="20100128056"/>
    <s v="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26T00:00:00"/>
    <m/>
    <m/>
    <m/>
    <m/>
    <m/>
    <x v="31"/>
    <n v="1"/>
    <n v="10.93"/>
    <n v="12.9"/>
    <n v="0"/>
    <n v="10.93"/>
    <n v="18.02"/>
    <n v="1.97"/>
    <n v="12.9"/>
    <n v="1"/>
    <n v="1"/>
    <x v="0"/>
    <s v="Otros"/>
    <x v="62"/>
    <n v="30429"/>
    <x v="31"/>
    <x v="0"/>
    <x v="0"/>
    <s v="Pagado"/>
    <x v="9"/>
    <s v="6330102 COMPRA EQUIPOS"/>
    <x v="7"/>
    <x v="0"/>
    <m/>
    <m/>
    <m/>
    <m/>
    <m/>
    <m/>
    <x v="99"/>
    <n v="10.93"/>
    <n v="1.97"/>
    <n v="12.9"/>
  </r>
  <r>
    <s v="FX02"/>
    <s v="00376089"/>
    <s v="COLABORATIVA S.A.C."/>
    <x v="10"/>
    <d v="2025-10-27T16:31:50"/>
    <s v="SAGA FALABELLA S.A."/>
    <m/>
    <s v="RUC"/>
    <n v="20100128056"/>
    <s v="[{'codigo_producto': 1916, 'cantidad': '1', 'valor_unitario': 10.93, 'precio_unitario': 12.9, 'descuento': 0.0, 'subtotal': 10.93, 'porcentaje_de_igv': '18.02', 'igv': 1.9700000000000006, 'total': 12.9, 'moneda': '1', 'tipo_de_cambio': 1.0, 'id_tipo_gasto': 5, 'nom_tipo_gasto': 'Otros', 'id_proveedor': 1533, 'id_producto': 30429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, {'codigo_producto': 253, 'cantidad': '1', 'valor_unitario': 2202.54, 'precio_unitario': 2599.0, 'descuento': 0.0, 'subtotal': 2202.54, 'porcentaje_de_igv': '18.00', 'igv': 396.46000000000004, 'total': 2599.0, 'moneda': '1', 'tipo_de_cambio': 1.0, 'id_tipo_gasto': 5, 'nom_tipo_gasto': 'Otros', 'id_proveedor': 1533, 'id_producto': 30432, 'nom_producto': 'CAFETE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45, 'nom_distribucion': 'Administrativo', 'sub_categoria': 'Gerencia', 'porcentaje': '100.00'}]]}]"/>
    <d v="2025-09-26T00:00:00"/>
    <m/>
    <m/>
    <m/>
    <m/>
    <m/>
    <x v="67"/>
    <n v="1"/>
    <n v="2202.54"/>
    <n v="2599"/>
    <n v="0"/>
    <n v="2202.54"/>
    <n v="18"/>
    <n v="396.46"/>
    <n v="2599"/>
    <n v="1"/>
    <n v="1"/>
    <x v="0"/>
    <s v="Otros"/>
    <x v="62"/>
    <n v="30432"/>
    <x v="66"/>
    <x v="4"/>
    <x v="0"/>
    <s v="Pagado"/>
    <x v="9"/>
    <s v="6330102 COMPRA EQUIPOS"/>
    <x v="7"/>
    <x v="0"/>
    <m/>
    <m/>
    <m/>
    <m/>
    <m/>
    <m/>
    <x v="99"/>
    <n v="2202.54"/>
    <n v="396.46"/>
    <n v="2599"/>
  </r>
  <r>
    <s v="F001"/>
    <s v="00008373"/>
    <s v="COLABORATIVA S.A.C."/>
    <x v="10"/>
    <d v="2025-10-27T16:32:03"/>
    <s v="DEVERCOMP TECHNOLOGY S.A.C."/>
    <m/>
    <s v="RUC"/>
    <m/>
    <s v="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x v="31"/>
    <n v="1"/>
    <n v="8.39"/>
    <n v="9.9"/>
    <n v="0"/>
    <n v="8.39"/>
    <n v="18"/>
    <n v="1.50999999999999"/>
    <n v="9.9"/>
    <n v="1"/>
    <n v="1"/>
    <x v="0"/>
    <s v="Otros"/>
    <x v="63"/>
    <n v="30417"/>
    <x v="31"/>
    <x v="0"/>
    <x v="0"/>
    <s v="Pagado"/>
    <x v="9"/>
    <s v="6330102 COMPRA EQUIPOS"/>
    <x v="13"/>
    <x v="0"/>
    <m/>
    <m/>
    <m/>
    <m/>
    <m/>
    <m/>
    <x v="100"/>
    <n v="8.39"/>
    <n v="1.50999999999999"/>
    <n v="9.9"/>
  </r>
  <r>
    <s v="F001"/>
    <s v="00008373"/>
    <s v="COLABORATIVA S.A.C."/>
    <x v="10"/>
    <d v="2025-10-27T16:32:03"/>
    <s v="DEVERCOMP TECHNOLOGY S.A.C."/>
    <m/>
    <s v="RUC"/>
    <m/>
    <s v="[{'codigo_producto': 1916, 'cantidad': '1', 'valor_unitario': 8.39, 'precio_unitario': 9.9, 'descuento': 0.0, 'subtotal': 8.39, 'porcentaje_de_igv': '18.00', 'igv': 1.5099999999999998, 'total': 9.9, 'moneda': '1', 'tipo_de_cambio': 1.0, 'id_tipo_gasto': 5, 'nom_tipo_gasto': 'Otros', 'id_proveedor': 1800, 'id_producto': 30417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64, 'cantidad': '1', 'valor_unitario': 58.47, 'precio_unitario': 69.0, 'descuento': 0.0, 'subtotal': 58.47, 'porcentaje_de_igv': '18.01', 'igv': 10.530000000000001, 'total': 69.0, 'moneda': '1', 'tipo_de_cambio': 1.0, 'id_tipo_gasto': 5, 'nom_tipo_gasto': 'Otros', 'id_proveedor': 1800, 'id_producto': 30420, 'nom_producto': 'ESTABILIZA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9-26T00:00:00"/>
    <m/>
    <m/>
    <m/>
    <m/>
    <m/>
    <x v="65"/>
    <n v="1"/>
    <n v="58.47"/>
    <n v="69"/>
    <n v="0"/>
    <n v="58.47"/>
    <n v="18.010000000000002"/>
    <n v="10.53"/>
    <n v="69"/>
    <n v="1"/>
    <n v="1"/>
    <x v="0"/>
    <s v="Otros"/>
    <x v="63"/>
    <n v="30420"/>
    <x v="64"/>
    <x v="4"/>
    <x v="0"/>
    <s v="Pagado"/>
    <x v="9"/>
    <s v="6330102 COMPRA EQUIPOS"/>
    <x v="13"/>
    <x v="0"/>
    <m/>
    <m/>
    <m/>
    <m/>
    <m/>
    <m/>
    <x v="100"/>
    <n v="58.47"/>
    <n v="10.53"/>
    <n v="69"/>
  </r>
  <r>
    <s v="R E001"/>
    <n v="25"/>
    <s v="COLABORATIVA S.A.C."/>
    <x v="24"/>
    <m/>
    <s v="ESPINO MORI LEANDRO JOAQUIN"/>
    <m/>
    <s v="RUC"/>
    <n v="10712300251"/>
    <s v="[{'codigo_producto': 1808, 'cantidad': '1', 'valor_unitario': 470.0, 'precio_unitario': 470.0, 'descuento': 0.0, 'subtotal': 470.0, 'porcentaje_de_igv': '0.00', 'igv': 0.0, 'total': 470.0, 'moneda': '1', 'tipo_de_cambio': 1.0, 'id_tipo_gasto': 2, 'nom_tipo_gasto': 'Servicios', 'id_proveedor': 1642, 'id_producto': 3029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9-09T00:00:00"/>
    <m/>
    <m/>
    <m/>
    <m/>
    <m/>
    <x v="7"/>
    <n v="1"/>
    <n v="470"/>
    <n v="470"/>
    <n v="0"/>
    <n v="470"/>
    <n v="0"/>
    <n v="0"/>
    <n v="470"/>
    <n v="1"/>
    <n v="1"/>
    <x v="1"/>
    <s v="Servicios"/>
    <x v="9"/>
    <n v="30298"/>
    <x v="7"/>
    <x v="1"/>
    <x v="0"/>
    <s v="Pagado"/>
    <x v="5"/>
    <s v="6329000 AsesorÃ­a y consultorÃ­a - Otros"/>
    <x v="5"/>
    <x v="0"/>
    <m/>
    <m/>
    <m/>
    <m/>
    <m/>
    <m/>
    <x v="101"/>
    <n v="470"/>
    <n v="0"/>
    <n v="470"/>
  </r>
  <r>
    <s v="F E001"/>
    <s v="00000060"/>
    <s v="COLABORATIVA S.A.C."/>
    <x v="24"/>
    <m/>
    <s v="ROJAS CASTILLO SUSANA"/>
    <m/>
    <s v="RUC"/>
    <n v="10068780280"/>
    <s v="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30282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"/>
    <d v="2025-09-09T00:00:00"/>
    <m/>
    <m/>
    <m/>
    <m/>
    <m/>
    <x v="68"/>
    <n v="30"/>
    <n v="45"/>
    <n v="53.1"/>
    <n v="0"/>
    <n v="1350"/>
    <n v="18"/>
    <n v="243"/>
    <n v="1593"/>
    <n v="1"/>
    <n v="1"/>
    <x v="0"/>
    <s v="Otros"/>
    <x v="64"/>
    <n v="30282"/>
    <x v="67"/>
    <x v="0"/>
    <x v="0"/>
    <s v="Pagado"/>
    <x v="15"/>
    <s v="6561104 uniformes"/>
    <x v="26"/>
    <x v="0"/>
    <m/>
    <m/>
    <m/>
    <m/>
    <m/>
    <m/>
    <x v="102"/>
    <n v="1350"/>
    <n v="243"/>
    <n v="1593"/>
  </r>
  <r>
    <s v="R E001"/>
    <n v="58"/>
    <s v="COLABORATIVA S.A.C."/>
    <x v="24"/>
    <m/>
    <s v="VENTURA SABINO MIGUEL ANGEL"/>
    <m/>
    <s v="RUC"/>
    <m/>
    <s v="[{'codigo_producto': 2041, 'cantidad': '1', 'valor_unitario': 2500.0, 'precio_unitario': 2500.0, 'descuento': 0.0, 'subtotal': 2500.0, 'porcentaje_de_igv': '0.00', 'igv': 0.0, 'total': 2500.0, 'moneda': '1', 'tipo_de_cambio': 1.0, 'id_tipo_gasto': 5, 'nom_tipo_gasto': 'Otros', 'id_proveedor': 1806, 'id_producto': 30280, 'nom_producto': 'REMODELACION DE OFICINA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09T00:00:00"/>
    <m/>
    <m/>
    <m/>
    <m/>
    <m/>
    <x v="56"/>
    <n v="1"/>
    <n v="2500"/>
    <n v="2500"/>
    <n v="0"/>
    <n v="2500"/>
    <n v="0"/>
    <n v="0"/>
    <n v="2500"/>
    <n v="1"/>
    <n v="1"/>
    <x v="0"/>
    <s v="Otros"/>
    <x v="0"/>
    <n v="30280"/>
    <x v="56"/>
    <x v="0"/>
    <x v="0"/>
    <s v="Pagado"/>
    <x v="0"/>
    <s v="6329102 SERVICIOS DIVERSOS"/>
    <x v="0"/>
    <x v="0"/>
    <m/>
    <m/>
    <m/>
    <m/>
    <m/>
    <m/>
    <x v="103"/>
    <n v="2500"/>
    <n v="0"/>
    <n v="2500"/>
  </r>
  <r>
    <s v="F017"/>
    <s v="00003599"/>
    <s v="COLABORATIVA S.A.C."/>
    <x v="18"/>
    <d v="2025-10-27T16:51:54"/>
    <s v="DELIBAKERY PERU S.A.C."/>
    <m/>
    <s v="RUC"/>
    <n v="20607915645"/>
    <s v="[{'codigo_producto': 1994, 'cantidad': '1', 'valor_unitario': 141.5, 'precio_unitario': 141.5, 'descuento': 0.0, 'subtotal': 141.5, 'porcentaje_de_igv': '0.00', 'igv': 0.0, 'total': 141.5, 'moneda': '1', 'tipo_de_cambio': 1.0, 'id_tipo_gasto': 5, 'nom_tipo_gasto': 'Otros', 'id_proveedor': 1417, 'id_producto': 30647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9T00:00:00"/>
    <m/>
    <m/>
    <m/>
    <m/>
    <m/>
    <x v="69"/>
    <n v="1"/>
    <n v="141.5"/>
    <n v="141.5"/>
    <n v="0"/>
    <n v="141.5"/>
    <n v="0"/>
    <n v="0"/>
    <n v="141.5"/>
    <n v="1"/>
    <n v="1"/>
    <x v="0"/>
    <s v="Otros"/>
    <x v="65"/>
    <n v="30647"/>
    <x v="68"/>
    <x v="0"/>
    <x v="0"/>
    <s v="Pagado"/>
    <x v="4"/>
    <s v="6314100 AlimentaciÃ³n"/>
    <x v="1"/>
    <x v="0"/>
    <m/>
    <m/>
    <m/>
    <m/>
    <m/>
    <m/>
    <x v="104"/>
    <n v="141.5"/>
    <n v="0"/>
    <n v="141.5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255"/>
    <x v="47"/>
    <x v="0"/>
    <x v="0"/>
    <s v="Pagado"/>
    <x v="5"/>
    <s v="6329000 AsesorÃ­a y consultorÃ­a - Otros"/>
    <x v="10"/>
    <x v="0"/>
    <m/>
    <m/>
    <m/>
    <m/>
    <m/>
    <m/>
    <x v="105"/>
    <n v="155.08000000000001"/>
    <n v="27.919999999999899"/>
    <n v="183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256"/>
    <x v="47"/>
    <x v="0"/>
    <x v="0"/>
    <s v="Pagado"/>
    <x v="5"/>
    <s v="6329000 AsesorÃ­a y consultorÃ­a - Otros"/>
    <x v="10"/>
    <x v="0"/>
    <m/>
    <m/>
    <m/>
    <m/>
    <m/>
    <m/>
    <x v="105"/>
    <n v="155.08000000000001"/>
    <n v="27.919999999999899"/>
    <n v="183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257"/>
    <x v="47"/>
    <x v="0"/>
    <x v="0"/>
    <s v="Pagado"/>
    <x v="5"/>
    <s v="6329000 AsesorÃ­a y consultorÃ­a - Otros"/>
    <x v="10"/>
    <x v="0"/>
    <m/>
    <m/>
    <m/>
    <m/>
    <m/>
    <m/>
    <x v="105"/>
    <n v="155.08000000000001"/>
    <n v="27.919999999999899"/>
    <n v="183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258"/>
    <x v="47"/>
    <x v="0"/>
    <x v="0"/>
    <s v="Pagado"/>
    <x v="5"/>
    <s v="6329000 AsesorÃ­a y consultorÃ­a - Otros"/>
    <x v="10"/>
    <x v="0"/>
    <m/>
    <m/>
    <m/>
    <m/>
    <m/>
    <m/>
    <x v="105"/>
    <n v="155.08000000000001"/>
    <n v="27.919999999999899"/>
    <n v="183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259"/>
    <x v="47"/>
    <x v="0"/>
    <x v="0"/>
    <s v="Pagado"/>
    <x v="5"/>
    <s v="6329000 AsesorÃ­a y consultorÃ­a - Otros"/>
    <x v="10"/>
    <x v="0"/>
    <m/>
    <m/>
    <m/>
    <m/>
    <m/>
    <m/>
    <x v="105"/>
    <n v="155.08000000000001"/>
    <n v="27.919999999999899"/>
    <n v="183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n v="0.21356"/>
    <n v="0.252"/>
    <n v="0"/>
    <n v="213.56"/>
    <n v="18"/>
    <n v="38.44"/>
    <n v="252"/>
    <n v="1"/>
    <n v="1"/>
    <x v="0"/>
    <s v="Otros"/>
    <x v="24"/>
    <n v="30260"/>
    <x v="47"/>
    <x v="0"/>
    <x v="0"/>
    <s v="Pagado"/>
    <x v="5"/>
    <s v="6329000 AsesorÃ­a y consultorÃ­a - Otros"/>
    <x v="10"/>
    <x v="0"/>
    <m/>
    <m/>
    <m/>
    <m/>
    <m/>
    <m/>
    <x v="105"/>
    <n v="213.56"/>
    <n v="38.44"/>
    <n v="252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6"/>
    <n v="1000"/>
    <n v="0.21356"/>
    <n v="0.252"/>
    <n v="0"/>
    <n v="213.56"/>
    <n v="18"/>
    <n v="38.44"/>
    <n v="252"/>
    <n v="1"/>
    <n v="1"/>
    <x v="0"/>
    <s v="Otros"/>
    <x v="24"/>
    <n v="30261"/>
    <x v="46"/>
    <x v="5"/>
    <x v="0"/>
    <s v="Pagado"/>
    <x v="5"/>
    <s v="6329000 AsesorÃ­a y consultorÃ­a - Otros"/>
    <x v="10"/>
    <x v="0"/>
    <m/>
    <m/>
    <m/>
    <m/>
    <m/>
    <m/>
    <x v="105"/>
    <n v="213.56"/>
    <n v="38.44"/>
    <n v="252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2000"/>
    <n v="0.12966"/>
    <n v="0.153"/>
    <n v="0"/>
    <n v="259.32"/>
    <n v="18"/>
    <n v="46.68"/>
    <n v="306"/>
    <n v="1"/>
    <n v="1"/>
    <x v="0"/>
    <s v="Otros"/>
    <x v="24"/>
    <n v="30262"/>
    <x v="47"/>
    <x v="0"/>
    <x v="0"/>
    <s v="Pagado"/>
    <x v="5"/>
    <s v="6329000 AsesorÃ­a y consultorÃ­a - Otros"/>
    <x v="10"/>
    <x v="0"/>
    <m/>
    <m/>
    <m/>
    <m/>
    <m/>
    <m/>
    <x v="105"/>
    <n v="259.32"/>
    <n v="46.68"/>
    <n v="306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2000"/>
    <n v="0.12966"/>
    <n v="0.153"/>
    <n v="0"/>
    <n v="259.32"/>
    <n v="18"/>
    <n v="46.68"/>
    <n v="306"/>
    <n v="1"/>
    <n v="1"/>
    <x v="0"/>
    <s v="Otros"/>
    <x v="24"/>
    <n v="30263"/>
    <x v="47"/>
    <x v="0"/>
    <x v="0"/>
    <s v="Pagado"/>
    <x v="5"/>
    <s v="6329000 AsesorÃ­a y consultorÃ­a - Otros"/>
    <x v="10"/>
    <x v="0"/>
    <m/>
    <m/>
    <m/>
    <m/>
    <m/>
    <m/>
    <x v="105"/>
    <n v="259.32"/>
    <n v="46.68"/>
    <n v="306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25847000000000003"/>
    <n v="0.30499999999999999"/>
    <n v="0"/>
    <n v="258.47000000000003"/>
    <n v="18"/>
    <n v="46.529999999999902"/>
    <n v="305"/>
    <n v="1"/>
    <n v="1"/>
    <x v="0"/>
    <s v="Otros"/>
    <x v="24"/>
    <n v="30264"/>
    <x v="47"/>
    <x v="0"/>
    <x v="0"/>
    <s v="Pagado"/>
    <x v="5"/>
    <s v="6329000 AsesorÃ­a y consultorÃ­a - Otros"/>
    <x v="10"/>
    <x v="0"/>
    <m/>
    <m/>
    <m/>
    <m/>
    <m/>
    <m/>
    <x v="105"/>
    <n v="258.47000000000003"/>
    <n v="46.529999999999902"/>
    <n v="305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500"/>
    <n v="0.16272"/>
    <n v="0.192"/>
    <n v="0"/>
    <n v="81.36"/>
    <n v="17.989999999999998"/>
    <n v="14.64"/>
    <n v="96"/>
    <n v="1"/>
    <n v="1"/>
    <x v="0"/>
    <s v="Otros"/>
    <x v="24"/>
    <n v="30265"/>
    <x v="47"/>
    <x v="0"/>
    <x v="0"/>
    <s v="Pagado"/>
    <x v="5"/>
    <s v="6329000 AsesorÃ­a y consultorÃ­a - Otros"/>
    <x v="10"/>
    <x v="0"/>
    <m/>
    <m/>
    <m/>
    <m/>
    <m/>
    <m/>
    <x v="105"/>
    <n v="81.36"/>
    <n v="14.64"/>
    <n v="96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500"/>
    <n v="0.16272"/>
    <n v="0.192"/>
    <n v="0"/>
    <n v="81.36"/>
    <n v="17.989999999999998"/>
    <n v="14.64"/>
    <n v="96"/>
    <n v="1"/>
    <n v="1"/>
    <x v="0"/>
    <s v="Otros"/>
    <x v="24"/>
    <n v="30266"/>
    <x v="47"/>
    <x v="0"/>
    <x v="0"/>
    <s v="Pagado"/>
    <x v="5"/>
    <s v="6329000 AsesorÃ­a y consultorÃ­a - Otros"/>
    <x v="10"/>
    <x v="0"/>
    <m/>
    <m/>
    <m/>
    <m/>
    <m/>
    <m/>
    <x v="105"/>
    <n v="81.36"/>
    <n v="14.64"/>
    <n v="96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n v="0.23219999999999999"/>
    <n v="0.27400000000000002"/>
    <n v="0"/>
    <n v="232.2"/>
    <n v="18"/>
    <n v="41.8"/>
    <n v="274"/>
    <n v="1"/>
    <n v="1"/>
    <x v="0"/>
    <s v="Otros"/>
    <x v="24"/>
    <n v="30267"/>
    <x v="47"/>
    <x v="0"/>
    <x v="0"/>
    <s v="Pagado"/>
    <x v="5"/>
    <s v="6329000 AsesorÃ­a y consultorÃ­a - Otros"/>
    <x v="10"/>
    <x v="0"/>
    <m/>
    <m/>
    <m/>
    <m/>
    <m/>
    <m/>
    <x v="105"/>
    <n v="232.2"/>
    <n v="41.8"/>
    <n v="274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2000"/>
    <n v="0.11609999999999999"/>
    <n v="0.13700000000000001"/>
    <n v="0"/>
    <n v="232.2"/>
    <n v="18"/>
    <n v="41.8"/>
    <n v="274"/>
    <n v="1"/>
    <n v="1"/>
    <x v="0"/>
    <s v="Otros"/>
    <x v="24"/>
    <n v="30268"/>
    <x v="47"/>
    <x v="0"/>
    <x v="0"/>
    <s v="Pagado"/>
    <x v="5"/>
    <s v="6329000 AsesorÃ­a y consultorÃ­a - Otros"/>
    <x v="10"/>
    <x v="0"/>
    <m/>
    <m/>
    <m/>
    <m/>
    <m/>
    <m/>
    <x v="105"/>
    <n v="232.2"/>
    <n v="41.8"/>
    <n v="274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500"/>
    <s v="0.31016000000000005"/>
    <n v="0.36599999999999999"/>
    <n v="0"/>
    <n v="155.08000000000001"/>
    <n v="18"/>
    <n v="27.919999999999899"/>
    <n v="183"/>
    <n v="1"/>
    <n v="1"/>
    <x v="0"/>
    <s v="Otros"/>
    <x v="24"/>
    <n v="30269"/>
    <x v="47"/>
    <x v="0"/>
    <x v="0"/>
    <s v="Pagado"/>
    <x v="5"/>
    <s v="6329000 AsesorÃ­a y consultorÃ­a - Otros"/>
    <x v="10"/>
    <x v="0"/>
    <m/>
    <m/>
    <m/>
    <m/>
    <m/>
    <m/>
    <x v="105"/>
    <n v="155.08000000000001"/>
    <n v="27.919999999999899"/>
    <n v="183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2000"/>
    <n v="7.7965000000000007E-2"/>
    <n v="9.1999999999999998E-2"/>
    <n v="0"/>
    <n v="155.93"/>
    <n v="18"/>
    <n v="28.069999999999901"/>
    <n v="184"/>
    <n v="1"/>
    <n v="1"/>
    <x v="0"/>
    <s v="Otros"/>
    <x v="24"/>
    <n v="30270"/>
    <x v="47"/>
    <x v="0"/>
    <x v="0"/>
    <s v="Pagado"/>
    <x v="5"/>
    <s v="6329000 AsesorÃ­a y consultorÃ­a - Otros"/>
    <x v="10"/>
    <x v="0"/>
    <m/>
    <m/>
    <m/>
    <m/>
    <m/>
    <m/>
    <x v="105"/>
    <n v="155.93"/>
    <n v="28.069999999999901"/>
    <n v="184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271"/>
    <x v="47"/>
    <x v="0"/>
    <x v="0"/>
    <s v="Pagado"/>
    <x v="5"/>
    <s v="6329000 AsesorÃ­a y consultorÃ­a - Otros"/>
    <x v="10"/>
    <x v="0"/>
    <m/>
    <m/>
    <m/>
    <m/>
    <m/>
    <m/>
    <x v="105"/>
    <n v="155.08000000000001"/>
    <n v="27.919999999999899"/>
    <n v="183"/>
  </r>
  <r>
    <s v="F NÂ° F001"/>
    <s v="00009487"/>
    <s v="COLABORATIVA S.A.C."/>
    <x v="25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1356, 'precio_unitario': 0.252, 'descuento': 0.0, 'subtotal': 213.56, 'porcentaje_de_igv': '18.00', 'igv': 38.44, 'total': 252.0, 'moneda': '1', 'tipo_de_cambio': 1.0, 'id_tipo_gasto': 5, 'nom_tipo_gasto': 'Otros', 'id_proveedor': 1400, 'id_producto': 3026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2966, 'precio_unitario': 0.153, 'descuento': 0.0, 'subtotal': 259.32, 'porcentaje_de_igv': '18.00', 'igv': 46.68000000000001, 'total': 306.0, 'moneda': '1', 'tipo_de_cambio': 1.0, 'id_tipo_gasto': 5, 'nom_tipo_gasto': 'Otros', 'id_proveedor': 1400, 'id_producto': 302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5847000000000003, 'precio_unitario': 0.305, 'descuento': 0.0, 'subtotal': 258.47, 'porcentaje_de_igv': '18.00', 'igv': 46.52999999999997, 'total': 305.0, 'moneda': '1', 'tipo_de_cambio': 1.0, 'id_tipo_gasto': 5, 'nom_tipo_gasto': 'Otros', 'id_proveedor': 1400, 'id_producto': 302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302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2322, 'precio_unitario': 0.274, 'descuento': 0.0, 'subtotal': 232.2, 'porcentaje_de_igv': '18.00', 'igv': 41.80000000000001, 'total': 274.0, 'moneda': '1', 'tipo_de_cambio': 1.0, 'id_tipo_gasto': 5, 'nom_tipo_gasto': 'Otros', 'id_proveedor': 1400, 'id_producto': 302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161, 'precio_unitario': 0.137, 'descuento': 0.0, 'subtotal': 232.2, 'porcentaje_de_igv': '18.00', 'igv': 41.80000000000001, 'total': 274.0, 'moneda': '1', 'tipo_de_cambio': 1.0, 'id_tipo_gasto': 5, 'nom_tipo_gasto': 'Otros', 'id_proveedor': 1400, 'id_producto': 302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302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302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2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30678, 'precio_unitario': 0.362, 'descuento': 0.0, 'subtotal': 153.39, 'porcentaje_de_igv': '18.00', 'igv': 27.610000000000014, 'total': 181.0, 'moneda': '1', 'tipo_de_cambio': 1.0, 'id_tipo_gasto': 5, 'nom_tipo_gasto': 'Otros', 'id_proveedor': 1400, 'id_producto': 302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8T00:00:00"/>
    <m/>
    <m/>
    <m/>
    <m/>
    <m/>
    <x v="47"/>
    <n v="500"/>
    <n v="0.30678"/>
    <n v="0.36199999999999999"/>
    <n v="0"/>
    <n v="153.38999999999999"/>
    <n v="18"/>
    <n v="27.61"/>
    <n v="181"/>
    <n v="1"/>
    <n v="1"/>
    <x v="0"/>
    <s v="Otros"/>
    <x v="24"/>
    <n v="30272"/>
    <x v="47"/>
    <x v="0"/>
    <x v="0"/>
    <s v="Pagado"/>
    <x v="5"/>
    <s v="6329000 AsesorÃ­a y consultorÃ­a - Otros"/>
    <x v="10"/>
    <x v="0"/>
    <m/>
    <m/>
    <m/>
    <m/>
    <m/>
    <m/>
    <x v="105"/>
    <n v="153.38999999999999"/>
    <n v="27.61"/>
    <n v="181"/>
  </r>
  <r>
    <s v="F814"/>
    <s v="00044499"/>
    <s v="COLABORATIVA S.A.C."/>
    <x v="18"/>
    <d v="2025-10-27T16:44:22"/>
    <s v="Repsol Comercial S.A.C."/>
    <m/>
    <s v="RUC"/>
    <n v="20503840121"/>
    <s v="[{'codigo_producto': 2048, 'cantidad': '1', 'valor_unitario': 241.11, 'precio_unitario': 241.11, 'descuento': 0.0, 'subtotal': 241.11, 'porcentaje_de_igv': '0.00', 'igv': 0.0, 'total': 241.11, 'moneda': '1', 'tipo_de_cambio': 1.0, 'id_tipo_gasto': 5, 'nom_tipo_gasto': 'Otros', 'id_proveedor': 6107, 'id_producto': 30639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x v="38"/>
    <n v="1"/>
    <n v="241.11"/>
    <n v="241.11"/>
    <n v="0"/>
    <n v="241.11"/>
    <n v="0"/>
    <n v="0"/>
    <n v="241.11"/>
    <n v="1"/>
    <n v="1"/>
    <x v="0"/>
    <s v="Otros"/>
    <x v="66"/>
    <n v="30639"/>
    <x v="38"/>
    <x v="0"/>
    <x v="0"/>
    <s v="Pagado"/>
    <x v="11"/>
    <s v="6561107 COMBUSTIBLE"/>
    <x v="11"/>
    <x v="0"/>
    <m/>
    <m/>
    <m/>
    <m/>
    <m/>
    <m/>
    <x v="106"/>
    <n v="241.11"/>
    <n v="0"/>
    <n v="241.11"/>
  </r>
  <r>
    <s v="F101"/>
    <s v="00106453"/>
    <s v="COLABORATIVA S.A.C."/>
    <x v="18"/>
    <d v="2025-10-27T16:37:14"/>
    <s v="TERTISA COMBUSTIBLES S.A."/>
    <m/>
    <s v="RUC"/>
    <n v="20604183597"/>
    <s v="[{'codigo_producto': 2048, 'cantidad': '1', 'valor_unitario': 64.0, 'precio_unitario': 64.0, 'descuento': 0.0, 'subtotal': 64.0, 'porcentaje_de_igv': '0.00', 'igv': 0.0, 'total': 64.0, 'moneda': '1', 'tipo_de_cambio': 1.0, 'id_tipo_gasto': 5, 'nom_tipo_gasto': 'Otros', 'id_proveedor': 6106, 'id_producto': 30631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x v="38"/>
    <n v="1"/>
    <n v="64"/>
    <n v="64"/>
    <n v="0"/>
    <n v="64"/>
    <n v="0"/>
    <n v="0"/>
    <n v="64"/>
    <n v="1"/>
    <n v="1"/>
    <x v="0"/>
    <s v="Otros"/>
    <x v="67"/>
    <n v="30631"/>
    <x v="38"/>
    <x v="0"/>
    <x v="0"/>
    <s v="Pagado"/>
    <x v="11"/>
    <s v="6561107 COMBUSTIBLE"/>
    <x v="11"/>
    <x v="0"/>
    <m/>
    <m/>
    <m/>
    <m/>
    <m/>
    <m/>
    <x v="107"/>
    <n v="64"/>
    <n v="0"/>
    <n v="64"/>
  </r>
  <r>
    <s v="F FTR1"/>
    <s v="00000040"/>
    <s v="COLABORATIVA S.A.C."/>
    <x v="26"/>
    <m/>
    <s v="#3ERA ESTACION E.I.R.L. -  20605029851"/>
    <m/>
    <s v="RUC"/>
    <m/>
    <s v="[{'codigo_producto': 2040, 'cantidad': '1', 'valor_unitario': 53.0, 'precio_unitario': 62.54, 'descuento': 0.0, 'subtotal': 53.0, 'porcentaje_de_igv': '18.00', 'igv': 9.54, 'total': 62.54, 'moneda': '1', 'tipo_de_cambio': 1.0, 'id_tipo_gasto': 5, 'nom_tipo_gasto': 'Otros', 'id_proveedor': 5627, 'id_producto': 30250, 'nom_producto': 'CAJAS DE BRAZALET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6T00:00:00"/>
    <m/>
    <m/>
    <m/>
    <m/>
    <m/>
    <x v="70"/>
    <n v="1"/>
    <n v="53"/>
    <n v="62.54"/>
    <n v="0"/>
    <n v="53"/>
    <n v="18"/>
    <n v="9.5399999999999991"/>
    <n v="62.54"/>
    <n v="1"/>
    <n v="1"/>
    <x v="0"/>
    <s v="Otros"/>
    <x v="68"/>
    <n v="30250"/>
    <x v="69"/>
    <x v="0"/>
    <x v="0"/>
    <s v="Pagado"/>
    <x v="5"/>
    <s v="6329000 AsesorÃ­a y consultorÃ­a - Otros"/>
    <x v="10"/>
    <x v="0"/>
    <m/>
    <m/>
    <m/>
    <m/>
    <m/>
    <m/>
    <x v="108"/>
    <n v="53"/>
    <n v="9.5399999999999991"/>
    <n v="62.54"/>
  </r>
  <r>
    <s v="F E001"/>
    <s v="00000528"/>
    <s v="COLABORATIVA S.A.C."/>
    <x v="27"/>
    <m/>
    <s v="CATORCE &amp; SEIS S.A.C.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x v="71"/>
    <n v="7"/>
    <n v="710"/>
    <s v="837.8000000000001"/>
    <n v="0"/>
    <n v="4970"/>
    <n v="18"/>
    <n v="894.6"/>
    <n v="5864.6"/>
    <n v="1"/>
    <n v="1"/>
    <x v="0"/>
    <s v="Otros"/>
    <x v="33"/>
    <n v="30285"/>
    <x v="70"/>
    <x v="0"/>
    <x v="0"/>
    <s v="Pagado"/>
    <x v="0"/>
    <s v="6329102 SERVICIOS DIVERSOS"/>
    <x v="27"/>
    <x v="0"/>
    <m/>
    <m/>
    <m/>
    <m/>
    <m/>
    <m/>
    <x v="109"/>
    <n v="4970"/>
    <n v="894.6"/>
    <n v="5864.6"/>
  </r>
  <r>
    <s v="F E001"/>
    <s v="00000528"/>
    <s v="COLABORATIVA S.A.C."/>
    <x v="27"/>
    <m/>
    <s v="CATORCE &amp; SEIS S.A.C.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x v="72"/>
    <n v="63"/>
    <s v="157.21698412698413"/>
    <s v="185.51603174603176"/>
    <n v="0"/>
    <n v="9904.67"/>
    <n v="18"/>
    <n v="1782.84"/>
    <n v="11687.51"/>
    <n v="1"/>
    <n v="1"/>
    <x v="0"/>
    <s v="Otros"/>
    <x v="33"/>
    <n v="30286"/>
    <x v="71"/>
    <x v="0"/>
    <x v="0"/>
    <s v="Pagado"/>
    <x v="0"/>
    <s v="6329102 SERVICIOS DIVERSOS"/>
    <x v="27"/>
    <x v="0"/>
    <m/>
    <m/>
    <m/>
    <m/>
    <m/>
    <m/>
    <x v="109"/>
    <n v="9904.67"/>
    <n v="1782.84"/>
    <n v="11687.51"/>
  </r>
  <r>
    <s v="F E001"/>
    <s v="00000528"/>
    <s v="COLABORATIVA S.A.C."/>
    <x v="27"/>
    <m/>
    <s v="CATORCE &amp; SEIS S.A.C."/>
    <s v="Cliente"/>
    <s v="RUC"/>
    <n v="20563684268"/>
    <s v="[{'codigo_producto': 1903, 'cantidad': '7', 'valor_unitario': 710.0, 'precio_unitario': 837.8000000000001, 'descuento': 0.0, 'subtotal': 4970.0, 'porcentaje_de_igv': '18.00', 'igv': 894.6000000000004, 'total': 5864.6, 'moneda': '1', 'tipo_de_cambio': 1.0, 'id_tipo_gasto': 5, 'nom_tipo_gasto': 'Otros', 'id_proveedor': 384, 'id_producto': 30285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5, 'cantidad': '63', 'valor_unitario': 157.21698412698413, 'precio_unitario': 185.51603174603176, 'descuento': 0.0, 'subtotal': 9904.67, 'porcentaje_de_igv': '18.00', 'igv': 1782.8400000000001, 'total': 11687.51, 'moneda': '1', 'tipo_de_cambio': 1.0, 'id_tipo_gasto': 5, 'nom_tipo_gasto': 'Otros', 'id_proveedor': 384, 'id_producto': 3028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, {'codigo_producto': 1906, 'cantidad': '67', 'valor_unitario': 97.0, 'precio_unitario': 114.46, 'descuento': 0.0, 'subtotal': 6499.0, 'porcentaje_de_igv': '18.00', 'igv': 1169.8199999999997, 'total': 7668.82, 'moneda': '1', 'tipo_de_cambio': 1.0, 'id_tipo_gasto': 5, 'nom_tipo_gasto': 'Otros', 'id_proveedor': 384, 'id_producto': 3028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5, 'nom_distribucion': 'Contenido', 'sub_categoria': 'Otros', 'porcentaje': '100.00'}]]}]"/>
    <d v="2025-09-05T00:00:00"/>
    <m/>
    <m/>
    <m/>
    <m/>
    <m/>
    <x v="73"/>
    <n v="67"/>
    <n v="97"/>
    <n v="114.46"/>
    <n v="0"/>
    <n v="6499"/>
    <n v="18"/>
    <n v="1169.8199999999899"/>
    <n v="7668.82"/>
    <n v="1"/>
    <n v="1"/>
    <x v="0"/>
    <s v="Otros"/>
    <x v="33"/>
    <n v="30287"/>
    <x v="72"/>
    <x v="0"/>
    <x v="0"/>
    <s v="Pagado"/>
    <x v="0"/>
    <s v="6329102 SERVICIOS DIVERSOS"/>
    <x v="27"/>
    <x v="0"/>
    <m/>
    <m/>
    <m/>
    <m/>
    <m/>
    <m/>
    <x v="109"/>
    <n v="6499"/>
    <n v="1169.8199999999899"/>
    <n v="7668.82"/>
  </r>
  <r>
    <s v="S102"/>
    <s v="00419303"/>
    <s v="COLABORATIVA S.A.C."/>
    <x v="10"/>
    <d v="2025-10-27T16:57:56"/>
    <s v="LUZ DEL SUR S.A.A."/>
    <m/>
    <s v="RUC"/>
    <n v="20331898008"/>
    <s v="[{'codigo_producto': 2023, 'cantidad': '1', 'valor_unitario': 20.08, 'precio_unitario': 23.7, 'descuento': 0.0, 'subtotal': 20.08, 'porcentaje_de_igv': '18.03', 'igv': 3.620000000000001, 'total': 23.7, 'moneda': '1', 'tipo_de_cambio': 1.0, 'id_tipo_gasto': 2, 'nom_tipo_gasto': 'Servicios', 'id_proveedor': 1450, 'id_producto': 30583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9-26T00:00:00"/>
    <m/>
    <m/>
    <m/>
    <m/>
    <m/>
    <x v="59"/>
    <n v="1"/>
    <n v="20.079999999999998"/>
    <n v="23.7"/>
    <n v="0"/>
    <n v="20.079999999999998"/>
    <n v="18.03"/>
    <n v="3.62"/>
    <n v="23.7"/>
    <n v="1"/>
    <n v="1"/>
    <x v="1"/>
    <s v="Servicios"/>
    <x v="56"/>
    <n v="30583"/>
    <x v="58"/>
    <x v="0"/>
    <x v="0"/>
    <s v="Pagado"/>
    <x v="19"/>
    <s v="6132300 VariaciÃ³n Suministros-EnergÃ­a"/>
    <x v="21"/>
    <x v="0"/>
    <m/>
    <m/>
    <m/>
    <m/>
    <m/>
    <m/>
    <x v="110"/>
    <n v="20.079999999999998"/>
    <n v="3.62"/>
    <n v="23.7"/>
  </r>
  <r>
    <s v="F003"/>
    <s v="00000798"/>
    <s v="COLABORATIVA S.A.C."/>
    <x v="12"/>
    <d v="2025-10-27T15:17:57"/>
    <s v="MALBEC SAC"/>
    <m/>
    <s v="RUC"/>
    <n v="20606014113"/>
    <s v="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4T00:00:00"/>
    <m/>
    <m/>
    <m/>
    <m/>
    <m/>
    <x v="9"/>
    <n v="1"/>
    <n v="444"/>
    <n v="444"/>
    <n v="0"/>
    <n v="444"/>
    <n v="0"/>
    <n v="0"/>
    <n v="444"/>
    <n v="1"/>
    <n v="1"/>
    <x v="0"/>
    <s v="Otros"/>
    <x v="11"/>
    <n v="30504"/>
    <x v="9"/>
    <x v="0"/>
    <x v="0"/>
    <s v="Pagado"/>
    <x v="4"/>
    <s v="6314100 AlimentaciÃ³n"/>
    <x v="7"/>
    <x v="0"/>
    <m/>
    <m/>
    <m/>
    <m/>
    <m/>
    <m/>
    <x v="111"/>
    <n v="444"/>
    <n v="0"/>
    <n v="444"/>
  </r>
  <r>
    <s v="F003"/>
    <s v="00000798"/>
    <s v="COLABORATIVA S.A.C."/>
    <x v="12"/>
    <d v="2025-10-27T15:17:57"/>
    <s v="MALBEC SAC"/>
    <m/>
    <s v="RUC"/>
    <n v="20606014113"/>
    <s v="[{'codigo_producto': 1912, 'cantidad': '1', 'valor_unitario': 444.0, 'precio_unitario': 444.0, 'descuento': 0.0, 'subtotal': 444.0, 'porcentaje_de_igv': '0.00', 'igv': 0.0, 'total': 444.0, 'moneda': '1', 'tipo_de_cambio': 1.0, 'id_tipo_gasto': 5, 'nom_tipo_gasto': 'Otros', 'id_proveedor': 1529, 'id_producto': 30504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, {'codigo_producto': '', 'cantidad': '1', 'valor_unitario': 0.0, 'precio_unitario': 0.0, 'descuento': 0.0, 'subtotal': 0.0, 'porcentaje_de_igv': '0.00', 'igv': 0.0, 'total': 0.0, 'moneda': '1', 'tipo_de_cambio': 1.0, 'id_tipo_gasto': 5, 'nom_tipo_gasto': 'Otros', 'id_proveedor': 1529, 'id_producto': 30506, 'nom_producto': '', 'categoria_producto': '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'', 'nom_distribucion': '', 'sub_categoria': '', 'porcentaje': '100.00'}]]}]"/>
    <d v="2025-09-24T00:00:00"/>
    <m/>
    <m/>
    <m/>
    <m/>
    <m/>
    <x v="74"/>
    <n v="1"/>
    <n v="0"/>
    <n v="0"/>
    <n v="0"/>
    <n v="0"/>
    <n v="0"/>
    <n v="0"/>
    <n v="0"/>
    <n v="1"/>
    <n v="1"/>
    <x v="0"/>
    <s v="Otros"/>
    <x v="11"/>
    <n v="30506"/>
    <x v="73"/>
    <x v="7"/>
    <x v="0"/>
    <s v="Pagado"/>
    <x v="4"/>
    <s v="6314100 AlimentaciÃ³n"/>
    <x v="1"/>
    <x v="0"/>
    <m/>
    <m/>
    <m/>
    <m/>
    <m/>
    <m/>
    <x v="111"/>
    <n v="0"/>
    <n v="0"/>
    <n v="0"/>
  </r>
  <r>
    <s v="R SB02"/>
    <s v="0237683114"/>
    <s v="COLABORATIVA S.A.C."/>
    <x v="28"/>
    <m/>
    <s v="America MÃ³vil PerÃº S.A.C."/>
    <m/>
    <s v="RUC"/>
    <n v="20467534026"/>
    <s v="[{'codigo_producto': 1923, 'cantidad': '1', 'valor_unitario': 27.03, 'precio_unitario': 31.9, 'descuento': 0.0, 'subtotal': 27.03, 'porcentaje_de_igv': '18.02', 'igv': 4.869999999999997, 'total': 31.9, 'moneda': '1', 'tipo_de_cambio': 1.0, 'id_tipo_gasto': 5, 'nom_tipo_gasto': 'Otros', 'id_proveedor': 2218, 'id_producto': 30365, 'nom_producto': 'EQUIPO DE CELULAR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9, 'nom_distribucion': 'Comercial', 'sub_categoria': 'Otros', 'porcentaje': '100.00'}]]}]"/>
    <d v="2025-09-04T00:00:00"/>
    <m/>
    <m/>
    <m/>
    <m/>
    <m/>
    <x v="75"/>
    <n v="1"/>
    <n v="27.03"/>
    <n v="31.9"/>
    <n v="0"/>
    <n v="27.03"/>
    <n v="18.02"/>
    <n v="4.8699999999999903"/>
    <n v="31.9"/>
    <n v="1"/>
    <n v="1"/>
    <x v="0"/>
    <s v="Otros"/>
    <x v="23"/>
    <n v="30365"/>
    <x v="74"/>
    <x v="0"/>
    <x v="0"/>
    <s v="Pagado"/>
    <x v="7"/>
    <s v="632902 Operativos"/>
    <x v="11"/>
    <x v="0"/>
    <m/>
    <m/>
    <m/>
    <m/>
    <m/>
    <m/>
    <x v="112"/>
    <n v="27.03"/>
    <n v="4.8699999999999903"/>
    <n v="31.9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6"/>
    <n v="4"/>
    <n v="9.5775000000000006"/>
    <n v="11.3"/>
    <n v="0"/>
    <n v="38.31"/>
    <n v="17.98"/>
    <n v="6.89"/>
    <n v="45.2"/>
    <n v="1"/>
    <n v="1"/>
    <x v="0"/>
    <s v="Otros"/>
    <x v="46"/>
    <n v="30223"/>
    <x v="75"/>
    <x v="0"/>
    <x v="0"/>
    <s v="Pagado"/>
    <x v="8"/>
    <s v="602112 Insumos"/>
    <x v="23"/>
    <x v="0"/>
    <m/>
    <m/>
    <m/>
    <m/>
    <m/>
    <m/>
    <x v="113"/>
    <n v="38.31"/>
    <n v="6.89"/>
    <n v="45.2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6"/>
    <n v="3"/>
    <n v="17.12"/>
    <n v="20.2"/>
    <n v="0"/>
    <n v="51.36"/>
    <n v="17.989999999999998"/>
    <n v="9.24"/>
    <n v="60.6"/>
    <n v="1"/>
    <n v="1"/>
    <x v="0"/>
    <s v="Otros"/>
    <x v="46"/>
    <n v="30224"/>
    <x v="75"/>
    <x v="0"/>
    <x v="0"/>
    <s v="Pagado"/>
    <x v="8"/>
    <s v="602112 Insumos"/>
    <x v="23"/>
    <x v="0"/>
    <m/>
    <m/>
    <m/>
    <m/>
    <m/>
    <m/>
    <x v="113"/>
    <n v="51.36"/>
    <n v="9.24"/>
    <n v="60.6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6"/>
    <n v="3"/>
    <n v="10.51"/>
    <n v="12.4"/>
    <n v="0"/>
    <n v="31.53"/>
    <n v="17.98"/>
    <n v="5.67"/>
    <n v="37.200000000000003"/>
    <n v="1"/>
    <n v="1"/>
    <x v="0"/>
    <s v="Otros"/>
    <x v="46"/>
    <n v="30225"/>
    <x v="75"/>
    <x v="0"/>
    <x v="0"/>
    <s v="Pagado"/>
    <x v="8"/>
    <s v="602112 Insumos"/>
    <x v="23"/>
    <x v="0"/>
    <m/>
    <m/>
    <m/>
    <m/>
    <m/>
    <m/>
    <x v="113"/>
    <n v="31.53"/>
    <n v="5.67"/>
    <n v="37.200000000000003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6"/>
    <n v="2"/>
    <n v="5.4249999999999998"/>
    <n v="6.4"/>
    <n v="0"/>
    <n v="10.85"/>
    <n v="17.97"/>
    <n v="1.95"/>
    <n v="12.8"/>
    <n v="1"/>
    <n v="1"/>
    <x v="0"/>
    <s v="Otros"/>
    <x v="46"/>
    <n v="30226"/>
    <x v="75"/>
    <x v="0"/>
    <x v="0"/>
    <s v="Pagado"/>
    <x v="8"/>
    <s v="602112 Insumos"/>
    <x v="23"/>
    <x v="0"/>
    <m/>
    <m/>
    <m/>
    <m/>
    <m/>
    <m/>
    <x v="113"/>
    <n v="10.85"/>
    <n v="1.95"/>
    <n v="12.8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7"/>
    <n v="2"/>
    <n v="8.8149999999999995"/>
    <n v="10.4"/>
    <n v="0"/>
    <n v="17.63"/>
    <n v="17.98"/>
    <n v="3.17"/>
    <n v="20.8"/>
    <n v="1"/>
    <n v="1"/>
    <x v="0"/>
    <s v="Otros"/>
    <x v="46"/>
    <n v="30227"/>
    <x v="76"/>
    <x v="0"/>
    <x v="0"/>
    <s v="Pagado"/>
    <x v="8"/>
    <s v="602112 Insumos"/>
    <x v="23"/>
    <x v="0"/>
    <m/>
    <m/>
    <m/>
    <m/>
    <m/>
    <m/>
    <x v="113"/>
    <n v="17.63"/>
    <n v="3.17"/>
    <n v="20.8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8"/>
    <n v="4"/>
    <n v="4.915"/>
    <n v="5.8"/>
    <n v="0"/>
    <n v="19.66"/>
    <n v="18.010000000000002"/>
    <n v="3.5399999999999898"/>
    <n v="23.2"/>
    <n v="1"/>
    <n v="1"/>
    <x v="0"/>
    <s v="Otros"/>
    <x v="46"/>
    <n v="30228"/>
    <x v="77"/>
    <x v="0"/>
    <x v="0"/>
    <s v="Pagado"/>
    <x v="8"/>
    <s v="602112 Insumos"/>
    <x v="23"/>
    <x v="0"/>
    <m/>
    <m/>
    <m/>
    <m/>
    <m/>
    <m/>
    <x v="113"/>
    <n v="19.66"/>
    <n v="3.5399999999999898"/>
    <n v="23.2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8"/>
    <n v="4"/>
    <n v="4.915"/>
    <n v="5.8"/>
    <n v="0"/>
    <n v="19.66"/>
    <n v="18.010000000000002"/>
    <n v="3.5399999999999898"/>
    <n v="23.2"/>
    <n v="1"/>
    <n v="1"/>
    <x v="0"/>
    <s v="Otros"/>
    <x v="46"/>
    <n v="30229"/>
    <x v="77"/>
    <x v="0"/>
    <x v="0"/>
    <s v="Pagado"/>
    <x v="8"/>
    <s v="602112 Insumos"/>
    <x v="23"/>
    <x v="0"/>
    <m/>
    <m/>
    <m/>
    <m/>
    <m/>
    <m/>
    <x v="113"/>
    <n v="19.66"/>
    <n v="3.5399999999999898"/>
    <n v="23.2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79"/>
    <n v="2"/>
    <n v="22.795000000000002"/>
    <n v="26.9"/>
    <n v="0"/>
    <n v="45.59"/>
    <n v="18.010000000000002"/>
    <n v="8.2099999999999902"/>
    <n v="53.8"/>
    <n v="1"/>
    <n v="1"/>
    <x v="0"/>
    <s v="Otros"/>
    <x v="46"/>
    <n v="30230"/>
    <x v="78"/>
    <x v="0"/>
    <x v="0"/>
    <s v="Pagado"/>
    <x v="8"/>
    <s v="602112 Insumos"/>
    <x v="23"/>
    <x v="0"/>
    <m/>
    <m/>
    <m/>
    <m/>
    <m/>
    <m/>
    <x v="113"/>
    <n v="45.59"/>
    <n v="8.2099999999999902"/>
    <n v="53.8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0"/>
    <n v="2"/>
    <n v="10.425000000000001"/>
    <n v="12.3"/>
    <n v="0"/>
    <n v="20.85"/>
    <n v="17.989999999999998"/>
    <n v="3.75"/>
    <n v="24.6"/>
    <n v="1"/>
    <n v="1"/>
    <x v="0"/>
    <s v="Otros"/>
    <x v="46"/>
    <n v="30231"/>
    <x v="79"/>
    <x v="0"/>
    <x v="0"/>
    <s v="Pagado"/>
    <x v="8"/>
    <s v="602112 Insumos"/>
    <x v="23"/>
    <x v="0"/>
    <m/>
    <m/>
    <m/>
    <m/>
    <m/>
    <m/>
    <x v="113"/>
    <n v="20.85"/>
    <n v="3.75"/>
    <n v="24.6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1"/>
    <n v="1"/>
    <n v="16.86"/>
    <n v="19.899999999999999"/>
    <n v="0"/>
    <n v="16.86"/>
    <n v="18.03"/>
    <n v="3.0399999999999898"/>
    <n v="19.899999999999999"/>
    <n v="1"/>
    <n v="1"/>
    <x v="0"/>
    <s v="Otros"/>
    <x v="46"/>
    <n v="30232"/>
    <x v="80"/>
    <x v="0"/>
    <x v="0"/>
    <s v="Pagado"/>
    <x v="8"/>
    <s v="602112 Insumos"/>
    <x v="23"/>
    <x v="0"/>
    <m/>
    <m/>
    <m/>
    <m/>
    <m/>
    <m/>
    <x v="113"/>
    <n v="16.86"/>
    <n v="3.0399999999999898"/>
    <n v="19.899999999999999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2"/>
    <n v="1"/>
    <n v="46.53"/>
    <n v="54.9"/>
    <n v="0"/>
    <n v="46.53"/>
    <n v="17.989999999999998"/>
    <n v="8.3699999999999903"/>
    <n v="54.9"/>
    <n v="1"/>
    <n v="1"/>
    <x v="0"/>
    <s v="Otros"/>
    <x v="46"/>
    <n v="30233"/>
    <x v="81"/>
    <x v="0"/>
    <x v="0"/>
    <s v="Pagado"/>
    <x v="8"/>
    <s v="602112 Insumos"/>
    <x v="23"/>
    <x v="0"/>
    <m/>
    <m/>
    <m/>
    <m/>
    <m/>
    <m/>
    <x v="113"/>
    <n v="46.53"/>
    <n v="8.3699999999999903"/>
    <n v="54.9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3"/>
    <n v="3"/>
    <n v="10.17"/>
    <n v="12"/>
    <n v="0"/>
    <n v="30.51"/>
    <n v="17.989999999999998"/>
    <n v="5.4899999999999904"/>
    <n v="36"/>
    <n v="1"/>
    <n v="1"/>
    <x v="0"/>
    <s v="Otros"/>
    <x v="46"/>
    <n v="30234"/>
    <x v="82"/>
    <x v="0"/>
    <x v="0"/>
    <s v="Pagado"/>
    <x v="8"/>
    <s v="602112 Insumos"/>
    <x v="23"/>
    <x v="0"/>
    <m/>
    <m/>
    <m/>
    <m/>
    <m/>
    <m/>
    <x v="113"/>
    <n v="30.51"/>
    <n v="5.4899999999999904"/>
    <n v="36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4"/>
    <n v="1"/>
    <n v="13.47"/>
    <n v="15.9"/>
    <n v="0"/>
    <n v="13.47"/>
    <n v="18.04"/>
    <n v="2.4299999999999899"/>
    <n v="15.9"/>
    <n v="1"/>
    <n v="1"/>
    <x v="0"/>
    <s v="Otros"/>
    <x v="46"/>
    <n v="30235"/>
    <x v="83"/>
    <x v="0"/>
    <x v="0"/>
    <s v="Pagado"/>
    <x v="8"/>
    <s v="602112 Insumos"/>
    <x v="23"/>
    <x v="0"/>
    <m/>
    <m/>
    <m/>
    <m/>
    <m/>
    <m/>
    <x v="113"/>
    <n v="13.47"/>
    <n v="2.4299999999999899"/>
    <n v="15.9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5"/>
    <n v="1"/>
    <n v="7.54"/>
    <n v="8.9"/>
    <n v="0"/>
    <n v="7.54"/>
    <n v="18.04"/>
    <n v="1.36"/>
    <n v="8.9"/>
    <n v="1"/>
    <n v="1"/>
    <x v="0"/>
    <s v="Otros"/>
    <x v="46"/>
    <n v="30236"/>
    <x v="84"/>
    <x v="0"/>
    <x v="0"/>
    <s v="Pagado"/>
    <x v="8"/>
    <s v="602112 Insumos"/>
    <x v="23"/>
    <x v="0"/>
    <m/>
    <m/>
    <m/>
    <m/>
    <m/>
    <m/>
    <x v="113"/>
    <n v="7.54"/>
    <n v="1.36"/>
    <n v="8.9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6"/>
    <n v="8"/>
    <n v="2.7962500000000001"/>
    <n v="3.3"/>
    <n v="0"/>
    <n v="22.37"/>
    <n v="18.02"/>
    <n v="4.0299999999999896"/>
    <n v="26.4"/>
    <n v="1"/>
    <n v="1"/>
    <x v="0"/>
    <s v="Otros"/>
    <x v="46"/>
    <n v="30237"/>
    <x v="85"/>
    <x v="0"/>
    <x v="0"/>
    <s v="Pagado"/>
    <x v="8"/>
    <s v="602112 Insumos"/>
    <x v="23"/>
    <x v="0"/>
    <m/>
    <m/>
    <m/>
    <m/>
    <m/>
    <m/>
    <x v="113"/>
    <n v="22.37"/>
    <n v="4.0299999999999896"/>
    <n v="26.4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7"/>
    <n v="4"/>
    <n v="7.7125000000000004"/>
    <n v="9.1"/>
    <n v="0"/>
    <n v="30.85"/>
    <n v="17.989999999999998"/>
    <n v="5.5499999999999901"/>
    <n v="36.4"/>
    <n v="1"/>
    <n v="1"/>
    <x v="0"/>
    <s v="Otros"/>
    <x v="46"/>
    <n v="30238"/>
    <x v="86"/>
    <x v="0"/>
    <x v="0"/>
    <s v="Pagado"/>
    <x v="8"/>
    <s v="602112 Insumos"/>
    <x v="23"/>
    <x v="0"/>
    <m/>
    <m/>
    <m/>
    <m/>
    <m/>
    <m/>
    <x v="113"/>
    <n v="30.85"/>
    <n v="5.5499999999999901"/>
    <n v="36.4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8"/>
    <n v="1"/>
    <n v="10.08"/>
    <n v="11.9"/>
    <n v="0"/>
    <n v="10.08"/>
    <n v="18.059999999999999"/>
    <n v="1.82"/>
    <n v="11.9"/>
    <n v="1"/>
    <n v="1"/>
    <x v="0"/>
    <s v="Otros"/>
    <x v="46"/>
    <n v="30239"/>
    <x v="87"/>
    <x v="0"/>
    <x v="0"/>
    <s v="Pagado"/>
    <x v="8"/>
    <s v="602112 Insumos"/>
    <x v="23"/>
    <x v="0"/>
    <m/>
    <m/>
    <m/>
    <m/>
    <m/>
    <m/>
    <x v="113"/>
    <n v="10.08"/>
    <n v="1.82"/>
    <n v="11.9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9"/>
    <n v="2"/>
    <n v="4.1550000000000002"/>
    <n v="4.9000000000000004"/>
    <n v="0"/>
    <n v="8.31"/>
    <n v="17.93"/>
    <n v="1.49"/>
    <n v="9.8000000000000007"/>
    <n v="1"/>
    <n v="1"/>
    <x v="0"/>
    <s v="Otros"/>
    <x v="46"/>
    <n v="30240"/>
    <x v="88"/>
    <x v="0"/>
    <x v="0"/>
    <s v="Pagado"/>
    <x v="8"/>
    <s v="602112 Insumos"/>
    <x v="23"/>
    <x v="0"/>
    <m/>
    <m/>
    <m/>
    <m/>
    <m/>
    <m/>
    <x v="113"/>
    <n v="8.31"/>
    <n v="1.49"/>
    <n v="9.8000000000000007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0"/>
    <n v="1"/>
    <n v="34.659999999999997"/>
    <n v="40.9"/>
    <n v="0"/>
    <n v="34.659999999999997"/>
    <n v="18"/>
    <n v="6.24"/>
    <n v="40.9"/>
    <n v="1"/>
    <n v="1"/>
    <x v="0"/>
    <s v="Otros"/>
    <x v="46"/>
    <n v="30241"/>
    <x v="89"/>
    <x v="0"/>
    <x v="0"/>
    <s v="Pagado"/>
    <x v="8"/>
    <s v="602112 Insumos"/>
    <x v="23"/>
    <x v="0"/>
    <m/>
    <m/>
    <m/>
    <m/>
    <m/>
    <m/>
    <x v="113"/>
    <n v="34.659999999999997"/>
    <n v="6.24"/>
    <n v="40.9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90"/>
    <n v="2"/>
    <n v="64.319999999999993"/>
    <n v="75.900000000000006"/>
    <n v="0"/>
    <n v="128.63999999999999"/>
    <n v="18"/>
    <n v="23.16"/>
    <n v="151.80000000000001"/>
    <n v="1"/>
    <n v="1"/>
    <x v="0"/>
    <s v="Otros"/>
    <x v="46"/>
    <n v="30242"/>
    <x v="89"/>
    <x v="0"/>
    <x v="0"/>
    <s v="Pagado"/>
    <x v="8"/>
    <s v="602112 Insumos"/>
    <x v="23"/>
    <x v="0"/>
    <m/>
    <m/>
    <m/>
    <m/>
    <m/>
    <m/>
    <x v="113"/>
    <n v="128.63999999999999"/>
    <n v="23.16"/>
    <n v="151.80000000000001"/>
  </r>
  <r>
    <s v="F F001"/>
    <s v="00009405"/>
    <s v="COLABORATIVA S.A.C."/>
    <x v="28"/>
    <m/>
    <s v="PROLIDER EMPRESARIAL S.AC."/>
    <m/>
    <s v="RUC"/>
    <m/>
    <s v="[{'codigo_producto': 1946, 'cantidad': '4', 'valor_unitario': 9.5775, 'precio_unitario': 11.3, 'descuento': 0.0, 'subtotal': 38.31, 'porcentaje_de_igv': '17.98', 'igv': 6.890000000000001, 'total': 45.2, 'moneda': '1', 'tipo_de_cambio': 1.0, 'id_tipo_gasto': 5, 'nom_tipo_gasto': 'Otros', 'id_proveedor': 5078, 'id_producto': 30223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7.12, 'precio_unitario': 20.2, 'descuento': 0.0, 'subtotal': 51.36, 'porcentaje_de_igv': '17.99', 'igv': 9.240000000000002, 'total': 60.6, 'moneda': '1', 'tipo_de_cambio': 1.0, 'id_tipo_gasto': 5, 'nom_tipo_gasto': 'Otros', 'id_proveedor': 5078, 'id_producto': 30224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3', 'valor_unitario': 10.51, 'precio_unitario': 12.4, 'descuento': 0.0, 'subtotal': 31.53, 'porcentaje_de_igv': '17.98', 'igv': 5.670000000000002, 'total': 37.2, 'moneda': '1', 'tipo_de_cambio': 1.0, 'id_tipo_gasto': 5, 'nom_tipo_gasto': 'Otros', 'id_proveedor': 5078, 'id_producto': 3022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6, 'cantidad': '2', 'valor_unitario': 5.425, 'precio_unitario': 6.4, 'descuento': 0.0, 'subtotal': 10.85, 'porcentaje_de_igv': '17.97', 'igv': 1.950000000000001, 'total': 12.8, 'moneda': '1', 'tipo_de_cambio': 1.0, 'id_tipo_gasto': 5, 'nom_tipo_gasto': 'Otros', 'id_proveedor': 5078, 'id_producto': 30226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2, 'cantidad': '2', 'valor_unitario': 8.815, 'precio_unitario': 10.4, 'descuento': 0.0, 'subtotal': 17.63, 'porcentaje_de_igv': '17.98', 'igv': 3.1700000000000017, 'total': 20.8, 'moneda': '1', 'tipo_de_cambio': 1.0, 'id_tipo_gasto': 5, 'nom_tipo_gasto': 'Otros', 'id_proveedor': 5078, 'id_producto': 30227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8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2, 'cantidad': '4', 'valor_unitario': 4.915, 'precio_unitario': 5.8, 'descuento': 0.0, 'subtotal': 19.66, 'porcentaje_de_igv': '18.01', 'igv': 3.539999999999999, 'total': 23.2, 'moneda': '1', 'tipo_de_cambio': 1.0, 'id_tipo_gasto': 5, 'nom_tipo_gasto': 'Otros', 'id_proveedor': 5078, 'id_producto': 30229, 'nom_producto': 'AMBIENT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4, 'cantidad': '2', 'valor_unitario': 22.795, 'precio_unitario': 26.9, 'descuento': 0.0, 'subtotal': 45.59, 'porcentaje_de_igv': '18.01', 'igv': 8.209999999999994, 'total': 53.8, 'moneda': '1', 'tipo_de_cambio': 1.0, 'id_tipo_gasto': 5, 'nom_tipo_gasto': 'Otros', 'id_proveedor': 5078, 'id_producto': 30230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10.425, 'precio_unitario': 12.3, 'descuento': 0.0, 'subtotal': 20.85, 'porcentaje_de_igv': '17.99', 'igv': 3.75, 'total': 24.6, 'moneda': '1', 'tipo_de_cambio': 1.0, 'id_tipo_gasto': 5, 'nom_tipo_gasto': 'Otros', 'id_proveedor': 5078, 'id_producto': 30231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9, 'cantidad': '1', 'valor_unitario': 16.86, 'precio_unitario': 19.9, 'descuento': 0.0, 'subtotal': 16.86, 'porcentaje_de_igv': '18.03', 'igv': 3.039999999999999, 'total': 19.9, 'moneda': '1', 'tipo_de_cambio': 1.0, 'id_tipo_gasto': 5, 'nom_tipo_gasto': 'Otros', 'id_proveedor': 5078, 'id_producto': 30232, 'nom_producto': 'DETERGENTE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4, 'cantidad': '1', 'valor_unitario': 46.53, 'precio_unitario': 54.9, 'descuento': 0.0, 'subtotal': 46.53, 'porcentaje_de_igv': '17.99', 'igv': 8.369999999999997, 'total': 54.9, 'moneda': '1', 'tipo_de_cambio': 1.0, 'id_tipo_gasto': 5, 'nom_tipo_gasto': 'Otros', 'id_proveedor': 5078, 'id_producto': 30233, 'nom_producto': 'C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5, 'cantidad': '3', 'valor_unitario': 10.17, 'precio_unitario': 12.0, 'descuento': 0.0, 'subtotal': 30.51, 'porcentaje_de_igv': '17.99', 'igv': 5.489999999999998, 'total': 36.0, 'moneda': '1', 'tipo_de_cambio': 1.0, 'id_tipo_gasto': 5, 'nom_tipo_gasto': 'Otros', 'id_proveedor': 5078, 'id_producto': 3023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01, 'cantidad': '1', 'valor_unitario': 13.47, 'precio_unitario': 15.9, 'descuento': 0.0, 'subtotal': 13.47, 'porcentaje_de_igv': '18.04', 'igv': 2.4299999999999997, 'total': 15.9, 'moneda': '1', 'tipo_de_cambio': 1.0, 'id_tipo_gasto': 5, 'nom_tipo_gasto': 'Otros', 'id_proveedor': 5078, 'id_producto': 30235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5, 'cantidad': '1', 'valor_unitario': 7.54, 'precio_unitario': 8.9, 'descuento': 0.0, 'subtotal': 7.54, 'porcentaje_de_igv': '18.04', 'igv': 1.3600000000000003, 'total': 8.9, 'moneda': '1', 'tipo_de_cambio': 1.0, 'id_tipo_gasto': 5, 'nom_tipo_gasto': 'Otros', 'id_proveedor': 5078, 'id_producto': 30236, 'nom_producto': 'INSECTICID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6, 'cantidad': '8', 'valor_unitario': 2.79625, 'precio_unitario': 3.3, 'descuento': 0.0, 'subtotal': 22.37, 'porcentaje_de_igv': '18.02', 'igv': 4.029999999999998, 'total': 26.4, 'moneda': '1', 'tipo_de_cambio': 1.0, 'id_tipo_gasto': 5, 'nom_tipo_gasto': 'Otros', 'id_proveedor': 5078, 'id_producto': 30237, 'nom_producto': 'ESPONJ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7, 'cantidad': '4', 'valor_unitario': 7.7125, 'precio_unitario': 9.1, 'descuento': 0.0, 'subtotal': 30.85, 'porcentaje_de_igv': '17.99', 'igv': 5.549999999999997, 'total': 36.4, 'moneda': '1', 'tipo_de_cambio': 1.0, 'id_tipo_gasto': 5, 'nom_tipo_gasto': 'Otros', 'id_proveedor': 5078, 'id_producto': 30238, 'nom_producto': 'GUANT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7, 'cantidad': '1', 'valor_unitario': 10.08, 'precio_unitario': 11.9, 'descuento': 0.0, 'subtotal': 10.08, 'porcentaje_de_igv': '18.06', 'igv': 1.8200000000000003, 'total': 11.9, 'moneda': '1', 'tipo_de_cambio': 1.0, 'id_tipo_gasto': 5, 'nom_tipo_gasto': 'Otros', 'id_proveedor': 5078, 'id_producto': 30239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1943, 'cantidad': '2', 'valor_unitario': 4.155, 'precio_unitario': 4.9, 'descuento': 0.0, 'subtotal': 8.31, 'porcentaje_de_igv': '17.93', 'igv': 1.4900000000000002, 'total': 9.8, 'moneda': '1', 'tipo_de_cambio': 1.0, 'id_tipo_gasto': 5, 'nom_tipo_gasto': 'Otros', 'id_proveedor': 5078, 'id_producto': 30240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1', 'valor_unitario': 34.66, 'precio_unitario': 40.9, 'descuento': 0.0, 'subtotal': 34.66, 'porcentaje_de_igv': '18.00', 'igv': 6.240000000000002, 'total': 40.9, 'moneda': '1', 'tipo_de_cambio': 1.0, 'id_tipo_gasto': 5, 'nom_tipo_gasto': 'Otros', 'id_proveedor': 5078, 'id_producto': 30241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8, 'cantidad': '2', 'valor_unitario': 64.32, 'precio_unitario': 75.9, 'descuento': 0.0, 'subtotal': 128.64, 'porcentaje_de_igv': '18.00', 'igv': 23.160000000000025, 'total': 151.8, 'moneda': '1', 'tipo_de_cambio': 1.0, 'id_tipo_gasto': 5, 'nom_tipo_gasto': 'Otros', 'id_proveedor': 5078, 'id_producto': 30242, 'nom_producto': 'PAPELER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, {'codigo_producto': 2033, 'cantidad': '2', 'valor_unitario': 22.375, 'precio_unitario': 26.4, 'descuento': 0.0, 'subtotal': 44.75, 'porcentaje_de_igv': '17.99', 'igv': 8.049999999999997, 'total': 52.8, 'moneda': '1', 'tipo_de_cambio': 1.0, 'id_tipo_gasto': 5, 'nom_tipo_gasto': 'Otros', 'id_proveedor': 5078, 'id_producto': 30243, 'nom_producto': 'JABON LIQUIDO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1, 'nom_distribucion': 'Administrativo', 'sub_categoria': 'Mantenimiento', 'porcentaje': '100.00'}]]}]"/>
    <d v="2025-09-04T00:00:00"/>
    <m/>
    <m/>
    <m/>
    <m/>
    <m/>
    <x v="80"/>
    <n v="2"/>
    <n v="22.375"/>
    <n v="26.4"/>
    <n v="0"/>
    <n v="44.75"/>
    <n v="17.989999999999998"/>
    <n v="8.0499999999999901"/>
    <n v="52.8"/>
    <n v="1"/>
    <n v="1"/>
    <x v="0"/>
    <s v="Otros"/>
    <x v="46"/>
    <n v="30243"/>
    <x v="79"/>
    <x v="0"/>
    <x v="0"/>
    <s v="Pagado"/>
    <x v="8"/>
    <s v="602112 Insumos"/>
    <x v="23"/>
    <x v="0"/>
    <m/>
    <m/>
    <m/>
    <m/>
    <m/>
    <m/>
    <x v="113"/>
    <n v="44.75"/>
    <n v="8.0499999999999901"/>
    <n v="52.8"/>
  </r>
  <r>
    <s v="F E001"/>
    <s v="00000037"/>
    <s v="COLABORATIVA S.A.C."/>
    <x v="28"/>
    <m/>
    <s v="THE ZABO COMPANY SAC"/>
    <m/>
    <s v="RUC"/>
    <m/>
    <s v="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9-04T00:00:00"/>
    <m/>
    <m/>
    <m/>
    <m/>
    <m/>
    <x v="91"/>
    <n v="1"/>
    <n v="64.41"/>
    <n v="76"/>
    <n v="0"/>
    <n v="64.41"/>
    <n v="17.989999999999998"/>
    <n v="11.59"/>
    <n v="76"/>
    <n v="1"/>
    <n v="1"/>
    <x v="0"/>
    <s v="Otros"/>
    <x v="69"/>
    <n v="30219"/>
    <x v="90"/>
    <x v="0"/>
    <x v="0"/>
    <s v="Pagado"/>
    <x v="8"/>
    <s v="602112 Insumos"/>
    <x v="7"/>
    <x v="0"/>
    <m/>
    <m/>
    <m/>
    <m/>
    <m/>
    <m/>
    <x v="114"/>
    <n v="64.41"/>
    <n v="11.59"/>
    <n v="76"/>
  </r>
  <r>
    <s v="F E001"/>
    <s v="00000037"/>
    <s v="COLABORATIVA S.A.C."/>
    <x v="28"/>
    <m/>
    <s v="THE ZABO COMPANY SAC"/>
    <m/>
    <s v="RUC"/>
    <m/>
    <s v="[{'codigo_producto': 1955, 'cantidad': '1', 'valor_unitario': 64.41, 'precio_unitario': 76.0, 'descuento': 0.0, 'subtotal': 64.41, 'porcentaje_de_igv': '17.99', 'igv': 11.590000000000003, 'total': 76.0, 'moneda': '1', 'tipo_de_cambio': 1.0, 'id_tipo_gasto': 5, 'nom_tipo_gasto': 'Otros', 'id_proveedor': 5075, 'id_producto': 30219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45, 'nom_distribucion': 'Administrativo', 'sub_categoria': 'Gerencia', 'porcentaje': '100.00'}]]}, {'codigo_producto': 1990, 'cantidad': '1', 'valor_unitario': 6.78, 'precio_unitario': 8.0, 'descuento': 0.0, 'subtotal': 6.78, 'porcentaje_de_igv': '17.99', 'igv': 1.2199999999999998, 'total': 8.0, 'moneda': '1', 'tipo_de_cambio': 1.0, 'id_tipo_gasto': 5, 'nom_tipo_gasto': 'Otros', 'id_proveedor': 5075, 'id_producto': 30220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9-04T00:00:00"/>
    <m/>
    <m/>
    <m/>
    <m/>
    <m/>
    <x v="92"/>
    <n v="1"/>
    <n v="6.78"/>
    <n v="8"/>
    <n v="0"/>
    <n v="6.78"/>
    <n v="17.989999999999998"/>
    <n v="1.21999999999999"/>
    <n v="8"/>
    <n v="1"/>
    <n v="1"/>
    <x v="0"/>
    <s v="Otros"/>
    <x v="69"/>
    <n v="30220"/>
    <x v="31"/>
    <x v="0"/>
    <x v="0"/>
    <s v="Pagado"/>
    <x v="8"/>
    <s v="602112 Insumos"/>
    <x v="14"/>
    <x v="0"/>
    <m/>
    <m/>
    <m/>
    <m/>
    <m/>
    <m/>
    <x v="114"/>
    <n v="6.78"/>
    <n v="1.21999999999999"/>
    <n v="8"/>
  </r>
  <r>
    <s v="F E001"/>
    <s v="00000777"/>
    <s v="COLABORATIVA S.A.C."/>
    <x v="28"/>
    <m/>
    <s v="ECODYL S.A.C."/>
    <m/>
    <s v="RUC"/>
    <n v="20601049822"/>
    <s v="[{'codigo_producto': 2039, 'cantidad': '6', 'valor_unitario': 16.95, 'precio_unitario': 20.00166666666667, 'descuento': 0.0, 'subtotal': 101.7, 'porcentaje_de_igv': '18.00', 'igv': 18.310000000000002, 'total': 120.01, 'moneda': '1', 'tipo_de_cambio': 1.0, 'id_tipo_gasto': 5, 'nom_tipo_gasto': 'Otros', 'id_proveedor': 1455, 'id_producto': 30212, 'nom_producto': 'BIDONES', 'categoria_producto': 'EVENTOS', 'id_estado': 'paid', 'nombre_estado': 'Pagado', 'evento': {'id_evento': '', 'nom_evento': '', 'fecha_hora_ini_event': '', 'fecha_hora_fin_event': '', 'id_organizador': '', 'nom_organizador': '', 'tipo_organizador': ''}, 'id_cuenta': 6961, 'nom_cuenta': '6314102 Despensa', 'distribucion_analitica': [[{'codigo': 139, 'nom_distribucion': 'Administrativo', 'sub_categoria': 'Otros', 'porcentaje': '100.00'}]]}]"/>
    <d v="2025-09-04T00:00:00"/>
    <m/>
    <m/>
    <m/>
    <m/>
    <m/>
    <x v="93"/>
    <n v="6"/>
    <n v="16.95"/>
    <s v="20.00166666666667"/>
    <n v="0"/>
    <n v="101.7"/>
    <n v="18"/>
    <n v="18.309999999999999"/>
    <n v="120.01"/>
    <n v="1"/>
    <n v="1"/>
    <x v="0"/>
    <s v="Otros"/>
    <x v="70"/>
    <n v="30212"/>
    <x v="91"/>
    <x v="0"/>
    <x v="0"/>
    <s v="Pagado"/>
    <x v="20"/>
    <s v="6314102 Despensa"/>
    <x v="28"/>
    <x v="0"/>
    <m/>
    <m/>
    <m/>
    <m/>
    <m/>
    <m/>
    <x v="115"/>
    <n v="101.7"/>
    <n v="18.309999999999999"/>
    <n v="120.01"/>
  </r>
  <r>
    <s v="F F004"/>
    <s v="00026751"/>
    <s v="COLABORATIVA S.A.C."/>
    <x v="28"/>
    <m/>
    <s v="J &amp; V MULTIUTILES PUNTO COM S.A.C.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x v="27"/>
    <n v="5"/>
    <s v="7.204000000000001"/>
    <n v="8.5"/>
    <n v="0"/>
    <n v="36.020000000000003"/>
    <n v="17.989999999999998"/>
    <n v="6.4799999999999898"/>
    <n v="42.5"/>
    <n v="1"/>
    <n v="1"/>
    <x v="0"/>
    <s v="Otros"/>
    <x v="27"/>
    <n v="30205"/>
    <x v="27"/>
    <x v="0"/>
    <x v="0"/>
    <s v="Pagado"/>
    <x v="5"/>
    <s v="6329000 AsesorÃ­a y consultorÃ­a - Otros"/>
    <x v="10"/>
    <x v="0"/>
    <m/>
    <m/>
    <m/>
    <m/>
    <m/>
    <m/>
    <x v="116"/>
    <n v="36.020000000000003"/>
    <n v="6.4799999999999898"/>
    <n v="42.5"/>
  </r>
  <r>
    <s v="F F004"/>
    <s v="00026751"/>
    <s v="COLABORATIVA S.A.C."/>
    <x v="28"/>
    <m/>
    <s v="J &amp; V MULTIUTILES PUNTO COM S.A.C.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x v="27"/>
    <n v="3"/>
    <s v="15.253333333333332"/>
    <n v="18"/>
    <n v="0"/>
    <n v="45.76"/>
    <n v="18.010000000000002"/>
    <n v="8.24"/>
    <n v="54"/>
    <n v="1"/>
    <n v="1"/>
    <x v="0"/>
    <s v="Otros"/>
    <x v="27"/>
    <n v="30206"/>
    <x v="27"/>
    <x v="0"/>
    <x v="0"/>
    <s v="Pagado"/>
    <x v="5"/>
    <s v="6329000 AsesorÃ­a y consultorÃ­a - Otros"/>
    <x v="10"/>
    <x v="0"/>
    <m/>
    <m/>
    <m/>
    <m/>
    <m/>
    <m/>
    <x v="116"/>
    <n v="45.76"/>
    <n v="8.24"/>
    <n v="54"/>
  </r>
  <r>
    <s v="F F004"/>
    <s v="00026751"/>
    <s v="COLABORATIVA S.A.C."/>
    <x v="28"/>
    <m/>
    <s v="J &amp; V MULTIUTILES PUNTO COM S.A.C.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3020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87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3020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031, 'cantidad': '2', 'valor_unitario': 6.78, 'precio_unitario': 8.0, 'descuento': 0.0, 'subtotal': 13.56, 'porcentaje_de_igv': '17.99', 'igv': 2.4399999999999995, 'total': 16.0, 'moneda': '1', 'tipo_de_cambio': 1.0, 'id_tipo_gasto': 5, 'nom_tipo_gasto': 'Otros', 'id_proveedor': 1578, 'id_producto': 30207, 'nom_producto': 'CINTA DE EMBALAJE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9-04T00:00:00"/>
    <m/>
    <m/>
    <m/>
    <m/>
    <m/>
    <x v="17"/>
    <n v="2"/>
    <n v="6.78"/>
    <n v="8"/>
    <n v="0"/>
    <n v="13.56"/>
    <n v="17.989999999999998"/>
    <n v="2.4399999999999902"/>
    <n v="16"/>
    <n v="1"/>
    <n v="1"/>
    <x v="0"/>
    <s v="Otros"/>
    <x v="27"/>
    <n v="30207"/>
    <x v="17"/>
    <x v="0"/>
    <x v="0"/>
    <s v="Pagado"/>
    <x v="5"/>
    <s v="6329000 AsesorÃ­a y consultorÃ­a - Otros"/>
    <x v="10"/>
    <x v="0"/>
    <m/>
    <m/>
    <m/>
    <m/>
    <m/>
    <m/>
    <x v="116"/>
    <n v="13.56"/>
    <n v="2.4399999999999902"/>
    <n v="16"/>
  </r>
  <r>
    <s v="F F005"/>
    <s v="00030678"/>
    <s v="COLABORATIVA S.A.C."/>
    <x v="28"/>
    <m/>
    <s v="N.B. TEALDO &amp; CO. S.A."/>
    <m/>
    <s v="RUC"/>
    <m/>
    <s v="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30200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9-04T00:00:00"/>
    <m/>
    <m/>
    <m/>
    <m/>
    <m/>
    <x v="91"/>
    <n v="5"/>
    <s v="45.410000000000004"/>
    <n v="53.584000000000003"/>
    <n v="0"/>
    <n v="227.05"/>
    <n v="18"/>
    <n v="40.869999999999997"/>
    <n v="267.92"/>
    <n v="1"/>
    <n v="1"/>
    <x v="0"/>
    <s v="Otros"/>
    <x v="71"/>
    <n v="30200"/>
    <x v="90"/>
    <x v="0"/>
    <x v="0"/>
    <s v="Pagado"/>
    <x v="8"/>
    <s v="602112 Insumos"/>
    <x v="29"/>
    <x v="0"/>
    <m/>
    <m/>
    <m/>
    <m/>
    <m/>
    <m/>
    <x v="117"/>
    <n v="227.05"/>
    <n v="40.869999999999997"/>
    <n v="267.92"/>
  </r>
  <r>
    <s v="FI37"/>
    <s v="00027698"/>
    <s v="COLABORATIVA S.A.C."/>
    <x v="9"/>
    <d v="2025-10-27T18:54:58"/>
    <s v="MEMORY KINGS PERU S.A.C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94"/>
    <n v="2"/>
    <n v="1677.9649999999999"/>
    <n v="1980"/>
    <n v="0"/>
    <n v="3355.93"/>
    <n v="18"/>
    <n v="604.07000000000005"/>
    <n v="3960"/>
    <n v="1"/>
    <n v="1"/>
    <x v="0"/>
    <s v="Otros"/>
    <x v="34"/>
    <n v="30443"/>
    <x v="92"/>
    <x v="4"/>
    <x v="0"/>
    <s v="Pagado"/>
    <x v="21"/>
    <s v="3361100 Equipo para procesam. de inform.-Costo"/>
    <x v="1"/>
    <x v="0"/>
    <m/>
    <m/>
    <m/>
    <m/>
    <m/>
    <m/>
    <x v="118"/>
    <n v="3355.93"/>
    <n v="604.07000000000005"/>
    <n v="3960"/>
  </r>
  <r>
    <s v="FI37"/>
    <s v="00027698"/>
    <s v="COLABORATIVA S.A.C."/>
    <x v="9"/>
    <d v="2025-10-27T18:54:58"/>
    <s v="MEMORY KINGS PERU S.A.C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95"/>
    <n v="2"/>
    <n v="0"/>
    <n v="0"/>
    <n v="0"/>
    <n v="0"/>
    <n v="0"/>
    <n v="0"/>
    <n v="0"/>
    <n v="1"/>
    <n v="1"/>
    <x v="0"/>
    <s v="Otros"/>
    <x v="34"/>
    <n v="30444"/>
    <x v="93"/>
    <x v="4"/>
    <x v="0"/>
    <s v="Pagado"/>
    <x v="21"/>
    <s v="3361100 Equipo para procesam. de inform.-Costo"/>
    <x v="1"/>
    <x v="0"/>
    <m/>
    <m/>
    <m/>
    <m/>
    <m/>
    <m/>
    <x v="118"/>
    <n v="0"/>
    <n v="0"/>
    <n v="0"/>
  </r>
  <r>
    <s v="FI37"/>
    <s v="00027698"/>
    <s v="COLABORATIVA S.A.C."/>
    <x v="9"/>
    <d v="2025-10-27T18:54:58"/>
    <s v="MEMORY KINGS PERU S.A.C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36"/>
    <n v="1"/>
    <n v="233.98"/>
    <n v="276.10000000000002"/>
    <n v="0"/>
    <n v="233.98"/>
    <n v="18"/>
    <n v="42.12"/>
    <n v="276.10000000000002"/>
    <n v="1"/>
    <n v="1"/>
    <x v="0"/>
    <s v="Otros"/>
    <x v="34"/>
    <n v="30445"/>
    <x v="36"/>
    <x v="4"/>
    <x v="0"/>
    <s v="Pagado"/>
    <x v="21"/>
    <s v="3361100 Equipo para procesam. de inform.-Costo"/>
    <x v="1"/>
    <x v="0"/>
    <m/>
    <m/>
    <m/>
    <m/>
    <m/>
    <m/>
    <x v="118"/>
    <n v="233.98"/>
    <n v="42.12"/>
    <n v="276.10000000000002"/>
  </r>
  <r>
    <s v="FI37"/>
    <s v="00027698"/>
    <s v="COLABORATIVA S.A.C."/>
    <x v="9"/>
    <d v="2025-10-27T18:54:58"/>
    <s v="MEMORY KINGS PERU S.A.C"/>
    <m/>
    <s v="RUC"/>
    <n v="20506717044"/>
    <s v="[{'codigo_producto': 244, 'cantidad': '2', 'valor_unitario': 1677.965, 'precio_unitario': 1980.0, 'descuento': 0.0, 'subtotal': 3355.93, 'porcentaje_de_igv': '18.00', 'igv': 604.0700000000002, 'total': 3960.0, 'moneda': '1', 'tipo_de_cambio': 1.0, 'id_tipo_gasto': 5, 'nom_tipo_gasto': 'Otros', 'id_proveedor': 2224, 'id_producto': 30443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0, 'cantidad': '2', 'valor_unitario': 0.0, 'precio_unitario': 0.0, 'descuento': 0.0, 'subtotal': 0.0, 'porcentaje_de_igv': '0.00', 'igv': 0.0, 'total': 0.0, 'moneda': '1', 'tipo_de_cambio': 1.0, 'id_tipo_gasto': 5, 'nom_tipo_gasto': 'Otros', 'id_proveedor': 2224, 'id_producto': 30444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38, 'cantidad': '1', 'valor_unitario': 233.98, 'precio_unitario': 276.1, 'descuento': 0.0, 'subtotal': 233.98, 'porcentaje_de_igv': '18.00', 'igv': 42.12000000000003, 'total': 276.1, 'moneda': '1', 'tipo_de_cambio': 1.0, 'id_tipo_gasto': 5, 'nom_tipo_gasto': 'Otros', 'id_proveedor': 2224, 'id_producto': 3044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, {'codigo_producto': 245, 'cantidad': '1', 'valor_unitario': 79.24, 'precio_unitario': 93.5, 'descuento': 0.0, 'subtotal': 79.24, 'porcentaje_de_igv': '18.00', 'igv': 14.260000000000005, 'total': 93.5, 'moneda': '1', 'tipo_de_cambio': 1.0, 'id_tipo_gasto': 5, 'nom_tipo_gasto': 'Otros', 'id_proveedor': 2224, 'id_producto': 30446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387, 'nom_cuenta': '3361100 Equipo para procesam. de inform.-Costo', 'distribucion_analitica': [[{'codigo': '', 'nom_distribucion': '', 'sub_categoria': '', 'porcentaje': '100.00'}]]}]"/>
    <d v="2025-09-30T00:00:00"/>
    <m/>
    <m/>
    <m/>
    <m/>
    <m/>
    <x v="96"/>
    <n v="1"/>
    <n v="79.239999999999995"/>
    <n v="93.5"/>
    <n v="0"/>
    <n v="79.239999999999995"/>
    <n v="18"/>
    <n v="14.26"/>
    <n v="93.5"/>
    <n v="1"/>
    <n v="1"/>
    <x v="0"/>
    <s v="Otros"/>
    <x v="34"/>
    <n v="30446"/>
    <x v="94"/>
    <x v="4"/>
    <x v="0"/>
    <s v="Pagado"/>
    <x v="21"/>
    <s v="3361100 Equipo para procesam. de inform.-Costo"/>
    <x v="1"/>
    <x v="0"/>
    <m/>
    <m/>
    <m/>
    <m/>
    <m/>
    <m/>
    <x v="118"/>
    <n v="79.239999999999995"/>
    <n v="14.26"/>
    <n v="93.5"/>
  </r>
  <r>
    <s v="F E001"/>
    <s v="00000057"/>
    <s v="COLABORATIVA S.A.C."/>
    <x v="29"/>
    <m/>
    <s v="VENTURA SABINO MIGUEL ANGEL"/>
    <m/>
    <s v="RUC"/>
    <m/>
    <s v="[{'codigo_producto': 2026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141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8, 'nom_distribucion': 'Administrativo', 'sub_categoria': 'Acondicionamiento', 'porcentaje': '100.00'}]]}]"/>
    <d v="2025-09-02T00:00:00"/>
    <m/>
    <m/>
    <m/>
    <m/>
    <m/>
    <x v="10"/>
    <n v="1"/>
    <n v="2450"/>
    <n v="2450"/>
    <n v="0"/>
    <n v="2450"/>
    <n v="0"/>
    <n v="0"/>
    <n v="2450"/>
    <n v="1"/>
    <n v="1"/>
    <x v="1"/>
    <s v="Servicios"/>
    <x v="0"/>
    <n v="30141"/>
    <x v="10"/>
    <x v="0"/>
    <x v="0"/>
    <s v="Pagado"/>
    <x v="0"/>
    <s v="6329102 SERVICIOS DIVERSOS"/>
    <x v="0"/>
    <x v="0"/>
    <m/>
    <m/>
    <m/>
    <m/>
    <m/>
    <m/>
    <x v="119"/>
    <n v="2450"/>
    <n v="0"/>
    <n v="2450"/>
  </r>
  <r>
    <s v="R E001"/>
    <n v="49"/>
    <s v="COLABORATIVA S.A.C."/>
    <x v="29"/>
    <m/>
    <s v="GARRIDO ROJAS GREGORY OMAR"/>
    <m/>
    <s v="RUC"/>
    <n v="10778177621"/>
    <s v="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30139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02T00:00:00"/>
    <m/>
    <m/>
    <m/>
    <m/>
    <m/>
    <x v="97"/>
    <n v="1"/>
    <n v="150"/>
    <n v="150"/>
    <n v="0"/>
    <n v="150"/>
    <n v="0"/>
    <n v="0"/>
    <n v="150"/>
    <n v="1"/>
    <n v="1"/>
    <x v="1"/>
    <s v="Servicios"/>
    <x v="54"/>
    <n v="30139"/>
    <x v="95"/>
    <x v="0"/>
    <x v="0"/>
    <s v="Pagado"/>
    <x v="0"/>
    <s v="6329102 SERVICIOS DIVERSOS"/>
    <x v="12"/>
    <x v="0"/>
    <m/>
    <m/>
    <m/>
    <m/>
    <m/>
    <m/>
    <x v="120"/>
    <n v="150"/>
    <n v="0"/>
    <n v="150"/>
  </r>
  <r>
    <s v="R E001"/>
    <n v="35"/>
    <s v="COLABORATIVA S.A.C."/>
    <x v="29"/>
    <m/>
    <s v="CARMEN CRUZ MILAGROS ZONALI"/>
    <s v="Proveedor"/>
    <s v="RUC"/>
    <n v="10767791416"/>
    <s v="[{'codigo_producto': 1846, 'cantidad': '1', 'valor_unitario': 135.0, 'precio_unitario': 135.0, 'descuento': 0.0, 'subtotal': 135.0, 'porcentaje_de_igv': '0.00', 'igv': 0.0, 'total': 135.0, 'moneda': '1', 'tipo_de_cambio': 1.0, 'id_tipo_gasto': 2, 'nom_tipo_gasto': 'Servicios', 'id_proveedor': 537, 'id_producto': 3013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02T00:00:00"/>
    <m/>
    <m/>
    <m/>
    <m/>
    <m/>
    <x v="58"/>
    <n v="1"/>
    <n v="135"/>
    <n v="135"/>
    <n v="0"/>
    <n v="135"/>
    <n v="0"/>
    <n v="0"/>
    <n v="135"/>
    <n v="1"/>
    <n v="1"/>
    <x v="1"/>
    <s v="Servicios"/>
    <x v="72"/>
    <n v="30137"/>
    <x v="50"/>
    <x v="0"/>
    <x v="0"/>
    <s v="Pagado"/>
    <x v="0"/>
    <s v="6329102 SERVICIOS DIVERSOS"/>
    <x v="2"/>
    <x v="0"/>
    <m/>
    <m/>
    <m/>
    <m/>
    <m/>
    <m/>
    <x v="121"/>
    <n v="135"/>
    <n v="0"/>
    <n v="135"/>
  </r>
  <r>
    <s v="F E001"/>
    <s v="00000113"/>
    <s v="COLABORATIVA S.A.C."/>
    <x v="29"/>
    <m/>
    <s v="MUÃ‘OZ VERANO JOHN BRACKSON"/>
    <m/>
    <s v="RUC"/>
    <n v="10440668581"/>
    <s v="[{'codigo_producto': 1858, 'cantidad': '1', 'valor_unitario': 40.0, 'precio_unitario': 47.2, 'descuento': 0.0, 'subtotal': 40.0, 'porcentaje_de_igv': '18.00', 'igv': 7.200000000000003, 'total': 47.2, 'moneda': '1', 'tipo_de_cambio': 1.0, 'id_tipo_gasto': 5, 'nom_tipo_gasto': 'Otros', 'id_proveedor': 1389, 'id_producto': 30132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9, 'nom_distribucion': 'Comercial', 'sub_categoria': 'Otros', 'porcentaje': '100.00'}]]}]"/>
    <d v="2025-09-02T00:00:00"/>
    <m/>
    <m/>
    <m/>
    <m/>
    <m/>
    <x v="55"/>
    <n v="1"/>
    <n v="40"/>
    <n v="47.2"/>
    <n v="0"/>
    <n v="40"/>
    <n v="18"/>
    <n v="7.2"/>
    <n v="47.2"/>
    <n v="1"/>
    <n v="1"/>
    <x v="0"/>
    <s v="Otros"/>
    <x v="14"/>
    <n v="30132"/>
    <x v="55"/>
    <x v="0"/>
    <x v="0"/>
    <s v="Pagado"/>
    <x v="2"/>
    <s v="6311200 MOVILIDAD"/>
    <x v="11"/>
    <x v="0"/>
    <m/>
    <m/>
    <m/>
    <m/>
    <m/>
    <m/>
    <x v="122"/>
    <n v="40"/>
    <n v="7.2"/>
    <n v="47.2"/>
  </r>
  <r>
    <s v="F FE29"/>
    <s v="00019866"/>
    <s v="COLABORATIVA S.A.C."/>
    <x v="30"/>
    <m/>
    <s v="Verisure Peru SAC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3027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9-01T00:00:00"/>
    <m/>
    <m/>
    <m/>
    <m/>
    <m/>
    <x v="26"/>
    <n v="1"/>
    <n v="221.82"/>
    <n v="261.75"/>
    <n v="0"/>
    <n v="221.82"/>
    <n v="18"/>
    <n v="39.93"/>
    <n v="261.75"/>
    <n v="1"/>
    <n v="1"/>
    <x v="1"/>
    <s v="Servicios"/>
    <x v="25"/>
    <n v="30277"/>
    <x v="26"/>
    <x v="0"/>
    <x v="0"/>
    <s v="Pagado"/>
    <x v="0"/>
    <s v="6329102 SERVICIOS DIVERSOS"/>
    <x v="12"/>
    <x v="0"/>
    <m/>
    <m/>
    <m/>
    <m/>
    <m/>
    <m/>
    <x v="123"/>
    <n v="221.82"/>
    <n v="39.93"/>
    <n v="261.75"/>
  </r>
  <r>
    <s v="F E001"/>
    <s v="00000112"/>
    <s v="COLABORATIVA S.A.C."/>
    <x v="30"/>
    <m/>
    <s v="MUÃ‘OZ VERANO JOHN BRACKSON"/>
    <m/>
    <s v="RUC"/>
    <n v="10440668581"/>
    <s v="[{'codigo_producto': 1859, 'cantidad': '1', 'valor_unitario': 2840.0, 'precio_unitario': 3351.2, 'descuento': 0.0, 'subtotal': 2840.0, 'porcentaje_de_igv': '18.00', 'igv': 511.1999999999998, 'total': 3351.2, 'moneda': '1', 'tipo_de_cambio': 1.0, 'id_tipo_gasto': 2, 'nom_tipo_gasto': 'Servicios', 'id_proveedor': 1389, 'id_producto': 3012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9-01T00:00:00"/>
    <m/>
    <m/>
    <m/>
    <m/>
    <m/>
    <x v="98"/>
    <n v="1"/>
    <n v="2840"/>
    <n v="3351.2"/>
    <n v="0"/>
    <n v="2840"/>
    <n v="18"/>
    <n v="511.19999999999902"/>
    <n v="3351.2"/>
    <n v="1"/>
    <n v="1"/>
    <x v="1"/>
    <s v="Servicios"/>
    <x v="14"/>
    <n v="30129"/>
    <x v="96"/>
    <x v="0"/>
    <x v="0"/>
    <s v="Pagado"/>
    <x v="0"/>
    <s v="6329102 SERVICIOS DIVERSOS"/>
    <x v="2"/>
    <x v="0"/>
    <m/>
    <m/>
    <m/>
    <m/>
    <m/>
    <m/>
    <x v="124"/>
    <n v="2840"/>
    <n v="511.19999999999902"/>
    <n v="3351.2"/>
  </r>
  <r>
    <s v="F021"/>
    <s v="00005320"/>
    <s v="COLABORATIVA S.A.C."/>
    <x v="9"/>
    <d v="2025-10-27T13:39:41"/>
    <s v="YOPO S.A.C."/>
    <m/>
    <s v="RUC"/>
    <n v="20605899286"/>
    <s v="[{'codigo_producto': 1912, 'cantidad': '1', 'valor_unitario': 86.0, 'precio_unitario': 86.0, 'descuento': 0.0, 'subtotal': 86.0, 'porcentaje_de_igv': '0.00', 'igv': 0.0, 'total': 86.0, 'moneda': '1', 'tipo_de_cambio': 1.0, 'id_tipo_gasto': 5, 'nom_tipo_gasto': 'Otros', 'id_proveedor': 4975, 'id_producto': 3068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9-30T00:00:00"/>
    <m/>
    <m/>
    <m/>
    <m/>
    <m/>
    <x v="9"/>
    <n v="1"/>
    <n v="86"/>
    <n v="86"/>
    <n v="0"/>
    <n v="86"/>
    <n v="0"/>
    <n v="0"/>
    <n v="86"/>
    <n v="1"/>
    <n v="1"/>
    <x v="0"/>
    <s v="Otros"/>
    <x v="28"/>
    <n v="30687"/>
    <x v="9"/>
    <x v="0"/>
    <x v="0"/>
    <s v="Pagado"/>
    <x v="4"/>
    <s v="6314100 AlimentaciÃ³n"/>
    <x v="7"/>
    <x v="0"/>
    <m/>
    <m/>
    <m/>
    <m/>
    <m/>
    <m/>
    <x v="125"/>
    <n v="86"/>
    <n v="0"/>
    <n v="86"/>
  </r>
  <r>
    <s v="F E001"/>
    <s v="00000073"/>
    <s v="COLABORATIVA S.A.C."/>
    <x v="31"/>
    <m/>
    <s v="LINARES DE LA CRUZ MARTINA"/>
    <m/>
    <s v="RUC"/>
    <m/>
    <s v="[{'codigo_producto': 260, 'cantidad': '1', 'valor_unitario': 0.0, 'precio_unitario': 0.0, 'descuento': 0.0, 'subtotal': 0.0, 'porcentaje_de_igv': '0.00', 'igv': 0.0, 'total': 0.0, 'moneda': '1', 'tipo_de_cambio': 1.0, 'id_tipo_gasto': 5, 'nom_tipo_gasto': 'Otros', 'id_proveedor': 5060, 'id_producto': 30135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3, 'nom_distribucion': 'Impresos', 'sub_categoria': 'Suministros Compra', 'porcentaje': '100.00'}]]}]"/>
    <d v="2025-08-30T00:00:00"/>
    <m/>
    <m/>
    <m/>
    <m/>
    <m/>
    <x v="99"/>
    <n v="1"/>
    <n v="0"/>
    <n v="0"/>
    <n v="0"/>
    <n v="0"/>
    <n v="0"/>
    <n v="0"/>
    <n v="0"/>
    <n v="1"/>
    <n v="1"/>
    <x v="0"/>
    <s v="Otros"/>
    <x v="73"/>
    <n v="30135"/>
    <x v="97"/>
    <x v="4"/>
    <x v="0"/>
    <s v="Pagado"/>
    <x v="9"/>
    <s v="6330102 COMPRA EQUIPOS"/>
    <x v="10"/>
    <x v="0"/>
    <m/>
    <m/>
    <m/>
    <m/>
    <m/>
    <m/>
    <x v="126"/>
    <n v="0"/>
    <n v="0"/>
    <n v="0"/>
  </r>
  <r>
    <s v="F E001"/>
    <s v="00000527"/>
    <s v="COLABORATIVA S.A.C."/>
    <x v="31"/>
    <m/>
    <s v="CATORCE &amp; SEIS S.A.C."/>
    <s v="Cliente"/>
    <s v="RUC"/>
    <n v="20563684268"/>
    <s v="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100"/>
    <n v="20"/>
    <n v="374.45"/>
    <n v="441.851"/>
    <n v="0"/>
    <n v="7489"/>
    <n v="18"/>
    <n v="1348.02"/>
    <n v="8837.02"/>
    <n v="1"/>
    <n v="1"/>
    <x v="0"/>
    <s v="Otros"/>
    <x v="33"/>
    <n v="30112"/>
    <x v="98"/>
    <x v="0"/>
    <x v="0"/>
    <s v="Pagado"/>
    <x v="0"/>
    <s v="6329102 SERVICIOS DIVERSOS"/>
    <x v="1"/>
    <x v="0"/>
    <m/>
    <m/>
    <m/>
    <m/>
    <m/>
    <m/>
    <x v="127"/>
    <n v="7489"/>
    <n v="1348.02"/>
    <n v="8837.02"/>
  </r>
  <r>
    <s v="F E001"/>
    <s v="00000527"/>
    <s v="COLABORATIVA S.A.C."/>
    <x v="31"/>
    <m/>
    <s v="CATORCE &amp; SEIS S.A.C."/>
    <s v="Cliente"/>
    <s v="RUC"/>
    <n v="20563684268"/>
    <s v="[{'codigo_producto': 1830, 'cantidad': '20', 'valor_unitario': 374.45, 'precio_unitario': 441.851, 'descuento': 0.0, 'subtotal': 7489.0, 'porcentaje_de_igv': '18.00', 'igv': 1348.0200000000004, 'total': 8837.02, 'moneda': '1', 'tipo_de_cambio': 1.0, 'id_tipo_gasto': 5, 'nom_tipo_gasto': 'Otros', 'id_proveedor': 384, 'id_producto': 30112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10', 'valor_unitario': 227.685, 'precio_unitario': 268.668, 'descuento': 0.0, 'subtotal': 2276.85, 'porcentaje_de_igv': '18.00', 'igv': 409.8299999999999, 'total': 2686.68, 'moneda': '1', 'tipo_de_cambio': 1.0, 'id_tipo_gasto': 5, 'nom_tipo_gasto': 'Otros', 'id_proveedor': 384, 'id_producto': 30113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72"/>
    <n v="10"/>
    <n v="227.685"/>
    <n v="268.66800000000001"/>
    <n v="0"/>
    <n v="2276.85"/>
    <n v="18"/>
    <n v="409.82999999999902"/>
    <n v="2686.68"/>
    <n v="1"/>
    <n v="1"/>
    <x v="0"/>
    <s v="Otros"/>
    <x v="33"/>
    <n v="30113"/>
    <x v="71"/>
    <x v="0"/>
    <x v="0"/>
    <s v="Pagado"/>
    <x v="0"/>
    <s v="6329102 SERVICIOS DIVERSOS"/>
    <x v="1"/>
    <x v="0"/>
    <m/>
    <m/>
    <m/>
    <m/>
    <m/>
    <m/>
    <x v="127"/>
    <n v="2276.85"/>
    <n v="409.82999999999902"/>
    <n v="2686.68"/>
  </r>
  <r>
    <s v="F E001"/>
    <s v="00000526"/>
    <s v="COLABORATIVA S.A.C."/>
    <x v="31"/>
    <m/>
    <s v="CATORCE &amp; SEIS S.A.C.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71"/>
    <n v="3"/>
    <s v="710.0066666666667"/>
    <s v="837.8066666666667"/>
    <n v="0"/>
    <n v="2130.02"/>
    <n v="18"/>
    <n v="383.4"/>
    <n v="2513.42"/>
    <n v="1"/>
    <n v="1"/>
    <x v="0"/>
    <s v="Otros"/>
    <x v="33"/>
    <n v="30107"/>
    <x v="70"/>
    <x v="0"/>
    <x v="0"/>
    <s v="Pagado"/>
    <x v="0"/>
    <s v="6329102 SERVICIOS DIVERSOS"/>
    <x v="1"/>
    <x v="0"/>
    <m/>
    <m/>
    <m/>
    <m/>
    <m/>
    <m/>
    <x v="128"/>
    <n v="2130.02"/>
    <n v="383.4"/>
    <n v="2513.42"/>
  </r>
  <r>
    <s v="F E001"/>
    <s v="00000526"/>
    <s v="COLABORATIVA S.A.C."/>
    <x v="31"/>
    <m/>
    <s v="CATORCE &amp; SEIS S.A.C.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72"/>
    <n v="86"/>
    <s v="157.21697674418604"/>
    <s v="185.5160465116279"/>
    <n v="0"/>
    <n v="13520.66"/>
    <n v="18"/>
    <n v="2433.7199999999898"/>
    <n v="15954.38"/>
    <n v="1"/>
    <n v="1"/>
    <x v="0"/>
    <s v="Otros"/>
    <x v="33"/>
    <n v="30108"/>
    <x v="71"/>
    <x v="0"/>
    <x v="0"/>
    <s v="Pagado"/>
    <x v="0"/>
    <s v="6329102 SERVICIOS DIVERSOS"/>
    <x v="1"/>
    <x v="0"/>
    <m/>
    <m/>
    <m/>
    <m/>
    <m/>
    <m/>
    <x v="128"/>
    <n v="13520.66"/>
    <n v="2433.7199999999898"/>
    <n v="15954.38"/>
  </r>
  <r>
    <s v="F E001"/>
    <s v="00000526"/>
    <s v="COLABORATIVA S.A.C."/>
    <x v="31"/>
    <m/>
    <s v="CATORCE &amp; SEIS S.A.C."/>
    <s v="Cliente"/>
    <s v="RUC"/>
    <n v="20563684268"/>
    <s v="[{'codigo_producto': 1903, 'cantidad': '3', 'valor_unitario': 710.0066666666667, 'precio_unitario': 837.8066666666667, 'descuento': 0.0, 'subtotal': 2130.02, 'porcentaje_de_igv': '18.00', 'igv': 383.4000000000001, 'total': 2513.42, 'moneda': '1', 'tipo_de_cambio': 1.0, 'id_tipo_gasto': 5, 'nom_tipo_gasto': 'Otros', 'id_proveedor': 384, 'id_producto': 30107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86', 'valor_unitario': 157.21697674418604, 'precio_unitario': 185.5160465116279, 'descuento': 0.0, 'subtotal': 13520.66, 'porcentaje_de_igv': '18.00', 'igv': 2433.7199999999993, 'total': 15954.38, 'moneda': '1', 'tipo_de_cambio': 1.0, 'id_tipo_gasto': 5, 'nom_tipo_gasto': 'Otros', 'id_proveedor': 384, 'id_producto': 30108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97.0, 'precio_unitario': 114.46000000000001, 'descuento': 0.0, 'subtotal': 5723.0, 'porcentaje_de_igv': '18.00', 'igv': 1030.1400000000003, 'total': 6753.14, 'moneda': '1', 'tipo_de_cambio': 1.0, 'id_tipo_gasto': 5, 'nom_tipo_gasto': 'Otros', 'id_proveedor': 384, 'id_producto': 30109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8-30T00:00:00"/>
    <m/>
    <m/>
    <m/>
    <m/>
    <m/>
    <x v="73"/>
    <n v="59"/>
    <n v="97"/>
    <s v="114.46000000000001"/>
    <n v="0"/>
    <n v="5723"/>
    <n v="18"/>
    <n v="1030.1400000000001"/>
    <n v="6753.14"/>
    <n v="1"/>
    <n v="1"/>
    <x v="0"/>
    <s v="Otros"/>
    <x v="33"/>
    <n v="30109"/>
    <x v="72"/>
    <x v="0"/>
    <x v="0"/>
    <s v="Pagado"/>
    <x v="0"/>
    <s v="6329102 SERVICIOS DIVERSOS"/>
    <x v="1"/>
    <x v="0"/>
    <m/>
    <m/>
    <m/>
    <m/>
    <m/>
    <m/>
    <x v="128"/>
    <n v="5723"/>
    <n v="1030.1400000000001"/>
    <n v="6753.14"/>
  </r>
  <r>
    <s v="FC01"/>
    <s v="00132402"/>
    <s v="COLABORATIVA S.A.C."/>
    <x v="9"/>
    <d v="2025-10-27T12:21:57"/>
    <s v="GRIFO SAN IGNACIO S.A.C."/>
    <s v="Proveedor"/>
    <s v="RUC"/>
    <n v="20100075858"/>
    <s v="[{'codigo_producto': 2048, 'cantidad': '1', 'valor_unitario': 195.05, 'precio_unitario': 195.05, 'descuento': 0.0, 'subtotal': 195.05, 'porcentaje_de_igv': '0.00', 'igv': 0.0, 'total': 195.05, 'moneda': '1', 'tipo_de_cambio': 1.0, 'id_tipo_gasto': 5, 'nom_tipo_gasto': 'Otros', 'id_proveedor': 499, 'id_producto': 30665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09-30T00:00:00"/>
    <m/>
    <m/>
    <m/>
    <m/>
    <m/>
    <x v="38"/>
    <n v="1"/>
    <n v="195.05"/>
    <n v="195.05"/>
    <n v="0"/>
    <n v="195.05"/>
    <n v="0"/>
    <n v="0"/>
    <n v="195.05"/>
    <n v="1"/>
    <n v="1"/>
    <x v="0"/>
    <s v="Otros"/>
    <x v="40"/>
    <n v="30665"/>
    <x v="38"/>
    <x v="0"/>
    <x v="0"/>
    <s v="Pagado"/>
    <x v="11"/>
    <s v="6561107 COMBUSTIBLE"/>
    <x v="7"/>
    <x v="0"/>
    <m/>
    <m/>
    <m/>
    <m/>
    <m/>
    <m/>
    <x v="129"/>
    <n v="195.05"/>
    <n v="0"/>
    <n v="195.05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5000"/>
    <s v="0.27118600000000004"/>
    <n v="0.32"/>
    <n v="0"/>
    <n v="1355.93"/>
    <n v="18"/>
    <n v="244.069999999999"/>
    <n v="1600"/>
    <n v="1"/>
    <n v="1"/>
    <x v="0"/>
    <s v="Otros"/>
    <x v="24"/>
    <n v="30157"/>
    <x v="46"/>
    <x v="5"/>
    <x v="0"/>
    <s v="Pagado"/>
    <x v="5"/>
    <s v="6329000 AsesorÃ­a y consultorÃ­a - Otros"/>
    <x v="1"/>
    <x v="0"/>
    <m/>
    <m/>
    <m/>
    <m/>
    <m/>
    <m/>
    <x v="130"/>
    <n v="1355.93"/>
    <n v="244.069999999999"/>
    <n v="1600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5000"/>
    <s v="0.27118600000000004"/>
    <n v="0.32"/>
    <n v="0"/>
    <n v="1355.93"/>
    <n v="18"/>
    <n v="244.069999999999"/>
    <n v="1600"/>
    <n v="1"/>
    <n v="1"/>
    <x v="0"/>
    <s v="Otros"/>
    <x v="24"/>
    <n v="30158"/>
    <x v="46"/>
    <x v="5"/>
    <x v="0"/>
    <s v="Pagado"/>
    <x v="5"/>
    <s v="6329000 AsesorÃ­a y consultorÃ­a - Otros"/>
    <x v="1"/>
    <x v="0"/>
    <m/>
    <m/>
    <m/>
    <m/>
    <m/>
    <m/>
    <x v="130"/>
    <n v="1355.93"/>
    <n v="244.069999999999"/>
    <n v="1600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1500"/>
    <s v="0.15508666666666665"/>
    <n v="0.183"/>
    <n v="0"/>
    <n v="232.63"/>
    <n v="18"/>
    <n v="41.87"/>
    <n v="274.5"/>
    <n v="1"/>
    <n v="1"/>
    <x v="0"/>
    <s v="Otros"/>
    <x v="24"/>
    <n v="30159"/>
    <x v="47"/>
    <x v="0"/>
    <x v="0"/>
    <s v="Pagado"/>
    <x v="5"/>
    <s v="6329000 AsesorÃ­a y consultorÃ­a - Otros"/>
    <x v="1"/>
    <x v="0"/>
    <m/>
    <m/>
    <m/>
    <m/>
    <m/>
    <m/>
    <x v="130"/>
    <n v="232.63"/>
    <n v="41.87"/>
    <n v="274.5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30160"/>
    <x v="47"/>
    <x v="0"/>
    <x v="0"/>
    <s v="Pagado"/>
    <x v="5"/>
    <s v="6329000 AsesorÃ­a y consultorÃ­a - Otros"/>
    <x v="1"/>
    <x v="0"/>
    <m/>
    <m/>
    <m/>
    <m/>
    <m/>
    <m/>
    <x v="130"/>
    <n v="155.08000000000001"/>
    <n v="27.919999999999899"/>
    <n v="183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s v="0.15508000000000002"/>
    <n v="0.183"/>
    <n v="0"/>
    <n v="77.540000000000006"/>
    <n v="18"/>
    <n v="13.9599999999999"/>
    <n v="91.5"/>
    <n v="1"/>
    <n v="1"/>
    <x v="0"/>
    <s v="Otros"/>
    <x v="24"/>
    <n v="30161"/>
    <x v="47"/>
    <x v="0"/>
    <x v="0"/>
    <s v="Pagado"/>
    <x v="5"/>
    <s v="6329000 AsesorÃ­a y consultorÃ­a - Otros"/>
    <x v="1"/>
    <x v="0"/>
    <m/>
    <m/>
    <m/>
    <m/>
    <m/>
    <m/>
    <x v="130"/>
    <n v="77.540000000000006"/>
    <n v="13.9599999999999"/>
    <n v="91.5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s v="0.15508000000000002"/>
    <n v="0.183"/>
    <n v="0"/>
    <n v="77.540000000000006"/>
    <n v="18"/>
    <n v="13.9599999999999"/>
    <n v="91.5"/>
    <n v="1"/>
    <n v="1"/>
    <x v="0"/>
    <s v="Otros"/>
    <x v="24"/>
    <n v="30162"/>
    <x v="47"/>
    <x v="0"/>
    <x v="0"/>
    <s v="Pagado"/>
    <x v="5"/>
    <s v="6329000 AsesorÃ­a y consultorÃ­a - Otros"/>
    <x v="1"/>
    <x v="0"/>
    <m/>
    <m/>
    <m/>
    <m/>
    <m/>
    <m/>
    <x v="130"/>
    <n v="77.540000000000006"/>
    <n v="13.9599999999999"/>
    <n v="91.5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s v="0.15508000000000002"/>
    <n v="0.183"/>
    <n v="0"/>
    <n v="77.540000000000006"/>
    <n v="18"/>
    <n v="13.9599999999999"/>
    <n v="91.5"/>
    <n v="1"/>
    <n v="1"/>
    <x v="0"/>
    <s v="Otros"/>
    <x v="24"/>
    <n v="30163"/>
    <x v="47"/>
    <x v="0"/>
    <x v="0"/>
    <s v="Pagado"/>
    <x v="5"/>
    <s v="6329000 AsesorÃ­a y consultorÃ­a - Otros"/>
    <x v="1"/>
    <x v="0"/>
    <m/>
    <m/>
    <m/>
    <m/>
    <m/>
    <m/>
    <x v="130"/>
    <n v="77.540000000000006"/>
    <n v="13.9599999999999"/>
    <n v="91.5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s v="0.15508000000000002"/>
    <n v="0.183"/>
    <n v="0"/>
    <n v="77.540000000000006"/>
    <n v="18"/>
    <n v="13.9599999999999"/>
    <n v="91.5"/>
    <n v="1"/>
    <n v="1"/>
    <x v="0"/>
    <s v="Otros"/>
    <x v="24"/>
    <n v="30164"/>
    <x v="47"/>
    <x v="0"/>
    <x v="0"/>
    <s v="Pagado"/>
    <x v="5"/>
    <s v="6329000 AsesorÃ­a y consultorÃ­a - Otros"/>
    <x v="1"/>
    <x v="0"/>
    <m/>
    <m/>
    <m/>
    <m/>
    <m/>
    <m/>
    <x v="130"/>
    <n v="77.540000000000006"/>
    <n v="13.9599999999999"/>
    <n v="91.5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s v="0.15508000000000002"/>
    <n v="0.183"/>
    <n v="0"/>
    <n v="77.540000000000006"/>
    <n v="18"/>
    <n v="13.9599999999999"/>
    <n v="91.5"/>
    <n v="1"/>
    <n v="1"/>
    <x v="0"/>
    <s v="Otros"/>
    <x v="24"/>
    <n v="30165"/>
    <x v="47"/>
    <x v="0"/>
    <x v="0"/>
    <s v="Pagado"/>
    <x v="5"/>
    <s v="6329000 AsesorÃ­a y consultorÃ­a - Otros"/>
    <x v="1"/>
    <x v="0"/>
    <m/>
    <m/>
    <m/>
    <m/>
    <m/>
    <m/>
    <x v="130"/>
    <n v="77.540000000000006"/>
    <n v="13.9599999999999"/>
    <n v="91.5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1000"/>
    <n v="0.15339"/>
    <n v="0.18099999999999999"/>
    <n v="0"/>
    <n v="153.38999999999999"/>
    <n v="18"/>
    <n v="27.61"/>
    <n v="181"/>
    <n v="1"/>
    <n v="1"/>
    <x v="0"/>
    <s v="Otros"/>
    <x v="24"/>
    <n v="30166"/>
    <x v="47"/>
    <x v="0"/>
    <x v="0"/>
    <s v="Pagado"/>
    <x v="5"/>
    <s v="6329000 AsesorÃ­a y consultorÃ­a - Otros"/>
    <x v="1"/>
    <x v="0"/>
    <m/>
    <m/>
    <m/>
    <m/>
    <m/>
    <m/>
    <x v="130"/>
    <n v="153.38999999999999"/>
    <n v="27.61"/>
    <n v="181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30167"/>
    <x v="46"/>
    <x v="5"/>
    <x v="0"/>
    <s v="Pagado"/>
    <x v="5"/>
    <s v="6329000 AsesorÃ­a y consultorÃ­a - Otros"/>
    <x v="1"/>
    <x v="0"/>
    <m/>
    <m/>
    <m/>
    <m/>
    <m/>
    <m/>
    <x v="130"/>
    <n v="271.19"/>
    <n v="48.81"/>
    <n v="320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30168"/>
    <x v="46"/>
    <x v="5"/>
    <x v="0"/>
    <s v="Pagado"/>
    <x v="5"/>
    <s v="6329000 AsesorÃ­a y consultorÃ­a - Otros"/>
    <x v="1"/>
    <x v="0"/>
    <m/>
    <m/>
    <m/>
    <m/>
    <m/>
    <m/>
    <x v="130"/>
    <n v="271.19"/>
    <n v="48.81"/>
    <n v="320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1500"/>
    <s v="0.15508666666666665"/>
    <n v="0.183"/>
    <n v="0"/>
    <n v="232.63"/>
    <n v="18"/>
    <n v="41.87"/>
    <n v="274.5"/>
    <n v="1"/>
    <n v="1"/>
    <x v="0"/>
    <s v="Otros"/>
    <x v="24"/>
    <n v="30169"/>
    <x v="47"/>
    <x v="0"/>
    <x v="0"/>
    <s v="Pagado"/>
    <x v="5"/>
    <s v="6329000 AsesorÃ­a y consultorÃ­a - Otros"/>
    <x v="1"/>
    <x v="0"/>
    <m/>
    <m/>
    <m/>
    <m/>
    <m/>
    <m/>
    <x v="130"/>
    <n v="232.63"/>
    <n v="41.87"/>
    <n v="274.5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1500"/>
    <s v="0.15508666666666665"/>
    <n v="0.183"/>
    <n v="0"/>
    <n v="232.63"/>
    <n v="18"/>
    <n v="41.87"/>
    <n v="274.5"/>
    <n v="1"/>
    <n v="1"/>
    <x v="0"/>
    <s v="Otros"/>
    <x v="24"/>
    <n v="30170"/>
    <x v="47"/>
    <x v="0"/>
    <x v="0"/>
    <s v="Pagado"/>
    <x v="5"/>
    <s v="6329000 AsesorÃ­a y consultorÃ­a - Otros"/>
    <x v="1"/>
    <x v="0"/>
    <m/>
    <m/>
    <m/>
    <m/>
    <m/>
    <m/>
    <x v="130"/>
    <n v="232.63"/>
    <n v="41.87"/>
    <n v="274.5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350"/>
    <n v="0.2712"/>
    <n v="0.32"/>
    <n v="0"/>
    <n v="94.92"/>
    <n v="17.989999999999998"/>
    <n v="17.079999999999998"/>
    <n v="112"/>
    <n v="1"/>
    <n v="1"/>
    <x v="0"/>
    <s v="Otros"/>
    <x v="24"/>
    <n v="30171"/>
    <x v="46"/>
    <x v="5"/>
    <x v="0"/>
    <s v="Pagado"/>
    <x v="5"/>
    <s v="6329000 AsesorÃ­a y consultorÃ­a - Otros"/>
    <x v="1"/>
    <x v="0"/>
    <m/>
    <m/>
    <m/>
    <m/>
    <m/>
    <m/>
    <x v="130"/>
    <n v="94.92"/>
    <n v="17.079999999999998"/>
    <n v="112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350"/>
    <n v="0.2712"/>
    <n v="0.32"/>
    <n v="0"/>
    <n v="94.92"/>
    <n v="17.989999999999998"/>
    <n v="17.079999999999998"/>
    <n v="112"/>
    <n v="1"/>
    <n v="1"/>
    <x v="0"/>
    <s v="Otros"/>
    <x v="24"/>
    <n v="30172"/>
    <x v="46"/>
    <x v="5"/>
    <x v="0"/>
    <s v="Pagado"/>
    <x v="5"/>
    <s v="6329000 AsesorÃ­a y consultorÃ­a - Otros"/>
    <x v="1"/>
    <x v="0"/>
    <m/>
    <m/>
    <m/>
    <m/>
    <m/>
    <m/>
    <x v="130"/>
    <n v="94.92"/>
    <n v="17.079999999999998"/>
    <n v="112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300"/>
    <n v="0.2712"/>
    <n v="0.32"/>
    <n v="0"/>
    <n v="81.36"/>
    <n v="17.989999999999998"/>
    <n v="14.64"/>
    <n v="96"/>
    <n v="1"/>
    <n v="1"/>
    <x v="0"/>
    <s v="Otros"/>
    <x v="24"/>
    <n v="30173"/>
    <x v="46"/>
    <x v="5"/>
    <x v="0"/>
    <s v="Pagado"/>
    <x v="5"/>
    <s v="6329000 AsesorÃ­a y consultorÃ­a - Otros"/>
    <x v="1"/>
    <x v="0"/>
    <m/>
    <m/>
    <m/>
    <m/>
    <m/>
    <m/>
    <x v="130"/>
    <n v="81.36"/>
    <n v="14.64"/>
    <n v="96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n v="0.16950000000000001"/>
    <n v="0.2"/>
    <n v="0"/>
    <n v="84.75"/>
    <n v="17.989999999999998"/>
    <n v="15.25"/>
    <n v="100"/>
    <n v="1"/>
    <n v="1"/>
    <x v="0"/>
    <s v="Otros"/>
    <x v="24"/>
    <n v="30174"/>
    <x v="47"/>
    <x v="0"/>
    <x v="0"/>
    <s v="Pagado"/>
    <x v="5"/>
    <s v="6329000 AsesorÃ­a y consultorÃ­a - Otros"/>
    <x v="1"/>
    <x v="0"/>
    <m/>
    <m/>
    <m/>
    <m/>
    <m/>
    <m/>
    <x v="130"/>
    <n v="84.75"/>
    <n v="15.25"/>
    <n v="100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7"/>
    <n v="500"/>
    <n v="0.17796000000000001"/>
    <n v="0.21"/>
    <n v="0"/>
    <n v="88.98"/>
    <n v="18"/>
    <n v="16.0199999999999"/>
    <n v="105"/>
    <n v="1"/>
    <n v="1"/>
    <x v="0"/>
    <s v="Otros"/>
    <x v="24"/>
    <n v="30175"/>
    <x v="47"/>
    <x v="0"/>
    <x v="0"/>
    <s v="Pagado"/>
    <x v="5"/>
    <s v="6329000 AsesorÃ­a y consultorÃ­a - Otros"/>
    <x v="1"/>
    <x v="0"/>
    <m/>
    <m/>
    <m/>
    <m/>
    <m/>
    <m/>
    <x v="130"/>
    <n v="88.98"/>
    <n v="16.0199999999999"/>
    <n v="105"/>
  </r>
  <r>
    <s v="F F001"/>
    <s v="00009446"/>
    <s v="COLABORATIVA S.A.C."/>
    <x v="32"/>
    <m/>
    <s v="PRECINTOS PERU E.I.R.L"/>
    <m/>
    <s v="RUC"/>
    <n v="20546099904"/>
    <s v="[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5000', 'valor_unitario': 0.27118600000000004, 'precio_unitario': 0.32, 'descuento': 0.0, 'subtotal': 1355.93, 'porcentaje_de_igv': '18.00', 'igv': 244.06999999999994, 'total': 1600.0, 'moneda': '1', 'tipo_de_cambio': 1.0, 'id_tipo_gasto': 5, 'nom_tipo_gasto': 'Otros', 'id_proveedor': 1400, 'id_producto': 3015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5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3016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5508000000000002, 'precio_unitario': 0.183, 'descuento': 0.0, 'subtotal': 77.54, 'porcentaje_de_igv': '18.00', 'igv': 13.959999999999994, 'total': 91.5, 'moneda': '1', 'tipo_de_cambio': 1.0, 'id_tipo_gasto': 5, 'nom_tipo_gasto': 'Otros', 'id_proveedor': 1400, 'id_producto': 301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339, 'precio_unitario': 0.181, 'descuento': 0.0, 'subtotal': 153.39, 'porcentaje_de_igv': '18.00', 'igv': 27.610000000000014, 'total': 181.0, 'moneda': '1', 'tipo_de_cambio': 1.0, 'id_tipo_gasto': 5, 'nom_tipo_gasto': 'Otros', 'id_proveedor': 1400, 'id_producto': 301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6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30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50', 'valor_unitario': 0.2712, 'precio_unitario': 0.32, 'descuento': 0.0, 'subtotal': 94.92, 'porcentaje_de_igv': '17.99', 'igv': 17.08, 'total': 112.0, 'moneda': '1', 'tipo_de_cambio': 1.0, 'id_tipo_gasto': 5, 'nom_tipo_gasto': 'Otros', 'id_proveedor': 1400, 'id_producto': 3017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3017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95, 'precio_unitario': 0.2, 'descuento': 0.0, 'subtotal': 84.75, 'porcentaje_de_igv': '17.99', 'igv': 15.25, 'total': 100.0, 'moneda': '1', 'tipo_de_cambio': 1.0, 'id_tipo_gasto': 5, 'nom_tipo_gasto': 'Otros', 'id_proveedor': 1400, 'id_producto': 30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30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3017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9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30176"/>
    <x v="46"/>
    <x v="5"/>
    <x v="0"/>
    <s v="Pagado"/>
    <x v="5"/>
    <s v="6329000 AsesorÃ­a y consultorÃ­a - Otros"/>
    <x v="1"/>
    <x v="0"/>
    <m/>
    <m/>
    <m/>
    <m/>
    <m/>
    <m/>
    <x v="130"/>
    <n v="271.19"/>
    <n v="48.81"/>
    <n v="320"/>
  </r>
  <r>
    <s v="F F002"/>
    <s v="00001507"/>
    <s v="COLABORATIVA S.A.C."/>
    <x v="32"/>
    <m/>
    <s v="PRAGMATIC S.A.C."/>
    <s v="Proveedor"/>
    <s v="RUC"/>
    <n v="20607097039"/>
    <s v="[{'codigo_producto': 283, 'cantidad': '1', 'valor_unitario': 562.5, 'precio_unitario': 663.75, 'descuento': 0.0, 'subtotal': 562.5, 'porcentaje_de_igv': '18.00', 'igv': 101.25, 'total': 663.75, 'moneda': '1', 'tipo_de_cambio': 1.0, 'id_tipo_gasto': 5, 'nom_tipo_gasto': 'Otros', 'id_proveedor': 565, 'id_producto': 3012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8-29T00:00:00"/>
    <m/>
    <m/>
    <m/>
    <m/>
    <m/>
    <x v="101"/>
    <n v="1"/>
    <n v="562.5"/>
    <n v="663.75"/>
    <n v="0"/>
    <n v="562.5"/>
    <n v="18"/>
    <n v="101.25"/>
    <n v="663.75"/>
    <n v="1"/>
    <n v="1"/>
    <x v="0"/>
    <s v="Otros"/>
    <x v="1"/>
    <n v="30126"/>
    <x v="99"/>
    <x v="8"/>
    <x v="0"/>
    <s v="Pagado"/>
    <x v="0"/>
    <s v="6329102 SERVICIOS DIVERSOS"/>
    <x v="30"/>
    <x v="0"/>
    <m/>
    <m/>
    <m/>
    <m/>
    <m/>
    <m/>
    <x v="131"/>
    <n v="562.5"/>
    <n v="101.25"/>
    <n v="663.75"/>
  </r>
  <r>
    <s v="F E001"/>
    <s v="00000049"/>
    <s v="COLABORATIVA S.A.C."/>
    <x v="32"/>
    <m/>
    <s v="DOLPHIN EVOLUTION E.I.R.L."/>
    <m/>
    <s v="RUC"/>
    <m/>
    <s v="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8-29T00:00:00"/>
    <m/>
    <m/>
    <m/>
    <m/>
    <m/>
    <x v="10"/>
    <n v="1"/>
    <n v="75"/>
    <n v="88.5"/>
    <n v="0"/>
    <n v="75"/>
    <n v="18"/>
    <n v="13.5"/>
    <n v="88.5"/>
    <n v="1"/>
    <n v="1"/>
    <x v="1"/>
    <s v="Servicios"/>
    <x v="74"/>
    <n v="30096"/>
    <x v="10"/>
    <x v="0"/>
    <x v="0"/>
    <s v="Pagado"/>
    <x v="22"/>
    <s v="6329101 SERVICIOS MANTENIMIENTO EQUIPO"/>
    <x v="1"/>
    <x v="0"/>
    <m/>
    <m/>
    <m/>
    <m/>
    <m/>
    <m/>
    <x v="132"/>
    <n v="75"/>
    <n v="13.5"/>
    <n v="88.5"/>
  </r>
  <r>
    <s v="F E001"/>
    <s v="00000049"/>
    <s v="COLABORATIVA S.A.C."/>
    <x v="32"/>
    <m/>
    <s v="DOLPHIN EVOLUTION E.I.R.L."/>
    <m/>
    <s v="RUC"/>
    <m/>
    <s v="[{'codigo_producto': 2026, 'cantidad': '1', 'valor_unitario': 75.0, 'precio_unitario': 88.5, 'descuento': 0.0, 'subtotal': 75.0, 'porcentaje_de_igv': '18.00', 'igv': 13.5, 'total': 88.5, 'moneda': '1', 'tipo_de_cambio': 1.0, 'id_tipo_gasto': 2, 'nom_tipo_gasto': 'Servicios', 'id_proveedor': 4858, 'id_producto': 30096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2026, 'cantidad': '1', 'valor_unitario': 75.0, 'precio_unitario': 88.5, 'descuento': 0.0, 'subtotal': 75.0, 'porcentaje_de_igv': '18.00', 'igv': 13.5, 'total': 88.5, 'moneda': '1', 'tipo_de_cambio': 1.0, 'id_tipo_gasto': 5, 'nom_tipo_gasto': 'Otros', 'id_proveedor': 4858, 'id_producto': 30097, 'nom_producto': 'SERVICIO DE 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8-29T00:00:00"/>
    <m/>
    <m/>
    <m/>
    <m/>
    <m/>
    <x v="10"/>
    <n v="1"/>
    <n v="75"/>
    <n v="88.5"/>
    <n v="0"/>
    <n v="75"/>
    <n v="18"/>
    <n v="13.5"/>
    <n v="88.5"/>
    <n v="1"/>
    <n v="1"/>
    <x v="0"/>
    <s v="Otros"/>
    <x v="74"/>
    <n v="30097"/>
    <x v="10"/>
    <x v="0"/>
    <x v="0"/>
    <s v="Pagado"/>
    <x v="22"/>
    <s v="6329101 SERVICIOS MANTENIMIENTO EQUIPO"/>
    <x v="1"/>
    <x v="0"/>
    <m/>
    <m/>
    <m/>
    <m/>
    <m/>
    <m/>
    <x v="132"/>
    <n v="75"/>
    <n v="13.5"/>
    <n v="88.5"/>
  </r>
  <r>
    <s v="F F001"/>
    <s v="00000432"/>
    <s v="COLABORATIVA S.A.C."/>
    <x v="32"/>
    <m/>
    <s v="SERVIM LOGISTIC S.A.C."/>
    <m/>
    <s v="RUC"/>
    <m/>
    <s v="[{'codigo_producto': 1917, 'cantidad': '1', 'valor_unitario': 335.0, 'precio_unitario': 395.3, 'descuento': 0.0, 'subtotal': 335.0, 'porcentaje_de_igv': '18.00', 'igv': 60.30000000000001, 'total': 395.3, 'moneda': '1', 'tipo_de_cambio': 1.0, 'id_tipo_gasto': 2, 'nom_tipo_gasto': 'Servicios', 'id_proveedor': 5014, 'id_producto': 30086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63, 'nom_distribucion': 'Administrativo', 'sub_categoria': 'Delivery', 'porcentaje': '100.00'}]]}]"/>
    <d v="2025-08-29T00:00:00"/>
    <m/>
    <m/>
    <m/>
    <m/>
    <m/>
    <x v="102"/>
    <n v="1"/>
    <n v="335"/>
    <n v="395.3"/>
    <n v="0"/>
    <n v="335"/>
    <n v="18"/>
    <n v="60.3"/>
    <n v="395.3"/>
    <n v="1"/>
    <n v="1"/>
    <x v="1"/>
    <s v="Servicios"/>
    <x v="75"/>
    <n v="30086"/>
    <x v="100"/>
    <x v="0"/>
    <x v="0"/>
    <s v="Pagado"/>
    <x v="2"/>
    <s v="6311200 MOVILIDAD"/>
    <x v="14"/>
    <x v="0"/>
    <m/>
    <m/>
    <m/>
    <m/>
    <m/>
    <m/>
    <x v="133"/>
    <n v="335"/>
    <n v="60.3"/>
    <n v="395.3"/>
  </r>
  <r>
    <s v="FFBNÂº"/>
    <n v="8800045721"/>
    <s v="COLABORATIVA S.A.C."/>
    <x v="33"/>
    <m/>
    <s v="CompaÃ±Ã­a Food Retail S.A.C."/>
    <m/>
    <s v="RUC"/>
    <m/>
    <s v="[{'codigo_producto': 252, 'cantidad': '1', 'valor_unitario': 238.98, 'precio_unitario': 282.0, 'descuento': 0.0, 'subtotal': 238.98, 'porcentaje_de_igv': '18.00', 'igv': 43.02000000000001, 'total': 282.0, 'moneda': '1', 'tipo_de_cambio': 1.0, 'id_tipo_gasto': 5, 'nom_tipo_gasto': 'Otros', 'id_proveedor': 5015, 'id_producto': 30074, 'nom_producto': 'HORNO MICROONDAS ', 'categoria_producto': 'ACTIVOS', 'id_estado': 'paid', 'nombre_estado': 'Pagado', 'evento': {'id_evento': '', 'nom_evento': '', 'fecha_hora_ini_event': '', 'fecha_hora_fin_event': '', 'id_organizador': '', 'nom_organizador': '', 'tipo_organizador': ''}, 'id_cuenta': 6383, 'nom_cuenta': '3351100 Muebles-Costo', 'distribucion_analitica': [[{'codigo': 59, 'nom_distribucion': 'Administrativo', 'sub_categoria': 'Ime', 'porcentaje': '100.00'}]]}]"/>
    <d v="2025-08-28T00:00:00"/>
    <m/>
    <m/>
    <m/>
    <m/>
    <m/>
    <x v="103"/>
    <n v="1"/>
    <n v="238.98"/>
    <n v="282"/>
    <n v="0"/>
    <n v="238.98"/>
    <n v="18"/>
    <n v="43.02"/>
    <n v="282"/>
    <n v="1"/>
    <n v="1"/>
    <x v="0"/>
    <s v="Otros"/>
    <x v="76"/>
    <n v="30074"/>
    <x v="101"/>
    <x v="4"/>
    <x v="0"/>
    <s v="Pagado"/>
    <x v="23"/>
    <s v="3351100 Muebles-Costo"/>
    <x v="25"/>
    <x v="0"/>
    <m/>
    <m/>
    <m/>
    <m/>
    <m/>
    <m/>
    <x v="134"/>
    <n v="238.98"/>
    <n v="43.02"/>
    <n v="282"/>
  </r>
  <r>
    <s v="F F001"/>
    <s v="00025294"/>
    <s v="COLABORATIVA S.A.C."/>
    <x v="34"/>
    <m/>
    <s v="TECNOLOGIA FLEXOGRAFICA S.A.C - TECFLEX"/>
    <s v="Proveedor"/>
    <s v="RUC"/>
    <n v="20430785266"/>
    <s v="[{'codigo_producto': 1902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30081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08-27T00:00:00"/>
    <m/>
    <m/>
    <m/>
    <m/>
    <m/>
    <x v="15"/>
    <n v="30"/>
    <n v="67.599999999999994"/>
    <n v="79.768000000000001"/>
    <n v="0"/>
    <n v="2028"/>
    <n v="18"/>
    <n v="365.039999999999"/>
    <n v="2393.04"/>
    <n v="1"/>
    <n v="1"/>
    <x v="0"/>
    <s v="Otros"/>
    <x v="17"/>
    <n v="30081"/>
    <x v="15"/>
    <x v="0"/>
    <x v="0"/>
    <s v="Pagado"/>
    <x v="8"/>
    <s v="602112 Insumos"/>
    <x v="10"/>
    <x v="0"/>
    <m/>
    <m/>
    <m/>
    <m/>
    <m/>
    <m/>
    <x v="135"/>
    <n v="2028"/>
    <n v="365.039999999999"/>
    <n v="2393.04"/>
  </r>
  <r>
    <s v="F E001"/>
    <s v="00000280"/>
    <s v="COLABORATIVA S.A.C."/>
    <x v="34"/>
    <m/>
    <s v="JEMKA &amp; ASOCIADOS S.A.C.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30061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8-27T00:00:00"/>
    <m/>
    <m/>
    <m/>
    <m/>
    <m/>
    <x v="39"/>
    <n v="1"/>
    <n v="1500"/>
    <n v="1770"/>
    <n v="0"/>
    <n v="1500"/>
    <n v="18"/>
    <n v="270"/>
    <n v="1770"/>
    <n v="1"/>
    <n v="1"/>
    <x v="1"/>
    <s v="Servicios"/>
    <x v="41"/>
    <n v="30061"/>
    <x v="39"/>
    <x v="0"/>
    <x v="0"/>
    <s v="Pagado"/>
    <x v="12"/>
    <s v="6321102 AsesorÃ­a y consult. Contabilidad"/>
    <x v="20"/>
    <x v="0"/>
    <m/>
    <m/>
    <m/>
    <m/>
    <m/>
    <m/>
    <x v="136"/>
    <n v="1500"/>
    <n v="270"/>
    <n v="1770"/>
  </r>
  <r>
    <s v="RE"/>
    <s v="00171"/>
    <s v="COLABORATIVA S.A.C."/>
    <x v="34"/>
    <m/>
    <s v="MARCAS TUPALAYA VICTOR ALBERTO"/>
    <m/>
    <s v="RUC"/>
    <n v="10444278345"/>
    <s v="[{'codigo_producto': 1935, 'cantidad': '1', 'valor_unitario': 476.27, 'precio_unitario': 562.0, 'descuento': 0.0, 'subtotal': 476.27, 'porcentaje_de_igv': '18.00', 'igv': 85.73000000000002, 'total': 562.0, 'moneda': '1', 'tipo_de_cambio': 1.0, 'id_tipo_gasto': 5, 'nom_tipo_gasto': 'Otros', 'id_proveedor': 1811, 'id_producto': 30045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25, 'nom_distribucion': 'TI', 'sub_categoria': 'Servidores', 'porcentaje': '100.00'}]]}]"/>
    <d v="2025-08-27T00:00:00"/>
    <m/>
    <m/>
    <m/>
    <m/>
    <m/>
    <x v="33"/>
    <n v="1"/>
    <n v="476.27"/>
    <n v="562"/>
    <n v="0"/>
    <n v="476.27"/>
    <n v="18"/>
    <n v="85.73"/>
    <n v="562"/>
    <n v="1"/>
    <n v="1"/>
    <x v="0"/>
    <s v="Otros"/>
    <x v="32"/>
    <n v="30045"/>
    <x v="33"/>
    <x v="0"/>
    <x v="0"/>
    <s v="Pagado"/>
    <x v="1"/>
    <s v="6327106 SERVICIOS INFORMATICOS"/>
    <x v="15"/>
    <x v="0"/>
    <m/>
    <m/>
    <m/>
    <m/>
    <m/>
    <m/>
    <x v="137"/>
    <n v="476.27"/>
    <n v="85.73"/>
    <n v="562"/>
  </r>
  <r>
    <s v="F E001"/>
    <s v="00000110"/>
    <s v="COLABORATIVA S.A.C."/>
    <x v="34"/>
    <m/>
    <s v="MUÃ‘OZ VERANO JOHN BRACKSON"/>
    <m/>
    <s v="RUC"/>
    <n v="10440668581"/>
    <s v="[{'codigo_producto': 1859, 'cantidad': '1', 'valor_unitario': 1360.0, 'precio_unitario': 1604.8, 'descuento': 0.0, 'subtotal': 1360.0, 'porcentaje_de_igv': '18.00', 'igv': 244.79999999999995, 'total': 1604.8, 'moneda': '1', 'tipo_de_cambio': 1.0, 'id_tipo_gasto': 2, 'nom_tipo_gasto': 'Servicios', 'id_proveedor': 1389, 'id_producto': 3003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27T00:00:00"/>
    <m/>
    <m/>
    <m/>
    <m/>
    <m/>
    <x v="98"/>
    <n v="1"/>
    <n v="1360"/>
    <n v="1604.8"/>
    <n v="0"/>
    <n v="1360"/>
    <n v="18"/>
    <n v="244.79999999999899"/>
    <n v="1604.8"/>
    <n v="1"/>
    <n v="1"/>
    <x v="1"/>
    <s v="Servicios"/>
    <x v="14"/>
    <n v="30037"/>
    <x v="96"/>
    <x v="0"/>
    <x v="0"/>
    <s v="Pagado"/>
    <x v="0"/>
    <s v="6329102 SERVICIOS DIVERSOS"/>
    <x v="2"/>
    <x v="0"/>
    <m/>
    <m/>
    <m/>
    <m/>
    <m/>
    <m/>
    <x v="138"/>
    <n v="1360"/>
    <n v="244.79999999999899"/>
    <n v="1604.8"/>
  </r>
  <r>
    <s v="F F002"/>
    <s v="00001504"/>
    <s v="COLABORATIVA S.A.C."/>
    <x v="34"/>
    <m/>
    <s v="PRAGMATIC S.A.C."/>
    <s v="Proveedor"/>
    <s v="RUC"/>
    <n v="20607097039"/>
    <s v="[{'codigo_producto': 1935, 'cantidad': '1', 'valor_unitario': 1950.0, 'precio_unitario': 2301.0, 'descuento': 0.0, 'subtotal': 1950.0, 'porcentaje_de_igv': '18.00', 'igv': 351.0, 'total': 2301.0, 'moneda': '1', 'tipo_de_cambio': 1.0, 'id_tipo_gasto': 5, 'nom_tipo_gasto': 'Otros', 'id_proveedor': 565, 'id_producto': 29763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43, 'nom_distribucion': 'RR.HH', 'sub_categoria': 'Otros', 'porcentaje': '100.00'}]]}]"/>
    <d v="2025-08-27T00:00:00"/>
    <m/>
    <m/>
    <m/>
    <m/>
    <m/>
    <x v="33"/>
    <n v="1"/>
    <n v="1950"/>
    <n v="2301"/>
    <n v="0"/>
    <n v="1950"/>
    <n v="18"/>
    <n v="351"/>
    <n v="2301"/>
    <n v="1"/>
    <n v="1"/>
    <x v="0"/>
    <s v="Otros"/>
    <x v="1"/>
    <n v="29763"/>
    <x v="33"/>
    <x v="0"/>
    <x v="0"/>
    <s v="Pagado"/>
    <x v="0"/>
    <s v="6329102 SERVICIOS DIVERSOS"/>
    <x v="22"/>
    <x v="0"/>
    <m/>
    <m/>
    <m/>
    <m/>
    <m/>
    <m/>
    <x v="139"/>
    <n v="1950"/>
    <n v="351"/>
    <n v="2301"/>
  </r>
  <r>
    <s v="F F002"/>
    <s v="00032725"/>
    <s v="COLABORATIVA S.A.C."/>
    <x v="35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79"/>
    <x v="47"/>
    <x v="0"/>
    <x v="0"/>
    <s v="Pagado"/>
    <x v="5"/>
    <s v="6329000 AsesorÃ­a y consultorÃ­a - Otros"/>
    <x v="1"/>
    <x v="0"/>
    <m/>
    <m/>
    <m/>
    <m/>
    <m/>
    <m/>
    <x v="140"/>
    <n v="805.08"/>
    <n v="144.91999999999899"/>
    <n v="950"/>
  </r>
  <r>
    <s v="F F002"/>
    <s v="00032725"/>
    <s v="COLABORATIVA S.A.C."/>
    <x v="35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0"/>
    <x v="47"/>
    <x v="0"/>
    <x v="0"/>
    <s v="Pagado"/>
    <x v="5"/>
    <s v="6329000 AsesorÃ­a y consultorÃ­a - Otros"/>
    <x v="1"/>
    <x v="0"/>
    <m/>
    <m/>
    <m/>
    <m/>
    <m/>
    <m/>
    <x v="140"/>
    <n v="805.08"/>
    <n v="144.91999999999899"/>
    <n v="950"/>
  </r>
  <r>
    <s v="F F002"/>
    <s v="00032725"/>
    <s v="COLABORATIVA S.A.C."/>
    <x v="35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1"/>
    <x v="47"/>
    <x v="0"/>
    <x v="0"/>
    <s v="Pagado"/>
    <x v="5"/>
    <s v="6329000 AsesorÃ­a y consultorÃ­a - Otros"/>
    <x v="1"/>
    <x v="0"/>
    <m/>
    <m/>
    <m/>
    <m/>
    <m/>
    <m/>
    <x v="140"/>
    <n v="805.08"/>
    <n v="144.91999999999899"/>
    <n v="950"/>
  </r>
  <r>
    <s v="F F002"/>
    <s v="00032725"/>
    <s v="COLABORATIVA S.A.C."/>
    <x v="35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2"/>
    <x v="47"/>
    <x v="0"/>
    <x v="0"/>
    <s v="Pagado"/>
    <x v="5"/>
    <s v="6329000 AsesorÃ­a y consultorÃ­a - Otros"/>
    <x v="1"/>
    <x v="0"/>
    <m/>
    <m/>
    <m/>
    <m/>
    <m/>
    <m/>
    <x v="140"/>
    <n v="805.08"/>
    <n v="144.91999999999899"/>
    <n v="950"/>
  </r>
  <r>
    <s v="F F002"/>
    <s v="00032725"/>
    <s v="COLABORATIVA S.A.C."/>
    <x v="35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3"/>
    <x v="47"/>
    <x v="0"/>
    <x v="0"/>
    <s v="Pagado"/>
    <x v="5"/>
    <s v="6329000 AsesorÃ­a y consultorÃ­a - Otros"/>
    <x v="1"/>
    <x v="0"/>
    <m/>
    <m/>
    <m/>
    <m/>
    <m/>
    <m/>
    <x v="140"/>
    <n v="805.08"/>
    <n v="144.91999999999899"/>
    <n v="950"/>
  </r>
  <r>
    <s v="F F002"/>
    <s v="00032725"/>
    <s v="COLABORATIVA S.A.C."/>
    <x v="35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4"/>
    <x v="47"/>
    <x v="0"/>
    <x v="0"/>
    <s v="Pagado"/>
    <x v="5"/>
    <s v="6329000 AsesorÃ­a y consultorÃ­a - Otros"/>
    <x v="1"/>
    <x v="0"/>
    <m/>
    <m/>
    <m/>
    <m/>
    <m/>
    <m/>
    <x v="140"/>
    <n v="805.08"/>
    <n v="144.91999999999899"/>
    <n v="950"/>
  </r>
  <r>
    <s v="F F002"/>
    <s v="00032725"/>
    <s v="COLABORATIVA S.A.C."/>
    <x v="35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5"/>
    <x v="47"/>
    <x v="0"/>
    <x v="0"/>
    <s v="Pagado"/>
    <x v="5"/>
    <s v="6329000 AsesorÃ­a y consultorÃ­a - Otros"/>
    <x v="1"/>
    <x v="0"/>
    <m/>
    <m/>
    <m/>
    <m/>
    <m/>
    <m/>
    <x v="140"/>
    <n v="805.08"/>
    <n v="144.91999999999899"/>
    <n v="950"/>
  </r>
  <r>
    <s v="F F002"/>
    <s v="00032725"/>
    <s v="COLABORATIVA S.A.C."/>
    <x v="35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6"/>
    <x v="47"/>
    <x v="0"/>
    <x v="0"/>
    <s v="Pagado"/>
    <x v="5"/>
    <s v="6329000 AsesorÃ­a y consultorÃ­a - Otros"/>
    <x v="1"/>
    <x v="0"/>
    <m/>
    <m/>
    <m/>
    <m/>
    <m/>
    <m/>
    <x v="140"/>
    <n v="805.08"/>
    <n v="144.91999999999899"/>
    <n v="950"/>
  </r>
  <r>
    <s v="F F002"/>
    <s v="00032725"/>
    <s v="COLABORATIVA S.A.C."/>
    <x v="35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7"/>
    <x v="47"/>
    <x v="0"/>
    <x v="0"/>
    <s v="Pagado"/>
    <x v="5"/>
    <s v="6329000 AsesorÃ­a y consultorÃ­a - Otros"/>
    <x v="1"/>
    <x v="0"/>
    <m/>
    <m/>
    <m/>
    <m/>
    <m/>
    <m/>
    <x v="140"/>
    <n v="805.08"/>
    <n v="144.91999999999899"/>
    <n v="950"/>
  </r>
  <r>
    <s v="F F002"/>
    <s v="00032725"/>
    <s v="COLABORATIVA S.A.C."/>
    <x v="35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8"/>
    <x v="47"/>
    <x v="0"/>
    <x v="0"/>
    <s v="Pagado"/>
    <x v="5"/>
    <s v="6329000 AsesorÃ­a y consultorÃ­a - Otros"/>
    <x v="1"/>
    <x v="0"/>
    <m/>
    <m/>
    <m/>
    <m/>
    <m/>
    <m/>
    <x v="140"/>
    <n v="805.08"/>
    <n v="144.91999999999899"/>
    <n v="950"/>
  </r>
  <r>
    <s v="F F002"/>
    <s v="00032725"/>
    <s v="COLABORATIVA S.A.C."/>
    <x v="35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301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30189"/>
    <x v="47"/>
    <x v="0"/>
    <x v="0"/>
    <s v="Pagado"/>
    <x v="5"/>
    <s v="6329000 AsesorÃ­a y consultorÃ­a - Otros"/>
    <x v="1"/>
    <x v="0"/>
    <m/>
    <m/>
    <m/>
    <m/>
    <m/>
    <m/>
    <x v="140"/>
    <n v="805.08"/>
    <n v="144.91999999999899"/>
    <n v="950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4"/>
    <n v="3"/>
    <n v="3.53"/>
    <s v="4.166666666666667"/>
    <n v="0"/>
    <n v="10.59"/>
    <n v="18.04"/>
    <n v="1.91"/>
    <n v="12.5"/>
    <n v="1"/>
    <n v="1"/>
    <x v="0"/>
    <s v="Otros"/>
    <x v="77"/>
    <n v="29977"/>
    <x v="102"/>
    <x v="0"/>
    <x v="0"/>
    <s v="Pagado"/>
    <x v="8"/>
    <s v="602112 Insumos"/>
    <x v="29"/>
    <x v="0"/>
    <m/>
    <m/>
    <m/>
    <m/>
    <m/>
    <m/>
    <x v="141"/>
    <n v="10.59"/>
    <n v="1.91"/>
    <n v="12.5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5"/>
    <n v="10"/>
    <s v="0.33999999999999997"/>
    <s v="0.40099999999999997"/>
    <n v="0"/>
    <n v="3.4"/>
    <n v="17.940000000000001"/>
    <n v="0.60999999999999899"/>
    <n v="4.01"/>
    <n v="1"/>
    <n v="1"/>
    <x v="0"/>
    <s v="Otros"/>
    <x v="77"/>
    <n v="29978"/>
    <x v="103"/>
    <x v="0"/>
    <x v="0"/>
    <s v="Pagado"/>
    <x v="10"/>
    <s v="6032400 Compra Suministros-Otros Suministros"/>
    <x v="29"/>
    <x v="0"/>
    <m/>
    <m/>
    <m/>
    <m/>
    <m/>
    <m/>
    <x v="141"/>
    <n v="3.4"/>
    <n v="0.60999999999999899"/>
    <n v="4.01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5"/>
    <n v="5"/>
    <n v="0.32"/>
    <n v="0.378"/>
    <n v="0"/>
    <n v="1.6"/>
    <n v="18.12"/>
    <n v="0.28999999999999898"/>
    <n v="1.89"/>
    <n v="1"/>
    <n v="1"/>
    <x v="0"/>
    <s v="Otros"/>
    <x v="77"/>
    <n v="29979"/>
    <x v="103"/>
    <x v="0"/>
    <x v="0"/>
    <s v="Pagado"/>
    <x v="10"/>
    <s v="6032400 Compra Suministros-Otros Suministros"/>
    <x v="29"/>
    <x v="0"/>
    <m/>
    <m/>
    <m/>
    <m/>
    <m/>
    <m/>
    <x v="141"/>
    <n v="1.6"/>
    <n v="0.28999999999999898"/>
    <n v="1.89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5"/>
    <n v="10"/>
    <n v="0.32"/>
    <n v="0.378"/>
    <n v="0"/>
    <n v="3.2"/>
    <n v="18.12"/>
    <n v="0.57999999999999896"/>
    <n v="3.78"/>
    <n v="1"/>
    <n v="1"/>
    <x v="0"/>
    <s v="Otros"/>
    <x v="77"/>
    <n v="29980"/>
    <x v="103"/>
    <x v="0"/>
    <x v="0"/>
    <s v="Pagado"/>
    <x v="10"/>
    <s v="6032400 Compra Suministros-Otros Suministros"/>
    <x v="29"/>
    <x v="0"/>
    <m/>
    <m/>
    <m/>
    <m/>
    <m/>
    <m/>
    <x v="141"/>
    <n v="3.2"/>
    <n v="0.57999999999999896"/>
    <n v="3.78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6"/>
    <n v="3"/>
    <n v="4.71"/>
    <s v="5.5566666666666675"/>
    <n v="0"/>
    <n v="14.13"/>
    <n v="17.98"/>
    <n v="2.54"/>
    <n v="16.670000000000002"/>
    <n v="1"/>
    <n v="1"/>
    <x v="0"/>
    <s v="Otros"/>
    <x v="77"/>
    <n v="29981"/>
    <x v="104"/>
    <x v="0"/>
    <x v="0"/>
    <s v="Pagado"/>
    <x v="10"/>
    <s v="6032400 Compra Suministros-Otros Suministros"/>
    <x v="29"/>
    <x v="0"/>
    <m/>
    <m/>
    <m/>
    <m/>
    <m/>
    <m/>
    <x v="141"/>
    <n v="14.13"/>
    <n v="2.54"/>
    <n v="16.670000000000002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7"/>
    <n v="1"/>
    <n v="9.75"/>
    <n v="11.51"/>
    <n v="0"/>
    <n v="9.75"/>
    <n v="18.05"/>
    <n v="1.75999999999999"/>
    <n v="11.51"/>
    <n v="1"/>
    <n v="1"/>
    <x v="0"/>
    <s v="Otros"/>
    <x v="77"/>
    <n v="29982"/>
    <x v="105"/>
    <x v="0"/>
    <x v="0"/>
    <s v="Pagado"/>
    <x v="10"/>
    <s v="6032400 Compra Suministros-Otros Suministros"/>
    <x v="29"/>
    <x v="0"/>
    <m/>
    <m/>
    <m/>
    <m/>
    <m/>
    <m/>
    <x v="141"/>
    <n v="9.75"/>
    <n v="1.75999999999999"/>
    <n v="11.51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8"/>
    <n v="2"/>
    <n v="16.43"/>
    <n v="19.385000000000002"/>
    <n v="0"/>
    <n v="32.86"/>
    <n v="17.989999999999998"/>
    <n v="5.91"/>
    <n v="38.770000000000003"/>
    <n v="1"/>
    <n v="1"/>
    <x v="0"/>
    <s v="Otros"/>
    <x v="77"/>
    <n v="29983"/>
    <x v="106"/>
    <x v="0"/>
    <x v="0"/>
    <s v="Pagado"/>
    <x v="10"/>
    <s v="6032400 Compra Suministros-Otros Suministros"/>
    <x v="29"/>
    <x v="0"/>
    <m/>
    <m/>
    <m/>
    <m/>
    <m/>
    <m/>
    <x v="141"/>
    <n v="32.86"/>
    <n v="5.91"/>
    <n v="38.770000000000003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09"/>
    <n v="3"/>
    <n v="2.75"/>
    <s v="3.2466666666666666"/>
    <n v="0"/>
    <n v="8.25"/>
    <n v="18.059999999999999"/>
    <n v="1.49"/>
    <n v="9.74"/>
    <n v="1"/>
    <n v="1"/>
    <x v="0"/>
    <s v="Otros"/>
    <x v="77"/>
    <n v="29984"/>
    <x v="107"/>
    <x v="0"/>
    <x v="0"/>
    <s v="Pagado"/>
    <x v="10"/>
    <s v="6032400 Compra Suministros-Otros Suministros"/>
    <x v="29"/>
    <x v="0"/>
    <m/>
    <m/>
    <m/>
    <m/>
    <m/>
    <m/>
    <x v="141"/>
    <n v="8.25"/>
    <n v="1.49"/>
    <n v="9.74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0"/>
    <n v="3"/>
    <n v="2.12"/>
    <n v="2.5"/>
    <n v="0"/>
    <n v="6.36"/>
    <n v="17.920000000000002"/>
    <n v="1.1399999999999899"/>
    <n v="7.5"/>
    <n v="1"/>
    <n v="1"/>
    <x v="0"/>
    <s v="Otros"/>
    <x v="77"/>
    <n v="29985"/>
    <x v="108"/>
    <x v="0"/>
    <x v="0"/>
    <s v="Pagado"/>
    <x v="10"/>
    <s v="6032400 Compra Suministros-Otros Suministros"/>
    <x v="29"/>
    <x v="0"/>
    <m/>
    <m/>
    <m/>
    <m/>
    <m/>
    <m/>
    <x v="141"/>
    <n v="6.36"/>
    <n v="1.1399999999999899"/>
    <n v="7.5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1"/>
    <n v="1"/>
    <n v="5.35"/>
    <n v="6.31"/>
    <n v="0"/>
    <n v="5.35"/>
    <n v="17.940000000000001"/>
    <n v="0.96"/>
    <n v="6.31"/>
    <n v="1"/>
    <n v="1"/>
    <x v="0"/>
    <s v="Otros"/>
    <x v="77"/>
    <n v="29986"/>
    <x v="109"/>
    <x v="0"/>
    <x v="0"/>
    <s v="Pagado"/>
    <x v="10"/>
    <s v="6032400 Compra Suministros-Otros Suministros"/>
    <x v="29"/>
    <x v="0"/>
    <m/>
    <m/>
    <m/>
    <m/>
    <m/>
    <m/>
    <x v="141"/>
    <n v="5.35"/>
    <n v="0.96"/>
    <n v="6.31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1"/>
    <n v="1"/>
    <n v="3.75"/>
    <n v="4.43"/>
    <n v="0"/>
    <n v="3.75"/>
    <n v="18.13"/>
    <n v="0.67999999999999905"/>
    <n v="4.43"/>
    <n v="1"/>
    <n v="1"/>
    <x v="0"/>
    <s v="Otros"/>
    <x v="77"/>
    <n v="29987"/>
    <x v="109"/>
    <x v="0"/>
    <x v="0"/>
    <s v="Pagado"/>
    <x v="10"/>
    <s v="6032400 Compra Suministros-Otros Suministros"/>
    <x v="29"/>
    <x v="0"/>
    <m/>
    <m/>
    <m/>
    <m/>
    <m/>
    <m/>
    <x v="141"/>
    <n v="3.75"/>
    <n v="0.67999999999999905"/>
    <n v="4.43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1"/>
    <n v="1"/>
    <n v="2.75"/>
    <n v="3.25"/>
    <n v="0"/>
    <n v="2.75"/>
    <n v="18.18"/>
    <n v="0.5"/>
    <n v="3.25"/>
    <n v="1"/>
    <n v="1"/>
    <x v="0"/>
    <s v="Otros"/>
    <x v="77"/>
    <n v="29988"/>
    <x v="109"/>
    <x v="0"/>
    <x v="0"/>
    <s v="Pagado"/>
    <x v="10"/>
    <s v="6032400 Compra Suministros-Otros Suministros"/>
    <x v="29"/>
    <x v="0"/>
    <m/>
    <m/>
    <m/>
    <m/>
    <m/>
    <m/>
    <x v="141"/>
    <n v="2.75"/>
    <n v="0.5"/>
    <n v="3.25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2"/>
    <n v="1"/>
    <n v="11.35"/>
    <n v="13.39"/>
    <n v="0"/>
    <n v="11.35"/>
    <n v="17.97"/>
    <n v="2.04"/>
    <n v="13.39"/>
    <n v="1"/>
    <n v="1"/>
    <x v="0"/>
    <s v="Otros"/>
    <x v="77"/>
    <n v="29989"/>
    <x v="110"/>
    <x v="0"/>
    <x v="0"/>
    <s v="Pagado"/>
    <x v="8"/>
    <s v="602112 Insumos"/>
    <x v="29"/>
    <x v="0"/>
    <m/>
    <m/>
    <m/>
    <m/>
    <m/>
    <m/>
    <x v="141"/>
    <n v="11.35"/>
    <n v="2.04"/>
    <n v="13.39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2"/>
    <n v="1"/>
    <n v="10.51"/>
    <n v="12.4"/>
    <n v="0"/>
    <n v="10.51"/>
    <n v="17.98"/>
    <n v="1.89"/>
    <n v="12.4"/>
    <n v="1"/>
    <n v="1"/>
    <x v="0"/>
    <s v="Otros"/>
    <x v="77"/>
    <n v="29990"/>
    <x v="110"/>
    <x v="0"/>
    <x v="0"/>
    <s v="Pagado"/>
    <x v="8"/>
    <s v="602112 Insumos"/>
    <x v="29"/>
    <x v="0"/>
    <m/>
    <m/>
    <m/>
    <m/>
    <m/>
    <m/>
    <x v="141"/>
    <n v="10.51"/>
    <n v="1.89"/>
    <n v="12.4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2"/>
    <n v="1"/>
    <n v="4.74"/>
    <n v="5.59"/>
    <n v="0"/>
    <n v="4.74"/>
    <n v="17.93"/>
    <n v="0.84999999999999898"/>
    <n v="5.59"/>
    <n v="1"/>
    <n v="1"/>
    <x v="0"/>
    <s v="Otros"/>
    <x v="77"/>
    <n v="29991"/>
    <x v="110"/>
    <x v="0"/>
    <x v="0"/>
    <s v="Pagado"/>
    <x v="8"/>
    <s v="602112 Insumos"/>
    <x v="29"/>
    <x v="0"/>
    <m/>
    <m/>
    <m/>
    <m/>
    <m/>
    <m/>
    <x v="141"/>
    <n v="4.74"/>
    <n v="0.84999999999999898"/>
    <n v="5.59"/>
  </r>
  <r>
    <s v="FFNÂº"/>
    <s v="00401103267"/>
    <s v="COLABORATIVA S.A.C."/>
    <x v="36"/>
    <m/>
    <s v="DIMERC PERU S.A.C."/>
    <m/>
    <s v="RUC"/>
    <m/>
    <s v="[{'codigo_producto': 2022, 'cantidad': '3', 'valor_unitario': 3.53, 'precio_unitario': 4.166666666666667, 'descuento': 0.0, 'subtotal': 10.59, 'porcentaje_de_igv': '18.04', 'igv': 1.9100000000000001, 'total': 12.5, 'moneda': '1', 'tipo_de_cambio': 1.0, 'id_tipo_gasto': 5, 'nom_tipo_gasto': 'Otros', 'id_proveedor': 2742, 'id_producto': 29977, 'nom_producto': 'BEBIDA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16, 'cantidad': '10', 'valor_unitario': 0.33999999999999997, 'precio_unitario': 0.40099999999999997, 'descuento': 0.0, 'subtotal': 3.4, 'porcentaje_de_igv': '17.94', 'igv': 0.6099999999999999, 'total': 4.01, 'moneda': '1', 'tipo_de_cambio': 1.0, 'id_tipo_gasto': 5, 'nom_tipo_gasto': 'Otros', 'id_proveedor': 2742, 'id_producto': 29978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5', 'valor_unitario': 0.32, 'precio_unitario': 0.378, 'descuento': 0.0, 'subtotal': 1.6, 'porcentaje_de_igv': '18.12', 'igv': 0.2899999999999998, 'total': 1.89, 'moneda': '1', 'tipo_de_cambio': 1.0, 'id_tipo_gasto': 5, 'nom_tipo_gasto': 'Otros', 'id_proveedor': 2742, 'id_producto': 29979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6, 'cantidad': '10', 'valor_unitario': 0.32, 'precio_unitario': 0.378, 'descuento': 0.0, 'subtotal': 3.2, 'porcentaje_de_igv': '18.12', 'igv': 0.5799999999999996, 'total': 3.78, 'moneda': '1', 'tipo_de_cambio': 1.0, 'id_tipo_gasto': 5, 'nom_tipo_gasto': 'Otros', 'id_proveedor': 2742, 'id_producto': 29980, 'nom_producto': 'Lapicer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37, 'cantidad': '3', 'valor_unitario': 4.71, 'precio_unitario': 5.5566666666666675, 'descuento': 0.0, 'subtotal': 14.13, 'porcentaje_de_igv': '17.98', 'igv': 2.540000000000001, 'total': 16.67, 'moneda': '1', 'tipo_de_cambio': 1.0, 'id_tipo_gasto': 5, 'nom_tipo_gasto': 'Otros', 'id_proveedor': 2742, 'id_producto': 29981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7, 'cantidad': '1', 'valor_unitario': 9.75, 'precio_unitario': 11.51, 'descuento': 0.0, 'subtotal': 9.75, 'porcentaje_de_igv': '18.05', 'igv': 1.7599999999999998, 'total': 11.51, 'moneda': '1', 'tipo_de_cambio': 1.0, 'id_tipo_gasto': 5, 'nom_tipo_gasto': 'Otros', 'id_proveedor': 2742, 'id_producto': 29982, 'nom_producto': 'Sobre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67, 'cantidad': '2', 'valor_unitario': 16.43, 'precio_unitario': 19.385, 'descuento': 0.0, 'subtotal': 32.86, 'porcentaje_de_igv': '17.99', 'igv': 5.910000000000004, 'total': 38.77, 'moneda': '1', 'tipo_de_cambio': 1.0, 'id_tipo_gasto': 5, 'nom_tipo_gasto': 'Otros', 'id_proveedor': 2742, 'id_producto': 29983, 'nom_producto': 'POST IT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1971, 'cantidad': '3', 'valor_unitario': 2.75, 'precio_unitario': 3.2466666666666666, 'descuento': 0.0, 'subtotal': 8.25, 'porcentaje_de_igv': '18.06', 'igv': 1.4900000000000002, 'total': 9.74, 'moneda': '1', 'tipo_de_cambio': 1.0, 'id_tipo_gasto': 5, 'nom_tipo_gasto': 'Otros', 'id_proveedor': 2742, 'id_producto': 29984, 'nom_producto': 'ENGRAPADOR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8, 'cantidad': '3', 'valor_unitario': 2.12, 'precio_unitario': 2.5, 'descuento': 0.0, 'subtotal': 6.36, 'porcentaje_de_igv': '17.92', 'igv': 1.1399999999999997, 'total': 7.5, 'moneda': '1', 'tipo_de_cambio': 1.0, 'id_tipo_gasto': 5, 'nom_tipo_gasto': 'Otros', 'id_proveedor': 2742, 'id_producto': 29985, 'nom_producto': 'Mica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5.35, 'precio_unitario': 6.31, 'descuento': 0.0, 'subtotal': 5.35, 'porcentaje_de_igv': '17.94', 'igv': 0.96, 'total': 6.31, 'moneda': '1', 'tipo_de_cambio': 1.0, 'id_tipo_gasto': 5, 'nom_tipo_gasto': 'Otros', 'id_proveedor': 2742, 'id_producto': 29986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3.75, 'precio_unitario': 4.43, 'descuento': 0.0, 'subtotal': 3.75, 'porcentaje_de_igv': '18.13', 'igv': 0.6799999999999997, 'total': 4.43, 'moneda': '1', 'tipo_de_cambio': 1.0, 'id_tipo_gasto': 5, 'nom_tipo_gasto': 'Otros', 'id_proveedor': 2742, 'id_producto': 29987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19, 'cantidad': '1', 'valor_unitario': 2.75, 'precio_unitario': 3.25, 'descuento': 0.0, 'subtotal': 2.75, 'porcentaje_de_igv': '18.18', 'igv': 0.5, 'total': 3.25, 'moneda': '1', 'tipo_de_cambio': 1.0, 'id_tipo_gasto': 5, 'nom_tipo_gasto': 'Otros', 'id_proveedor': 2742, 'id_producto': 29988, 'nom_producto': 'Menaje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133, 'nom_distribucion': 'Administrativo', 'sub_categoria': 'Suministros', 'porcentaje': '100.00'}]]}, {'codigo_producto': 2020, 'cantidad': '1', 'valor_unitario': 11.35, 'precio_unitario': 13.39, 'descuento': 0.0, 'subtotal': 11.35, 'porcentaje_de_igv': '17.97', 'igv': 2.040000000000001, 'total': 13.39, 'moneda': '1', 'tipo_de_cambio': 1.0, 'id_tipo_gasto': 5, 'nom_tipo_gasto': 'Otros', 'id_proveedor': 2742, 'id_producto': 29989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10.51, 'precio_unitario': 12.4, 'descuento': 0.0, 'subtotal': 10.51, 'porcentaje_de_igv': '17.98', 'igv': 1.8900000000000006, 'total': 12.4, 'moneda': '1', 'tipo_de_cambio': 1.0, 'id_tipo_gasto': 5, 'nom_tipo_gasto': 'Otros', 'id_proveedor': 2742, 'id_producto': 29990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0, 'cantidad': '1', 'valor_unitario': 4.74, 'precio_unitario': 5.59, 'descuento': 0.0, 'subtotal': 4.74, 'porcentaje_de_igv': '17.93', 'igv': 0.8499999999999996, 'total': 5.59, 'moneda': '1', 'tipo_de_cambio': 1.0, 'id_tipo_gasto': 5, 'nom_tipo_gasto': 'Otros', 'id_proveedor': 2742, 'id_producto': 29991, 'nom_producto': 'Infusione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, {'codigo_producto': 2021, 'cantidad': '2', 'valor_unitario': 24.07, 'precio_unitario': 28.405, 'descuento': 0.0, 'subtotal': 48.14, 'porcentaje_de_igv': '18.01', 'igv': 8.670000000000002, 'total': 56.81, 'moneda': '1', 'tipo_de_cambio': 1.0, 'id_tipo_gasto': 5, 'nom_tipo_gasto': 'Otros', 'id_proveedor': 2742, 'id_producto': 29992, 'nom_producto': 'Azuca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8-22T00:00:00"/>
    <m/>
    <m/>
    <m/>
    <m/>
    <m/>
    <x v="113"/>
    <n v="2"/>
    <n v="24.07"/>
    <n v="28.405000000000001"/>
    <n v="0"/>
    <n v="48.14"/>
    <n v="18.010000000000002"/>
    <n v="8.67"/>
    <n v="56.81"/>
    <n v="1"/>
    <n v="1"/>
    <x v="0"/>
    <s v="Otros"/>
    <x v="77"/>
    <n v="29992"/>
    <x v="111"/>
    <x v="0"/>
    <x v="0"/>
    <s v="Pagado"/>
    <x v="8"/>
    <s v="602112 Insumos"/>
    <x v="29"/>
    <x v="0"/>
    <m/>
    <m/>
    <m/>
    <m/>
    <m/>
    <m/>
    <x v="141"/>
    <n v="48.14"/>
    <n v="8.67"/>
    <n v="56.81"/>
  </r>
  <r>
    <s v="F S002"/>
    <n v="191441554"/>
    <s v="COLABORATIVA S.A.C."/>
    <x v="36"/>
    <m/>
    <s v="Entel Peru S.A.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18"/>
    <n v="1"/>
    <n v="21.48"/>
    <n v="25.35"/>
    <n v="0"/>
    <n v="21.48"/>
    <n v="18.02"/>
    <n v="3.87"/>
    <n v="25.35"/>
    <n v="1"/>
    <n v="1"/>
    <x v="0"/>
    <s v="Otros"/>
    <x v="78"/>
    <n v="29943"/>
    <x v="18"/>
    <x v="0"/>
    <x v="0"/>
    <s v="Pagado"/>
    <x v="7"/>
    <s v="632902 Operativos"/>
    <x v="27"/>
    <x v="0"/>
    <m/>
    <m/>
    <m/>
    <m/>
    <m/>
    <m/>
    <x v="142"/>
    <n v="21.48"/>
    <n v="3.87"/>
    <n v="25.35"/>
  </r>
  <r>
    <s v="F S002"/>
    <n v="191441554"/>
    <s v="COLABORATIVA S.A.C."/>
    <x v="36"/>
    <m/>
    <s v="Entel Peru S.A.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18"/>
    <n v="1"/>
    <n v="21.48"/>
    <n v="25.35"/>
    <n v="0"/>
    <n v="21.48"/>
    <n v="18.02"/>
    <n v="3.87"/>
    <n v="25.35"/>
    <n v="1"/>
    <n v="1"/>
    <x v="0"/>
    <s v="Otros"/>
    <x v="78"/>
    <n v="29944"/>
    <x v="18"/>
    <x v="0"/>
    <x v="0"/>
    <s v="Pagado"/>
    <x v="7"/>
    <s v="632902 Operativos"/>
    <x v="31"/>
    <x v="0"/>
    <m/>
    <m/>
    <m/>
    <m/>
    <m/>
    <m/>
    <x v="142"/>
    <n v="21.48"/>
    <n v="3.87"/>
    <n v="25.35"/>
  </r>
  <r>
    <s v="F S002"/>
    <n v="191441554"/>
    <s v="COLABORATIVA S.A.C."/>
    <x v="36"/>
    <m/>
    <s v="Entel Peru S.A.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18"/>
    <n v="1"/>
    <n v="21.48"/>
    <n v="25.35"/>
    <n v="0"/>
    <n v="21.48"/>
    <n v="18.02"/>
    <n v="3.87"/>
    <n v="25.35"/>
    <n v="1"/>
    <n v="1"/>
    <x v="0"/>
    <s v="Otros"/>
    <x v="78"/>
    <n v="29945"/>
    <x v="18"/>
    <x v="0"/>
    <x v="0"/>
    <s v="Pagado"/>
    <x v="7"/>
    <s v="632902 Operativos"/>
    <x v="18"/>
    <x v="0"/>
    <m/>
    <m/>
    <m/>
    <m/>
    <m/>
    <m/>
    <x v="142"/>
    <n v="21.48"/>
    <n v="3.87"/>
    <n v="25.35"/>
  </r>
  <r>
    <s v="F S002"/>
    <n v="191441554"/>
    <s v="COLABORATIVA S.A.C."/>
    <x v="36"/>
    <m/>
    <s v="Entel Peru S.A."/>
    <s v="Proveedor"/>
    <s v="RUC"/>
    <n v="20106897914"/>
    <s v="[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3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144, 'nom_distribucion': 'Operaciones', 'sub_categoria': 'Otros', 'porcentaje': '100.00'}]]}, {'codigo_producto': 1829, 'cantidad': '1', 'valor_unitario': 21.48, 'precio_unitario': 25.35, 'descuento': 0.0, 'subtotal': 21.48, 'porcentaje_de_igv': '18.02', 'igv': 3.870000000000001, 'total': 25.35, 'moneda': '1', 'tipo_de_cambio': 1.0, 'id_tipo_gasto': 5, 'nom_tipo_gasto': 'Otros', 'id_proveedor': 544, 'id_producto': 29945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, {'codigo_producto': 1829, 'cantidad': '1', 'valor_unitario': 35.83, 'precio_unitario': 42.28, 'descuento': 0.0, 'subtotal': 35.83, 'porcentaje_de_igv': '18.00', 'igv': 6.450000000000003, 'total': 42.28, 'moneda': '1', 'tipo_de_cambio': 1.0, 'id_tipo_gasto': 5, 'nom_tipo_gasto': 'Otros', 'id_proveedor': 544, 'id_producto': 29946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5, 'nom_distribucion': 'Contenido', 'sub_categoria': 'Otros', 'porcentaje': '100.00'}]]}]"/>
    <d v="2025-08-22T00:00:00"/>
    <m/>
    <m/>
    <m/>
    <m/>
    <m/>
    <x v="18"/>
    <n v="1"/>
    <n v="35.83"/>
    <n v="42.28"/>
    <n v="0"/>
    <n v="35.83"/>
    <n v="18"/>
    <n v="6.45"/>
    <n v="42.28"/>
    <n v="1"/>
    <n v="1"/>
    <x v="0"/>
    <s v="Otros"/>
    <x v="78"/>
    <n v="29946"/>
    <x v="18"/>
    <x v="0"/>
    <x v="0"/>
    <s v="Pagado"/>
    <x v="7"/>
    <s v="632902 Operativos"/>
    <x v="27"/>
    <x v="0"/>
    <m/>
    <m/>
    <m/>
    <m/>
    <m/>
    <m/>
    <x v="142"/>
    <n v="35.83"/>
    <n v="6.45"/>
    <n v="42.28"/>
  </r>
  <r>
    <s v="F E001"/>
    <s v="00000288"/>
    <s v="COLABORATIVA S.A.C."/>
    <x v="36"/>
    <m/>
    <s v="DANPRINT STUDIO (CINTHIA LISETH LOPEZ INGA)"/>
    <s v="Proveedor"/>
    <s v="RUC"/>
    <n v="10734630620"/>
    <s v="[{'codigo_producto': 1924, 'cantidad': '4000', 'valor_unitario': 0.415255, 'precio_unitario': 0.49, 'descuento': 0.0, 'subtotal': 1661.02, 'porcentaje_de_igv': '18.00', 'igv': 298.98, 'total': 1960.0, 'moneda': '1', 'tipo_de_cambio': 1.0, 'id_tipo_gasto': 5, 'nom_tipo_gasto': 'Otros', 'id_proveedor': 482, 'id_producto': 29938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22T00:00:00"/>
    <m/>
    <m/>
    <m/>
    <m/>
    <m/>
    <x v="51"/>
    <n v="4000"/>
    <n v="0.41525499999999999"/>
    <n v="0.49"/>
    <n v="0"/>
    <n v="1661.02"/>
    <n v="18"/>
    <n v="298.98"/>
    <n v="1960"/>
    <n v="1"/>
    <n v="1"/>
    <x v="0"/>
    <s v="Otros"/>
    <x v="48"/>
    <n v="29938"/>
    <x v="51"/>
    <x v="0"/>
    <x v="0"/>
    <s v="Pagado"/>
    <x v="5"/>
    <s v="6329000 AsesorÃ­a y consultorÃ­a - Otros"/>
    <x v="10"/>
    <x v="0"/>
    <m/>
    <m/>
    <m/>
    <m/>
    <m/>
    <m/>
    <x v="143"/>
    <n v="1661.02"/>
    <n v="298.98"/>
    <n v="1960"/>
  </r>
  <r>
    <s v="F E001"/>
    <s v="00000056"/>
    <s v="COLABORATIVA S.A.C."/>
    <x v="36"/>
    <m/>
    <s v="VENTURA SABINO MIGUEL ANGEL"/>
    <m/>
    <s v="RUC"/>
    <m/>
    <s v="[{'codigo_producto': 1993, 'cantidad': '1', 'valor_unitario': 850.0, 'precio_unitario': 850.0, 'descuento': 0.0, 'subtotal': 850.0, 'porcentaje_de_igv': '0.00', 'igv': 0.0, 'total': 850.0, 'moneda': '1', 'tipo_de_cambio': 1.0, 'id_tipo_gasto': 2, 'nom_tipo_gasto': 'Servicios', 'id_proveedor': 1806, 'id_producto': 29934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2, 'nom_distribucion': 'Impresos', 'sub_categoria': 'Ime', 'porcentaje': '100.00'}]]}]"/>
    <d v="2025-08-22T00:00:00"/>
    <m/>
    <m/>
    <m/>
    <m/>
    <m/>
    <x v="114"/>
    <n v="1"/>
    <n v="850"/>
    <n v="850"/>
    <n v="0"/>
    <n v="850"/>
    <n v="0"/>
    <n v="0"/>
    <n v="850"/>
    <n v="1"/>
    <n v="1"/>
    <x v="1"/>
    <s v="Servicios"/>
    <x v="0"/>
    <n v="29934"/>
    <x v="112"/>
    <x v="0"/>
    <x v="0"/>
    <s v="Pagado"/>
    <x v="0"/>
    <s v="6329102 SERVICIOS DIVERSOS"/>
    <x v="19"/>
    <x v="0"/>
    <m/>
    <m/>
    <m/>
    <m/>
    <m/>
    <m/>
    <x v="144"/>
    <n v="850"/>
    <n v="0"/>
    <n v="850"/>
  </r>
  <r>
    <s v="F F581"/>
    <s v="07054538"/>
    <s v="COLABORATIVA S.A.C."/>
    <x v="36"/>
    <m/>
    <s v="RIMAC SEGUROS Y REASEGUROS"/>
    <m/>
    <s v="RUC"/>
    <n v="20100041953"/>
    <s v="[{'codigo_producto': 2025, 'cantidad': '1', 'valor_unitario': 2081.3, 'precio_unitario': 2455.93, 'descuento': 0.0, 'subtotal': 2081.3, 'porcentaje_de_igv': '18.00', 'igv': 374.62999999999965, 'total': 2455.93, 'moneda': '1', 'tipo_de_cambio': 1.0, 'id_tipo_gasto': 5, 'nom_tipo_gasto': 'Otros', 'id_proveedor': 1488, 'id_producto': 29931, 'nom_producto': 'SEGUR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"/>
    <d v="2025-08-22T00:00:00"/>
    <m/>
    <m/>
    <m/>
    <m/>
    <m/>
    <x v="52"/>
    <n v="1"/>
    <n v="2081.3000000000002"/>
    <n v="2455.9299999999998"/>
    <n v="0"/>
    <n v="2081.3000000000002"/>
    <n v="18"/>
    <n v="374.62999999999897"/>
    <n v="2455.9299999999998"/>
    <n v="1"/>
    <n v="1"/>
    <x v="0"/>
    <s v="Otros"/>
    <x v="79"/>
    <n v="29931"/>
    <x v="52"/>
    <x v="0"/>
    <x v="0"/>
    <s v="Pagado"/>
    <x v="0"/>
    <s v="6329102 SERVICIOS DIVERSOS"/>
    <x v="18"/>
    <x v="0"/>
    <m/>
    <m/>
    <m/>
    <m/>
    <m/>
    <m/>
    <x v="145"/>
    <n v="2081.3000000000002"/>
    <n v="374.62999999999897"/>
    <n v="2455.9299999999998"/>
  </r>
  <r>
    <s v="F E001"/>
    <s v="00000055"/>
    <s v="COLABORATIVA S.A.C."/>
    <x v="37"/>
    <m/>
    <s v="VENTURA SABINO MIGUEL ANGEL"/>
    <m/>
    <s v="RUC"/>
    <m/>
    <s v="[{'codigo_producto': 1993, 'cantidad': '1', 'valor_unitario': 2450.0, 'precio_unitario': 2450.0, 'descuento': 0.0, 'subtotal': 2450.0, 'porcentaje_de_igv': '0.00', 'igv': 0.0, 'total': 2450.0, 'moneda': '1', 'tipo_de_cambio': 1.0, 'id_tipo_gasto': 2, 'nom_tipo_gasto': 'Servicios', 'id_proveedor': 1806, 'id_producto': 30012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5, 'nom_distribucion': 'Impresos', 'sub_categoria': 'Proyecto', 'porcentaje': '100.00'}]]}]"/>
    <d v="2025-08-21T00:00:00"/>
    <m/>
    <m/>
    <m/>
    <m/>
    <m/>
    <x v="114"/>
    <n v="1"/>
    <n v="2450"/>
    <n v="2450"/>
    <n v="0"/>
    <n v="2450"/>
    <n v="0"/>
    <n v="0"/>
    <n v="2450"/>
    <n v="1"/>
    <n v="1"/>
    <x v="1"/>
    <s v="Servicios"/>
    <x v="0"/>
    <n v="30012"/>
    <x v="112"/>
    <x v="0"/>
    <x v="0"/>
    <s v="Pagado"/>
    <x v="0"/>
    <s v="6329102 SERVICIOS DIVERSOS"/>
    <x v="32"/>
    <x v="0"/>
    <m/>
    <m/>
    <m/>
    <m/>
    <m/>
    <m/>
    <x v="146"/>
    <n v="2450"/>
    <n v="0"/>
    <n v="2450"/>
  </r>
  <r>
    <s v="F E001"/>
    <s v="00000044"/>
    <s v="COLABORATIVA S.A.C."/>
    <x v="38"/>
    <m/>
    <s v="GARRIDO ROJAS MARISABEL"/>
    <m/>
    <s v="RUC"/>
    <n v="10466293429"/>
    <s v="[{'codigo_producto': 1958, 'cantidad': '1', 'valor_unitario': 5255.82, 'precio_unitario': 6201.87, 'descuento': 0.0, 'subtotal': 5255.82, 'porcentaje_de_igv': '18.00', 'igv': 946.0500000000002, 'total': 6201.87, 'moneda': '1', 'tipo_de_cambio': 1.0, 'id_tipo_gasto': 5, 'nom_tipo_gasto': 'Otros', 'id_proveedor': 1752, 'id_producto': 30102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"/>
    <d v="2025-08-20T00:00:00"/>
    <m/>
    <m/>
    <m/>
    <m/>
    <m/>
    <x v="115"/>
    <n v="1"/>
    <n v="5255.82"/>
    <n v="6201.87"/>
    <n v="0"/>
    <n v="5255.82"/>
    <n v="18"/>
    <n v="946.05"/>
    <n v="6201.87"/>
    <n v="1"/>
    <n v="1"/>
    <x v="0"/>
    <s v="Otros"/>
    <x v="80"/>
    <n v="30102"/>
    <x v="113"/>
    <x v="0"/>
    <x v="0"/>
    <s v="Pagado"/>
    <x v="5"/>
    <s v="6329000 AsesorÃ­a y consultorÃ­a - Otros"/>
    <x v="11"/>
    <x v="0"/>
    <m/>
    <m/>
    <m/>
    <m/>
    <m/>
    <m/>
    <x v="147"/>
    <n v="5255.82"/>
    <n v="946.05"/>
    <n v="6201.87"/>
  </r>
  <r>
    <s v="R S106"/>
    <s v="0013191099"/>
    <s v="COLABORATIVA S.A.C."/>
    <x v="38"/>
    <m/>
    <s v="SERVICIO DE AGUA POTABLE Y ALCANTARILLADO DE LIMA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30069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63, 'nom_cuenta': '6363100 Agua', 'distribucion_analitica': [[{'codigo': 127, 'nom_distribucion': 'Administrativo', 'sub_categoria': 'Servicios', 'porcentaje': '100.00'}]]}]"/>
    <d v="2025-08-20T00:00:00"/>
    <m/>
    <m/>
    <m/>
    <m/>
    <m/>
    <x v="43"/>
    <n v="1"/>
    <n v="6.27"/>
    <n v="7.4"/>
    <n v="0"/>
    <n v="6.27"/>
    <n v="18.02"/>
    <n v="1.1299999999999999"/>
    <n v="7.4"/>
    <n v="1"/>
    <n v="1"/>
    <x v="1"/>
    <s v="Servicios"/>
    <x v="43"/>
    <n v="30069"/>
    <x v="43"/>
    <x v="0"/>
    <x v="0"/>
    <s v="Pagado"/>
    <x v="13"/>
    <s v="6363100 Agua"/>
    <x v="21"/>
    <x v="0"/>
    <m/>
    <m/>
    <m/>
    <m/>
    <m/>
    <m/>
    <x v="148"/>
    <n v="6.27"/>
    <n v="1.1299999999999999"/>
    <n v="7.4"/>
  </r>
  <r>
    <s v="F620"/>
    <s v="00033046"/>
    <s v="COLABORATIVA S.A.C."/>
    <x v="18"/>
    <d v="2025-10-27T09:49:14"/>
    <s v="COESTI SA"/>
    <m/>
    <s v="RUC"/>
    <n v="20127765279"/>
    <s v="[{'codigo_producto': 2048, 'cantidad': '1', 'valor_unitario': 190.41, 'precio_unitario': 190.41, 'descuento': 0.0, 'subtotal': 190.41, 'porcentaje_de_igv': '0.00', 'igv': 0.0, 'total': 190.41, 'moneda': '1', 'tipo_de_cambio': 1.0, 'id_tipo_gasto': 5, 'nom_tipo_gasto': 'Otros', 'id_proveedor': 1532, 'id_producto': 30620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9-29T00:00:00"/>
    <m/>
    <m/>
    <m/>
    <m/>
    <m/>
    <x v="38"/>
    <n v="1"/>
    <n v="190.41"/>
    <n v="190.41"/>
    <n v="0"/>
    <n v="190.41"/>
    <n v="0"/>
    <n v="0"/>
    <n v="190.41"/>
    <n v="1"/>
    <n v="1"/>
    <x v="0"/>
    <s v="Otros"/>
    <x v="39"/>
    <n v="30620"/>
    <x v="38"/>
    <x v="0"/>
    <x v="0"/>
    <s v="Pagado"/>
    <x v="11"/>
    <s v="6561107 COMBUSTIBLE"/>
    <x v="11"/>
    <x v="0"/>
    <m/>
    <m/>
    <m/>
    <m/>
    <m/>
    <m/>
    <x v="149"/>
    <n v="190.41"/>
    <n v="0"/>
    <n v="190.41"/>
  </r>
  <r>
    <s v="F F004"/>
    <s v="01101419"/>
    <s v="COLABORATIVA S.A.C."/>
    <x v="39"/>
    <m/>
    <s v="DIMERC PERU S.A.C.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x v="116"/>
    <n v="34"/>
    <n v="9.75"/>
    <n v="11.505000000000001"/>
    <n v="0"/>
    <n v="331.5"/>
    <n v="18"/>
    <n v="59.67"/>
    <n v="391.17"/>
    <n v="1"/>
    <n v="1"/>
    <x v="3"/>
    <s v="Gasto administrativo"/>
    <x v="77"/>
    <n v="29908"/>
    <x v="114"/>
    <x v="9"/>
    <x v="0"/>
    <s v="Pagado"/>
    <x v="10"/>
    <s v="6032400 Compra Suministros-Otros Suministros"/>
    <x v="1"/>
    <x v="0"/>
    <m/>
    <m/>
    <m/>
    <m/>
    <m/>
    <m/>
    <x v="150"/>
    <n v="331.5"/>
    <n v="59.67"/>
    <n v="391.17"/>
  </r>
  <r>
    <s v="F F004"/>
    <s v="01101419"/>
    <s v="COLABORATIVA S.A.C."/>
    <x v="39"/>
    <m/>
    <s v="DIMERC PERU S.A.C.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x v="116"/>
    <n v="2"/>
    <n v="7.29"/>
    <n v="8.6"/>
    <n v="0"/>
    <n v="14.58"/>
    <n v="17.97"/>
    <n v="2.6199999999999899"/>
    <n v="17.2"/>
    <n v="1"/>
    <n v="1"/>
    <x v="3"/>
    <s v="Gasto administrativo"/>
    <x v="77"/>
    <n v="29909"/>
    <x v="114"/>
    <x v="9"/>
    <x v="0"/>
    <s v="Pagado"/>
    <x v="10"/>
    <s v="6032400 Compra Suministros-Otros Suministros"/>
    <x v="1"/>
    <x v="0"/>
    <m/>
    <m/>
    <m/>
    <m/>
    <m/>
    <m/>
    <x v="150"/>
    <n v="14.58"/>
    <n v="2.6199999999999899"/>
    <n v="17.2"/>
  </r>
  <r>
    <s v="F F004"/>
    <s v="01101419"/>
    <s v="COLABORATIVA S.A.C."/>
    <x v="39"/>
    <m/>
    <s v="DIMERC PERU S.A.C."/>
    <m/>
    <s v="RUC"/>
    <m/>
    <s v="[{'codigo_producto': 1918, 'cantidad': '34', 'valor_unitario': 9.75, 'precio_unitario': 11.505, 'descuento': 0.0, 'subtotal': 331.5, 'porcentaje_de_igv': '18.00', 'igv': 59.670000000000016, 'total': 391.17, 'moneda': '1', 'tipo_de_cambio': 1.0, 'id_tipo_gasto': 4, 'nom_tipo_gasto': 'Gasto administrativo', 'id_proveedor': 2742, 'id_producto': 29908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7.29, 'precio_unitario': 8.6, 'descuento': 0.0, 'subtotal': 14.58, 'porcentaje_de_igv': '17.97', 'igv': 2.619999999999999, 'total': 17.2, 'moneda': '1', 'tipo_de_cambio': 1.0, 'id_tipo_gasto': 4, 'nom_tipo_gasto': 'Gasto administrativo', 'id_proveedor': 2742, 'id_producto': 29909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918, 'cantidad': '2', 'valor_unitario': 10.01, 'precio_unitario': 11.81, 'descuento': 0.0, 'subtotal': 20.02, 'porcentaje_de_igv': '17.98', 'igv': 3.6000000000000014, 'total': 23.62, 'moneda': '1', 'tipo_de_cambio': 1.0, 'id_tipo_gasto': 4, 'nom_tipo_gasto': 'Gasto administrativo', 'id_proveedor': 2742, 'id_producto': 29910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8-19T00:00:00"/>
    <m/>
    <m/>
    <m/>
    <m/>
    <m/>
    <x v="116"/>
    <n v="2"/>
    <n v="10.01"/>
    <n v="11.81"/>
    <n v="0"/>
    <n v="20.02"/>
    <n v="17.98"/>
    <n v="3.6"/>
    <n v="23.62"/>
    <n v="1"/>
    <n v="1"/>
    <x v="3"/>
    <s v="Gasto administrativo"/>
    <x v="77"/>
    <n v="29910"/>
    <x v="114"/>
    <x v="9"/>
    <x v="0"/>
    <s v="Pagado"/>
    <x v="10"/>
    <s v="6032400 Compra Suministros-Otros Suministros"/>
    <x v="1"/>
    <x v="0"/>
    <m/>
    <m/>
    <m/>
    <m/>
    <m/>
    <m/>
    <x v="150"/>
    <n v="20.02"/>
    <n v="3.6"/>
    <n v="23.62"/>
  </r>
  <r>
    <s v="R E001"/>
    <n v="14"/>
    <s v="COLABORATIVA S.A.C."/>
    <x v="39"/>
    <m/>
    <s v="SALVADOR ARNALDO REYES CHUECAS"/>
    <m/>
    <s v="RUC"/>
    <n v="10722818593"/>
    <s v="[{'codigo_producto': 1851, 'cantidad': '3', 'valor_unitario': 40.0, 'precio_unitario': 40.0, 'descuento': 0.0, 'subtotal': 120.0, 'porcentaje_de_igv': '0.00', 'igv': 0.0, 'total': 120.0, 'moneda': '1', 'tipo_de_cambio': 1.0, 'id_tipo_gasto': 2, 'nom_tipo_gasto': 'Servicios', 'id_proveedor': 4421, 'id_producto': 2984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"/>
    <d v="2025-08-19T00:00:00"/>
    <m/>
    <m/>
    <m/>
    <m/>
    <m/>
    <x v="13"/>
    <n v="3"/>
    <n v="40"/>
    <n v="40"/>
    <n v="0"/>
    <n v="120"/>
    <n v="0"/>
    <n v="0"/>
    <n v="120"/>
    <n v="1"/>
    <n v="1"/>
    <x v="1"/>
    <s v="Servicios"/>
    <x v="15"/>
    <n v="29843"/>
    <x v="13"/>
    <x v="0"/>
    <x v="0"/>
    <s v="Pagado"/>
    <x v="0"/>
    <s v="6329102 SERVICIOS DIVERSOS"/>
    <x v="33"/>
    <x v="0"/>
    <m/>
    <m/>
    <m/>
    <m/>
    <m/>
    <m/>
    <x v="151"/>
    <n v="120"/>
    <n v="0"/>
    <n v="120"/>
  </r>
  <r>
    <s v="F E001"/>
    <s v="00000106"/>
    <s v="COLABORATIVA S.A.C."/>
    <x v="39"/>
    <m/>
    <s v="MUÃ‘OZ VERANO JOHN BRACKSON"/>
    <m/>
    <s v="RUC"/>
    <n v="10440668581"/>
    <s v="[{'codigo_producto': 1859, 'cantidad': '10', 'valor_unitario': 120.0, 'precio_unitario': 141.6, 'descuento': 0.0, 'subtotal': 1200.0, 'porcentaje_de_igv': '18.00', 'igv': 216.0, 'total': 1416.0, 'moneda': '1', 'tipo_de_cambio': 1.0, 'id_tipo_gasto': 2, 'nom_tipo_gasto': 'Servicios', 'id_proveedor': 1389, 'id_producto': 2983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19T00:00:00"/>
    <m/>
    <m/>
    <m/>
    <m/>
    <m/>
    <x v="98"/>
    <n v="10"/>
    <n v="120"/>
    <n v="141.6"/>
    <n v="0"/>
    <n v="1200"/>
    <n v="18"/>
    <n v="216"/>
    <n v="1416"/>
    <n v="1"/>
    <n v="1"/>
    <x v="1"/>
    <s v="Servicios"/>
    <x v="14"/>
    <n v="29832"/>
    <x v="96"/>
    <x v="0"/>
    <x v="0"/>
    <s v="Pagado"/>
    <x v="0"/>
    <s v="6329102 SERVICIOS DIVERSOS"/>
    <x v="2"/>
    <x v="0"/>
    <m/>
    <m/>
    <m/>
    <m/>
    <m/>
    <m/>
    <x v="152"/>
    <n v="1200"/>
    <n v="216"/>
    <n v="1416"/>
  </r>
  <r>
    <s v="F F001"/>
    <s v="00025171"/>
    <s v="COLABORATIVA S.A.C."/>
    <x v="40"/>
    <m/>
    <s v="TECNOLOGIA FLEXOGRAFICA S.A.C - TECFLEX"/>
    <s v="Proveedor"/>
    <s v="RUC"/>
    <n v="20430785266"/>
    <s v="[{'codigo_producto': 251, 'cantidad': '1', 'valor_unitario': 820.0, 'precio_unitario': 967.6, 'descuento': 0.0, 'subtotal': 820.0, 'porcentaje_de_igv': '18.00', 'igv': 147.60000000000002, 'total': 967.6, 'moneda': '1', 'tipo_de_cambio': 1.0, 'id_tipo_gasto': 5, 'nom_tipo_gasto': 'Otros', 'id_proveedor': 470, 'id_producto': 29877, 'nom_producto': 'IMPRESORA STICKERS VERTICALES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8-18T00:00:00"/>
    <m/>
    <m/>
    <m/>
    <m/>
    <m/>
    <x v="117"/>
    <n v="1"/>
    <n v="820"/>
    <n v="967.6"/>
    <n v="0"/>
    <n v="820"/>
    <n v="18"/>
    <n v="147.6"/>
    <n v="967.6"/>
    <n v="1"/>
    <n v="1"/>
    <x v="0"/>
    <s v="Otros"/>
    <x v="17"/>
    <n v="29877"/>
    <x v="115"/>
    <x v="4"/>
    <x v="0"/>
    <s v="Pagado"/>
    <x v="9"/>
    <s v="6330102 COMPRA EQUIPOS"/>
    <x v="19"/>
    <x v="0"/>
    <m/>
    <m/>
    <m/>
    <m/>
    <m/>
    <m/>
    <x v="153"/>
    <n v="820"/>
    <n v="147.6"/>
    <n v="967.6"/>
  </r>
  <r>
    <s v="F F002"/>
    <s v="00057777"/>
    <s v="COLABORATIVA S.A.C."/>
    <x v="40"/>
    <m/>
    <s v="ESET - NOD32"/>
    <m/>
    <s v="RUC"/>
    <m/>
    <s v="[{'codigo_producto': 2015, 'cantidad': '10', 'valor_unitario': 21.490000000000002, 'precio_unitario': 25.358, 'descuento': 0.0, 'subtotal': 214.9, 'porcentaje_de_igv': '18.00', 'igv': 38.68000000000001, 'total': 253.58, 'moneda': '1', 'tipo_de_cambio': 1.0, 'id_tipo_gasto': 5, 'nom_tipo_gasto': 'Otros', 'id_proveedor': 4771, 'id_producto': 29825, 'nom_producto': 'Antivirus', 'categoria_producto': 'EVENTOS', 'id_estado': 'paid', 'nombre_estado': 'Pagado', 'evento': {'id_evento': '', 'nom_evento': '', 'fecha_hora_ini_event': '', 'fecha_hora_fin_event': '', 'id_organizador': '', 'nom_organizador': '', 'tipo_organizador': ''}, 'id_cuenta': 6413, 'nom_cuenta': '3412100 Licencias-Costo', 'distribucion_analitica': [[{'codigo': 137, 'nom_distribucion': 'TI', 'sub_categoria': 'Sofware y Licencias', 'porcentaje': '100.00'}]]}]"/>
    <d v="2025-08-18T00:00:00"/>
    <m/>
    <m/>
    <m/>
    <m/>
    <m/>
    <x v="118"/>
    <n v="10"/>
    <s v="21.490000000000002"/>
    <n v="25.358000000000001"/>
    <n v="0"/>
    <n v="214.9"/>
    <n v="18"/>
    <n v="38.68"/>
    <n v="253.58"/>
    <n v="1"/>
    <n v="1"/>
    <x v="0"/>
    <s v="Otros"/>
    <x v="81"/>
    <n v="29825"/>
    <x v="116"/>
    <x v="0"/>
    <x v="0"/>
    <s v="Pagado"/>
    <x v="24"/>
    <s v="3412100 Licencias-Costo"/>
    <x v="34"/>
    <x v="0"/>
    <m/>
    <m/>
    <m/>
    <m/>
    <m/>
    <m/>
    <x v="154"/>
    <n v="214.9"/>
    <n v="38.68"/>
    <n v="253.58"/>
  </r>
  <r>
    <s v="R E001"/>
    <n v="24"/>
    <s v="COLABORATIVA S.A.C."/>
    <x v="40"/>
    <m/>
    <s v="ESPINO MORI LEANDRO JOAQUIN"/>
    <m/>
    <s v="RUC"/>
    <n v="10712300251"/>
    <s v="[{'codigo_producto': 2024, 'cantidad': '1', 'valor_unitario': 570.0, 'precio_unitario': 570.0, 'descuento': 0.0, 'subtotal': 570.0, 'porcentaje_de_igv': '0.00', 'igv': 0.0, 'total': 570.0, 'moneda': '1', 'tipo_de_cambio': 1.0, 'id_tipo_gasto': 5, 'nom_tipo_gasto': 'Otros', 'id_proveedor': 1642, 'id_producto': 29823, 'nom_producto': 'ELABORACION DE ESCRIT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8-18T00:00:00"/>
    <m/>
    <m/>
    <m/>
    <m/>
    <m/>
    <x v="119"/>
    <n v="1"/>
    <n v="570"/>
    <n v="570"/>
    <n v="0"/>
    <n v="570"/>
    <n v="0"/>
    <n v="0"/>
    <n v="570"/>
    <n v="1"/>
    <n v="1"/>
    <x v="0"/>
    <s v="Otros"/>
    <x v="9"/>
    <n v="29823"/>
    <x v="117"/>
    <x v="0"/>
    <x v="0"/>
    <s v="Pagado"/>
    <x v="5"/>
    <s v="6329000 AsesorÃ­a y consultorÃ­a - Otros"/>
    <x v="5"/>
    <x v="0"/>
    <m/>
    <m/>
    <m/>
    <m/>
    <m/>
    <m/>
    <x v="155"/>
    <n v="570"/>
    <n v="0"/>
    <n v="570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796"/>
    <x v="47"/>
    <x v="0"/>
    <x v="0"/>
    <s v="Pagado"/>
    <x v="5"/>
    <s v="6329000 AsesorÃ­a y consultorÃ­a - Otros"/>
    <x v="1"/>
    <x v="0"/>
    <m/>
    <m/>
    <m/>
    <m/>
    <m/>
    <m/>
    <x v="156"/>
    <n v="155.08000000000001"/>
    <n v="27.919999999999899"/>
    <n v="183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797"/>
    <x v="47"/>
    <x v="0"/>
    <x v="0"/>
    <s v="Pagado"/>
    <x v="5"/>
    <s v="6329000 AsesorÃ­a y consultorÃ­a - Otros"/>
    <x v="1"/>
    <x v="0"/>
    <m/>
    <m/>
    <m/>
    <m/>
    <m/>
    <m/>
    <x v="156"/>
    <n v="155.08000000000001"/>
    <n v="27.919999999999899"/>
    <n v="183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798"/>
    <x v="47"/>
    <x v="0"/>
    <x v="0"/>
    <s v="Pagado"/>
    <x v="5"/>
    <s v="6329000 AsesorÃ­a y consultorÃ­a - Otros"/>
    <x v="1"/>
    <x v="0"/>
    <m/>
    <m/>
    <m/>
    <m/>
    <m/>
    <m/>
    <x v="156"/>
    <n v="155.08000000000001"/>
    <n v="27.919999999999899"/>
    <n v="183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800"/>
    <n v="8.6438888888888801E-2"/>
    <n v="0.10199999999999999"/>
    <n v="0"/>
    <n v="155.59"/>
    <n v="18"/>
    <n v="28.009999999999899"/>
    <n v="183.6"/>
    <n v="1"/>
    <n v="1"/>
    <x v="0"/>
    <s v="Otros"/>
    <x v="24"/>
    <n v="29799"/>
    <x v="47"/>
    <x v="0"/>
    <x v="0"/>
    <s v="Pagado"/>
    <x v="5"/>
    <s v="6329000 AsesorÃ­a y consultorÃ­a - Otros"/>
    <x v="1"/>
    <x v="0"/>
    <m/>
    <m/>
    <m/>
    <m/>
    <m/>
    <m/>
    <x v="156"/>
    <n v="155.59"/>
    <n v="28.009999999999899"/>
    <n v="183.6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200"/>
    <s v="0.7754000000000001"/>
    <n v="0.91500000000000004"/>
    <n v="0"/>
    <n v="155.08000000000001"/>
    <n v="18"/>
    <n v="27.919999999999899"/>
    <n v="183"/>
    <n v="1"/>
    <n v="1"/>
    <x v="0"/>
    <s v="Otros"/>
    <x v="24"/>
    <n v="29800"/>
    <x v="47"/>
    <x v="0"/>
    <x v="0"/>
    <s v="Pagado"/>
    <x v="5"/>
    <s v="6329000 AsesorÃ­a y consultorÃ­a - Otros"/>
    <x v="1"/>
    <x v="0"/>
    <m/>
    <m/>
    <m/>
    <m/>
    <m/>
    <m/>
    <x v="156"/>
    <n v="155.08000000000001"/>
    <n v="27.919999999999899"/>
    <n v="183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2000"/>
    <n v="0.155085"/>
    <n v="0.183"/>
    <n v="0"/>
    <n v="310.17"/>
    <n v="18"/>
    <n v="55.829999999999899"/>
    <n v="366"/>
    <n v="1"/>
    <n v="1"/>
    <x v="0"/>
    <s v="Otros"/>
    <x v="24"/>
    <n v="29801"/>
    <x v="47"/>
    <x v="0"/>
    <x v="0"/>
    <s v="Pagado"/>
    <x v="5"/>
    <s v="6329000 AsesorÃ­a y consultorÃ­a - Otros"/>
    <x v="1"/>
    <x v="0"/>
    <m/>
    <m/>
    <m/>
    <m/>
    <m/>
    <m/>
    <x v="156"/>
    <n v="310.17"/>
    <n v="55.829999999999899"/>
    <n v="366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400"/>
    <n v="7.6271428571428504E-2"/>
    <n v="0.09"/>
    <n v="0"/>
    <n v="106.78"/>
    <n v="18"/>
    <n v="19.22"/>
    <n v="126"/>
    <n v="1"/>
    <n v="1"/>
    <x v="0"/>
    <s v="Otros"/>
    <x v="24"/>
    <n v="29802"/>
    <x v="47"/>
    <x v="0"/>
    <x v="0"/>
    <s v="Pagado"/>
    <x v="5"/>
    <s v="6329000 AsesorÃ­a y consultorÃ­a - Otros"/>
    <x v="1"/>
    <x v="0"/>
    <m/>
    <m/>
    <m/>
    <m/>
    <m/>
    <m/>
    <x v="156"/>
    <n v="106.78"/>
    <n v="19.22"/>
    <n v="126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00"/>
    <n v="1.0517000000000001"/>
    <s v="1.2409999999999999"/>
    <n v="0"/>
    <n v="105.17"/>
    <n v="18"/>
    <n v="18.9299999999999"/>
    <n v="124.1"/>
    <n v="1"/>
    <n v="1"/>
    <x v="0"/>
    <s v="Otros"/>
    <x v="24"/>
    <n v="29803"/>
    <x v="47"/>
    <x v="0"/>
    <x v="0"/>
    <s v="Pagado"/>
    <x v="5"/>
    <s v="6329000 AsesorÃ­a y consultorÃ­a - Otros"/>
    <x v="1"/>
    <x v="0"/>
    <m/>
    <m/>
    <m/>
    <m/>
    <m/>
    <m/>
    <x v="156"/>
    <n v="105.17"/>
    <n v="18.9299999999999"/>
    <n v="124.1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500"/>
    <s v="0.21186000000000002"/>
    <n v="0.25"/>
    <n v="0"/>
    <n v="105.93"/>
    <n v="18"/>
    <n v="19.069999999999901"/>
    <n v="125"/>
    <n v="1"/>
    <n v="1"/>
    <x v="0"/>
    <s v="Otros"/>
    <x v="24"/>
    <n v="29804"/>
    <x v="47"/>
    <x v="0"/>
    <x v="0"/>
    <s v="Pagado"/>
    <x v="5"/>
    <s v="6329000 AsesorÃ­a y consultorÃ­a - Otros"/>
    <x v="1"/>
    <x v="0"/>
    <m/>
    <m/>
    <m/>
    <m/>
    <m/>
    <m/>
    <x v="156"/>
    <n v="105.93"/>
    <n v="19.069999999999901"/>
    <n v="125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805"/>
    <x v="47"/>
    <x v="0"/>
    <x v="0"/>
    <s v="Pagado"/>
    <x v="5"/>
    <s v="6329000 AsesorÃ­a y consultorÃ­a - Otros"/>
    <x v="1"/>
    <x v="0"/>
    <m/>
    <m/>
    <m/>
    <m/>
    <m/>
    <m/>
    <x v="156"/>
    <n v="155.08000000000001"/>
    <n v="27.919999999999899"/>
    <n v="183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2000"/>
    <n v="7.7965000000000007E-2"/>
    <n v="9.1999999999999998E-2"/>
    <n v="0"/>
    <n v="155.93"/>
    <n v="18"/>
    <n v="28.069999999999901"/>
    <n v="184"/>
    <n v="1"/>
    <n v="1"/>
    <x v="0"/>
    <s v="Otros"/>
    <x v="24"/>
    <n v="29806"/>
    <x v="47"/>
    <x v="0"/>
    <x v="0"/>
    <s v="Pagado"/>
    <x v="5"/>
    <s v="6329000 AsesorÃ­a y consultorÃ­a - Otros"/>
    <x v="1"/>
    <x v="0"/>
    <m/>
    <m/>
    <m/>
    <m/>
    <m/>
    <m/>
    <x v="156"/>
    <n v="155.93"/>
    <n v="28.069999999999901"/>
    <n v="184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500"/>
    <s v="0.31016000000000005"/>
    <n v="0.36599999999999999"/>
    <n v="0"/>
    <n v="155.08000000000001"/>
    <n v="18"/>
    <n v="27.919999999999899"/>
    <n v="183"/>
    <n v="1"/>
    <n v="1"/>
    <x v="0"/>
    <s v="Otros"/>
    <x v="24"/>
    <n v="29807"/>
    <x v="47"/>
    <x v="0"/>
    <x v="0"/>
    <s v="Pagado"/>
    <x v="5"/>
    <s v="6329000 AsesorÃ­a y consultorÃ­a - Otros"/>
    <x v="1"/>
    <x v="0"/>
    <m/>
    <m/>
    <m/>
    <m/>
    <m/>
    <m/>
    <x v="156"/>
    <n v="155.08000000000001"/>
    <n v="27.919999999999899"/>
    <n v="183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500"/>
    <s v="0.31016000000000005"/>
    <n v="0.36599999999999999"/>
    <n v="0"/>
    <n v="155.08000000000001"/>
    <n v="18"/>
    <n v="27.919999999999899"/>
    <n v="183"/>
    <n v="1"/>
    <n v="1"/>
    <x v="0"/>
    <s v="Otros"/>
    <x v="24"/>
    <n v="29808"/>
    <x v="47"/>
    <x v="0"/>
    <x v="0"/>
    <s v="Pagado"/>
    <x v="5"/>
    <s v="6329000 AsesorÃ­a y consultorÃ­a - Otros"/>
    <x v="1"/>
    <x v="0"/>
    <m/>
    <m/>
    <m/>
    <m/>
    <m/>
    <m/>
    <x v="156"/>
    <n v="155.08000000000001"/>
    <n v="27.919999999999899"/>
    <n v="183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500"/>
    <n v="0.16272"/>
    <n v="0.192"/>
    <n v="0"/>
    <n v="81.36"/>
    <n v="17.989999999999998"/>
    <n v="14.64"/>
    <n v="96"/>
    <n v="1"/>
    <n v="1"/>
    <x v="0"/>
    <s v="Otros"/>
    <x v="24"/>
    <n v="29809"/>
    <x v="47"/>
    <x v="0"/>
    <x v="0"/>
    <s v="Pagado"/>
    <x v="5"/>
    <s v="6329000 AsesorÃ­a y consultorÃ­a - Otros"/>
    <x v="1"/>
    <x v="0"/>
    <m/>
    <m/>
    <m/>
    <m/>
    <m/>
    <m/>
    <x v="156"/>
    <n v="81.36"/>
    <n v="14.64"/>
    <n v="96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700"/>
    <s v="0.11779999999999999"/>
    <s v="0.13899999999999998"/>
    <n v="0"/>
    <n v="82.46"/>
    <n v="18"/>
    <n v="14.84"/>
    <n v="97.3"/>
    <n v="1"/>
    <n v="1"/>
    <x v="0"/>
    <s v="Otros"/>
    <x v="24"/>
    <n v="29810"/>
    <x v="47"/>
    <x v="0"/>
    <x v="0"/>
    <s v="Pagado"/>
    <x v="5"/>
    <s v="6329000 AsesorÃ­a y consultorÃ­a - Otros"/>
    <x v="1"/>
    <x v="0"/>
    <m/>
    <m/>
    <m/>
    <m/>
    <m/>
    <m/>
    <x v="156"/>
    <n v="82.46"/>
    <n v="14.84"/>
    <n v="97.3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300"/>
    <n v="0.2712"/>
    <n v="0.32"/>
    <n v="0"/>
    <n v="81.36"/>
    <n v="17.989999999999998"/>
    <n v="14.64"/>
    <n v="96"/>
    <n v="1"/>
    <n v="1"/>
    <x v="0"/>
    <s v="Otros"/>
    <x v="24"/>
    <n v="29811"/>
    <x v="47"/>
    <x v="0"/>
    <x v="0"/>
    <s v="Pagado"/>
    <x v="5"/>
    <s v="6329000 AsesorÃ­a y consultorÃ­a - Otros"/>
    <x v="1"/>
    <x v="0"/>
    <m/>
    <m/>
    <m/>
    <m/>
    <m/>
    <m/>
    <x v="156"/>
    <n v="81.36"/>
    <n v="14.64"/>
    <n v="96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7"/>
    <n v="500"/>
    <n v="0.16272"/>
    <n v="0.192"/>
    <n v="0"/>
    <n v="81.36"/>
    <n v="17.989999999999998"/>
    <n v="14.64"/>
    <n v="96"/>
    <n v="1"/>
    <n v="1"/>
    <x v="0"/>
    <s v="Otros"/>
    <x v="24"/>
    <n v="29812"/>
    <x v="47"/>
    <x v="0"/>
    <x v="0"/>
    <s v="Pagado"/>
    <x v="5"/>
    <s v="6329000 AsesorÃ­a y consultorÃ­a - Otros"/>
    <x v="1"/>
    <x v="0"/>
    <m/>
    <m/>
    <m/>
    <m/>
    <m/>
    <m/>
    <x v="156"/>
    <n v="81.36"/>
    <n v="14.64"/>
    <n v="96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29813"/>
    <x v="46"/>
    <x v="5"/>
    <x v="0"/>
    <s v="Pagado"/>
    <x v="5"/>
    <s v="6329000 AsesorÃ­a y consultorÃ­a - Otros"/>
    <x v="1"/>
    <x v="0"/>
    <m/>
    <m/>
    <m/>
    <m/>
    <m/>
    <m/>
    <x v="156"/>
    <n v="271.19"/>
    <n v="48.81"/>
    <n v="320"/>
  </r>
  <r>
    <s v="F NÂ° F001"/>
    <s v="00009370"/>
    <s v="COLABORATIVA S.A.C."/>
    <x v="40"/>
    <m/>
    <s v="PRECINTOS PERU E.I.R.L"/>
    <m/>
    <s v="RUC"/>
    <n v="20546099904"/>
    <s v="[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79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800', 'valor_unitario': 0.08643888888888888, 'precio_unitario': 0.102, 'descuento': 0.0, 'subtotal': 155.59, 'porcentaje_de_igv': '18.00', 'igv': 28.00999999999999, 'total': 183.6, 'moneda': '1', 'tipo_de_cambio': 1.0, 'id_tipo_gasto': 5, 'nom_tipo_gasto': 'Otros', 'id_proveedor': 1400, 'id_producto': 2979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', 'valor_unitario': 0.7754000000000001, 'precio_unitario': 0.915, 'descuento': 0.0, 'subtotal': 155.08, 'porcentaje_de_igv': '18.00', 'igv': 27.919999999999987, 'total': 183.0, 'moneda': '1', 'tipo_de_cambio': 1.0, 'id_tipo_gasto': 5, 'nom_tipo_gasto': 'Otros', 'id_proveedor': 1400, 'id_producto': 2980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155085, 'precio_unitario': 0.183, 'descuento': 0.0, 'subtotal': 310.17, 'porcentaje_de_igv': '18.00', 'igv': 55.829999999999984, 'total': 366.0, 'moneda': '1', 'tipo_de_cambio': 1.0, 'id_tipo_gasto': 5, 'nom_tipo_gasto': 'Otros', 'id_proveedor': 1400, 'id_producto': 2980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400', 'valor_unitario': 0.07627142857142857, 'precio_unitario': 0.09, 'descuento': 0.0, 'subtotal': 106.78, 'porcentaje_de_igv': '18.00', 'igv': 19.22, 'total': 126.0, 'moneda': '1', 'tipo_de_cambio': 1.0, 'id_tipo_gasto': 5, 'nom_tipo_gasto': 'Otros', 'id_proveedor': 1400, 'id_producto': 2980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', 'valor_unitario': 1.0517, 'precio_unitario': 1.2409999999999999, 'descuento': 0.0, 'subtotal': 105.17, 'porcentaje_de_igv': '18.00', 'igv': 18.929999999999993, 'total': 124.1, 'moneda': '1', 'tipo_de_cambio': 1.0, 'id_tipo_gasto': 5, 'nom_tipo_gasto': 'Otros', 'id_proveedor': 1400, 'id_producto': 2980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21186000000000002, 'precio_unitario': 0.25, 'descuento': 0.0, 'subtotal': 105.93, 'porcentaje_de_igv': '18.00', 'igv': 19.069999999999993, 'total': 125.0, 'moneda': '1', 'tipo_de_cambio': 1.0, 'id_tipo_gasto': 5, 'nom_tipo_gasto': 'Otros', 'id_proveedor': 1400, 'id_producto': 298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8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2000', 'valor_unitario': 0.077965, 'precio_unitario': 0.092, 'descuento': 0.0, 'subtotal': 155.93, 'porcentaje_de_igv': '18.00', 'igv': 28.069999999999993, 'total': 184.0, 'moneda': '1', 'tipo_de_cambio': 1.0, 'id_tipo_gasto': 5, 'nom_tipo_gasto': 'Otros', 'id_proveedor': 1400, 'id_producto': 298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31016000000000005, 'precio_unitario': 0.366, 'descuento': 0.0, 'subtotal': 155.08, 'porcentaje_de_igv': '18.00', 'igv': 27.919999999999987, 'total': 183.0, 'moneda': '1', 'tipo_de_cambio': 1.0, 'id_tipo_gasto': 5, 'nom_tipo_gasto': 'Otros', 'id_proveedor': 1400, 'id_producto': 298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700', 'valor_unitario': 0.11779999999999999, 'precio_unitario': 0.13899999999999998, 'descuento': 0.0, 'subtotal': 82.46, 'porcentaje_de_igv': '18.00', 'igv': 14.840000000000003, 'total': 97.3, 'moneda': '1', 'tipo_de_cambio': 1.0, 'id_tipo_gasto': 5, 'nom_tipo_gasto': 'Otros', 'id_proveedor': 1400, 'id_producto': 298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300', 'valor_unitario': 0.2712, 'precio_unitario': 0.32, 'descuento': 0.0, 'subtotal': 81.36, 'porcentaje_de_igv': '17.99', 'igv': 14.64, 'total': 96.0, 'moneda': '1', 'tipo_de_cambio': 1.0, 'id_tipo_gasto': 5, 'nom_tipo_gasto': 'Otros', 'id_proveedor': 1400, 'id_producto': 298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5, 'cantidad': '500', 'valor_unitario': 0.16272, 'precio_unitario': 0.192, 'descuento': 0.0, 'subtotal': 81.36, 'porcentaje_de_igv': '17.99', 'igv': 14.64, 'total': 96.0, 'moneda': '1', 'tipo_de_cambio': 1.0, 'id_tipo_gasto': 5, 'nom_tipo_gasto': 'Otros', 'id_proveedor': 1400, 'id_producto': 298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81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8-18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29814"/>
    <x v="46"/>
    <x v="5"/>
    <x v="0"/>
    <s v="Pagado"/>
    <x v="5"/>
    <s v="6329000 AsesorÃ­a y consultorÃ­a - Otros"/>
    <x v="1"/>
    <x v="0"/>
    <m/>
    <m/>
    <m/>
    <m/>
    <m/>
    <m/>
    <x v="156"/>
    <n v="271.19"/>
    <n v="48.81"/>
    <n v="320"/>
  </r>
  <r>
    <s v="F FI40"/>
    <s v="00015738"/>
    <s v="COLABORATIVA S.A.C."/>
    <x v="41"/>
    <m/>
    <s v="MEMORY KINGS PERU S.A.C"/>
    <m/>
    <s v="RUC"/>
    <n v="20506717044"/>
    <s v="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8-15T00:00:00"/>
    <m/>
    <m/>
    <m/>
    <m/>
    <m/>
    <x v="36"/>
    <n v="1"/>
    <n v="222.04"/>
    <n v="262.01"/>
    <n v="0"/>
    <n v="222.04"/>
    <n v="18"/>
    <n v="39.97"/>
    <n v="262.01"/>
    <n v="1"/>
    <n v="1"/>
    <x v="0"/>
    <s v="Otros"/>
    <x v="34"/>
    <n v="29850"/>
    <x v="36"/>
    <x v="4"/>
    <x v="0"/>
    <s v="Pagado"/>
    <x v="9"/>
    <s v="6330102 COMPRA EQUIPOS"/>
    <x v="13"/>
    <x v="0"/>
    <m/>
    <m/>
    <m/>
    <m/>
    <m/>
    <m/>
    <x v="157"/>
    <n v="222.04"/>
    <n v="39.97"/>
    <n v="262.01"/>
  </r>
  <r>
    <s v="F FI40"/>
    <s v="00015738"/>
    <s v="COLABORATIVA S.A.C."/>
    <x v="41"/>
    <m/>
    <s v="MEMORY KINGS PERU S.A.C"/>
    <m/>
    <s v="RUC"/>
    <n v="20506717044"/>
    <s v="[{'codigo_producto': 238, 'cantidad': '1', 'valor_unitario': 222.04, 'precio_unitario': 262.01, 'descuento': 0.0, 'subtotal': 222.04, 'porcentaje_de_igv': '18.00', 'igv': 39.97, 'total': 262.01, 'moneda': '1', 'tipo_de_cambio': 1.0, 'id_tipo_gasto': 5, 'nom_tipo_gasto': 'Otros', 'id_proveedor': 2224, 'id_producto': 2985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2012, 'cantidad': '1', 'valor_unitario': 51.69, 'precio_unitario': 60.99, 'descuento': 0.0, 'subtotal': 51.69, 'porcentaje_de_igv': '17.99', 'igv': 9.300000000000004, 'total': 60.99, 'moneda': '1', 'tipo_de_cambio': 1.0, 'id_tipo_gasto': 5, 'nom_tipo_gasto': 'Otros', 'id_proveedor': 2224, 'id_producto': 29851, 'nom_producto': 'KIT DE TECLADO Y MOUS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8-15T00:00:00"/>
    <m/>
    <m/>
    <m/>
    <m/>
    <m/>
    <x v="120"/>
    <n v="1"/>
    <n v="51.69"/>
    <n v="60.99"/>
    <n v="0"/>
    <n v="51.69"/>
    <n v="17.989999999999998"/>
    <n v="9.3000000000000007"/>
    <n v="60.99"/>
    <n v="1"/>
    <n v="1"/>
    <x v="0"/>
    <s v="Otros"/>
    <x v="34"/>
    <n v="29851"/>
    <x v="118"/>
    <x v="0"/>
    <x v="0"/>
    <s v="Pagado"/>
    <x v="9"/>
    <s v="6330102 COMPRA EQUIPOS"/>
    <x v="13"/>
    <x v="0"/>
    <m/>
    <m/>
    <m/>
    <m/>
    <m/>
    <m/>
    <x v="157"/>
    <n v="51.69"/>
    <n v="9.3000000000000007"/>
    <n v="60.99"/>
  </r>
  <r>
    <s v="RE"/>
    <s v="0013"/>
    <s v="COLABORATIVA S.A.C."/>
    <x v="41"/>
    <m/>
    <s v="CHUECA OSTOLAZA MARIA PATRICIA MILAGROS"/>
    <m/>
    <s v="RUC"/>
    <n v="10093811122"/>
    <s v="[{'codigo_producto': 1851, 'cantidad': '1', 'valor_unitario': 3750.0, 'precio_unitario': 3450.0, 'descuento': 0.0, 'subtotal': 3750.0, 'porcentaje_de_igv': '-8.00', 'igv': -300.0, 'total': 3450.0, 'moneda': '1', 'tipo_de_cambio': 1.0, 'id_tipo_gasto': 2, 'nom_tipo_gasto': 'Servicios', 'id_proveedor': 4732, 'id_producto': 2979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10, 'nom_distribucion': 'Administrativo', 'sub_categoria': 'Proyecto', 'porcentaje': '100.00'}]]}]"/>
    <d v="2025-08-15T00:00:00"/>
    <m/>
    <m/>
    <m/>
    <m/>
    <m/>
    <x v="13"/>
    <n v="1"/>
    <n v="3750"/>
    <n v="3450"/>
    <n v="0"/>
    <n v="3750"/>
    <n v="-8"/>
    <n v="-300"/>
    <n v="3450"/>
    <n v="1"/>
    <n v="1"/>
    <x v="1"/>
    <s v="Servicios"/>
    <x v="82"/>
    <n v="29793"/>
    <x v="13"/>
    <x v="0"/>
    <x v="0"/>
    <s v="Pagado"/>
    <x v="5"/>
    <s v="6329000 AsesorÃ­a y consultorÃ­a - Otros"/>
    <x v="35"/>
    <x v="0"/>
    <m/>
    <m/>
    <m/>
    <m/>
    <m/>
    <m/>
    <x v="158"/>
    <n v="3750"/>
    <n v="-300"/>
    <n v="3450"/>
  </r>
  <r>
    <s v="F F002"/>
    <s v="00015013"/>
    <s v="COLABORATIVA S.A.C."/>
    <x v="41"/>
    <m/>
    <s v="TECNOLOGIA FLEXOGRAFICA S.A.C - TECFLEX"/>
    <s v="Proveedor"/>
    <s v="RUC"/>
    <n v="20430785266"/>
    <s v="[{'codigo_producto': 1940, 'cantidad': '20', 'valor_unitario': 62.0, 'precio_unitario': 73.16, 'descuento': 0.0, 'subtotal': 1240.0, 'porcentaje_de_igv': '18.00', 'igv': 223.20000000000005, 'total': 1463.2, 'moneda': '1', 'tipo_de_cambio': 1.0, 'id_tipo_gasto': 5, 'nom_tipo_gasto': 'Otros', 'id_proveedor': 470, 'id_producto': 29786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15T00:00:00"/>
    <m/>
    <m/>
    <m/>
    <m/>
    <m/>
    <x v="121"/>
    <n v="20"/>
    <n v="62"/>
    <n v="73.16"/>
    <n v="0"/>
    <n v="1240"/>
    <n v="18"/>
    <n v="223.2"/>
    <n v="1463.2"/>
    <n v="1"/>
    <n v="1"/>
    <x v="0"/>
    <s v="Otros"/>
    <x v="17"/>
    <n v="29786"/>
    <x v="119"/>
    <x v="0"/>
    <x v="0"/>
    <s v="Pagado"/>
    <x v="5"/>
    <s v="6329000 AsesorÃ­a y consultorÃ­a - Otros"/>
    <x v="10"/>
    <x v="0"/>
    <m/>
    <m/>
    <m/>
    <m/>
    <m/>
    <m/>
    <x v="159"/>
    <n v="1240"/>
    <n v="223.2"/>
    <n v="1463.2"/>
  </r>
  <r>
    <s v="F E001"/>
    <s v="00000012"/>
    <s v="COLABORATIVA S.A.C."/>
    <x v="41"/>
    <m/>
    <s v="MENDOZA GUERRA FELIX ANTONIO"/>
    <m/>
    <s v="RUC"/>
    <m/>
    <s v="[{'codigo_producto': 234, 'cantidad': '1', 'valor_unitario': 570.0, 'precio_unitario': 672.6, 'descuento': 0.0, 'subtotal': 570.0, 'porcentaje_de_igv': '18.00', 'igv': 102.60000000000002, 'total': 672.6, 'moneda': '1', 'tipo_de_cambio': 1.0, 'id_tipo_gasto': 5, 'nom_tipo_gasto': 'Otros', 'id_proveedor': 2187, 'id_producto': 29778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8-15T00:00:00"/>
    <m/>
    <m/>
    <m/>
    <m/>
    <m/>
    <x v="122"/>
    <n v="1"/>
    <n v="570"/>
    <n v="672.6"/>
    <n v="0"/>
    <n v="570"/>
    <n v="18"/>
    <n v="102.6"/>
    <n v="672.6"/>
    <n v="1"/>
    <n v="1"/>
    <x v="0"/>
    <s v="Otros"/>
    <x v="83"/>
    <n v="29778"/>
    <x v="120"/>
    <x v="4"/>
    <x v="0"/>
    <s v="Pagado"/>
    <x v="9"/>
    <s v="6330102 COMPRA EQUIPOS"/>
    <x v="36"/>
    <x v="0"/>
    <m/>
    <m/>
    <m/>
    <m/>
    <m/>
    <m/>
    <x v="160"/>
    <n v="570"/>
    <n v="102.6"/>
    <n v="672.6"/>
  </r>
  <r>
    <s v="F FI40"/>
    <s v="00015675"/>
    <s v="COLABORATIVA S.A.C."/>
    <x v="42"/>
    <m/>
    <s v="MEMORY KINGS PERU S.A.C"/>
    <m/>
    <s v="RUC"/>
    <n v="20506717044"/>
    <s v="[{'codigo_producto': 1916, 'cantidad': '1', 'valor_unitario': 16.95, 'precio_unitario': 20.0, 'descuento': 0.0, 'subtotal': 16.95, 'porcentaje_de_igv': '17.99', 'igv': 3.0500000000000007, 'total': 20.0, 'moneda': '1', 'tipo_de_cambio': 1.0, 'id_tipo_gasto': 2, 'nom_tipo_gasto': 'Servicios', 'id_proveedor': 2224, 'id_producto': 29856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7, 'nom_distribucion': 'DiseÃ±o', 'sub_categoria': 'Ime', 'porcentaje': '100.00'}]]}]"/>
    <d v="2025-08-14T00:00:00"/>
    <m/>
    <m/>
    <m/>
    <m/>
    <m/>
    <x v="31"/>
    <n v="1"/>
    <n v="16.95"/>
    <n v="20"/>
    <n v="0"/>
    <n v="16.95"/>
    <n v="17.989999999999998"/>
    <n v="3.05"/>
    <n v="20"/>
    <n v="1"/>
    <n v="1"/>
    <x v="1"/>
    <s v="Servicios"/>
    <x v="34"/>
    <n v="29856"/>
    <x v="31"/>
    <x v="0"/>
    <x v="0"/>
    <s v="Pagado"/>
    <x v="0"/>
    <s v="6329102 SERVICIOS DIVERSOS"/>
    <x v="37"/>
    <x v="0"/>
    <m/>
    <m/>
    <m/>
    <m/>
    <m/>
    <m/>
    <x v="161"/>
    <n v="16.95"/>
    <n v="3.05"/>
    <n v="20"/>
  </r>
  <r>
    <s v="R S001"/>
    <n v="17516879"/>
    <s v="COLABORATIVA S.A.C."/>
    <x v="42"/>
    <m/>
    <s v="WI-NET TELECOM S.A.C."/>
    <m/>
    <s v="RUC"/>
    <n v="20521233991"/>
    <s v="[{'codigo_producto': 2014, 'cantidad': '1', 'valor_unitario': 109.32, 'precio_unitario': 129.0, 'descuento': 0.0, 'subtotal': 109.32, 'porcentaje_de_igv': '18.00', 'igv': 19.680000000000007, 'total': 129.0, 'moneda': '1', 'tipo_de_cambio': 1.0, 'id_tipo_gasto': 2, 'nom_tipo_gasto': 'Servicios', 'id_proveedor': 1451, 'id_producto': 29845, 'nom_producto': 'SERVICIO DE INTERNET', 'categoria_producto': 'EVENTOS', 'id_estado': 'paid', 'nombre_estado': 'Pagado', 'evento': {'id_evento': '', 'nom_evento': '', 'fecha_hora_ini_event': '', 'fecha_hora_fin_event': '', 'id_organizador': '', 'nom_organizador': '', 'tipo_organizador': ''}, 'id_cuenta': 6765, 'nom_cuenta': '6365100 Internet', 'distribucion_analitica': [[{'codigo': 61, 'nom_distribucion': 'Administrativo', 'sub_categoria': 'Operativos', 'porcentaje': '100.00'}]]}]"/>
    <d v="2025-08-14T00:00:00"/>
    <m/>
    <m/>
    <m/>
    <m/>
    <m/>
    <x v="57"/>
    <n v="1"/>
    <n v="109.32"/>
    <n v="129"/>
    <n v="0"/>
    <n v="109.32"/>
    <n v="18"/>
    <n v="19.68"/>
    <n v="129"/>
    <n v="1"/>
    <n v="1"/>
    <x v="1"/>
    <s v="Servicios"/>
    <x v="55"/>
    <n v="29845"/>
    <x v="57"/>
    <x v="0"/>
    <x v="0"/>
    <s v="Pagado"/>
    <x v="16"/>
    <s v="6365100 Internet"/>
    <x v="18"/>
    <x v="0"/>
    <m/>
    <m/>
    <m/>
    <m/>
    <m/>
    <m/>
    <x v="162"/>
    <n v="109.32"/>
    <n v="19.68"/>
    <n v="129"/>
  </r>
  <r>
    <s v="F E001"/>
    <s v="00000152"/>
    <s v="COLABORATIVA S.A.C."/>
    <x v="42"/>
    <m/>
    <s v="REUSCHE CALLUPE ANTHONY ALAN"/>
    <m/>
    <s v="RUC"/>
    <m/>
    <s v="[{'codigo_producto': 1851, 'cantidad': '1', 'valor_unitario': 950.0, 'precio_unitario': 1121.0, 'descuento': 0.0, 'subtotal': 950.0, 'porcentaje_de_igv': '18.00', 'igv': 171.0, 'total': 1121.0, 'moneda': '1', 'tipo_de_cambio': 1.0, 'id_tipo_gasto': 2, 'nom_tipo_gasto': 'Servicios', 'id_proveedor': 4658, 'id_producto': 2977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9, 'nom_distribucion': 'Comercial', 'sub_categoria': 'Otros', 'porcentaje': '100.00'}]]}]"/>
    <d v="2025-08-14T00:00:00"/>
    <m/>
    <m/>
    <m/>
    <m/>
    <m/>
    <x v="13"/>
    <n v="1"/>
    <n v="950"/>
    <n v="1121"/>
    <n v="0"/>
    <n v="950"/>
    <n v="18"/>
    <n v="171"/>
    <n v="1121"/>
    <n v="1"/>
    <n v="1"/>
    <x v="1"/>
    <s v="Servicios"/>
    <x v="84"/>
    <n v="29773"/>
    <x v="13"/>
    <x v="0"/>
    <x v="0"/>
    <s v="Pagado"/>
    <x v="0"/>
    <s v="6329102 SERVICIOS DIVERSOS"/>
    <x v="11"/>
    <x v="0"/>
    <m/>
    <m/>
    <m/>
    <m/>
    <m/>
    <m/>
    <x v="163"/>
    <n v="950"/>
    <n v="171"/>
    <n v="1121"/>
  </r>
  <r>
    <s v="F F004"/>
    <s v="00102454"/>
    <s v="COLABORATIVA S.A.C."/>
    <x v="43"/>
    <m/>
    <s v="DIMERC PERU S.A.C.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49"/>
    <n v="4"/>
    <n v="9.6"/>
    <n v="11.327500000000001"/>
    <n v="0"/>
    <n v="38.4"/>
    <n v="17.989999999999998"/>
    <n v="6.91"/>
    <n v="45.31"/>
    <n v="1"/>
    <n v="1"/>
    <x v="0"/>
    <s v="Otros"/>
    <x v="77"/>
    <n v="29867"/>
    <x v="49"/>
    <x v="0"/>
    <x v="0"/>
    <s v="Pagado"/>
    <x v="25"/>
    <s v="2524100 Otros suministros"/>
    <x v="23"/>
    <x v="0"/>
    <m/>
    <m/>
    <m/>
    <m/>
    <m/>
    <m/>
    <x v="164"/>
    <n v="38.4"/>
    <n v="6.91"/>
    <n v="45.31"/>
  </r>
  <r>
    <s v="F F004"/>
    <s v="00102454"/>
    <s v="COLABORATIVA S.A.C."/>
    <x v="43"/>
    <m/>
    <s v="DIMERC PERU S.A.C.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48"/>
    <n v="2"/>
    <n v="25"/>
    <n v="29.5"/>
    <n v="0"/>
    <n v="50"/>
    <n v="18"/>
    <n v="9"/>
    <n v="59"/>
    <n v="1"/>
    <n v="1"/>
    <x v="0"/>
    <s v="Otros"/>
    <x v="77"/>
    <n v="29868"/>
    <x v="48"/>
    <x v="0"/>
    <x v="0"/>
    <s v="Pagado"/>
    <x v="25"/>
    <s v="2524100 Otros suministros"/>
    <x v="23"/>
    <x v="0"/>
    <m/>
    <m/>
    <m/>
    <m/>
    <m/>
    <m/>
    <x v="164"/>
    <n v="50"/>
    <n v="9"/>
    <n v="59"/>
  </r>
  <r>
    <s v="F F004"/>
    <s v="00102454"/>
    <s v="COLABORATIVA S.A.C."/>
    <x v="43"/>
    <m/>
    <s v="DIMERC PERU S.A.C.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84"/>
    <n v="3"/>
    <n v="6"/>
    <s v="7.079999999999999"/>
    <n v="0"/>
    <n v="18"/>
    <n v="18"/>
    <n v="3.23999999999999"/>
    <n v="21.24"/>
    <n v="1"/>
    <n v="1"/>
    <x v="0"/>
    <s v="Otros"/>
    <x v="77"/>
    <n v="29869"/>
    <x v="83"/>
    <x v="0"/>
    <x v="0"/>
    <s v="Pagado"/>
    <x v="25"/>
    <s v="2524100 Otros suministros"/>
    <x v="23"/>
    <x v="0"/>
    <m/>
    <m/>
    <m/>
    <m/>
    <m/>
    <m/>
    <x v="164"/>
    <n v="18"/>
    <n v="3.23999999999999"/>
    <n v="21.24"/>
  </r>
  <r>
    <s v="F F004"/>
    <s v="00102454"/>
    <s v="COLABORATIVA S.A.C."/>
    <x v="43"/>
    <m/>
    <s v="DIMERC PERU S.A.C.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77"/>
    <n v="2"/>
    <n v="4.2"/>
    <n v="4.9550000000000001"/>
    <n v="0"/>
    <n v="8.4"/>
    <n v="17.98"/>
    <n v="1.50999999999999"/>
    <n v="9.91"/>
    <n v="1"/>
    <n v="1"/>
    <x v="0"/>
    <s v="Otros"/>
    <x v="77"/>
    <n v="29870"/>
    <x v="76"/>
    <x v="0"/>
    <x v="0"/>
    <s v="Pagado"/>
    <x v="25"/>
    <s v="2524100 Otros suministros"/>
    <x v="23"/>
    <x v="0"/>
    <m/>
    <m/>
    <m/>
    <m/>
    <m/>
    <m/>
    <x v="164"/>
    <n v="8.4"/>
    <n v="1.50999999999999"/>
    <n v="9.91"/>
  </r>
  <r>
    <s v="F F004"/>
    <s v="00102454"/>
    <s v="COLABORATIVA S.A.C."/>
    <x v="43"/>
    <m/>
    <s v="DIMERC PERU S.A.C.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49"/>
    <n v="1"/>
    <n v="2"/>
    <n v="2.36"/>
    <n v="0"/>
    <n v="2"/>
    <n v="18"/>
    <n v="0.35999999999999899"/>
    <n v="2.36"/>
    <n v="1"/>
    <n v="1"/>
    <x v="0"/>
    <s v="Otros"/>
    <x v="77"/>
    <n v="29871"/>
    <x v="49"/>
    <x v="0"/>
    <x v="0"/>
    <s v="Pagado"/>
    <x v="25"/>
    <s v="2524100 Otros suministros"/>
    <x v="23"/>
    <x v="0"/>
    <m/>
    <m/>
    <m/>
    <m/>
    <m/>
    <m/>
    <x v="164"/>
    <n v="2"/>
    <n v="0.35999999999999899"/>
    <n v="2.36"/>
  </r>
  <r>
    <s v="F F004"/>
    <s v="00102454"/>
    <s v="COLABORATIVA S.A.C."/>
    <x v="43"/>
    <m/>
    <s v="DIMERC PERU S.A.C.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123"/>
    <n v="1"/>
    <n v="7.29"/>
    <n v="8.6"/>
    <n v="0"/>
    <n v="7.29"/>
    <n v="17.97"/>
    <n v="1.3099999999999901"/>
    <n v="8.6"/>
    <n v="1"/>
    <n v="1"/>
    <x v="0"/>
    <s v="Otros"/>
    <x v="77"/>
    <n v="29872"/>
    <x v="121"/>
    <x v="0"/>
    <x v="0"/>
    <s v="Pagado"/>
    <x v="25"/>
    <s v="2524100 Otros suministros"/>
    <x v="23"/>
    <x v="0"/>
    <m/>
    <m/>
    <m/>
    <m/>
    <m/>
    <m/>
    <x v="164"/>
    <n v="7.29"/>
    <n v="1.3099999999999901"/>
    <n v="8.6"/>
  </r>
  <r>
    <s v="F F004"/>
    <s v="00102454"/>
    <s v="COLABORATIVA S.A.C."/>
    <x v="43"/>
    <m/>
    <s v="DIMERC PERU S.A.C.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123"/>
    <n v="1"/>
    <n v="8.91"/>
    <n v="10.51"/>
    <n v="0"/>
    <n v="8.91"/>
    <n v="17.96"/>
    <n v="1.5999999999999901"/>
    <n v="10.51"/>
    <n v="1"/>
    <n v="1"/>
    <x v="0"/>
    <s v="Otros"/>
    <x v="77"/>
    <n v="29873"/>
    <x v="121"/>
    <x v="0"/>
    <x v="0"/>
    <s v="Pagado"/>
    <x v="25"/>
    <s v="2524100 Otros suministros"/>
    <x v="23"/>
    <x v="0"/>
    <m/>
    <m/>
    <m/>
    <m/>
    <m/>
    <m/>
    <x v="164"/>
    <n v="8.91"/>
    <n v="1.5999999999999901"/>
    <n v="10.51"/>
  </r>
  <r>
    <s v="F F004"/>
    <s v="00102454"/>
    <s v="COLABORATIVA S.A.C."/>
    <x v="43"/>
    <m/>
    <s v="DIMERC PERU S.A.C."/>
    <m/>
    <s v="RUC"/>
    <m/>
    <s v="[{'codigo_producto': 2000, 'cantidad': '4', 'valor_unitario': 9.6, 'precio_unitario': 11.3275, 'descuento': 0.0, 'subtotal': 38.4, 'porcentaje_de_igv': '17.99', 'igv': 6.910000000000004, 'total': 45.31, 'moneda': '1', 'tipo_de_cambio': 1.0, 'id_tipo_gasto': 5, 'nom_tipo_gasto': 'Otros', 'id_proveedor': 2742, 'id_producto': 29867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52, 'cantidad': '2', 'valor_unitario': 25.0, 'precio_unitario': 29.5, 'descuento': 0.0, 'subtotal': 50.0, 'porcentaje_de_igv': '18.00', 'igv': 9.0, 'total': 59.0, 'moneda': '1', 'tipo_de_cambio': 1.0, 'id_tipo_gasto': 5, 'nom_tipo_gasto': 'Otros', 'id_proveedor': 2742, 'id_producto': 29868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1, 'cantidad': '3', 'valor_unitario': 6.0, 'precio_unitario': 7.079999999999999, 'descuento': 0.0, 'subtotal': 18.0, 'porcentaje_de_igv': '18.00', 'igv': 3.2399999999999984, 'total': 21.24, 'moneda': '1', 'tipo_de_cambio': 1.0, 'id_tipo_gasto': 5, 'nom_tipo_gasto': 'Otros', 'id_proveedor': 2742, 'id_producto': 29869, 'nom_producto': 'SACAGRAS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2, 'cantidad': '2', 'valor_unitario': 4.2, 'precio_unitario': 4.955, 'descuento': 0.0, 'subtotal': 8.4, 'porcentaje_de_igv': '17.98', 'igv': 1.5099999999999998, 'total': 9.91, 'moneda': '1', 'tipo_de_cambio': 1.0, 'id_tipo_gasto': 5, 'nom_tipo_gasto': 'Otros', 'id_proveedor': 2742, 'id_producto': 29870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0, 'cantidad': '1', 'valor_unitario': 2.0, 'precio_unitario': 2.36, 'descuento': 0.0, 'subtotal': 2.0, 'porcentaje_de_igv': '18.00', 'igv': 0.3599999999999999, 'total': 2.36, 'moneda': '1', 'tipo_de_cambio': 1.0, 'id_tipo_gasto': 5, 'nom_tipo_gasto': 'Otros', 'id_proveedor': 2742, 'id_producto': 29871, 'nom_producto': 'PAPEL TOALL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7.29, 'precio_unitario': 8.6, 'descuento': 0.0, 'subtotal': 7.29, 'porcentaje_de_igv': '17.97', 'igv': 1.3099999999999996, 'total': 8.6, 'moneda': '1', 'tipo_de_cambio': 1.0, 'id_tipo_gasto': 5, 'nom_tipo_gasto': 'Otros', 'id_proveedor': 2742, 'id_producto': 29872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2002, 'cantidad': '1', 'valor_unitario': 8.91, 'precio_unitario': 10.51, 'descuento': 0.0, 'subtotal': 8.91, 'porcentaje_de_igv': '17.96', 'igv': 1.5999999999999996, 'total': 10.51, 'moneda': '1', 'tipo_de_cambio': 1.0, 'id_tipo_gasto': 5, 'nom_tipo_gasto': 'Otros', 'id_proveedor': 2742, 'id_producto': 29873, 'nom_producto': 'PAN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43, 'cantidad': '1', 'valor_unitario': 9.0, 'precio_unitario': 10.62, 'descuento': 0.0, 'subtotal': 9.0, 'porcentaje_de_igv': '18.00', 'igv': 1.6199999999999992, 'total': 10.62, 'moneda': '1', 'tipo_de_cambio': 1.0, 'id_tipo_gasto': 5, 'nom_tipo_gasto': 'Otros', 'id_proveedor': 2742, 'id_producto': 29874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8-13T00:00:00"/>
    <m/>
    <m/>
    <m/>
    <m/>
    <m/>
    <x v="89"/>
    <n v="1"/>
    <n v="9"/>
    <n v="10.62"/>
    <n v="0"/>
    <n v="9"/>
    <n v="18"/>
    <n v="1.6199999999999899"/>
    <n v="10.62"/>
    <n v="1"/>
    <n v="1"/>
    <x v="0"/>
    <s v="Otros"/>
    <x v="77"/>
    <n v="29874"/>
    <x v="88"/>
    <x v="0"/>
    <x v="0"/>
    <s v="Pagado"/>
    <x v="25"/>
    <s v="2524100 Otros suministros"/>
    <x v="23"/>
    <x v="0"/>
    <m/>
    <m/>
    <m/>
    <m/>
    <m/>
    <m/>
    <x v="164"/>
    <n v="9"/>
    <n v="1.6199999999999899"/>
    <n v="10.62"/>
  </r>
  <r>
    <s v="F FI40"/>
    <s v="00015605"/>
    <s v="COLABORATIVA S.A.C."/>
    <x v="44"/>
    <m/>
    <s v="MEMORY KINGS PERU S.A.C"/>
    <m/>
    <s v="RUC"/>
    <n v="20506717044"/>
    <s v="[{'codigo_producto': 238, 'cantidad': '1', 'valor_unitario': 224.15, 'precio_unitario': 264.5, 'descuento': 0.0, 'subtotal': 224.15, 'porcentaje_de_igv': '18.00', 'igv': 40.349999999999994, 'total': 264.5, 'moneda': '1', 'tipo_de_cambio': 1.0, 'id_tipo_gasto': 5, 'nom_tipo_gasto': 'Otros', 'id_proveedor': 2224, 'id_producto': 29861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77, 'nom_distribucion': 'DiseÃ±o', 'sub_categoria': 'Ime', 'porcentaje': '100.00'}]]}]"/>
    <d v="2025-08-12T00:00:00"/>
    <m/>
    <m/>
    <m/>
    <m/>
    <m/>
    <x v="36"/>
    <n v="1"/>
    <n v="224.15"/>
    <n v="264.5"/>
    <n v="0"/>
    <n v="224.15"/>
    <n v="18"/>
    <n v="40.349999999999902"/>
    <n v="264.5"/>
    <n v="1"/>
    <n v="1"/>
    <x v="0"/>
    <s v="Otros"/>
    <x v="34"/>
    <n v="29861"/>
    <x v="36"/>
    <x v="4"/>
    <x v="0"/>
    <s v="Pagado"/>
    <x v="9"/>
    <s v="6330102 COMPRA EQUIPOS"/>
    <x v="37"/>
    <x v="0"/>
    <m/>
    <m/>
    <m/>
    <m/>
    <m/>
    <m/>
    <x v="165"/>
    <n v="224.15"/>
    <n v="40.349999999999902"/>
    <n v="264.5"/>
  </r>
  <r>
    <s v="R S108"/>
    <s v="313395-N-BV-04149"/>
    <s v="COLABORATIVA S.A.C."/>
    <x v="44"/>
    <m/>
    <s v="LUZ DEL SUR S.A.A."/>
    <m/>
    <s v="RUC"/>
    <n v="20331898008"/>
    <s v="[{'codigo_producto': 2023, 'cantidad': '1', 'valor_unitario': 697.9, 'precio_unitario': 697.9, 'descuento': 0.0, 'subtotal': 697.9, 'porcentaje_de_igv': '0.00', 'igv': 0.0, 'total': 697.9, 'moneda': '1', 'tipo_de_cambio': 1.0, 'id_tipo_gasto': 2, 'nom_tipo_gasto': 'Servicios', 'id_proveedor': 1450, 'id_producto': 29830, 'nom_producto': 'SERVICIO DE LUZ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8-12T00:00:00"/>
    <m/>
    <m/>
    <m/>
    <m/>
    <m/>
    <x v="59"/>
    <n v="1"/>
    <n v="697.9"/>
    <n v="697.9"/>
    <n v="0"/>
    <n v="697.9"/>
    <n v="0"/>
    <n v="0"/>
    <n v="697.9"/>
    <n v="1"/>
    <n v="1"/>
    <x v="1"/>
    <s v="Servicios"/>
    <x v="56"/>
    <n v="29830"/>
    <x v="58"/>
    <x v="0"/>
    <x v="0"/>
    <s v="Pagado"/>
    <x v="19"/>
    <s v="6132300 VariaciÃ³n Suministros-EnergÃ­a"/>
    <x v="21"/>
    <x v="0"/>
    <m/>
    <m/>
    <m/>
    <m/>
    <m/>
    <m/>
    <x v="166"/>
    <n v="697.9"/>
    <n v="0"/>
    <n v="697.9"/>
  </r>
  <r>
    <s v="F F052"/>
    <s v="01625979"/>
    <s v="COLABORATIVA S.A.C."/>
    <x v="44"/>
    <m/>
    <s v="MAPFRE PERU COMPAÃ‘IA DE SEGUROS Y REASEGUROS"/>
    <s v="Proveedor"/>
    <s v="RUC"/>
    <n v="20418896915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70, 'id_producto': 29766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130, 'nom_distribucion': 'RR.HH', 'sub_categoria': 'Seguridad y salud laboral', 'porcentaje': '100.00'}]]}]"/>
    <d v="2025-08-12T00:00:00"/>
    <m/>
    <m/>
    <m/>
    <m/>
    <m/>
    <x v="4"/>
    <n v="1"/>
    <n v="100"/>
    <n v="118"/>
    <n v="0"/>
    <n v="100"/>
    <n v="18"/>
    <n v="18"/>
    <n v="118"/>
    <n v="1"/>
    <n v="1"/>
    <x v="0"/>
    <s v="Otros"/>
    <x v="85"/>
    <n v="29766"/>
    <x v="4"/>
    <x v="0"/>
    <x v="0"/>
    <s v="Pagado"/>
    <x v="3"/>
    <s v="6511101 SEGURO SCTR"/>
    <x v="3"/>
    <x v="0"/>
    <m/>
    <m/>
    <m/>
    <m/>
    <m/>
    <m/>
    <x v="167"/>
    <n v="100"/>
    <n v="18"/>
    <n v="118"/>
  </r>
  <r>
    <s v="F F52U"/>
    <s v="00022257"/>
    <s v="COLABORATIVA S.A.C."/>
    <x v="45"/>
    <m/>
    <s v="COESTI SA"/>
    <m/>
    <s v="RUC"/>
    <n v="20127765279"/>
    <s v="[{'codigo_producto': 2048, 'cantidad': '1', 'valor_unitario': 64.41, 'precio_unitario': 76.0, 'descuento': 0.0, 'subtotal': 64.41, 'porcentaje_de_igv': '17.99', 'igv': 11.590000000000003, 'total': 76.0, 'moneda': '1', 'tipo_de_cambio': 1.0, 'id_tipo_gasto': 5, 'nom_tipo_gasto': 'Otros', 'id_proveedor': 1532, 'id_producto': 30378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69, 'nom_distribucion': 'Comercial', 'sub_categoria': 'Otros', 'porcentaje': '100.00'}]]}]"/>
    <d v="2025-08-11T00:00:00"/>
    <m/>
    <m/>
    <m/>
    <m/>
    <m/>
    <x v="38"/>
    <n v="1"/>
    <n v="64.41"/>
    <n v="76"/>
    <n v="0"/>
    <n v="64.41"/>
    <n v="17.989999999999998"/>
    <n v="11.59"/>
    <n v="76"/>
    <n v="1"/>
    <n v="1"/>
    <x v="0"/>
    <s v="Otros"/>
    <x v="39"/>
    <n v="30378"/>
    <x v="38"/>
    <x v="0"/>
    <x v="0"/>
    <s v="Pagado"/>
    <x v="11"/>
    <s v="6561107 COMBUSTIBLE"/>
    <x v="11"/>
    <x v="0"/>
    <m/>
    <m/>
    <m/>
    <m/>
    <m/>
    <m/>
    <x v="168"/>
    <n v="64.41"/>
    <n v="11.59"/>
    <n v="76"/>
  </r>
  <r>
    <s v="R E001"/>
    <n v="13"/>
    <s v="COLABORATIVA S.A.C."/>
    <x v="45"/>
    <m/>
    <s v="SALVADOR ARNALDO REYES CHUECAS"/>
    <m/>
    <s v="RUC"/>
    <n v="10722818593"/>
    <s v="[{'codigo_producto': 1993, 'cantidad': '1', 'valor_unitario': 846.09, 'precio_unitario': 846.09, 'descuento': 0.0, 'subtotal': 846.09, 'porcentaje_de_igv': '0.00', 'igv': 0.0, 'total': 846.09, 'moneda': '1', 'tipo_de_cambio': 1.0, 'id_tipo_gasto': 2, 'nom_tipo_gasto': 'Servicios', 'id_proveedor': 4421, 'id_producto': 29759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5, 'nom_distribucion': 'ATC', 'sub_categoria': 'Otros', 'porcentaje': '100.00'}]]}]"/>
    <d v="2025-08-11T00:00:00"/>
    <m/>
    <m/>
    <m/>
    <m/>
    <m/>
    <x v="114"/>
    <n v="1"/>
    <n v="846.09"/>
    <n v="846.09"/>
    <n v="0"/>
    <n v="846.09"/>
    <n v="0"/>
    <n v="0"/>
    <n v="846.09"/>
    <n v="1"/>
    <n v="1"/>
    <x v="1"/>
    <s v="Servicios"/>
    <x v="15"/>
    <n v="29759"/>
    <x v="112"/>
    <x v="0"/>
    <x v="0"/>
    <s v="Pagado"/>
    <x v="0"/>
    <s v="6329102 SERVICIOS DIVERSOS"/>
    <x v="33"/>
    <x v="0"/>
    <m/>
    <m/>
    <m/>
    <m/>
    <m/>
    <m/>
    <x v="169"/>
    <n v="846.09"/>
    <n v="0"/>
    <n v="846.09"/>
  </r>
  <r>
    <s v="FF"/>
    <s v="00200032368"/>
    <s v="COLABORATIVA S.A.C."/>
    <x v="46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7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83"/>
    <x v="47"/>
    <x v="0"/>
    <x v="0"/>
    <s v="Pagado"/>
    <x v="5"/>
    <s v="6329000 AsesorÃ­a y consultorÃ­a - Otros"/>
    <x v="10"/>
    <x v="0"/>
    <m/>
    <m/>
    <m/>
    <m/>
    <m/>
    <m/>
    <x v="170"/>
    <n v="805.08"/>
    <n v="144.91999999999899"/>
    <n v="950"/>
  </r>
  <r>
    <s v="F E001"/>
    <s v="00000441"/>
    <s v="COLABORATIVA S.A.C."/>
    <x v="46"/>
    <m/>
    <s v="JL ELECTRICIDAD S.A.C."/>
    <m/>
    <s v="RUC"/>
    <n v="20608571630"/>
    <s v="[{'codigo_producto': 1804, 'cantidad': '1', 'valor_unitario': 130.0, 'precio_unitario': 153.4, 'descuento': 0.0, 'subtotal': 130.0, 'porcentaje_de_igv': '18.00', 'igv': 23.400000000000006, 'total': 153.4, 'moneda': '1', 'tipo_de_cambio': 1.0, 'id_tipo_gasto': 2, 'nom_tipo_gasto': 'Servicios', 'id_proveedor': 3996, 'id_producto': 29750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1, 'nom_distribucion': 'TI', 'sub_categoria': 'Personal Temporal', 'porcentaje': '100.00'}]]}]"/>
    <d v="2025-08-07T00:00:00"/>
    <m/>
    <m/>
    <m/>
    <m/>
    <m/>
    <x v="124"/>
    <n v="1"/>
    <n v="130"/>
    <n v="153.4"/>
    <n v="0"/>
    <n v="130"/>
    <n v="18"/>
    <n v="23.4"/>
    <n v="153.4"/>
    <n v="1"/>
    <n v="1"/>
    <x v="1"/>
    <s v="Servicios"/>
    <x v="86"/>
    <n v="29750"/>
    <x v="122"/>
    <x v="1"/>
    <x v="0"/>
    <s v="Pagado"/>
    <x v="0"/>
    <s v="6329102 SERVICIOS DIVERSOS"/>
    <x v="38"/>
    <x v="0"/>
    <m/>
    <m/>
    <m/>
    <m/>
    <m/>
    <m/>
    <x v="171"/>
    <n v="130"/>
    <n v="23.4"/>
    <n v="153.4"/>
  </r>
  <r>
    <s v="R SB 02"/>
    <s v="0 232062063"/>
    <s v="COLABORATIVA S.A.C."/>
    <x v="47"/>
    <m/>
    <s v="America MÃ³vil PerÃº S.A.C."/>
    <m/>
    <s v="RUC"/>
    <n v="20467534026"/>
    <s v="[{'codigo_producto': 2027, 'cantidad': '1', 'valor_unitario': 51.98, 'precio_unitario': 61.34, 'descuento': 0.0, 'subtotal': 51.98, 'porcentaje_de_igv': '18.01', 'igv': 9.360000000000007, 'total': 61.34, 'moneda': '1', 'tipo_de_cambio': 1.0, 'id_tipo_gasto': 5, 'nom_tipo_gasto': 'Otros', 'id_proveedor': 2218, 'id_producto': 30091, 'nom_producto': 'Planes postpag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"/>
    <d v="2025-08-04T00:00:00"/>
    <m/>
    <m/>
    <m/>
    <m/>
    <m/>
    <x v="125"/>
    <n v="1"/>
    <n v="51.98"/>
    <n v="61.34"/>
    <n v="0"/>
    <n v="51.98"/>
    <n v="18.010000000000002"/>
    <n v="9.36"/>
    <n v="61.34"/>
    <n v="1"/>
    <n v="1"/>
    <x v="0"/>
    <s v="Otros"/>
    <x v="23"/>
    <n v="30091"/>
    <x v="123"/>
    <x v="0"/>
    <x v="0"/>
    <s v="Pagado"/>
    <x v="0"/>
    <s v="6329102 SERVICIOS DIVERSOS"/>
    <x v="21"/>
    <x v="0"/>
    <m/>
    <m/>
    <m/>
    <m/>
    <m/>
    <m/>
    <x v="172"/>
    <n v="51.98"/>
    <n v="9.36"/>
    <n v="61.34"/>
  </r>
  <r>
    <s v="F F002"/>
    <s v="00032310"/>
    <s v="COLABORATIVA S.A.C."/>
    <x v="47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24"/>
    <x v="47"/>
    <x v="0"/>
    <x v="0"/>
    <s v="Pagado"/>
    <x v="5"/>
    <s v="6329000 AsesorÃ­a y consultorÃ­a - Otros"/>
    <x v="10"/>
    <x v="0"/>
    <m/>
    <m/>
    <m/>
    <m/>
    <m/>
    <m/>
    <x v="173"/>
    <n v="805.08"/>
    <n v="144.91999999999899"/>
    <n v="950"/>
  </r>
  <r>
    <s v="F F002"/>
    <s v="00032310"/>
    <s v="COLABORATIVA S.A.C."/>
    <x v="47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25"/>
    <x v="47"/>
    <x v="0"/>
    <x v="0"/>
    <s v="Pagado"/>
    <x v="5"/>
    <s v="6329000 AsesorÃ­a y consultorÃ­a - Otros"/>
    <x v="10"/>
    <x v="0"/>
    <m/>
    <m/>
    <m/>
    <m/>
    <m/>
    <m/>
    <x v="173"/>
    <n v="805.08"/>
    <n v="144.91999999999899"/>
    <n v="950"/>
  </r>
  <r>
    <s v="F F002"/>
    <s v="00032310"/>
    <s v="COLABORATIVA S.A.C."/>
    <x v="47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26"/>
    <x v="47"/>
    <x v="0"/>
    <x v="0"/>
    <s v="Pagado"/>
    <x v="5"/>
    <s v="6329000 AsesorÃ­a y consultorÃ­a - Otros"/>
    <x v="10"/>
    <x v="0"/>
    <m/>
    <m/>
    <m/>
    <m/>
    <m/>
    <m/>
    <x v="173"/>
    <n v="805.08"/>
    <n v="144.91999999999899"/>
    <n v="950"/>
  </r>
  <r>
    <s v="F F002"/>
    <s v="00032310"/>
    <s v="COLABORATIVA S.A.C."/>
    <x v="47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27"/>
    <x v="47"/>
    <x v="0"/>
    <x v="0"/>
    <s v="Pagado"/>
    <x v="5"/>
    <s v="6329000 AsesorÃ­a y consultorÃ­a - Otros"/>
    <x v="10"/>
    <x v="0"/>
    <m/>
    <m/>
    <m/>
    <m/>
    <m/>
    <m/>
    <x v="173"/>
    <n v="805.08"/>
    <n v="144.91999999999899"/>
    <n v="950"/>
  </r>
  <r>
    <s v="F F002"/>
    <s v="00032310"/>
    <s v="COLABORATIVA S.A.C."/>
    <x v="47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28"/>
    <x v="47"/>
    <x v="0"/>
    <x v="0"/>
    <s v="Pagado"/>
    <x v="5"/>
    <s v="6329000 AsesorÃ­a y consultorÃ­a - Otros"/>
    <x v="10"/>
    <x v="0"/>
    <m/>
    <m/>
    <m/>
    <m/>
    <m/>
    <m/>
    <x v="173"/>
    <n v="805.08"/>
    <n v="144.91999999999899"/>
    <n v="950"/>
  </r>
  <r>
    <s v="F F002"/>
    <s v="00032310"/>
    <s v="COLABORATIVA S.A.C."/>
    <x v="47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29"/>
    <x v="47"/>
    <x v="0"/>
    <x v="0"/>
    <s v="Pagado"/>
    <x v="5"/>
    <s v="6329000 AsesorÃ­a y consultorÃ­a - Otros"/>
    <x v="10"/>
    <x v="0"/>
    <m/>
    <m/>
    <m/>
    <m/>
    <m/>
    <m/>
    <x v="173"/>
    <n v="805.08"/>
    <n v="144.91999999999899"/>
    <n v="950"/>
  </r>
  <r>
    <s v="F F002"/>
    <s v="00032310"/>
    <s v="COLABORATIVA S.A.C."/>
    <x v="47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30"/>
    <x v="47"/>
    <x v="0"/>
    <x v="0"/>
    <s v="Pagado"/>
    <x v="5"/>
    <s v="6329000 AsesorÃ­a y consultorÃ­a - Otros"/>
    <x v="10"/>
    <x v="0"/>
    <m/>
    <m/>
    <m/>
    <m/>
    <m/>
    <m/>
    <x v="173"/>
    <n v="805.08"/>
    <n v="144.91999999999899"/>
    <n v="950"/>
  </r>
  <r>
    <s v="F F002"/>
    <s v="00032310"/>
    <s v="COLABORATIVA S.A.C."/>
    <x v="47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7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4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731"/>
    <x v="47"/>
    <x v="0"/>
    <x v="0"/>
    <s v="Pagado"/>
    <x v="5"/>
    <s v="6329000 AsesorÃ­a y consultorÃ­a - Otros"/>
    <x v="10"/>
    <x v="0"/>
    <m/>
    <m/>
    <m/>
    <m/>
    <m/>
    <m/>
    <x v="173"/>
    <n v="805.08"/>
    <n v="144.91999999999899"/>
    <n v="950"/>
  </r>
  <r>
    <s v="F E001"/>
    <s v="00000057"/>
    <s v="COLABORATIVA S.A.C."/>
    <x v="47"/>
    <m/>
    <s v="ROJAS CASTILLO SUSANA"/>
    <m/>
    <s v="RUC"/>
    <n v="10068780280"/>
    <s v="[{'codigo_producto': 1999, 'cantidad': '30', 'valor_unitario': 45.0, 'precio_unitario': 53.1, 'descuento': 0.0, 'subtotal': 1350.0, 'porcentaje_de_igv': '18.00', 'igv': 243.0, 'total': 1593.0, 'moneda': '1', 'tipo_de_cambio': 1.0, 'id_tipo_gasto': 5, 'nom_tipo_gasto': 'Otros', 'id_proveedor': 1492, 'id_producto': 29721, 'nom_producto': 'CHALECOS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104, 'nom_distribucion': 'Validadores', 'sub_categoria': 'Otros', 'porcentaje': '100.00'}]]}]"/>
    <d v="2025-08-04T00:00:00"/>
    <m/>
    <m/>
    <m/>
    <m/>
    <m/>
    <x v="68"/>
    <n v="30"/>
    <n v="45"/>
    <n v="53.1"/>
    <n v="0"/>
    <n v="1350"/>
    <n v="18"/>
    <n v="243"/>
    <n v="1593"/>
    <n v="1"/>
    <n v="1"/>
    <x v="0"/>
    <s v="Otros"/>
    <x v="64"/>
    <n v="29721"/>
    <x v="67"/>
    <x v="0"/>
    <x v="0"/>
    <s v="Pagado"/>
    <x v="15"/>
    <s v="6561104 uniformes"/>
    <x v="26"/>
    <x v="0"/>
    <m/>
    <m/>
    <m/>
    <m/>
    <m/>
    <m/>
    <x v="119"/>
    <n v="1350"/>
    <n v="243"/>
    <n v="1593"/>
  </r>
  <r>
    <s v="F E001"/>
    <s v="00000101"/>
    <s v="COLABORATIVA S.A.C."/>
    <x v="47"/>
    <m/>
    <s v="MUÃ‘OZ VERANO JOHN BRACKSON"/>
    <m/>
    <s v="RUC"/>
    <n v="10440668581"/>
    <s v="[{'codigo_producto': 1939, 'cantidad': '1', 'valor_unitario': 600.0, 'precio_unitario': 708.0, 'descuento': 0.0, 'subtotal': 600.0, 'porcentaje_de_igv': '18.00', 'igv': 108.0, 'total': 708.0, 'moneda': '1', 'tipo_de_cambio': 1.0, 'id_tipo_gasto': 2, 'nom_tipo_gasto': 'Servicios', 'id_proveedor': 1389, 'id_producto': 2971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04T00:00:00"/>
    <m/>
    <m/>
    <m/>
    <m/>
    <m/>
    <x v="6"/>
    <n v="1"/>
    <n v="600"/>
    <n v="708"/>
    <n v="0"/>
    <n v="600"/>
    <n v="18"/>
    <n v="108"/>
    <n v="708"/>
    <n v="1"/>
    <n v="1"/>
    <x v="1"/>
    <s v="Servicios"/>
    <x v="14"/>
    <n v="29718"/>
    <x v="6"/>
    <x v="0"/>
    <x v="0"/>
    <s v="Pagado"/>
    <x v="0"/>
    <s v="6329102 SERVICIOS DIVERSOS"/>
    <x v="2"/>
    <x v="0"/>
    <m/>
    <m/>
    <m/>
    <m/>
    <m/>
    <m/>
    <x v="174"/>
    <n v="600"/>
    <n v="108"/>
    <n v="708"/>
  </r>
  <r>
    <s v="R E001"/>
    <n v="23"/>
    <s v="COLABORATIVA S.A.C."/>
    <x v="47"/>
    <m/>
    <s v="GIURA MORI GABRIELA NORIKO"/>
    <m/>
    <s v="RUC"/>
    <n v="10746545393"/>
    <s v="[{'codigo_producto': 1846, 'cantidad': '19', 'valor_unitario': 110.0, 'precio_unitario': 110.0, 'descuento': 0.0, 'subtotal': 2090.0, 'porcentaje_de_igv': '0.00', 'igv': 0.0, 'total': 2090.0, 'moneda': '1', 'tipo_de_cambio': 1.0, 'id_tipo_gasto': 2, 'nom_tipo_gasto': 'Servicios', 'id_proveedor': 1550, 'id_producto': 29664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8-04T00:00:00"/>
    <m/>
    <m/>
    <m/>
    <m/>
    <m/>
    <x v="58"/>
    <n v="19"/>
    <n v="110"/>
    <n v="110"/>
    <n v="0"/>
    <n v="2090"/>
    <n v="0"/>
    <n v="0"/>
    <n v="2090"/>
    <n v="1"/>
    <n v="1"/>
    <x v="1"/>
    <s v="Servicios"/>
    <x v="87"/>
    <n v="29664"/>
    <x v="50"/>
    <x v="0"/>
    <x v="0"/>
    <s v="Pagado"/>
    <x v="0"/>
    <s v="6329102 SERVICIOS DIVERSOS"/>
    <x v="2"/>
    <x v="0"/>
    <m/>
    <m/>
    <m/>
    <m/>
    <m/>
    <m/>
    <x v="175"/>
    <n v="2090"/>
    <n v="0"/>
    <n v="2090"/>
  </r>
  <r>
    <s v="F E001"/>
    <s v="00001138"/>
    <s v="COLABORATIVA S.A.C."/>
    <x v="48"/>
    <m/>
    <s v="IVANKAA HOSTEL TRAVEL E.I.R.L."/>
    <m/>
    <s v="RUC"/>
    <m/>
    <s v="[{'codigo_producto': 1931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3964, 'id_producto': 2967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08-03T00:00:00"/>
    <m/>
    <m/>
    <m/>
    <m/>
    <m/>
    <x v="126"/>
    <n v="1"/>
    <n v="101.69"/>
    <n v="120"/>
    <n v="0"/>
    <n v="101.69"/>
    <n v="18.010000000000002"/>
    <n v="18.309999999999999"/>
    <n v="120"/>
    <n v="1"/>
    <n v="1"/>
    <x v="0"/>
    <s v="Otros"/>
    <x v="88"/>
    <n v="29673"/>
    <x v="124"/>
    <x v="0"/>
    <x v="0"/>
    <s v="Pagado"/>
    <x v="0"/>
    <s v="6329102 SERVICIOS DIVERSOS"/>
    <x v="8"/>
    <x v="0"/>
    <m/>
    <m/>
    <m/>
    <m/>
    <m/>
    <m/>
    <x v="176"/>
    <n v="101.69"/>
    <n v="18.309999999999999"/>
    <n v="120"/>
  </r>
  <r>
    <s v="F204"/>
    <s v="00002733"/>
    <s v="COLABORATIVA S.A.C."/>
    <x v="7"/>
    <d v="2025-10-27T10:05:46"/>
    <s v="PAPACHOS RESTAURANTES S.A.C."/>
    <m/>
    <s v="RUC"/>
    <n v="20544622804"/>
    <s v="[{'codigo_producto': 1912, 'cantidad': '1', 'valor_unitario': 88.0, 'precio_unitario': 88.0, 'descuento': 0.0, 'subtotal': 88.0, 'porcentaje_de_igv': '0.00', 'igv': 0.0, 'total': 88.0, 'moneda': '1', 'tipo_de_cambio': 1.0, 'id_tipo_gasto': 5, 'nom_tipo_gasto': 'Otros', 'id_proveedor': 6146, 'id_producto': 30777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2T00:00:00"/>
    <m/>
    <m/>
    <m/>
    <m/>
    <m/>
    <x v="9"/>
    <n v="1"/>
    <n v="88"/>
    <n v="88"/>
    <n v="0"/>
    <n v="88"/>
    <n v="0"/>
    <n v="0"/>
    <n v="88"/>
    <n v="1"/>
    <n v="1"/>
    <x v="0"/>
    <s v="Otros"/>
    <x v="89"/>
    <n v="30777"/>
    <x v="9"/>
    <x v="0"/>
    <x v="0"/>
    <s v="Pagado"/>
    <x v="4"/>
    <s v="6314100 AlimentaciÃ³n"/>
    <x v="7"/>
    <x v="0"/>
    <m/>
    <m/>
    <m/>
    <m/>
    <m/>
    <m/>
    <x v="177"/>
    <n v="88"/>
    <n v="0"/>
    <n v="88"/>
  </r>
  <r>
    <s v="F201"/>
    <s v="00012170"/>
    <s v="COLABORATIVA S.A.C."/>
    <x v="7"/>
    <d v="2025-10-27T10:01:14"/>
    <s v="LA CROSSARIOLE S.A.C."/>
    <m/>
    <s v="RUC"/>
    <n v="20509778974"/>
    <s v="[{'codigo_producto': 1994, 'cantidad': '1', 'valor_unitario': 61.0, 'precio_unitario': 61.0, 'descuento': 0.0, 'subtotal': 61.0, 'porcentaje_de_igv': '0.00', 'igv': 0.0, 'total': 61.0, 'moneda': '1', 'tipo_de_cambio': 1.0, 'id_tipo_gasto': 5, 'nom_tipo_gasto': 'Otros', 'id_proveedor': 6145, 'id_producto': 30774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10-02T00:00:00"/>
    <m/>
    <m/>
    <m/>
    <m/>
    <m/>
    <x v="69"/>
    <n v="1"/>
    <n v="61"/>
    <n v="61"/>
    <n v="0"/>
    <n v="61"/>
    <n v="0"/>
    <n v="0"/>
    <n v="61"/>
    <n v="1"/>
    <n v="1"/>
    <x v="0"/>
    <s v="Otros"/>
    <x v="90"/>
    <n v="30774"/>
    <x v="68"/>
    <x v="0"/>
    <x v="0"/>
    <s v="Pagado"/>
    <x v="4"/>
    <s v="6314100 AlimentaciÃ³n"/>
    <x v="7"/>
    <x v="0"/>
    <m/>
    <m/>
    <m/>
    <m/>
    <m/>
    <m/>
    <x v="178"/>
    <n v="61"/>
    <n v="0"/>
    <n v="61"/>
  </r>
  <r>
    <s v="F F001"/>
    <s v="00004435"/>
    <s v="COLABORATIVA S.A.C."/>
    <x v="49"/>
    <m/>
    <s v="MATUTE DIAZ VASTI VANESA"/>
    <m/>
    <s v="RUC"/>
    <n v="10271523471"/>
    <s v="[{'codigo_producto': 1912, 'cantidad': '1', 'valor_unitario': 112.71, 'precio_unitario': 133.0, 'descuento': 0.0, 'subtotal': 112.71, 'porcentaje_de_igv': '18.00', 'igv': 20.290000000000006, 'total': 133.0, 'moneda': '1', 'tipo_de_cambio': 1.0, 'id_tipo_gasto': 5, 'nom_tipo_gasto': 'Otros', 'id_proveedor': 4981, 'id_producto': 30048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8-02T00:00:00"/>
    <m/>
    <m/>
    <m/>
    <m/>
    <m/>
    <x v="9"/>
    <n v="1"/>
    <n v="112.71"/>
    <n v="133"/>
    <n v="0"/>
    <n v="112.71"/>
    <n v="18"/>
    <n v="20.29"/>
    <n v="133"/>
    <n v="1"/>
    <n v="1"/>
    <x v="0"/>
    <s v="Otros"/>
    <x v="91"/>
    <n v="30048"/>
    <x v="9"/>
    <x v="0"/>
    <x v="0"/>
    <s v="Pagado"/>
    <x v="4"/>
    <s v="6314100 AlimentaciÃ³n"/>
    <x v="7"/>
    <x v="0"/>
    <m/>
    <m/>
    <m/>
    <m/>
    <m/>
    <m/>
    <x v="179"/>
    <n v="112.71"/>
    <n v="20.29"/>
    <n v="133"/>
  </r>
  <r>
    <s v="BLAAHNZ"/>
    <n v="5447857"/>
    <s v="COLABORATIVA S.A.C."/>
    <x v="50"/>
    <m/>
    <s v="LATAM AIRLINES PERU S.A."/>
    <m/>
    <s v="RUC"/>
    <n v="20341841357"/>
    <s v="[{'codigo_producto': 1911, 'cantidad': '1', 'valor_unitario': 576.57, 'precio_unitario': 680.35, 'descuento': 0.0, 'subtotal': 576.57, 'porcentaje_de_igv': '18.00', 'igv': 103.77999999999997, 'total': 680.35, 'moneda': '1', 'tipo_de_cambio': 1.0, 'id_tipo_gasto': 5, 'nom_tipo_gasto': 'Otros', 'id_proveedor': 1406, 'id_producto': 29923, 'nom_producto': 'PASAJE', 'categoria_producto': 'EVENTOS', 'id_estado': 'not_paid', 'nombre_estado': 'Sin pagar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x v="127"/>
    <n v="1"/>
    <n v="576.57000000000005"/>
    <n v="680.35"/>
    <n v="0"/>
    <n v="576.57000000000005"/>
    <n v="18"/>
    <n v="103.77999999999901"/>
    <n v="680.35"/>
    <n v="1"/>
    <n v="1"/>
    <x v="0"/>
    <s v="Otros"/>
    <x v="18"/>
    <n v="29923"/>
    <x v="125"/>
    <x v="0"/>
    <x v="1"/>
    <s v="Sin pagar"/>
    <x v="6"/>
    <s v="6315100 Otros gastos de viaje"/>
    <x v="39"/>
    <x v="0"/>
    <m/>
    <m/>
    <m/>
    <m/>
    <m/>
    <m/>
    <x v="180"/>
    <n v="576.57000000000005"/>
    <n v="103.77999999999901"/>
    <n v="680.35"/>
  </r>
  <r>
    <s v="BLAHWUJ"/>
    <n v="5448205"/>
    <s v="COLABORATIVA S.A.C."/>
    <x v="50"/>
    <m/>
    <s v="LATAM AIRLINES PERU S.A."/>
    <m/>
    <s v="RUC"/>
    <n v="20341841357"/>
    <s v="[{'codigo_producto': 1911, 'cantidad': '1', 'valor_unitario': 519.93, 'precio_unitario': 613.52, 'descuento': 0.0, 'subtotal': 519.93, 'porcentaje_de_igv': '18.00', 'igv': 93.59000000000003, 'total': 613.52, 'moneda': '1', 'tipo_de_cambio': 1.0, 'id_tipo_gasto': 5, 'nom_tipo_gasto': 'Otros', 'id_proveedor': 1406, 'id_producto': 29918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x v="127"/>
    <n v="1"/>
    <n v="519.92999999999995"/>
    <n v="613.52"/>
    <n v="0"/>
    <n v="519.92999999999995"/>
    <n v="18"/>
    <n v="93.59"/>
    <n v="613.52"/>
    <n v="1"/>
    <n v="1"/>
    <x v="0"/>
    <s v="Otros"/>
    <x v="18"/>
    <n v="29918"/>
    <x v="125"/>
    <x v="0"/>
    <x v="0"/>
    <s v="Pagado"/>
    <x v="6"/>
    <s v="6315100 Otros gastos de viaje"/>
    <x v="39"/>
    <x v="0"/>
    <m/>
    <m/>
    <m/>
    <m/>
    <m/>
    <m/>
    <x v="181"/>
    <n v="519.92999999999995"/>
    <n v="93.59"/>
    <n v="613.52"/>
  </r>
  <r>
    <s v="F F101"/>
    <s v="00014405"/>
    <s v="COLABORATIVA S.A.C."/>
    <x v="50"/>
    <m/>
    <s v="L &amp; R TURISMO Y COMERCIO SAC"/>
    <m/>
    <s v="RUC"/>
    <n v="20539851811"/>
    <s v="[{'codigo_producto': 1992, 'cantidad': '2', 'valor_unitario': 177.965, 'precio_unitario': 210.0, 'descuento': 0.0, 'subtotal': 355.93, 'porcentaje_de_igv': '18.00', 'igv': 64.07, 'total': 420.0, 'moneda': '1', 'tipo_de_cambio': 1.0, 'id_tipo_gasto': 2, 'nom_tipo_gasto': 'Servicios', 'id_proveedor': 1974, 'id_producto': 29913, 'nom_producto': 'SERVICI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8-01T00:00:00"/>
    <m/>
    <m/>
    <m/>
    <m/>
    <m/>
    <x v="128"/>
    <n v="2"/>
    <n v="177.965"/>
    <n v="210"/>
    <n v="0"/>
    <n v="355.93"/>
    <n v="18"/>
    <n v="64.069999999999993"/>
    <n v="420"/>
    <n v="1"/>
    <n v="1"/>
    <x v="1"/>
    <s v="Servicios"/>
    <x v="92"/>
    <n v="29913"/>
    <x v="126"/>
    <x v="0"/>
    <x v="0"/>
    <s v="Pagado"/>
    <x v="6"/>
    <s v="6315100 Otros gastos de viaje"/>
    <x v="39"/>
    <x v="0"/>
    <m/>
    <m/>
    <m/>
    <m/>
    <m/>
    <m/>
    <x v="182"/>
    <n v="355.93"/>
    <n v="64.069999999999993"/>
    <n v="420"/>
  </r>
  <r>
    <s v="F E001"/>
    <s v="00000437"/>
    <s v="COLABORATIVA S.A.C."/>
    <x v="50"/>
    <m/>
    <s v="JL ELECTRICIDAD S.A.C."/>
    <m/>
    <s v="RUC"/>
    <n v="20608571630"/>
    <s v="[{'codigo_producto': 1993, 'cantidad': '1', 'valor_unitario': 310.0, 'precio_unitario': 365.8, 'descuento': 0.0, 'subtotal': 310.0, 'porcentaje_de_igv': '18.00', 'igv': 55.80000000000001, 'total': 365.8, 'moneda': '1', 'tipo_de_cambio': 1.0, 'id_tipo_gasto': 2, 'nom_tipo_gasto': 'Servicios', 'id_proveedor': 3996, 'id_producto': 29747, 'nom_producto': 'SERVICIOS GENER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8-01T00:00:00"/>
    <m/>
    <m/>
    <m/>
    <m/>
    <m/>
    <x v="114"/>
    <n v="1"/>
    <n v="310"/>
    <n v="365.8"/>
    <n v="0"/>
    <n v="310"/>
    <n v="18"/>
    <n v="55.8"/>
    <n v="365.8"/>
    <n v="1"/>
    <n v="1"/>
    <x v="1"/>
    <s v="Servicios"/>
    <x v="86"/>
    <n v="29747"/>
    <x v="112"/>
    <x v="0"/>
    <x v="0"/>
    <s v="Pagado"/>
    <x v="0"/>
    <s v="6329102 SERVICIOS DIVERSOS"/>
    <x v="14"/>
    <x v="0"/>
    <m/>
    <m/>
    <m/>
    <m/>
    <m/>
    <m/>
    <x v="183"/>
    <n v="310"/>
    <n v="55.8"/>
    <n v="365.8"/>
  </r>
  <r>
    <s v="F F001"/>
    <s v="00024991"/>
    <s v="COLABORATIVA S.A.C."/>
    <x v="50"/>
    <m/>
    <s v="TECNOLOGIA FLEXOGRAFICA S.A.C - TECFLEX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29"/>
    <n v="1"/>
    <n v="41.8"/>
    <n v="49.32"/>
    <n v="0"/>
    <n v="41.8"/>
    <n v="17.989999999999998"/>
    <n v="7.52"/>
    <n v="49.32"/>
    <n v="1"/>
    <n v="1"/>
    <x v="0"/>
    <s v="Otros"/>
    <x v="17"/>
    <n v="29666"/>
    <x v="127"/>
    <x v="0"/>
    <x v="0"/>
    <s v="Pagado"/>
    <x v="5"/>
    <s v="6329000 AsesorÃ­a y consultorÃ­a - Otros"/>
    <x v="10"/>
    <x v="0"/>
    <m/>
    <m/>
    <m/>
    <m/>
    <m/>
    <m/>
    <x v="184"/>
    <n v="41.8"/>
    <n v="7.52"/>
    <n v="49.32"/>
  </r>
  <r>
    <s v="F F001"/>
    <s v="00024991"/>
    <s v="COLABORATIVA S.A.C."/>
    <x v="50"/>
    <m/>
    <s v="TECNOLOGIA FLEXOGRAFICA S.A.C - TECFLEX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29"/>
    <n v="30"/>
    <n v="67.599999999999994"/>
    <n v="79.768000000000001"/>
    <n v="0"/>
    <n v="2028"/>
    <n v="18"/>
    <n v="365.039999999999"/>
    <n v="2393.04"/>
    <n v="1"/>
    <n v="1"/>
    <x v="0"/>
    <s v="Otros"/>
    <x v="17"/>
    <n v="29667"/>
    <x v="127"/>
    <x v="0"/>
    <x v="0"/>
    <s v="Pagado"/>
    <x v="5"/>
    <s v="6329000 AsesorÃ­a y consultorÃ­a - Otros"/>
    <x v="10"/>
    <x v="0"/>
    <m/>
    <m/>
    <m/>
    <m/>
    <m/>
    <m/>
    <x v="184"/>
    <n v="2028"/>
    <n v="365.039999999999"/>
    <n v="2393.04"/>
  </r>
  <r>
    <s v="F F001"/>
    <s v="00024991"/>
    <s v="COLABORATIVA S.A.C."/>
    <x v="50"/>
    <m/>
    <s v="TECNOLOGIA FLEXOGRAFICA S.A.C - TECFLEX"/>
    <s v="Proveedor"/>
    <s v="RUC"/>
    <n v="20430785266"/>
    <s v="[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666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30', 'valor_unitario': 67.6, 'precio_unitario': 79.768, 'descuento': 0.0, 'subtotal': 2028.0, 'porcentaje_de_igv': '18.00', 'igv': 365.03999999999996, 'total': 2393.04, 'moneda': '1', 'tipo_de_cambio': 1.0, 'id_tipo_gasto': 5, 'nom_tipo_gasto': 'Otros', 'id_proveedor': 470, 'id_producto': 29667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668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121"/>
    <n v="3"/>
    <n v="64"/>
    <n v="75.52"/>
    <n v="0"/>
    <n v="192"/>
    <n v="18"/>
    <n v="34.56"/>
    <n v="226.56"/>
    <n v="1"/>
    <n v="1"/>
    <x v="0"/>
    <s v="Otros"/>
    <x v="17"/>
    <n v="29668"/>
    <x v="119"/>
    <x v="0"/>
    <x v="0"/>
    <s v="Pagado"/>
    <x v="5"/>
    <s v="6329000 AsesorÃ­a y consultorÃ­a - Otros"/>
    <x v="10"/>
    <x v="0"/>
    <m/>
    <m/>
    <m/>
    <m/>
    <m/>
    <m/>
    <x v="184"/>
    <n v="192"/>
    <n v="34.56"/>
    <n v="226.56"/>
  </r>
  <r>
    <s v="F F003"/>
    <s v="0001115"/>
    <s v="COLABORATIVA S.A.C."/>
    <x v="50"/>
    <m/>
    <s v="EVIDENT S.A - Ruc: 20389601137"/>
    <m/>
    <s v="RUC"/>
    <m/>
    <s v="[{'codigo_producto': 1895, 'cantidad': '1000', 'valor_unitario': 0.124, 'precio_unitario': 0.14632, 'descuento': 0.0, 'subtotal': 124.0, 'porcentaje_de_igv': '18.00', 'igv': 22.319999999999993, 'total': 146.32, 'moneda': '1', 'tipo_de_cambio': 1.0, 'id_tipo_gasto': 5, 'nom_tipo_gasto': 'Otros', 'id_proveedor': 3916, 'id_producto': 296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8-01T00:00:00"/>
    <m/>
    <m/>
    <m/>
    <m/>
    <m/>
    <x v="47"/>
    <n v="1000"/>
    <n v="0.124"/>
    <n v="0.14632000000000001"/>
    <n v="0"/>
    <n v="124"/>
    <n v="18"/>
    <n v="22.319999999999901"/>
    <n v="146.32"/>
    <n v="1"/>
    <n v="1"/>
    <x v="0"/>
    <s v="Otros"/>
    <x v="93"/>
    <n v="29615"/>
    <x v="47"/>
    <x v="0"/>
    <x v="0"/>
    <s v="Pagado"/>
    <x v="5"/>
    <s v="6329000 AsesorÃ­a y consultorÃ­a - Otros"/>
    <x v="10"/>
    <x v="0"/>
    <m/>
    <m/>
    <m/>
    <m/>
    <m/>
    <m/>
    <x v="185"/>
    <n v="124"/>
    <n v="22.319999999999901"/>
    <n v="146.32"/>
  </r>
  <r>
    <s v="F FE28"/>
    <s v="00009926"/>
    <s v="COLABORATIVA S.A.C."/>
    <x v="50"/>
    <m/>
    <s v="Verisure Peru SAC"/>
    <s v="Proveedor"/>
    <s v="RUC"/>
    <n v="20549068201"/>
    <s v="[{'codigo_producto': 1891, 'cantidad': '1', 'valor_unitario': 261.75, 'precio_unitario': 261.75, 'descuento': 0.0, 'subtotal': 261.75, 'porcentaje_de_igv': '0.00', 'igv': 0.0, 'total': 261.75, 'moneda': '1', 'tipo_de_cambio': 1.0, 'id_tipo_gasto': 2, 'nom_tipo_gasto': 'Servicios', 'id_proveedor': 561, 'id_producto': 29613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8-01T00:00:00"/>
    <m/>
    <m/>
    <m/>
    <m/>
    <m/>
    <x v="26"/>
    <n v="1"/>
    <n v="261.75"/>
    <n v="261.75"/>
    <n v="0"/>
    <n v="261.75"/>
    <n v="0"/>
    <n v="0"/>
    <n v="261.75"/>
    <n v="1"/>
    <n v="1"/>
    <x v="1"/>
    <s v="Servicios"/>
    <x v="25"/>
    <n v="29613"/>
    <x v="26"/>
    <x v="0"/>
    <x v="0"/>
    <s v="Pagado"/>
    <x v="0"/>
    <s v="6329102 SERVICIOS DIVERSOS"/>
    <x v="12"/>
    <x v="0"/>
    <m/>
    <m/>
    <m/>
    <m/>
    <m/>
    <m/>
    <x v="186"/>
    <n v="261.75"/>
    <n v="0"/>
    <n v="261.75"/>
  </r>
  <r>
    <s v="B B100"/>
    <s v="00052538"/>
    <s v="COLABORATIVA S.A.C."/>
    <x v="51"/>
    <m/>
    <s v="NEGOCIOS GASTRONOMICOS SANTOS EIRL"/>
    <m/>
    <s v="RUC"/>
    <n v="20606696192"/>
    <s v="[{'codigo_producto': 1912, 'cantidad': '1', 'valor_unitario': 272.03, 'precio_unitario': 321.0, 'descuento': 0.0, 'subtotal': 272.03, 'porcentaje_de_igv': '18.00', 'igv': 48.97000000000003, 'total': 321.0, 'moneda': '1', 'tipo_de_cambio': 1.0, 'id_tipo_gasto': 5, 'nom_tipo_gasto': 'Otros', 'id_proveedor': 1580, 'id_producto': 3004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31T00:00:00"/>
    <m/>
    <m/>
    <m/>
    <m/>
    <m/>
    <x v="9"/>
    <n v="1"/>
    <n v="272.02999999999997"/>
    <n v="321"/>
    <n v="0"/>
    <n v="272.02999999999997"/>
    <n v="18"/>
    <n v="48.97"/>
    <n v="321"/>
    <n v="1"/>
    <n v="1"/>
    <x v="0"/>
    <s v="Otros"/>
    <x v="60"/>
    <n v="30040"/>
    <x v="9"/>
    <x v="0"/>
    <x v="0"/>
    <s v="Pagado"/>
    <x v="4"/>
    <s v="6314100 AlimentaciÃ³n"/>
    <x v="7"/>
    <x v="0"/>
    <m/>
    <m/>
    <m/>
    <m/>
    <m/>
    <m/>
    <x v="187"/>
    <n v="272.02999999999997"/>
    <n v="48.97"/>
    <n v="321"/>
  </r>
  <r>
    <s v="BLATYXS"/>
    <n v="5446143"/>
    <s v="COLABORATIVA S.A.C."/>
    <x v="51"/>
    <m/>
    <s v="LATAM AIRLINES PERU S.A."/>
    <m/>
    <s v="RUC"/>
    <n v="20341841357"/>
    <s v="[{'codigo_producto': 1911, 'cantidad': '2', 'valor_unitario': 593.01, 'precio_unitario': 699.75, 'descuento': 0.0, 'subtotal': 1186.02, 'porcentaje_de_igv': '18.00', 'igv': 213.48000000000002, 'total': 1399.5, 'moneda': '1', 'tipo_de_cambio': 1.0, 'id_tipo_gasto': 5, 'nom_tipo_gasto': 'Otros', 'id_proveedor': 1406, 'id_producto': 29926, 'nom_producto': 'PASAJE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72, 'nom_distribucion': 'Comercial', 'sub_categoria': 'Gastos de Viaje', 'porcentaje': '100.00'}]]}]"/>
    <d v="2025-07-31T00:00:00"/>
    <m/>
    <m/>
    <m/>
    <m/>
    <m/>
    <x v="127"/>
    <n v="2"/>
    <n v="593.01"/>
    <n v="699.75"/>
    <n v="0"/>
    <n v="1186.02"/>
    <n v="18"/>
    <n v="213.48"/>
    <n v="1399.5"/>
    <n v="1"/>
    <n v="1"/>
    <x v="0"/>
    <s v="Otros"/>
    <x v="18"/>
    <n v="29926"/>
    <x v="125"/>
    <x v="0"/>
    <x v="0"/>
    <s v="Pagado"/>
    <x v="6"/>
    <s v="6315100 Otros gastos de viaje"/>
    <x v="39"/>
    <x v="0"/>
    <m/>
    <m/>
    <m/>
    <m/>
    <m/>
    <m/>
    <x v="188"/>
    <n v="1186.02"/>
    <n v="213.48"/>
    <n v="1399.5"/>
  </r>
  <r>
    <s v="F FF01"/>
    <s v="00041462"/>
    <s v="COLABORATIVA S.A.C."/>
    <x v="51"/>
    <m/>
    <s v="ORBIS VENTURES S.A.C"/>
    <m/>
    <s v="RUC"/>
    <m/>
    <s v="[{'codigo_producto': 1998, 'cantidad': '1', 'valor_unitario': 9627.19, 'precio_unitario': 9627.19, 'descuento': 0.0, 'subtotal': 9627.19, 'porcentaje_de_igv': '0.00', 'igv': 0.0, 'total': 9627.19, 'moneda': '1', 'tipo_de_cambio': 1.0, 'id_tipo_gasto': 5, 'nom_tipo_gasto': 'Otros', 'id_proveedor': 4117, 'id_producto': 29716, 'nom_producto': 'COMISION', 'categoria_producto': 'EVENTOS', 'id_estado': 'paid', 'nombre_estado': 'Pagado', 'evento': {'id_evento': '', 'nom_evento': '', 'fecha_hora_ini_event': '', 'fecha_hora_fin_event': '', 'id_organizador': '', 'nom_organizador': '', 'tipo_organizador': ''}, 'id_cuenta': 6701, 'nom_cuenta': '6212100 Comisiones', 'distribucion_analitica': [[{'codigo': 99, 'nom_distribucion': 'TI', 'sub_categoria': 'Proveedores digitales y plataforma web', 'porcentaje': '100.00'}]]}]"/>
    <d v="2025-07-31T00:00:00"/>
    <m/>
    <m/>
    <m/>
    <m/>
    <m/>
    <x v="130"/>
    <n v="1"/>
    <n v="9627.19"/>
    <n v="9627.19"/>
    <n v="0"/>
    <n v="9627.19"/>
    <n v="0"/>
    <n v="0"/>
    <n v="9627.19"/>
    <n v="1"/>
    <n v="1"/>
    <x v="0"/>
    <s v="Otros"/>
    <x v="94"/>
    <n v="29716"/>
    <x v="128"/>
    <x v="0"/>
    <x v="0"/>
    <s v="Pagado"/>
    <x v="26"/>
    <s v="6212100 Comisiones"/>
    <x v="40"/>
    <x v="0"/>
    <m/>
    <m/>
    <m/>
    <m/>
    <m/>
    <m/>
    <x v="189"/>
    <n v="9627.19"/>
    <n v="0"/>
    <n v="9627.19"/>
  </r>
  <r>
    <s v="F F001"/>
    <s v="00009250"/>
    <s v="COLABORATIVA S.A.C."/>
    <x v="51"/>
    <m/>
    <s v="PRECINTOS PERU E.I.R.L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7"/>
    <n v="3000"/>
    <n v="0.16356000000000001"/>
    <n v="0.193"/>
    <n v="0"/>
    <n v="490.68"/>
    <n v="18"/>
    <n v="88.32"/>
    <n v="579"/>
    <n v="1"/>
    <n v="1"/>
    <x v="0"/>
    <s v="Otros"/>
    <x v="24"/>
    <n v="29704"/>
    <x v="47"/>
    <x v="0"/>
    <x v="0"/>
    <s v="Pagado"/>
    <x v="5"/>
    <s v="6329000 AsesorÃ­a y consultorÃ­a - Otros"/>
    <x v="10"/>
    <x v="0"/>
    <m/>
    <m/>
    <m/>
    <m/>
    <m/>
    <m/>
    <x v="190"/>
    <n v="490.68"/>
    <n v="88.32"/>
    <n v="579"/>
  </r>
  <r>
    <s v="F F001"/>
    <s v="00009250"/>
    <s v="COLABORATIVA S.A.C."/>
    <x v="51"/>
    <m/>
    <s v="PRECINTOS PERU E.I.R.L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7"/>
    <n v="8000"/>
    <n v="0.155085"/>
    <n v="0.183"/>
    <n v="0"/>
    <n v="1240.68"/>
    <n v="18"/>
    <n v="223.319999999999"/>
    <n v="1464"/>
    <n v="1"/>
    <n v="1"/>
    <x v="0"/>
    <s v="Otros"/>
    <x v="24"/>
    <n v="29705"/>
    <x v="47"/>
    <x v="0"/>
    <x v="0"/>
    <s v="Pagado"/>
    <x v="5"/>
    <s v="6329000 AsesorÃ­a y consultorÃ­a - Otros"/>
    <x v="10"/>
    <x v="0"/>
    <m/>
    <m/>
    <m/>
    <m/>
    <m/>
    <m/>
    <x v="190"/>
    <n v="1240.68"/>
    <n v="223.319999999999"/>
    <n v="1464"/>
  </r>
  <r>
    <s v="F F001"/>
    <s v="00009250"/>
    <s v="COLABORATIVA S.A.C."/>
    <x v="51"/>
    <m/>
    <s v="PRECINTOS PERU E.I.R.L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7"/>
    <n v="8000"/>
    <n v="0.155085"/>
    <n v="0.183"/>
    <n v="0"/>
    <n v="1240.68"/>
    <n v="18"/>
    <n v="223.319999999999"/>
    <n v="1464"/>
    <n v="1"/>
    <n v="1"/>
    <x v="0"/>
    <s v="Otros"/>
    <x v="24"/>
    <n v="29706"/>
    <x v="47"/>
    <x v="0"/>
    <x v="0"/>
    <s v="Pagado"/>
    <x v="5"/>
    <s v="6329000 AsesorÃ­a y consultorÃ­a - Otros"/>
    <x v="10"/>
    <x v="0"/>
    <m/>
    <m/>
    <m/>
    <m/>
    <m/>
    <m/>
    <x v="190"/>
    <n v="1240.68"/>
    <n v="223.319999999999"/>
    <n v="1464"/>
  </r>
  <r>
    <s v="F F001"/>
    <s v="00009250"/>
    <s v="COLABORATIVA S.A.C."/>
    <x v="51"/>
    <m/>
    <s v="PRECINTOS PERU E.I.R.L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7"/>
    <n v="6000"/>
    <n v="0.155085"/>
    <n v="0.183"/>
    <n v="0"/>
    <n v="930.51"/>
    <n v="18"/>
    <n v="167.49"/>
    <n v="1098"/>
    <n v="1"/>
    <n v="1"/>
    <x v="0"/>
    <s v="Otros"/>
    <x v="24"/>
    <n v="29707"/>
    <x v="47"/>
    <x v="0"/>
    <x v="0"/>
    <s v="Pagado"/>
    <x v="5"/>
    <s v="6329000 AsesorÃ­a y consultorÃ­a - Otros"/>
    <x v="10"/>
    <x v="0"/>
    <m/>
    <m/>
    <m/>
    <m/>
    <m/>
    <m/>
    <x v="190"/>
    <n v="930.51"/>
    <n v="167.49"/>
    <n v="1098"/>
  </r>
  <r>
    <s v="F F001"/>
    <s v="00009250"/>
    <s v="COLABORATIVA S.A.C."/>
    <x v="51"/>
    <m/>
    <s v="PRECINTOS PERU E.I.R.L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6"/>
    <n v="1500"/>
    <s v="0.30084666666666665"/>
    <n v="0.35499999999999998"/>
    <n v="0"/>
    <n v="451.27"/>
    <n v="18"/>
    <n v="81.23"/>
    <n v="532.5"/>
    <n v="1"/>
    <n v="1"/>
    <x v="0"/>
    <s v="Otros"/>
    <x v="24"/>
    <n v="29708"/>
    <x v="46"/>
    <x v="5"/>
    <x v="0"/>
    <s v="Pagado"/>
    <x v="5"/>
    <s v="6329000 AsesorÃ­a y consultorÃ­a - Otros"/>
    <x v="10"/>
    <x v="0"/>
    <m/>
    <m/>
    <m/>
    <m/>
    <m/>
    <m/>
    <x v="190"/>
    <n v="451.27"/>
    <n v="81.23"/>
    <n v="532.5"/>
  </r>
  <r>
    <s v="F F001"/>
    <s v="00009250"/>
    <s v="COLABORATIVA S.A.C."/>
    <x v="51"/>
    <m/>
    <s v="PRECINTOS PERU E.I.R.L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29709"/>
    <x v="46"/>
    <x v="5"/>
    <x v="0"/>
    <s v="Pagado"/>
    <x v="5"/>
    <s v="6329000 AsesorÃ­a y consultorÃ­a - Otros"/>
    <x v="10"/>
    <x v="0"/>
    <m/>
    <m/>
    <m/>
    <m/>
    <m/>
    <m/>
    <x v="190"/>
    <n v="271.19"/>
    <n v="48.81"/>
    <n v="320"/>
  </r>
  <r>
    <s v="F F001"/>
    <s v="00009250"/>
    <s v="COLABORATIVA S.A.C."/>
    <x v="51"/>
    <m/>
    <s v="PRECINTOS PERU E.I.R.L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6"/>
    <n v="3500"/>
    <s v="0.2669485714285714"/>
    <n v="0.315"/>
    <n v="0"/>
    <n v="934.32"/>
    <n v="18"/>
    <n v="168.17999999999901"/>
    <n v="1102.5"/>
    <n v="1"/>
    <n v="1"/>
    <x v="0"/>
    <s v="Otros"/>
    <x v="24"/>
    <n v="29710"/>
    <x v="46"/>
    <x v="5"/>
    <x v="0"/>
    <s v="Pagado"/>
    <x v="5"/>
    <s v="6329000 AsesorÃ­a y consultorÃ­a - Otros"/>
    <x v="10"/>
    <x v="0"/>
    <m/>
    <m/>
    <m/>
    <m/>
    <m/>
    <m/>
    <x v="190"/>
    <n v="934.32"/>
    <n v="168.17999999999901"/>
    <n v="1102.5"/>
  </r>
  <r>
    <s v="F F001"/>
    <s v="00009250"/>
    <s v="COLABORATIVA S.A.C."/>
    <x v="51"/>
    <m/>
    <s v="PRECINTOS PERU E.I.R.L"/>
    <m/>
    <s v="RUC"/>
    <n v="20546099904"/>
    <s v="[{'codigo_producto': 1895, 'cantidad': '3000', 'valor_unitario': 0.16356, 'precio_unitario': 0.193, 'descuento': 0.0, 'subtotal': 490.68, 'porcentaje_de_igv': '18.00', 'igv': 88.32, 'total': 579.0, 'moneda': '1', 'tipo_de_cambio': 1.0, 'id_tipo_gasto': 5, 'nom_tipo_gasto': 'Otros', 'id_proveedor': 1400, 'id_producto': 297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0', 'valor_unitario': 0.155085, 'precio_unitario': 0.183, 'descuento': 0.0, 'subtotal': 1240.68, 'porcentaje_de_igv': '18.00', 'igv': 223.31999999999994, 'total': 1464.0, 'moneda': '1', 'tipo_de_cambio': 1.0, 'id_tipo_gasto': 5, 'nom_tipo_gasto': 'Otros', 'id_proveedor': 1400, 'id_producto': 297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0', 'valor_unitario': 0.155085, 'precio_unitario': 0.183, 'descuento': 0.0, 'subtotal': 930.51, 'porcentaje_de_igv': '18.00', 'igv': 167.49, 'total': 1098.0, 'moneda': '1', 'tipo_de_cambio': 1.0, 'id_tipo_gasto': 5, 'nom_tipo_gasto': 'Otros', 'id_proveedor': 1400, 'id_producto': 297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30084666666666665, 'precio_unitario': 0.355, 'descuento': 0.0, 'subtotal': 451.27, 'porcentaje_de_igv': '18.00', 'igv': 81.23000000000002, 'total': 532.5, 'moneda': '1', 'tipo_de_cambio': 1.0, 'id_tipo_gasto': 5, 'nom_tipo_gasto': 'Otros', 'id_proveedor': 1400, 'id_producto': 2970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970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3500', 'valor_unitario': 0.2669485714285714, 'precio_unitario': 0.315, 'descuento': 0.0, 'subtotal': 934.32, 'porcentaje_de_igv': '18.00', 'igv': 168.17999999999995, 'total': 1102.5, 'moneda': '1', 'tipo_de_cambio': 1.0, 'id_tipo_gasto': 5, 'nom_tipo_gasto': 'Otros', 'id_proveedor': 1400, 'id_producto': 2971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223, 'cantidad': '1500', 'valor_unitario': 0.29661333333333334, 'precio_unitario': 0.35, 'descuento': 0.0, 'subtotal': 444.92, 'porcentaje_de_igv': '18.00', 'igv': 80.07999999999998, 'total': 525.0, 'moneda': '1', 'tipo_de_cambio': 1.0, 'id_tipo_gasto': 5, 'nom_tipo_gasto': 'Otros', 'id_proveedor': 1400, 'id_producto': 2971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46"/>
    <n v="1500"/>
    <s v="0.29661333333333334"/>
    <n v="0.35"/>
    <n v="0"/>
    <n v="444.92"/>
    <n v="18"/>
    <n v="80.079999999999899"/>
    <n v="525"/>
    <n v="1"/>
    <n v="1"/>
    <x v="0"/>
    <s v="Otros"/>
    <x v="24"/>
    <n v="29711"/>
    <x v="46"/>
    <x v="5"/>
    <x v="0"/>
    <s v="Pagado"/>
    <x v="5"/>
    <s v="6329000 AsesorÃ­a y consultorÃ­a - Otros"/>
    <x v="10"/>
    <x v="0"/>
    <m/>
    <m/>
    <m/>
    <m/>
    <m/>
    <m/>
    <x v="190"/>
    <n v="444.92"/>
    <n v="80.079999999999899"/>
    <n v="525"/>
  </r>
  <r>
    <s v="F F101"/>
    <s v="00026143"/>
    <s v="COLABORATIVA S.A.C."/>
    <x v="51"/>
    <m/>
    <s v="INSTITUTO PACIFICO S.A.C"/>
    <m/>
    <s v="RUC"/>
    <n v="20511647259"/>
    <s v="[{'codigo_producto': 1997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9700, 'nom_producto': 'SUSCRIP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"/>
    <d v="2025-07-31T00:00:00"/>
    <m/>
    <m/>
    <m/>
    <m/>
    <m/>
    <x v="131"/>
    <n v="1"/>
    <n v="150"/>
    <n v="150"/>
    <n v="0"/>
    <n v="150"/>
    <n v="0"/>
    <n v="0"/>
    <n v="150"/>
    <n v="1"/>
    <n v="1"/>
    <x v="0"/>
    <s v="Otros"/>
    <x v="95"/>
    <n v="29700"/>
    <x v="129"/>
    <x v="0"/>
    <x v="0"/>
    <s v="Pagado"/>
    <x v="5"/>
    <s v="6329000 AsesorÃ­a y consultorÃ­a - Otros"/>
    <x v="41"/>
    <x v="0"/>
    <m/>
    <m/>
    <m/>
    <m/>
    <m/>
    <m/>
    <x v="191"/>
    <n v="150"/>
    <n v="0"/>
    <n v="150"/>
  </r>
  <r>
    <s v="RE"/>
    <s v="00158"/>
    <s v="COLABORATIVA S.A.C."/>
    <x v="51"/>
    <m/>
    <s v="VASQUEZ SANTILLAN ETTY JHOSELLING  "/>
    <m/>
    <s v="RUC"/>
    <n v="10443604702"/>
    <s v="[{'codigo_producto': 1858, 'cantidad': '1', 'valor_unitario': 565.0, 'precio_unitario': 565.0, 'descuento': 0.0, 'subtotal': 565.0, 'porcentaje_de_igv': '0.00', 'igv': 0.0, 'total': 565.0, 'moneda': '1', 'tipo_de_cambio': 1.0, 'id_tipo_gasto': 5, 'nom_tipo_gasto': 'Otros', 'id_proveedor': 1441, 'id_producto': 29658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81, 'nom_distribucion': 'Impresos', 'sub_categoria': 'Otros', 'porcentaje': '100.00'}]]}]"/>
    <d v="2025-07-31T00:00:00"/>
    <m/>
    <m/>
    <m/>
    <m/>
    <m/>
    <x v="55"/>
    <n v="1"/>
    <n v="565"/>
    <n v="565"/>
    <n v="0"/>
    <n v="565"/>
    <n v="0"/>
    <n v="0"/>
    <n v="565"/>
    <n v="1"/>
    <n v="1"/>
    <x v="0"/>
    <s v="Otros"/>
    <x v="96"/>
    <n v="29658"/>
    <x v="55"/>
    <x v="0"/>
    <x v="0"/>
    <s v="Pagado"/>
    <x v="0"/>
    <s v="6329102 SERVICIOS DIVERSOS"/>
    <x v="42"/>
    <x v="0"/>
    <m/>
    <m/>
    <m/>
    <m/>
    <m/>
    <m/>
    <x v="192"/>
    <n v="565"/>
    <n v="0"/>
    <n v="565"/>
  </r>
  <r>
    <s v="F E001"/>
    <s v="00000286"/>
    <s v="COLABORATIVA S.A.C."/>
    <x v="51"/>
    <m/>
    <s v="DANPRINT STUDIO (CINTHIA LISETH LOPEZ INGA)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51"/>
    <n v="1000"/>
    <n v="0.41525000000000001"/>
    <n v="0.49"/>
    <n v="0"/>
    <n v="415.25"/>
    <n v="18"/>
    <n v="74.75"/>
    <n v="490"/>
    <n v="1"/>
    <n v="1"/>
    <x v="0"/>
    <s v="Otros"/>
    <x v="48"/>
    <n v="29620"/>
    <x v="51"/>
    <x v="0"/>
    <x v="0"/>
    <s v="Pagado"/>
    <x v="5"/>
    <s v="6329000 AsesorÃ­a y consultorÃ­a - Otros"/>
    <x v="10"/>
    <x v="0"/>
    <m/>
    <m/>
    <m/>
    <m/>
    <m/>
    <m/>
    <x v="193"/>
    <n v="415.25"/>
    <n v="74.75"/>
    <n v="490"/>
  </r>
  <r>
    <s v="F E001"/>
    <s v="00000286"/>
    <s v="COLABORATIVA S.A.C."/>
    <x v="51"/>
    <m/>
    <s v="DANPRINT STUDIO (CINTHIA LISETH LOPEZ INGA)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51"/>
    <n v="1000"/>
    <n v="0.41525000000000001"/>
    <n v="0.49"/>
    <n v="0"/>
    <n v="415.25"/>
    <n v="18"/>
    <n v="74.75"/>
    <n v="490"/>
    <n v="1"/>
    <n v="1"/>
    <x v="0"/>
    <s v="Otros"/>
    <x v="48"/>
    <n v="29621"/>
    <x v="51"/>
    <x v="0"/>
    <x v="0"/>
    <s v="Pagado"/>
    <x v="5"/>
    <s v="6329000 AsesorÃ­a y consultorÃ­a - Otros"/>
    <x v="10"/>
    <x v="0"/>
    <m/>
    <m/>
    <m/>
    <m/>
    <m/>
    <m/>
    <x v="193"/>
    <n v="415.25"/>
    <n v="74.75"/>
    <n v="490"/>
  </r>
  <r>
    <s v="F E001"/>
    <s v="00000286"/>
    <s v="COLABORATIVA S.A.C."/>
    <x v="51"/>
    <m/>
    <s v="DANPRINT STUDIO (CINTHIA LISETH LOPEZ INGA)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51"/>
    <n v="1000"/>
    <n v="0.41525000000000001"/>
    <n v="0.49"/>
    <n v="0"/>
    <n v="415.25"/>
    <n v="18"/>
    <n v="74.75"/>
    <n v="490"/>
    <n v="1"/>
    <n v="1"/>
    <x v="0"/>
    <s v="Otros"/>
    <x v="48"/>
    <n v="29622"/>
    <x v="51"/>
    <x v="0"/>
    <x v="0"/>
    <s v="Pagado"/>
    <x v="5"/>
    <s v="6329000 AsesorÃ­a y consultorÃ­a - Otros"/>
    <x v="10"/>
    <x v="0"/>
    <m/>
    <m/>
    <m/>
    <m/>
    <m/>
    <m/>
    <x v="193"/>
    <n v="415.25"/>
    <n v="74.75"/>
    <n v="490"/>
  </r>
  <r>
    <s v="F E001"/>
    <s v="00000286"/>
    <s v="COLABORATIVA S.A.C."/>
    <x v="51"/>
    <m/>
    <s v="DANPRINT STUDIO (CINTHIA LISETH LOPEZ INGA)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51"/>
    <n v="1000"/>
    <n v="0.41525000000000001"/>
    <n v="0.49"/>
    <n v="0"/>
    <n v="415.25"/>
    <n v="18"/>
    <n v="74.75"/>
    <n v="490"/>
    <n v="1"/>
    <n v="1"/>
    <x v="0"/>
    <s v="Otros"/>
    <x v="48"/>
    <n v="29623"/>
    <x v="51"/>
    <x v="0"/>
    <x v="0"/>
    <s v="Pagado"/>
    <x v="5"/>
    <s v="6329000 AsesorÃ­a y consultorÃ­a - Otros"/>
    <x v="10"/>
    <x v="0"/>
    <m/>
    <m/>
    <m/>
    <m/>
    <m/>
    <m/>
    <x v="193"/>
    <n v="415.25"/>
    <n v="74.75"/>
    <n v="490"/>
  </r>
  <r>
    <s v="F E001"/>
    <s v="00000286"/>
    <s v="COLABORATIVA S.A.C."/>
    <x v="51"/>
    <m/>
    <s v="DANPRINT STUDIO (CINTHIA LISETH LOPEZ INGA)"/>
    <s v="Proveedor"/>
    <s v="RUC"/>
    <n v="10734630620"/>
    <s v="[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0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1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3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24, 'cantidad': '1000', 'valor_unitario': 0.41525, 'precio_unitario': 0.49, 'descuento': 0.0, 'subtotal': 415.25, 'porcentaje_de_igv': '18.00', 'igv': 74.75, 'total': 490.0, 'moneda': '1', 'tipo_de_cambio': 1.0, 'id_tipo_gasto': 5, 'nom_tipo_gasto': 'Otros', 'id_proveedor': 482, 'id_producto': 2962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31T00:00:00"/>
    <m/>
    <m/>
    <m/>
    <m/>
    <m/>
    <x v="51"/>
    <n v="1000"/>
    <n v="0.41525000000000001"/>
    <n v="0.49"/>
    <n v="0"/>
    <n v="415.25"/>
    <n v="18"/>
    <n v="74.75"/>
    <n v="490"/>
    <n v="1"/>
    <n v="1"/>
    <x v="0"/>
    <s v="Otros"/>
    <x v="48"/>
    <n v="29624"/>
    <x v="51"/>
    <x v="0"/>
    <x v="0"/>
    <s v="Pagado"/>
    <x v="5"/>
    <s v="6329000 AsesorÃ­a y consultorÃ­a - Otros"/>
    <x v="10"/>
    <x v="0"/>
    <m/>
    <m/>
    <m/>
    <m/>
    <m/>
    <m/>
    <x v="193"/>
    <n v="415.25"/>
    <n v="74.75"/>
    <n v="490"/>
  </r>
  <r>
    <s v="R E001"/>
    <n v="44"/>
    <s v="COLABORATIVA S.A.C."/>
    <x v="51"/>
    <m/>
    <s v="GARRIDO ROJAS GREGORY OMAR"/>
    <m/>
    <s v="RUC"/>
    <n v="10778177621"/>
    <s v="[{'codigo_producto': 1910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598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0, 'nom_distribucion': 'Administrativo', 'sub_categoria': 'Seguridad', 'porcentaje': '100.00'}]]}]"/>
    <d v="2025-07-31T00:00:00"/>
    <m/>
    <m/>
    <m/>
    <m/>
    <m/>
    <x v="97"/>
    <n v="1"/>
    <n v="150"/>
    <n v="150"/>
    <n v="0"/>
    <n v="150"/>
    <n v="0"/>
    <n v="0"/>
    <n v="150"/>
    <n v="1"/>
    <n v="1"/>
    <x v="1"/>
    <s v="Servicios"/>
    <x v="54"/>
    <n v="29598"/>
    <x v="95"/>
    <x v="0"/>
    <x v="0"/>
    <s v="Pagado"/>
    <x v="0"/>
    <s v="6329102 SERVICIOS DIVERSOS"/>
    <x v="12"/>
    <x v="0"/>
    <m/>
    <m/>
    <m/>
    <m/>
    <m/>
    <m/>
    <x v="194"/>
    <n v="150"/>
    <n v="0"/>
    <n v="150"/>
  </r>
  <r>
    <s v="F E001"/>
    <s v="00000097"/>
    <s v="COLABORATIVA S.A.C."/>
    <x v="51"/>
    <m/>
    <s v="MUÃ‘OZ VERANO JOHN BRACKSON"/>
    <m/>
    <s v="RUC"/>
    <n v="10440668581"/>
    <s v="[{'codigo_producto': 1859, 'cantidad': '1', 'valor_unitario': 3520.0, 'precio_unitario': 4153.6, 'descuento': 0.0, 'subtotal': 3520.0, 'porcentaje_de_igv': '18.00', 'igv': 633.6000000000004, 'total': 4153.6, 'moneda': '1', 'tipo_de_cambio': 1.0, 'id_tipo_gasto': 2, 'nom_tipo_gasto': 'Servicios', 'id_proveedor': 1389, 'id_producto': 2959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31T00:00:00"/>
    <m/>
    <m/>
    <m/>
    <m/>
    <m/>
    <x v="98"/>
    <n v="1"/>
    <n v="3520"/>
    <n v="4153.6000000000004"/>
    <n v="0"/>
    <n v="3520"/>
    <n v="18"/>
    <n v="633.6"/>
    <n v="4153.6000000000004"/>
    <n v="1"/>
    <n v="1"/>
    <x v="1"/>
    <s v="Servicios"/>
    <x v="14"/>
    <n v="29595"/>
    <x v="96"/>
    <x v="0"/>
    <x v="0"/>
    <s v="Pagado"/>
    <x v="0"/>
    <s v="6329102 SERVICIOS DIVERSOS"/>
    <x v="2"/>
    <x v="0"/>
    <m/>
    <m/>
    <m/>
    <m/>
    <m/>
    <m/>
    <x v="195"/>
    <n v="3520"/>
    <n v="633.6"/>
    <n v="4153.6000000000004"/>
  </r>
  <r>
    <s v="F E001"/>
    <s v="00000017"/>
    <s v="COLABORATIVA S.A.C."/>
    <x v="52"/>
    <m/>
    <s v="UPWARDS STUDIO S.A.C."/>
    <m/>
    <s v="RUC"/>
    <n v="20612226777"/>
    <s v="[{'codigo_producto': 283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9655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99, 'nom_distribucion': 'TI', 'sub_categoria': 'Proveedores digitales y plataforma web', 'porcentaje': '100.00'}]]}]"/>
    <d v="2025-07-30T00:00:00"/>
    <m/>
    <m/>
    <m/>
    <m/>
    <m/>
    <x v="101"/>
    <n v="1"/>
    <n v="390"/>
    <n v="460.2"/>
    <n v="0"/>
    <n v="390"/>
    <n v="18"/>
    <n v="70.199999999999903"/>
    <n v="460.2"/>
    <n v="1"/>
    <n v="1"/>
    <x v="1"/>
    <s v="Servicios"/>
    <x v="97"/>
    <n v="29655"/>
    <x v="99"/>
    <x v="8"/>
    <x v="0"/>
    <s v="Pagado"/>
    <x v="1"/>
    <s v="6327106 SERVICIOS INFORMATICOS"/>
    <x v="40"/>
    <x v="0"/>
    <m/>
    <m/>
    <m/>
    <m/>
    <m/>
    <m/>
    <x v="196"/>
    <n v="390"/>
    <n v="70.199999999999903"/>
    <n v="460.2"/>
  </r>
  <r>
    <s v="F E001"/>
    <s v="00000097"/>
    <s v="COLABORATIVA S.A.C."/>
    <x v="52"/>
    <m/>
    <s v="GRUPO MAUVE E.I.R.L"/>
    <m/>
    <s v="RUC"/>
    <m/>
    <s v="[{'codigo_producto': 1814, 'cantidad': '1', 'valor_unitario': 593.22, 'precio_unitario': 700.0, 'descuento': 0.0, 'subtotal': 593.22, 'porcentaje_de_igv': '18.00', 'igv': 106.77999999999997, 'total': 700.0, 'moneda': '1', 'tipo_de_cambio': 1.0, 'id_tipo_gasto': 5, 'nom_tipo_gasto': 'Otros', 'id_proveedor': 3199, 'id_producto': 29569, 'nom_producto': 'Archivador', 'categoria_producto': 'ACTIV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95, 'nom_distribucion': 'RR.HH', 'sub_categoria': 'Ime', 'porcentaje': '100.00'}]]}]"/>
    <d v="2025-07-30T00:00:00"/>
    <m/>
    <m/>
    <m/>
    <m/>
    <m/>
    <x v="132"/>
    <n v="1"/>
    <n v="593.22"/>
    <n v="700"/>
    <n v="0"/>
    <n v="593.22"/>
    <n v="18"/>
    <n v="106.77999999999901"/>
    <n v="700"/>
    <n v="1"/>
    <n v="1"/>
    <x v="0"/>
    <s v="Otros"/>
    <x v="98"/>
    <n v="29569"/>
    <x v="130"/>
    <x v="4"/>
    <x v="0"/>
    <s v="Pagado"/>
    <x v="27"/>
    <s v="6330104 MATERIALES"/>
    <x v="43"/>
    <x v="0"/>
    <m/>
    <m/>
    <m/>
    <m/>
    <m/>
    <m/>
    <x v="195"/>
    <n v="593.22"/>
    <n v="106.77999999999901"/>
    <n v="700"/>
  </r>
  <r>
    <s v="F E001"/>
    <s v="00000518"/>
    <s v="COLABORATIVA S.A.C."/>
    <x v="52"/>
    <m/>
    <s v="CATORCE &amp; SEIS S.A.C.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3"/>
    <n v="629"/>
    <s v="742.2199999999999"/>
    <n v="0"/>
    <n v="1887"/>
    <n v="18"/>
    <n v="339.659999999999"/>
    <n v="2226.66"/>
    <n v="1"/>
    <n v="1"/>
    <x v="0"/>
    <s v="Otros"/>
    <x v="33"/>
    <n v="29549"/>
    <x v="131"/>
    <x v="3"/>
    <x v="0"/>
    <s v="Pagado"/>
    <x v="0"/>
    <s v="6329102 SERVICIOS DIVERSOS"/>
    <x v="16"/>
    <x v="0"/>
    <m/>
    <m/>
    <m/>
    <m/>
    <m/>
    <m/>
    <x v="197"/>
    <n v="1887"/>
    <n v="339.659999999999"/>
    <n v="2226.66"/>
  </r>
  <r>
    <s v="F E001"/>
    <s v="00000518"/>
    <s v="COLABORATIVA S.A.C."/>
    <x v="52"/>
    <m/>
    <s v="CATORCE &amp; SEIS S.A.C.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27"/>
    <s v="203.70407407407407"/>
    <s v="240.37074074074076"/>
    <n v="0"/>
    <n v="5500.01"/>
    <n v="18"/>
    <n v="990"/>
    <n v="6490.01"/>
    <n v="1"/>
    <n v="1"/>
    <x v="0"/>
    <s v="Otros"/>
    <x v="33"/>
    <n v="29550"/>
    <x v="131"/>
    <x v="3"/>
    <x v="0"/>
    <s v="Pagado"/>
    <x v="0"/>
    <s v="6329102 SERVICIOS DIVERSOS"/>
    <x v="16"/>
    <x v="0"/>
    <m/>
    <m/>
    <m/>
    <m/>
    <m/>
    <m/>
    <x v="197"/>
    <n v="5500.01"/>
    <n v="990"/>
    <n v="6490.01"/>
  </r>
  <r>
    <s v="F E001"/>
    <s v="00000518"/>
    <s v="COLABORATIVA S.A.C."/>
    <x v="52"/>
    <m/>
    <s v="CATORCE &amp; SEIS S.A.C.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39"/>
    <n v="159"/>
    <n v="187.62"/>
    <n v="0"/>
    <n v="6201"/>
    <n v="18"/>
    <n v="1116.18"/>
    <n v="7317.18"/>
    <n v="1"/>
    <n v="1"/>
    <x v="0"/>
    <s v="Otros"/>
    <x v="33"/>
    <n v="29551"/>
    <x v="131"/>
    <x v="3"/>
    <x v="0"/>
    <s v="Pagado"/>
    <x v="0"/>
    <s v="6329102 SERVICIOS DIVERSOS"/>
    <x v="16"/>
    <x v="0"/>
    <m/>
    <m/>
    <m/>
    <m/>
    <m/>
    <m/>
    <x v="197"/>
    <n v="6201"/>
    <n v="1116.18"/>
    <n v="7317.18"/>
  </r>
  <r>
    <s v="F E001"/>
    <s v="00000518"/>
    <s v="COLABORATIVA S.A.C."/>
    <x v="52"/>
    <m/>
    <s v="CATORCE &amp; SEIS S.A.C.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81"/>
    <n v="129"/>
    <n v="152.22"/>
    <n v="0"/>
    <n v="10449"/>
    <n v="18"/>
    <n v="1880.8199999999899"/>
    <n v="12329.82"/>
    <n v="1"/>
    <n v="1"/>
    <x v="0"/>
    <s v="Otros"/>
    <x v="33"/>
    <n v="29552"/>
    <x v="131"/>
    <x v="3"/>
    <x v="0"/>
    <s v="Pagado"/>
    <x v="0"/>
    <s v="6329102 SERVICIOS DIVERSOS"/>
    <x v="16"/>
    <x v="0"/>
    <m/>
    <m/>
    <m/>
    <m/>
    <m/>
    <m/>
    <x v="197"/>
    <n v="10449"/>
    <n v="1880.8199999999899"/>
    <n v="12329.82"/>
  </r>
  <r>
    <s v="F E001"/>
    <s v="00000518"/>
    <s v="COLABORATIVA S.A.C."/>
    <x v="52"/>
    <m/>
    <s v="CATORCE &amp; SEIS S.A.C.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24"/>
    <n v="75"/>
    <n v="88.5"/>
    <n v="0"/>
    <n v="1800"/>
    <n v="18"/>
    <n v="324"/>
    <n v="2124"/>
    <n v="1"/>
    <n v="1"/>
    <x v="0"/>
    <s v="Otros"/>
    <x v="33"/>
    <n v="29553"/>
    <x v="131"/>
    <x v="3"/>
    <x v="0"/>
    <s v="Pagado"/>
    <x v="0"/>
    <s v="6329102 SERVICIOS DIVERSOS"/>
    <x v="16"/>
    <x v="0"/>
    <m/>
    <m/>
    <m/>
    <m/>
    <m/>
    <m/>
    <x v="197"/>
    <n v="1800"/>
    <n v="324"/>
    <n v="2124"/>
  </r>
  <r>
    <s v="F E001"/>
    <s v="00000518"/>
    <s v="COLABORATIVA S.A.C."/>
    <x v="52"/>
    <m/>
    <s v="CATORCE &amp; SEIS S.A.C.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00"/>
    <n v="10"/>
    <n v="200"/>
    <n v="236"/>
    <n v="0"/>
    <n v="2000"/>
    <n v="18"/>
    <n v="360"/>
    <n v="2360"/>
    <n v="1"/>
    <n v="1"/>
    <x v="0"/>
    <s v="Otros"/>
    <x v="33"/>
    <n v="29554"/>
    <x v="98"/>
    <x v="0"/>
    <x v="0"/>
    <s v="Pagado"/>
    <x v="0"/>
    <s v="6329102 SERVICIOS DIVERSOS"/>
    <x v="16"/>
    <x v="0"/>
    <m/>
    <m/>
    <m/>
    <m/>
    <m/>
    <m/>
    <x v="197"/>
    <n v="2000"/>
    <n v="360"/>
    <n v="2360"/>
  </r>
  <r>
    <s v="F E001"/>
    <s v="00000518"/>
    <s v="COLABORATIVA S.A.C."/>
    <x v="52"/>
    <m/>
    <s v="CATORCE &amp; SEIS S.A.C.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15"/>
    <n v="117.5"/>
    <n v="138.65"/>
    <n v="0"/>
    <n v="1762.5"/>
    <n v="18"/>
    <n v="317.25"/>
    <n v="2079.75"/>
    <n v="1"/>
    <n v="1"/>
    <x v="0"/>
    <s v="Otros"/>
    <x v="33"/>
    <n v="29555"/>
    <x v="131"/>
    <x v="3"/>
    <x v="0"/>
    <s v="Pagado"/>
    <x v="0"/>
    <s v="6329102 SERVICIOS DIVERSOS"/>
    <x v="16"/>
    <x v="0"/>
    <m/>
    <m/>
    <m/>
    <m/>
    <m/>
    <m/>
    <x v="197"/>
    <n v="1762.5"/>
    <n v="317.25"/>
    <n v="2079.75"/>
  </r>
  <r>
    <s v="F E001"/>
    <s v="00000518"/>
    <s v="COLABORATIVA S.A.C."/>
    <x v="52"/>
    <m/>
    <s v="CATORCE &amp; SEIS S.A.C.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12"/>
    <n v="200"/>
    <n v="236"/>
    <n v="0"/>
    <n v="2400"/>
    <n v="18"/>
    <n v="432"/>
    <n v="2832"/>
    <n v="1"/>
    <n v="1"/>
    <x v="0"/>
    <s v="Otros"/>
    <x v="33"/>
    <n v="29556"/>
    <x v="131"/>
    <x v="3"/>
    <x v="0"/>
    <s v="Pagado"/>
    <x v="0"/>
    <s v="6329102 SERVICIOS DIVERSOS"/>
    <x v="16"/>
    <x v="0"/>
    <m/>
    <m/>
    <m/>
    <m/>
    <m/>
    <m/>
    <x v="197"/>
    <n v="2400"/>
    <n v="432"/>
    <n v="2832"/>
  </r>
  <r>
    <s v="F E001"/>
    <s v="00000518"/>
    <s v="COLABORATIVA S.A.C."/>
    <x v="52"/>
    <m/>
    <s v="CATORCE &amp; SEIS S.A.C.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15"/>
    <n v="117.5"/>
    <n v="138.65"/>
    <n v="0"/>
    <n v="1762.5"/>
    <n v="18"/>
    <n v="317.25"/>
    <n v="2079.75"/>
    <n v="1"/>
    <n v="1"/>
    <x v="0"/>
    <s v="Otros"/>
    <x v="33"/>
    <n v="29557"/>
    <x v="131"/>
    <x v="3"/>
    <x v="0"/>
    <s v="Pagado"/>
    <x v="0"/>
    <s v="6329102 SERVICIOS DIVERSOS"/>
    <x v="16"/>
    <x v="0"/>
    <m/>
    <m/>
    <m/>
    <m/>
    <m/>
    <m/>
    <x v="197"/>
    <n v="1762.5"/>
    <n v="317.25"/>
    <n v="2079.75"/>
  </r>
  <r>
    <s v="F E001"/>
    <s v="00000518"/>
    <s v="COLABORATIVA S.A.C."/>
    <x v="52"/>
    <m/>
    <s v="CATORCE &amp; SEIS S.A.C."/>
    <s v="Cliente"/>
    <s v="RUC"/>
    <n v="20563684268"/>
    <s v="[{'codigo_producto': 279, 'cantidad': '3', 'valor_unitario': 629.0, 'precio_unitario': 742.2199999999999, 'descuento': 0.0, 'subtotal': 1887.0, 'porcentaje_de_igv': '18.00', 'igv': 339.65999999999985, 'total': 2226.66, 'moneda': '1', 'tipo_de_cambio': 1.0, 'id_tipo_gasto': 5, 'nom_tipo_gasto': 'Otros', 'id_proveedor': 384, 'id_producto': 295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7', 'valor_unitario': 203.70407407407407, 'precio_unitario': 240.37074074074076, 'descuento': 0.0, 'subtotal': 5500.01, 'porcentaje_de_igv': '18.00', 'igv': 990.0, 'total': 6490.01, 'moneda': '1', 'tipo_de_cambio': 1.0, 'id_tipo_gasto': 5, 'nom_tipo_gasto': 'Otros', 'id_proveedor': 384, 'id_producto': 295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39', 'valor_unitario': 159.0, 'precio_unitario': 187.62, 'descuento': 0.0, 'subtotal': 6201.0, 'porcentaje_de_igv': '18.00', 'igv': 1116.1800000000003, 'total': 7317.18, 'moneda': '1', 'tipo_de_cambio': 1.0, 'id_tipo_gasto': 5, 'nom_tipo_gasto': 'Otros', 'id_proveedor': 384, 'id_producto': 295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81', 'valor_unitario': 129.0, 'precio_unitario': 152.22, 'descuento': 0.0, 'subtotal': 10449.0, 'porcentaje_de_igv': '18.00', 'igv': 1880.8199999999997, 'total': 12329.82, 'moneda': '1', 'tipo_de_cambio': 1.0, 'id_tipo_gasto': 5, 'nom_tipo_gasto': 'Otros', 'id_proveedor': 384, 'id_producto': 295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4', 'valor_unitario': 75.0, 'precio_unitario': 88.5, 'descuento': 0.0, 'subtotal': 1800.0, 'porcentaje_de_igv': '18.00', 'igv': 324.0, 'total': 2124.0, 'moneda': '1', 'tipo_de_cambio': 1.0, 'id_tipo_gasto': 5, 'nom_tipo_gasto': 'Otros', 'id_proveedor': 384, 'id_producto': 295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30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9554, 'nom_producto': 'CREACION DE CONTENI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2', 'valor_unitario': 200.0, 'precio_unitario': 236.0, 'descuento': 0.0, 'subtotal': 2400.0, 'porcentaje_de_igv': '18.00', 'igv': 432.0, 'total': 2832.0, 'moneda': '1', 'tipo_de_cambio': 1.0, 'id_tipo_gasto': 5, 'nom_tipo_gasto': 'Otros', 'id_proveedor': 384, 'id_producto': 2955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5', 'valor_unitario': 117.5, 'precio_unitario': 138.65, 'descuento': 0.0, 'subtotal': 1762.5, 'porcentaje_de_igv': '18.00', 'igv': 317.25, 'total': 2079.75, 'moneda': '1', 'tipo_de_cambio': 1.0, 'id_tipo_gasto': 5, 'nom_tipo_gasto': 'Otros', 'id_proveedor': 384, 'id_producto': 2955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122.8, 'precio_unitario': 144.90333333333334, 'descuento': 0.0, 'subtotal': 736.8, 'porcentaje_de_igv': '18.00', 'igv': 132.62, 'total': 869.42, 'moneda': '1', 'tipo_de_cambio': 1.0, 'id_tipo_gasto': 5, 'nom_tipo_gasto': 'Otros', 'id_proveedor': 384, 'id_producto': 2955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30T00:00:00"/>
    <m/>
    <m/>
    <m/>
    <m/>
    <m/>
    <x v="133"/>
    <n v="6"/>
    <n v="122.8"/>
    <s v="144.90333333333334"/>
    <n v="0"/>
    <n v="736.8"/>
    <n v="18"/>
    <n v="132.62"/>
    <n v="869.42"/>
    <n v="1"/>
    <n v="1"/>
    <x v="0"/>
    <s v="Otros"/>
    <x v="33"/>
    <n v="29558"/>
    <x v="131"/>
    <x v="3"/>
    <x v="0"/>
    <s v="Pagado"/>
    <x v="0"/>
    <s v="6329102 SERVICIOS DIVERSOS"/>
    <x v="16"/>
    <x v="0"/>
    <m/>
    <m/>
    <m/>
    <m/>
    <m/>
    <m/>
    <x v="197"/>
    <n v="736.8"/>
    <n v="132.62"/>
    <n v="869.42"/>
  </r>
  <r>
    <s v="F F008"/>
    <s v="00006896"/>
    <s v="COLABORATIVA S.A.C."/>
    <x v="53"/>
    <m/>
    <s v="COCINA TRUJILLANA SAC"/>
    <m/>
    <s v="RUC"/>
    <n v="20600541723"/>
    <s v="[{'codigo_producto': 1912, 'cantidad': '1', 'valor_unitario': 261.86, 'precio_unitario': 309.0, 'descuento': 0.0, 'subtotal': 261.86, 'porcentaje_de_igv': '18.00', 'igv': 47.139999999999986, 'total': 309.0, 'moneda': '1', 'tipo_de_cambio': 1.0, 'id_tipo_gasto': 5, 'nom_tipo_gasto': 'Otros', 'id_proveedor': 1548, 'id_producto': 3002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8T00:00:00"/>
    <m/>
    <m/>
    <m/>
    <m/>
    <m/>
    <x v="9"/>
    <n v="1"/>
    <n v="261.86"/>
    <n v="309"/>
    <n v="0"/>
    <n v="261.86"/>
    <n v="18"/>
    <n v="47.139999999999901"/>
    <n v="309"/>
    <n v="1"/>
    <n v="1"/>
    <x v="0"/>
    <s v="Otros"/>
    <x v="51"/>
    <n v="30026"/>
    <x v="9"/>
    <x v="0"/>
    <x v="0"/>
    <s v="Pagado"/>
    <x v="4"/>
    <s v="6314100 AlimentaciÃ³n"/>
    <x v="7"/>
    <x v="0"/>
    <m/>
    <m/>
    <m/>
    <m/>
    <m/>
    <m/>
    <x v="198"/>
    <n v="261.86"/>
    <n v="47.139999999999901"/>
    <n v="309"/>
  </r>
  <r>
    <s v="F F002"/>
    <s v="00009971"/>
    <s v="COLABORATIVA S.A.C."/>
    <x v="53"/>
    <m/>
    <s v="INVERSIONES BGG ORIENTE S.A.C."/>
    <m/>
    <s v="RUC"/>
    <n v="20541192833"/>
    <s v="[{'codigo_producto': 1912, 'cantidad': '1', 'valor_unitario': 211.86, 'precio_unitario': 250.0, 'descuento': 0.0, 'subtotal': 211.86, 'porcentaje_de_igv': '18.00', 'igv': 38.139999999999986, 'total': 250.0, 'moneda': '1', 'tipo_de_cambio': 1.0, 'id_tipo_gasto': 5, 'nom_tipo_gasto': 'Otros', 'id_proveedor': 4977, 'id_producto': 3002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8T00:00:00"/>
    <m/>
    <m/>
    <m/>
    <m/>
    <m/>
    <x v="9"/>
    <n v="1"/>
    <n v="211.86"/>
    <n v="250"/>
    <n v="0"/>
    <n v="211.86"/>
    <n v="18"/>
    <n v="38.139999999999901"/>
    <n v="250"/>
    <n v="1"/>
    <n v="1"/>
    <x v="0"/>
    <s v="Otros"/>
    <x v="99"/>
    <n v="30021"/>
    <x v="9"/>
    <x v="0"/>
    <x v="0"/>
    <s v="Pagado"/>
    <x v="4"/>
    <s v="6314100 AlimentaciÃ³n"/>
    <x v="7"/>
    <x v="0"/>
    <m/>
    <m/>
    <m/>
    <m/>
    <m/>
    <m/>
    <x v="199"/>
    <n v="211.86"/>
    <n v="38.139999999999901"/>
    <n v="250"/>
  </r>
  <r>
    <s v="R E001"/>
    <n v="33"/>
    <s v="COLABORATIVA S.A.C."/>
    <x v="54"/>
    <m/>
    <s v="CARMEN CRUZ MILAGROS ZONALI"/>
    <m/>
    <s v="RUC"/>
    <n v="10767791416"/>
    <s v="[{'codigo_producto': 1859, 'cantidad': '1', 'valor_unitario': 292.37, 'precio_unitario': 345.0, 'descuento': 0.0, 'subtotal': 292.37, 'porcentaje_de_igv': '18.00', 'igv': 52.629999999999995, 'total': 345.0, 'moneda': '1', 'tipo_de_cambio': 1.0, 'id_tipo_gasto': 2, 'nom_tipo_gasto': 'Servicios', 'id_proveedor': 1553, 'id_producto': 2951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7T00:00:00"/>
    <m/>
    <m/>
    <m/>
    <m/>
    <m/>
    <x v="98"/>
    <n v="1"/>
    <n v="292.37"/>
    <n v="345"/>
    <n v="0"/>
    <n v="292.37"/>
    <n v="18"/>
    <n v="52.629999999999903"/>
    <n v="345"/>
    <n v="1"/>
    <n v="1"/>
    <x v="1"/>
    <s v="Servicios"/>
    <x v="3"/>
    <n v="29510"/>
    <x v="96"/>
    <x v="0"/>
    <x v="0"/>
    <s v="Pagado"/>
    <x v="0"/>
    <s v="6329102 SERVICIOS DIVERSOS"/>
    <x v="2"/>
    <x v="0"/>
    <m/>
    <m/>
    <m/>
    <m/>
    <m/>
    <m/>
    <x v="200"/>
    <n v="292.37"/>
    <n v="52.629999999999903"/>
    <n v="345"/>
  </r>
  <r>
    <s v="F FI37"/>
    <s v="00026962"/>
    <s v="COLABORATIVA S.A.C."/>
    <x v="55"/>
    <m/>
    <s v="MEMORY KINGS PERU S.A.C"/>
    <m/>
    <s v="RUC"/>
    <n v="20506717044"/>
    <s v="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"/>
    <d v="2025-07-26T00:00:00"/>
    <m/>
    <m/>
    <m/>
    <m/>
    <m/>
    <x v="35"/>
    <n v="1"/>
    <n v="42.37"/>
    <n v="50"/>
    <n v="0"/>
    <n v="42.37"/>
    <n v="18.010000000000002"/>
    <n v="7.63"/>
    <n v="50"/>
    <n v="1"/>
    <n v="1"/>
    <x v="0"/>
    <s v="Otros"/>
    <x v="34"/>
    <n v="29574"/>
    <x v="35"/>
    <x v="0"/>
    <x v="0"/>
    <s v="Pagado"/>
    <x v="27"/>
    <s v="6330104 MATERIALES"/>
    <x v="44"/>
    <x v="0"/>
    <m/>
    <m/>
    <m/>
    <m/>
    <m/>
    <m/>
    <x v="201"/>
    <n v="42.37"/>
    <n v="7.63"/>
    <n v="50"/>
  </r>
  <r>
    <s v="F FI37"/>
    <s v="00026962"/>
    <s v="COLABORATIVA S.A.C."/>
    <x v="55"/>
    <m/>
    <s v="MEMORY KINGS PERU S.A.C"/>
    <m/>
    <s v="RUC"/>
    <n v="20506717044"/>
    <s v="[{'codigo_producto': 1989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74, 'nom_producto': 'CABLE RE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142, 'nom_distribucion': 'RR.HH', 'sub_categoria': 'Suministros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7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43, 'nom_distribucion': 'RR.HH', 'sub_categoria': 'Otros', 'porcentaje': '100.00'}]]}]"/>
    <d v="2025-07-26T00:00:00"/>
    <m/>
    <m/>
    <m/>
    <m/>
    <m/>
    <x v="31"/>
    <n v="1"/>
    <n v="16.95"/>
    <n v="20"/>
    <n v="0"/>
    <n v="16.95"/>
    <n v="17.989999999999998"/>
    <n v="3.05"/>
    <n v="20"/>
    <n v="1"/>
    <n v="1"/>
    <x v="0"/>
    <s v="Otros"/>
    <x v="34"/>
    <n v="29575"/>
    <x v="31"/>
    <x v="0"/>
    <x v="0"/>
    <s v="Pagado"/>
    <x v="5"/>
    <s v="6329000 AsesorÃ­a y consultorÃ­a - Otros"/>
    <x v="22"/>
    <x v="0"/>
    <m/>
    <m/>
    <m/>
    <m/>
    <m/>
    <m/>
    <x v="201"/>
    <n v="16.95"/>
    <n v="3.05"/>
    <n v="20"/>
  </r>
  <r>
    <s v="R E001"/>
    <n v="69"/>
    <s v="COLABORATIVA S.A.C."/>
    <x v="56"/>
    <m/>
    <s v="MARCAS TUPALAYA VICTOR ALBERTO"/>
    <m/>
    <s v="RUC"/>
    <n v="10444278345"/>
    <s v="[{'codigo_producto': 1935, 'cantidad': '1', 'valor_unitario': 381.36, 'precio_unitario': 450.0, 'descuento': 0.0, 'subtotal': 381.36, 'porcentaje_de_igv': '18.00', 'igv': 68.63999999999999, 'total': 450.0, 'moneda': '1', 'tipo_de_cambio': 1.0, 'id_tipo_gasto': 5, 'nom_tipo_gasto': 'Otros', 'id_proveedor': 1811, 'id_producto': 29505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7-25T00:00:00"/>
    <m/>
    <m/>
    <m/>
    <m/>
    <m/>
    <x v="33"/>
    <n v="1"/>
    <n v="381.36"/>
    <n v="450"/>
    <n v="0"/>
    <n v="381.36"/>
    <n v="18"/>
    <n v="68.639999999999901"/>
    <n v="450"/>
    <n v="1"/>
    <n v="1"/>
    <x v="0"/>
    <s v="Otros"/>
    <x v="32"/>
    <n v="29505"/>
    <x v="33"/>
    <x v="0"/>
    <x v="0"/>
    <s v="Pagado"/>
    <x v="1"/>
    <s v="6327106 SERVICIOS INFORMATICOS"/>
    <x v="30"/>
    <x v="0"/>
    <m/>
    <m/>
    <m/>
    <m/>
    <m/>
    <m/>
    <x v="202"/>
    <n v="381.36"/>
    <n v="68.639999999999901"/>
    <n v="450"/>
  </r>
  <r>
    <s v="FF"/>
    <s v="00200032178"/>
    <s v="COLABORATIVA S.A.C."/>
    <x v="57"/>
    <m/>
    <s v="FLINK S.A.C._x000a_"/>
    <m/>
    <s v="RUC"/>
    <n v="20421530107"/>
    <s v="[{'codigo_producto': 1895, 'cantidad': '15000', 'valor_unitario': 0.16101666666666667, 'precio_unitario': 0.19, 'descuento': 0.0, 'subtotal': 2415.25, 'porcentaje_de_igv': '18.00', 'igv': 434.75, 'total': 2850.0, 'moneda': '1', 'tipo_de_cambio': 1.0, 'id_tipo_gasto': 5, 'nom_tipo_gasto': 'Otros', 'id_proveedor': 1555, 'id_producto': 297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24T00:00:00"/>
    <m/>
    <m/>
    <m/>
    <m/>
    <m/>
    <x v="47"/>
    <n v="15000"/>
    <s v="0.16101666666666667"/>
    <n v="0.19"/>
    <n v="0"/>
    <n v="2415.25"/>
    <n v="18"/>
    <n v="434.75"/>
    <n v="2850"/>
    <n v="1"/>
    <n v="1"/>
    <x v="0"/>
    <s v="Otros"/>
    <x v="50"/>
    <n v="29734"/>
    <x v="47"/>
    <x v="0"/>
    <x v="0"/>
    <s v="Pagado"/>
    <x v="5"/>
    <s v="6329000 AsesorÃ­a y consultorÃ­a - Otros"/>
    <x v="10"/>
    <x v="0"/>
    <m/>
    <m/>
    <m/>
    <m/>
    <m/>
    <m/>
    <x v="203"/>
    <n v="2415.25"/>
    <n v="434.75"/>
    <n v="2850"/>
  </r>
  <r>
    <s v="R SB01"/>
    <s v="0557237787"/>
    <s v="COLABORATIVA S.A.C."/>
    <x v="57"/>
    <m/>
    <s v="America MÃ³vil PerÃº S.A.C."/>
    <m/>
    <s v="RUC"/>
    <n v="20467534026"/>
    <s v="[{'codigo_producto': 1829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68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"/>
    <d v="2025-07-24T00:00:00"/>
    <m/>
    <m/>
    <m/>
    <m/>
    <m/>
    <x v="18"/>
    <n v="1"/>
    <n v="23.69"/>
    <n v="27.95"/>
    <n v="0"/>
    <n v="23.69"/>
    <n v="17.98"/>
    <n v="4.25999999999999"/>
    <n v="27.95"/>
    <n v="1"/>
    <n v="1"/>
    <x v="1"/>
    <s v="Servicios"/>
    <x v="23"/>
    <n v="29684"/>
    <x v="18"/>
    <x v="0"/>
    <x v="0"/>
    <s v="Pagado"/>
    <x v="7"/>
    <s v="632902 Operativos"/>
    <x v="45"/>
    <x v="0"/>
    <m/>
    <m/>
    <m/>
    <m/>
    <m/>
    <m/>
    <x v="204"/>
    <n v="23.69"/>
    <n v="4.25999999999999"/>
    <n v="27.95"/>
  </r>
  <r>
    <s v="R SB01"/>
    <s v="0557184643"/>
    <s v="COLABORATIVA S.A.C."/>
    <x v="57"/>
    <m/>
    <s v="America MÃ³vil PerÃº S.A.C."/>
    <m/>
    <s v="RUC"/>
    <n v="20467534026"/>
    <s v="[{'codigo_producto': 1829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681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76, 'nom_distribucion': 'Marketing', 'sub_categoria': 'Otros', 'porcentaje': '100.00'}]]}]"/>
    <d v="2025-07-24T00:00:00"/>
    <m/>
    <m/>
    <m/>
    <m/>
    <m/>
    <x v="18"/>
    <n v="1"/>
    <n v="47.37"/>
    <n v="55.9"/>
    <n v="0"/>
    <n v="47.37"/>
    <n v="18.010000000000002"/>
    <n v="8.5299999999999994"/>
    <n v="55.9"/>
    <n v="1"/>
    <n v="1"/>
    <x v="1"/>
    <s v="Servicios"/>
    <x v="23"/>
    <n v="29681"/>
    <x v="18"/>
    <x v="0"/>
    <x v="0"/>
    <s v="Pagado"/>
    <x v="7"/>
    <s v="632902 Operativos"/>
    <x v="45"/>
    <x v="0"/>
    <m/>
    <m/>
    <m/>
    <m/>
    <m/>
    <m/>
    <x v="205"/>
    <n v="47.37"/>
    <n v="8.5299999999999994"/>
    <n v="55.9"/>
  </r>
  <r>
    <s v="R SB01"/>
    <s v="0557184229"/>
    <s v="COLABORATIVA S.A.C."/>
    <x v="57"/>
    <m/>
    <s v="America MÃ³vil PerÃº S.A.C.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78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92, 'nom_distribucion': 'Operaciones', 'sub_categoria': 'Operativos', 'porcentaje': '100.00'}]]}]"/>
    <d v="2025-07-24T00:00:00"/>
    <m/>
    <m/>
    <m/>
    <m/>
    <m/>
    <x v="18"/>
    <n v="1"/>
    <n v="25.33"/>
    <n v="29.89"/>
    <n v="0"/>
    <n v="25.33"/>
    <n v="18"/>
    <n v="4.5599999999999996"/>
    <n v="29.89"/>
    <n v="1"/>
    <n v="1"/>
    <x v="1"/>
    <s v="Servicios"/>
    <x v="23"/>
    <n v="29678"/>
    <x v="18"/>
    <x v="0"/>
    <x v="0"/>
    <s v="Pagado"/>
    <x v="7"/>
    <s v="632902 Operativos"/>
    <x v="46"/>
    <x v="0"/>
    <m/>
    <m/>
    <m/>
    <m/>
    <m/>
    <m/>
    <x v="206"/>
    <n v="25.33"/>
    <n v="4.5599999999999996"/>
    <n v="29.89"/>
  </r>
  <r>
    <s v="F FC03"/>
    <s v="00000218"/>
    <s v="COLABORATIVA S.A.C."/>
    <x v="57"/>
    <m/>
    <s v="TODA TECNOLOGIA PERU S.A.C."/>
    <m/>
    <s v="RUC"/>
    <n v="20601790921"/>
    <s v="[{'codigo_producto': 245, 'cantidad': '3', 'valor_unitario': 19.49, 'precio_unitario': 23.0, 'descuento': 0.0, 'subtotal': 58.47, 'porcentaje_de_igv': '18.01', 'igv': 10.530000000000001, 'total': 69.0, 'moneda': '1', 'tipo_de_cambio': 1.0, 'id_tipo_gasto': 5, 'nom_tipo_gasto': 'Otros', 'id_proveedor': 3197, 'id_producto': 29564, 'nom_producto': 'SOPORTE 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24T00:00:00"/>
    <m/>
    <m/>
    <m/>
    <m/>
    <m/>
    <x v="96"/>
    <n v="3"/>
    <n v="19.489999999999998"/>
    <n v="23"/>
    <n v="0"/>
    <n v="58.47"/>
    <n v="18.010000000000002"/>
    <n v="10.53"/>
    <n v="69"/>
    <n v="1"/>
    <n v="1"/>
    <x v="0"/>
    <s v="Otros"/>
    <x v="100"/>
    <n v="29564"/>
    <x v="94"/>
    <x v="4"/>
    <x v="0"/>
    <s v="Pagado"/>
    <x v="9"/>
    <s v="6330102 COMPRA EQUIPOS"/>
    <x v="25"/>
    <x v="0"/>
    <m/>
    <m/>
    <m/>
    <m/>
    <m/>
    <m/>
    <x v="207"/>
    <n v="58.47"/>
    <n v="10.53"/>
    <n v="69"/>
  </r>
  <r>
    <s v="F FRE1"/>
    <s v="00004528"/>
    <s v="COLABORATIVA S.A.C."/>
    <x v="57"/>
    <m/>
    <s v="RASH PERU S.R.L"/>
    <m/>
    <s v="RUC"/>
    <m/>
    <s v="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4T00:00:00"/>
    <m/>
    <m/>
    <m/>
    <m/>
    <m/>
    <x v="134"/>
    <n v="1"/>
    <n v="635.51"/>
    <n v="749.9"/>
    <n v="0"/>
    <n v="635.51"/>
    <n v="18"/>
    <n v="114.38999999999901"/>
    <n v="749.9"/>
    <n v="1"/>
    <n v="1"/>
    <x v="0"/>
    <s v="Otros"/>
    <x v="35"/>
    <n v="29501"/>
    <x v="132"/>
    <x v="0"/>
    <x v="0"/>
    <s v="Pagado"/>
    <x v="9"/>
    <s v="6330102 COMPRA EQUIPOS"/>
    <x v="13"/>
    <x v="0"/>
    <m/>
    <m/>
    <m/>
    <m/>
    <m/>
    <m/>
    <x v="208"/>
    <n v="635.51"/>
    <n v="114.38999999999901"/>
    <n v="749.9"/>
  </r>
  <r>
    <s v="F FRE1"/>
    <s v="00004528"/>
    <s v="COLABORATIVA S.A.C."/>
    <x v="57"/>
    <m/>
    <s v="RASH PERU S.R.L"/>
    <m/>
    <s v="RUC"/>
    <m/>
    <s v="[{'codigo_producto': 1925, 'cantidad': '1', 'valor_unitario': 635.51, 'precio_unitario': 749.9, 'descuento': 0.0, 'subtotal': 635.51, 'porcentaje_de_igv': '18.00', 'igv': 114.38999999999999, 'total': 749.9, 'moneda': '1', 'tipo_de_cambio': 1.0, 'id_tipo_gasto': 5, 'nom_tipo_gasto': 'Otros', 'id_proveedor': 3202, 'id_producto': 29501, 'nom_producto': 'KIT DE INTERNET SATELITAL STARLINK MIN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916, 'cantidad': '1', 'valor_unitario': 9.24, 'precio_unitario': 10.9, 'descuento': 0.0, 'subtotal': 9.24, 'porcentaje_de_igv': '17.97', 'igv': 1.6600000000000001, 'total': 10.9, 'moneda': '1', 'tipo_de_cambio': 1.0, 'id_tipo_gasto': 5, 'nom_tipo_gasto': 'Otros', 'id_proveedor': 3202, 'id_producto': 29502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4T00:00:00"/>
    <m/>
    <m/>
    <m/>
    <m/>
    <m/>
    <x v="31"/>
    <n v="1"/>
    <n v="9.24"/>
    <n v="10.9"/>
    <n v="0"/>
    <n v="9.24"/>
    <n v="17.97"/>
    <n v="1.66"/>
    <n v="10.9"/>
    <n v="1"/>
    <n v="1"/>
    <x v="0"/>
    <s v="Otros"/>
    <x v="35"/>
    <n v="29502"/>
    <x v="31"/>
    <x v="0"/>
    <x v="0"/>
    <s v="Pagado"/>
    <x v="0"/>
    <s v="6329102 SERVICIOS DIVERSOS"/>
    <x v="14"/>
    <x v="0"/>
    <m/>
    <m/>
    <m/>
    <m/>
    <m/>
    <m/>
    <x v="208"/>
    <n v="9.24"/>
    <n v="1.66"/>
    <n v="10.9"/>
  </r>
  <r>
    <s v="F E001"/>
    <s v="00000277"/>
    <s v="COLABORATIVA S.A.C."/>
    <x v="58"/>
    <m/>
    <s v="JEMKA &amp; ASOCIADOS S.A.C."/>
    <m/>
    <s v="RUC"/>
    <n v="20602597441"/>
    <s v="[{'codigo_producto': 1938, 'cantidad': '1', 'valor_unitario': 1500.0, 'precio_unitario': 1770.0, 'descuento': 0.0, 'subtotal': 1500.0, 'porcentaje_de_igv': '18.00', 'igv': 270.0, 'total': 1770.0, 'moneda': '1', 'tipo_de_cambio': 1.0, 'id_tipo_gasto': 2, 'nom_tipo_gasto': 'Servicios', 'id_proveedor': 1412, 'id_producto': 29610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7-22T00:00:00"/>
    <m/>
    <m/>
    <m/>
    <m/>
    <m/>
    <x v="39"/>
    <n v="1"/>
    <n v="1500"/>
    <n v="1770"/>
    <n v="0"/>
    <n v="1500"/>
    <n v="18"/>
    <n v="270"/>
    <n v="1770"/>
    <n v="1"/>
    <n v="1"/>
    <x v="1"/>
    <s v="Servicios"/>
    <x v="41"/>
    <n v="29610"/>
    <x v="39"/>
    <x v="0"/>
    <x v="0"/>
    <s v="Pagado"/>
    <x v="12"/>
    <s v="6321102 AsesorÃ­a y consult. Contabilidad"/>
    <x v="20"/>
    <x v="0"/>
    <m/>
    <m/>
    <m/>
    <m/>
    <m/>
    <m/>
    <x v="209"/>
    <n v="1500"/>
    <n v="270"/>
    <n v="1770"/>
  </r>
  <r>
    <s v="R S106"/>
    <s v="0011552637"/>
    <s v="COLABORATIVA S.A.C."/>
    <x v="58"/>
    <m/>
    <s v="SERVICIO DE AGUA POTABLE Y ALCANTARILLADO DE LIMA"/>
    <m/>
    <s v="RUC"/>
    <n v="20100152356"/>
    <s v="[{'codigo_producto': 1991, 'cantidad': '1', 'valor_unitario': 6.27, 'precio_unitario': 7.4, 'descuento': 0.0, 'subtotal': 6.27, 'porcentaje_de_igv': '18.02', 'igv': 1.1300000000000008, 'total': 7.4, 'moneda': '1', 'tipo_de_cambio': 1.0, 'id_tipo_gasto': 2, 'nom_tipo_gasto': 'Servicios', 'id_proveedor': 3976, 'id_producto': 29561, 'nom_producto': 'SERVICIO DE AGUA POTABL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7, 'nom_distribucion': 'Administrativo', 'sub_categoria': 'Servicios', 'porcentaje': '100.00'}]]}]"/>
    <d v="2025-07-22T00:00:00"/>
    <m/>
    <m/>
    <m/>
    <m/>
    <m/>
    <x v="43"/>
    <n v="1"/>
    <n v="6.27"/>
    <n v="7.4"/>
    <n v="0"/>
    <n v="6.27"/>
    <n v="18.02"/>
    <n v="1.1299999999999999"/>
    <n v="7.4"/>
    <n v="1"/>
    <n v="1"/>
    <x v="1"/>
    <s v="Servicios"/>
    <x v="43"/>
    <n v="29561"/>
    <x v="43"/>
    <x v="0"/>
    <x v="0"/>
    <s v="Pagado"/>
    <x v="0"/>
    <s v="6329102 SERVICIOS DIVERSOS"/>
    <x v="21"/>
    <x v="0"/>
    <m/>
    <m/>
    <m/>
    <m/>
    <m/>
    <m/>
    <x v="210"/>
    <n v="6.27"/>
    <n v="1.1299999999999999"/>
    <n v="7.4"/>
  </r>
  <r>
    <s v="RE"/>
    <s v="00142"/>
    <s v="COLABORATIVA S.A.C."/>
    <x v="58"/>
    <m/>
    <s v="GARRIDO ROJAS GREGORY OMAR"/>
    <m/>
    <s v="RUC"/>
    <n v="10778177621"/>
    <s v="[{'codigo_producto': 1910, 'cantidad': '1', 'valor_unitario': 100.0, 'precio_unitario': 100.0, 'descuento': 0.0, 'subtotal': 100.0, 'porcentaje_de_igv': '0.00', 'igv': 0.0, 'total': 100.0, 'moneda': '1', 'tipo_de_cambio': 1.0, 'id_tipo_gasto': 2, 'nom_tipo_gasto': 'Servicios', 'id_proveedor': 2001, 'id_producto': 29487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7-22T00:00:00"/>
    <m/>
    <m/>
    <m/>
    <m/>
    <m/>
    <x v="97"/>
    <n v="1"/>
    <n v="100"/>
    <n v="100"/>
    <n v="0"/>
    <n v="100"/>
    <n v="0"/>
    <n v="0"/>
    <n v="100"/>
    <n v="1"/>
    <n v="1"/>
    <x v="1"/>
    <s v="Servicios"/>
    <x v="54"/>
    <n v="29487"/>
    <x v="95"/>
    <x v="0"/>
    <x v="0"/>
    <s v="Pagado"/>
    <x v="0"/>
    <s v="6329102 SERVICIOS DIVERSOS"/>
    <x v="14"/>
    <x v="0"/>
    <m/>
    <m/>
    <m/>
    <m/>
    <m/>
    <m/>
    <x v="211"/>
    <n v="100"/>
    <n v="0"/>
    <n v="100"/>
  </r>
  <r>
    <s v="F F002"/>
    <s v="00034865"/>
    <s v="COLABORATIVA S.A.C."/>
    <x v="59"/>
    <m/>
    <s v="PUERTO MADERO S.A.C."/>
    <m/>
    <s v="RUC"/>
    <n v="20510886209"/>
    <s v="[{'codigo_producto': 1912, 'cantidad': '1', 'valor_unitario': 870.59, 'precio_unitario': 1027.3, 'descuento': 0.0, 'subtotal': 870.59, 'porcentaje_de_igv': '18.00', 'igv': 156.70999999999992, 'total': 1027.3, 'moneda': '1', 'tipo_de_cambio': 1.0, 'id_tipo_gasto': 5, 'nom_tipo_gasto': 'Otros', 'id_proveedor': 1457, 'id_producto': 3001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21T00:00:00"/>
    <m/>
    <m/>
    <m/>
    <m/>
    <m/>
    <x v="9"/>
    <n v="1"/>
    <n v="870.59"/>
    <n v="1027.3"/>
    <n v="0"/>
    <n v="870.59"/>
    <n v="18"/>
    <n v="156.70999999999901"/>
    <n v="1027.3"/>
    <n v="1"/>
    <n v="1"/>
    <x v="0"/>
    <s v="Otros"/>
    <x v="101"/>
    <n v="30016"/>
    <x v="9"/>
    <x v="0"/>
    <x v="0"/>
    <s v="Pagado"/>
    <x v="4"/>
    <s v="6314100 AlimentaciÃ³n"/>
    <x v="7"/>
    <x v="0"/>
    <m/>
    <m/>
    <m/>
    <m/>
    <m/>
    <m/>
    <x v="212"/>
    <n v="870.59"/>
    <n v="156.70999999999901"/>
    <n v="1027.3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35"/>
    <n v="3"/>
    <s v="5.786666666666666"/>
    <s v="6.829999999999999"/>
    <n v="0"/>
    <n v="17.36"/>
    <n v="18.03"/>
    <n v="3.1299999999999901"/>
    <n v="20.49"/>
    <n v="1"/>
    <n v="1"/>
    <x v="0"/>
    <s v="Otros"/>
    <x v="77"/>
    <n v="29631"/>
    <x v="133"/>
    <x v="0"/>
    <x v="1"/>
    <s v="Sin pagar"/>
    <x v="8"/>
    <s v="602112 Insumos"/>
    <x v="14"/>
    <x v="0"/>
    <m/>
    <m/>
    <m/>
    <m/>
    <m/>
    <m/>
    <x v="213"/>
    <n v="17.36"/>
    <n v="3.1299999999999901"/>
    <n v="20.49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"/>
    <n v="3"/>
    <s v="1.5433333333333332"/>
    <n v="1.82"/>
    <n v="0"/>
    <n v="4.63"/>
    <n v="17.93"/>
    <n v="0.83"/>
    <n v="5.46"/>
    <n v="1"/>
    <n v="1"/>
    <x v="0"/>
    <s v="Otros"/>
    <x v="77"/>
    <n v="29632"/>
    <x v="14"/>
    <x v="0"/>
    <x v="1"/>
    <s v="Sin pagar"/>
    <x v="8"/>
    <s v="602112 Insumos"/>
    <x v="14"/>
    <x v="0"/>
    <m/>
    <m/>
    <m/>
    <m/>
    <m/>
    <m/>
    <x v="213"/>
    <n v="4.63"/>
    <n v="0.83"/>
    <n v="5.46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"/>
    <n v="1"/>
    <n v="1.4"/>
    <n v="1.65"/>
    <n v="0"/>
    <n v="1.4"/>
    <n v="17.86"/>
    <n v="0.25"/>
    <n v="1.65"/>
    <n v="1"/>
    <n v="1"/>
    <x v="0"/>
    <s v="Otros"/>
    <x v="77"/>
    <n v="29633"/>
    <x v="14"/>
    <x v="0"/>
    <x v="1"/>
    <s v="Sin pagar"/>
    <x v="8"/>
    <s v="602112 Insumos"/>
    <x v="14"/>
    <x v="0"/>
    <m/>
    <m/>
    <m/>
    <m/>
    <m/>
    <m/>
    <x v="213"/>
    <n v="1.4"/>
    <n v="0.25"/>
    <n v="1.65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"/>
    <n v="1"/>
    <n v="1.64"/>
    <n v="1.94"/>
    <n v="0"/>
    <n v="1.64"/>
    <n v="18.29"/>
    <n v="0.3"/>
    <n v="1.94"/>
    <n v="1"/>
    <n v="1"/>
    <x v="0"/>
    <s v="Otros"/>
    <x v="77"/>
    <n v="29634"/>
    <x v="14"/>
    <x v="0"/>
    <x v="1"/>
    <s v="Sin pagar"/>
    <x v="8"/>
    <s v="602112 Insumos"/>
    <x v="14"/>
    <x v="0"/>
    <m/>
    <m/>
    <m/>
    <m/>
    <m/>
    <m/>
    <x v="213"/>
    <n v="1.64"/>
    <n v="0.3"/>
    <n v="1.94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08"/>
    <n v="3"/>
    <s v="16.433333333333334"/>
    <n v="19.39"/>
    <n v="0"/>
    <n v="49.3"/>
    <n v="17.989999999999998"/>
    <n v="8.8699999999999992"/>
    <n v="58.17"/>
    <n v="1"/>
    <n v="1"/>
    <x v="0"/>
    <s v="Otros"/>
    <x v="77"/>
    <n v="29635"/>
    <x v="106"/>
    <x v="0"/>
    <x v="1"/>
    <s v="Sin pagar"/>
    <x v="8"/>
    <s v="602112 Insumos"/>
    <x v="14"/>
    <x v="0"/>
    <m/>
    <m/>
    <m/>
    <m/>
    <m/>
    <m/>
    <x v="213"/>
    <n v="49.3"/>
    <n v="8.8699999999999992"/>
    <n v="58.17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36"/>
    <n v="2"/>
    <n v="3.9649999999999999"/>
    <n v="4.68"/>
    <n v="0"/>
    <n v="7.93"/>
    <n v="18.03"/>
    <n v="1.4299999999999899"/>
    <n v="9.36"/>
    <n v="1"/>
    <n v="1"/>
    <x v="0"/>
    <s v="Otros"/>
    <x v="77"/>
    <n v="29636"/>
    <x v="134"/>
    <x v="0"/>
    <x v="1"/>
    <s v="Sin pagar"/>
    <x v="8"/>
    <s v="602112 Insumos"/>
    <x v="14"/>
    <x v="0"/>
    <m/>
    <m/>
    <m/>
    <m/>
    <m/>
    <m/>
    <x v="213"/>
    <n v="7.93"/>
    <n v="1.4299999999999899"/>
    <n v="9.36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37"/>
    <n v="2"/>
    <n v="1.56"/>
    <n v="1.84"/>
    <n v="0"/>
    <n v="3.12"/>
    <n v="17.95"/>
    <n v="0.56000000000000005"/>
    <n v="3.68"/>
    <n v="1"/>
    <n v="1"/>
    <x v="0"/>
    <s v="Otros"/>
    <x v="77"/>
    <n v="29637"/>
    <x v="135"/>
    <x v="0"/>
    <x v="1"/>
    <s v="Sin pagar"/>
    <x v="8"/>
    <s v="602112 Insumos"/>
    <x v="14"/>
    <x v="0"/>
    <m/>
    <m/>
    <m/>
    <m/>
    <m/>
    <m/>
    <x v="213"/>
    <n v="3.12"/>
    <n v="0.56000000000000005"/>
    <n v="3.68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38"/>
    <n v="1"/>
    <n v="2.42"/>
    <n v="2.86"/>
    <n v="0"/>
    <n v="2.42"/>
    <n v="18.18"/>
    <n v="0.439999999999999"/>
    <n v="2.86"/>
    <n v="1"/>
    <n v="1"/>
    <x v="0"/>
    <s v="Otros"/>
    <x v="77"/>
    <n v="29638"/>
    <x v="136"/>
    <x v="0"/>
    <x v="1"/>
    <s v="Sin pagar"/>
    <x v="8"/>
    <s v="602112 Insumos"/>
    <x v="14"/>
    <x v="0"/>
    <m/>
    <m/>
    <m/>
    <m/>
    <m/>
    <m/>
    <x v="213"/>
    <n v="2.42"/>
    <n v="0.439999999999999"/>
    <n v="2.86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38"/>
    <n v="1"/>
    <n v="1.86"/>
    <n v="2.19"/>
    <n v="0"/>
    <n v="1.86"/>
    <n v="17.739999999999998"/>
    <n v="0.32999999999999902"/>
    <n v="2.19"/>
    <n v="1"/>
    <n v="1"/>
    <x v="0"/>
    <s v="Otros"/>
    <x v="77"/>
    <n v="29639"/>
    <x v="136"/>
    <x v="0"/>
    <x v="1"/>
    <s v="Sin pagar"/>
    <x v="8"/>
    <s v="602112 Insumos"/>
    <x v="14"/>
    <x v="0"/>
    <m/>
    <m/>
    <m/>
    <m/>
    <m/>
    <m/>
    <x v="213"/>
    <n v="1.86"/>
    <n v="0.32999999999999902"/>
    <n v="2.19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09"/>
    <n v="2"/>
    <n v="12.62"/>
    <n v="14.89"/>
    <n v="0"/>
    <n v="25.24"/>
    <n v="17.989999999999998"/>
    <n v="4.54"/>
    <n v="29.78"/>
    <n v="1"/>
    <n v="1"/>
    <x v="0"/>
    <s v="Otros"/>
    <x v="77"/>
    <n v="29640"/>
    <x v="107"/>
    <x v="0"/>
    <x v="1"/>
    <s v="Sin pagar"/>
    <x v="8"/>
    <s v="602112 Insumos"/>
    <x v="14"/>
    <x v="0"/>
    <m/>
    <m/>
    <m/>
    <m/>
    <m/>
    <m/>
    <x v="213"/>
    <n v="25.24"/>
    <n v="4.54"/>
    <n v="29.78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39"/>
    <n v="50"/>
    <n v="1.0084"/>
    <n v="1.19"/>
    <n v="0"/>
    <n v="50.42"/>
    <n v="18.010000000000002"/>
    <n v="9.0799999999999894"/>
    <n v="59.5"/>
    <n v="1"/>
    <n v="1"/>
    <x v="0"/>
    <s v="Otros"/>
    <x v="77"/>
    <n v="29641"/>
    <x v="137"/>
    <x v="0"/>
    <x v="1"/>
    <s v="Sin pagar"/>
    <x v="8"/>
    <s v="602112 Insumos"/>
    <x v="14"/>
    <x v="0"/>
    <m/>
    <m/>
    <m/>
    <m/>
    <m/>
    <m/>
    <x v="213"/>
    <n v="50.42"/>
    <n v="9.0799999999999894"/>
    <n v="59.5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0"/>
    <n v="4"/>
    <n v="9.8825000000000003"/>
    <n v="11.66"/>
    <n v="0"/>
    <n v="39.53"/>
    <n v="17.989999999999998"/>
    <n v="7.1099999999999897"/>
    <n v="46.64"/>
    <n v="1"/>
    <n v="1"/>
    <x v="0"/>
    <s v="Otros"/>
    <x v="77"/>
    <n v="29642"/>
    <x v="138"/>
    <x v="0"/>
    <x v="1"/>
    <s v="Sin pagar"/>
    <x v="8"/>
    <s v="602112 Insumos"/>
    <x v="14"/>
    <x v="0"/>
    <m/>
    <m/>
    <m/>
    <m/>
    <m/>
    <m/>
    <x v="213"/>
    <n v="39.53"/>
    <n v="7.1099999999999897"/>
    <n v="46.64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1"/>
    <n v="1"/>
    <n v="4.8"/>
    <n v="5.66"/>
    <n v="0"/>
    <n v="4.8"/>
    <n v="17.920000000000002"/>
    <n v="0.86"/>
    <n v="5.66"/>
    <n v="1"/>
    <n v="1"/>
    <x v="0"/>
    <s v="Otros"/>
    <x v="77"/>
    <n v="29643"/>
    <x v="139"/>
    <x v="0"/>
    <x v="1"/>
    <s v="Sin pagar"/>
    <x v="8"/>
    <s v="602112 Insumos"/>
    <x v="14"/>
    <x v="0"/>
    <m/>
    <m/>
    <m/>
    <m/>
    <m/>
    <m/>
    <x v="213"/>
    <n v="4.8"/>
    <n v="0.86"/>
    <n v="5.66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2"/>
    <n v="2"/>
    <n v="1.5349999999999999"/>
    <n v="1.81"/>
    <n v="0"/>
    <n v="3.07"/>
    <n v="17.920000000000002"/>
    <n v="0.55000000000000004"/>
    <n v="3.62"/>
    <n v="1"/>
    <n v="1"/>
    <x v="0"/>
    <s v="Otros"/>
    <x v="77"/>
    <n v="29644"/>
    <x v="140"/>
    <x v="0"/>
    <x v="1"/>
    <s v="Sin pagar"/>
    <x v="8"/>
    <s v="602112 Insumos"/>
    <x v="14"/>
    <x v="0"/>
    <m/>
    <m/>
    <m/>
    <m/>
    <m/>
    <m/>
    <x v="213"/>
    <n v="3.07"/>
    <n v="0.55000000000000004"/>
    <n v="3.62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2"/>
    <n v="1"/>
    <n v="1.43"/>
    <n v="1.69"/>
    <n v="0"/>
    <n v="1.43"/>
    <n v="18.18"/>
    <n v="0.26"/>
    <n v="1.69"/>
    <n v="1"/>
    <n v="1"/>
    <x v="0"/>
    <s v="Otros"/>
    <x v="77"/>
    <n v="29645"/>
    <x v="140"/>
    <x v="0"/>
    <x v="1"/>
    <s v="Sin pagar"/>
    <x v="8"/>
    <s v="602112 Insumos"/>
    <x v="14"/>
    <x v="0"/>
    <m/>
    <m/>
    <m/>
    <m/>
    <m/>
    <m/>
    <x v="213"/>
    <n v="1.43"/>
    <n v="0.26"/>
    <n v="1.69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3"/>
    <n v="1"/>
    <n v="19.86"/>
    <n v="23.43"/>
    <n v="0"/>
    <n v="19.86"/>
    <n v="17.98"/>
    <n v="3.57"/>
    <n v="23.43"/>
    <n v="1"/>
    <n v="1"/>
    <x v="0"/>
    <s v="Otros"/>
    <x v="77"/>
    <n v="29646"/>
    <x v="141"/>
    <x v="0"/>
    <x v="1"/>
    <s v="Sin pagar"/>
    <x v="8"/>
    <s v="602112 Insumos"/>
    <x v="14"/>
    <x v="0"/>
    <m/>
    <m/>
    <m/>
    <m/>
    <m/>
    <m/>
    <x v="213"/>
    <n v="19.86"/>
    <n v="3.57"/>
    <n v="23.43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3"/>
    <n v="1"/>
    <n v="19.02"/>
    <n v="22.44"/>
    <n v="0"/>
    <n v="19.02"/>
    <n v="17.98"/>
    <n v="3.42"/>
    <n v="22.44"/>
    <n v="1"/>
    <n v="1"/>
    <x v="0"/>
    <s v="Otros"/>
    <x v="77"/>
    <n v="29647"/>
    <x v="141"/>
    <x v="0"/>
    <x v="1"/>
    <s v="Sin pagar"/>
    <x v="8"/>
    <s v="602112 Insumos"/>
    <x v="14"/>
    <x v="0"/>
    <m/>
    <m/>
    <m/>
    <m/>
    <m/>
    <m/>
    <x v="213"/>
    <n v="19.02"/>
    <n v="3.42"/>
    <n v="22.44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3"/>
    <n v="1"/>
    <n v="15.36"/>
    <n v="18.12"/>
    <n v="0"/>
    <n v="15.36"/>
    <n v="17.97"/>
    <n v="2.76"/>
    <n v="18.12"/>
    <n v="1"/>
    <n v="1"/>
    <x v="0"/>
    <s v="Otros"/>
    <x v="77"/>
    <n v="29648"/>
    <x v="141"/>
    <x v="0"/>
    <x v="1"/>
    <s v="Sin pagar"/>
    <x v="8"/>
    <s v="602112 Insumos"/>
    <x v="14"/>
    <x v="0"/>
    <m/>
    <m/>
    <m/>
    <m/>
    <m/>
    <m/>
    <x v="213"/>
    <n v="15.36"/>
    <n v="2.76"/>
    <n v="18.12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4"/>
    <n v="1"/>
    <n v="1.35"/>
    <n v="1.59"/>
    <n v="0"/>
    <n v="1.35"/>
    <n v="17.78"/>
    <n v="0.24"/>
    <n v="1.59"/>
    <n v="1"/>
    <n v="1"/>
    <x v="0"/>
    <s v="Otros"/>
    <x v="77"/>
    <n v="29649"/>
    <x v="142"/>
    <x v="0"/>
    <x v="1"/>
    <s v="Sin pagar"/>
    <x v="8"/>
    <s v="602112 Insumos"/>
    <x v="14"/>
    <x v="0"/>
    <m/>
    <m/>
    <m/>
    <m/>
    <m/>
    <m/>
    <x v="213"/>
    <n v="1.35"/>
    <n v="0.24"/>
    <n v="1.59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08"/>
    <n v="2"/>
    <n v="10.93"/>
    <n v="12.895"/>
    <n v="0"/>
    <n v="21.86"/>
    <n v="17.98"/>
    <n v="3.9299999999999899"/>
    <n v="25.79"/>
    <n v="1"/>
    <n v="1"/>
    <x v="0"/>
    <s v="Otros"/>
    <x v="77"/>
    <n v="29650"/>
    <x v="106"/>
    <x v="0"/>
    <x v="1"/>
    <s v="Sin pagar"/>
    <x v="8"/>
    <s v="602112 Insumos"/>
    <x v="14"/>
    <x v="0"/>
    <m/>
    <m/>
    <m/>
    <m/>
    <m/>
    <m/>
    <x v="213"/>
    <n v="21.86"/>
    <n v="3.9299999999999899"/>
    <n v="25.79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5"/>
    <n v="7"/>
    <s v="2.4285714285714284"/>
    <s v="2.8657142857142857"/>
    <n v="0"/>
    <n v="17"/>
    <n v="18"/>
    <n v="3.0599999999999898"/>
    <n v="20.059999999999999"/>
    <n v="1"/>
    <n v="1"/>
    <x v="0"/>
    <s v="Otros"/>
    <x v="77"/>
    <n v="29651"/>
    <x v="143"/>
    <x v="0"/>
    <x v="1"/>
    <s v="Sin pagar"/>
    <x v="8"/>
    <s v="602112 Insumos"/>
    <x v="14"/>
    <x v="0"/>
    <m/>
    <m/>
    <m/>
    <m/>
    <m/>
    <m/>
    <x v="213"/>
    <n v="17"/>
    <n v="3.0599999999999898"/>
    <n v="20.059999999999999"/>
  </r>
  <r>
    <s v="F F004"/>
    <s v="01090808"/>
    <s v="COLABORATIVA S.A.C."/>
    <x v="59"/>
    <m/>
    <s v="DIMERC PERU S.A.C."/>
    <m/>
    <s v="RUC"/>
    <m/>
    <s v="[{'codigo_producto': 1965, 'cantidad': '3', 'valor_unitario': 5.786666666666666, 'precio_unitario': 6.829999999999999, 'descuento': 0.0, 'subtotal': 17.36, 'porcentaje_de_igv': '18.03', 'igv': 3.129999999999999, 'total': 20.49, 'moneda': '1', 'tipo_de_cambio': 1.0, 'id_tipo_gasto': 5, 'nom_tipo_gasto': 'Otros', 'id_proveedor': 2742, 'id_producto': 29631, 'nom_producto': 'FOLDER MANI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3', 'valor_unitario': 1.5433333333333332, 'precio_unitario': 1.82, 'descuento': 0.0, 'subtotal': 4.63, 'porcentaje_de_igv': '17.93', 'igv': 0.8300000000000001, 'total': 5.46, 'moneda': '1', 'tipo_de_cambio': 1.0, 'id_tipo_gasto': 5, 'nom_tipo_gasto': 'Otros', 'id_proveedor': 2742, 'id_producto': 29632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4, 'precio_unitario': 1.65, 'descuento': 0.0, 'subtotal': 1.4, 'porcentaje_de_igv': '17.86', 'igv': 0.25, 'total': 1.65, 'moneda': '1', 'tipo_de_cambio': 1.0, 'id_tipo_gasto': 5, 'nom_tipo_gasto': 'Otros', 'id_proveedor': 2742, 'id_producto': 29633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6, 'cantidad': '1', 'valor_unitario': 1.64, 'precio_unitario': 1.94, 'descuento': 0.0, 'subtotal': 1.64, 'porcentaje_de_igv': '18.29', 'igv': 0.30000000000000004, 'total': 1.94, 'moneda': '1', 'tipo_de_cambio': 1.0, 'id_tipo_gasto': 5, 'nom_tipo_gasto': 'Otros', 'id_proveedor': 2742, 'id_producto': 29634, 'nom_producto': 'ETIQUET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3', 'valor_unitario': 16.433333333333334, 'precio_unitario': 19.39, 'descuento': 0.0, 'subtotal': 49.3, 'porcentaje_de_igv': '17.99', 'igv': 8.870000000000005, 'total': 58.17, 'moneda': '1', 'tipo_de_cambio': 1.0, 'id_tipo_gasto': 5, 'nom_tipo_gasto': 'Otros', 'id_proveedor': 2742, 'id_producto': 29635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8, 'cantidad': '2', 'valor_unitario': 3.965, 'precio_unitario': 4.68, 'descuento': 0.0, 'subtotal': 7.93, 'porcentaje_de_igv': '18.03', 'igv': 1.4299999999999997, 'total': 9.36, 'moneda': '1', 'tipo_de_cambio': 1.0, 'id_tipo_gasto': 5, 'nom_tipo_gasto': 'Otros', 'id_proveedor': 2742, 'id_producto': 29636, 'nom_producto': 'TIJER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9, 'cantidad': '2', 'valor_unitario': 1.56, 'precio_unitario': 1.84, 'descuento': 0.0, 'subtotal': 3.12, 'porcentaje_de_igv': '17.95', 'igv': 0.56, 'total': 3.68, 'moneda': '1', 'tipo_de_cambio': 1.0, 'id_tipo_gasto': 5, 'nom_tipo_gasto': 'Otros', 'id_proveedor': 2742, 'id_producto': 29637, 'nom_producto': 'LIMPIA TIPO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2.42, 'precio_unitario': 2.86, 'descuento': 0.0, 'subtotal': 2.42, 'porcentaje_de_igv': '18.18', 'igv': 0.43999999999999995, 'total': 2.86, 'moneda': '1', 'tipo_de_cambio': 1.0, 'id_tipo_gasto': 5, 'nom_tipo_gasto': 'Otros', 'id_proveedor': 2742, 'id_producto': 29638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0, 'cantidad': '1', 'valor_unitario': 1.86, 'precio_unitario': 2.19, 'descuento': 0.0, 'subtotal': 1.86, 'porcentaje_de_igv': '17.74', 'igv': 0.32999999999999985, 'total': 2.19, 'moneda': '1', 'tipo_de_cambio': 1.0, 'id_tipo_gasto': 5, 'nom_tipo_gasto': 'Otros', 'id_proveedor': 2742, 'id_producto': 29639, 'nom_producto': 'TAJ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1, 'cantidad': '2', 'valor_unitario': 12.62, 'precio_unitario': 14.89, 'descuento': 0.0, 'subtotal': 25.24, 'porcentaje_de_igv': '17.99', 'igv': 4.540000000000003, 'total': 29.78, 'moneda': '1', 'tipo_de_cambio': 1.0, 'id_tipo_gasto': 5, 'nom_tipo_gasto': 'Otros', 'id_proveedor': 2742, 'id_producto': 29640, 'nom_producto': 'ENGRAP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2, 'cantidad': '50', 'valor_unitario': 1.0084, 'precio_unitario': 1.19, 'descuento': 0.0, 'subtotal': 50.42, 'porcentaje_de_igv': '18.01', 'igv': 9.079999999999998, 'total': 59.5, 'moneda': '1', 'tipo_de_cambio': 1.0, 'id_tipo_gasto': 5, 'nom_tipo_gasto': 'Otros', 'id_proveedor': 2742, 'id_producto': 29641, 'nom_producto': 'FOLDE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3, 'cantidad': '4', 'valor_unitario': 9.8825, 'precio_unitario': 11.66, 'descuento': 0.0, 'subtotal': 39.53, 'porcentaje_de_igv': '17.99', 'igv': 7.109999999999999, 'total': 46.64, 'moneda': '1', 'tipo_de_cambio': 1.0, 'id_tipo_gasto': 5, 'nom_tipo_gasto': 'Otros', 'id_proveedor': 2742, 'id_producto': 29642, 'nom_producto': 'HOJA BOND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4, 'cantidad': '1', 'valor_unitario': 4.8, 'precio_unitario': 5.66, 'descuento': 0.0, 'subtotal': 4.8, 'porcentaje_de_igv': '17.92', 'igv': 0.8600000000000003, 'total': 5.66, 'moneda': '1', 'tipo_de_cambio': 1.0, 'id_tipo_gasto': 5, 'nom_tipo_gasto': 'Otros', 'id_proveedor': 2742, 'id_producto': 29643, 'nom_producto': 'REGL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2', 'valor_unitario': 1.535, 'precio_unitario': 1.81, 'descuento': 0.0, 'subtotal': 3.07, 'porcentaje_de_igv': '17.92', 'igv': 0.5500000000000003, 'total': 3.62, 'moneda': '1', 'tipo_de_cambio': 1.0, 'id_tipo_gasto': 5, 'nom_tipo_gasto': 'Otros', 'id_proveedor': 2742, 'id_producto': 29644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5, 'cantidad': '1', 'valor_unitario': 1.43, 'precio_unitario': 1.69, 'descuento': 0.0, 'subtotal': 1.43, 'porcentaje_de_igv': '18.18', 'igv': 0.26, 'total': 1.69, 'moneda': '1', 'tipo_de_cambio': 1.0, 'id_tipo_gasto': 5, 'nom_tipo_gasto': 'Otros', 'id_proveedor': 2742, 'id_producto': 29645, 'nom_producto': 'RESALTADOR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86, 'precio_unitario': 23.43, 'descuento': 0.0, 'subtotal': 19.86, 'porcentaje_de_igv': '17.98', 'igv': 3.5700000000000003, 'total': 23.43, 'moneda': '1', 'tipo_de_cambio': 1.0, 'id_tipo_gasto': 5, 'nom_tipo_gasto': 'Otros', 'id_proveedor': 2742, 'id_producto': 29646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9.02, 'precio_unitario': 22.44, 'descuento': 0.0, 'subtotal': 19.02, 'porcentaje_de_igv': '17.98', 'igv': 3.4200000000000017, 'total': 22.44, 'moneda': '1', 'tipo_de_cambio': 1.0, 'id_tipo_gasto': 5, 'nom_tipo_gasto': 'Otros', 'id_proveedor': 2742, 'id_producto': 29647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6, 'cantidad': '1', 'valor_unitario': 15.36, 'precio_unitario': 18.12, 'descuento': 0.0, 'subtotal': 15.36, 'porcentaje_de_igv': '17.97', 'igv': 2.7600000000000016, 'total': 18.12, 'moneda': '1', 'tipo_de_cambio': 1.0, 'id_tipo_gasto': 5, 'nom_tipo_gasto': 'Otros', 'id_proveedor': 2742, 'id_producto': 29648, 'nom_producto': 'PLUMON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7, 'cantidad': '1', 'valor_unitario': 1.35, 'precio_unitario': 1.59, 'descuento': 0.0, 'subtotal': 1.35, 'porcentaje_de_igv': '17.78', 'igv': 0.24, 'total': 1.59, 'moneda': '1', 'tipo_de_cambio': 1.0, 'id_tipo_gasto': 5, 'nom_tipo_gasto': 'Otros', 'id_proveedor': 2742, 'id_producto': 29649, 'nom_producto': 'CINTA DE AGUA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67, 'cantidad': '2', 'valor_unitario': 10.93, 'precio_unitario': 12.895, 'descuento': 0.0, 'subtotal': 21.86, 'porcentaje_de_igv': '17.98', 'igv': 3.9299999999999997, 'total': 25.79, 'moneda': '1', 'tipo_de_cambio': 1.0, 'id_tipo_gasto': 5, 'nom_tipo_gasto': 'Otros', 'id_proveedor': 2742, 'id_producto': 29650, 'nom_producto': 'POST IT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8, 'cantidad': '7', 'valor_unitario': 2.4285714285714284, 'precio_unitario': 2.8657142857142857, 'descuento': 0.0, 'subtotal': 17.0, 'porcentaje_de_igv': '18.00', 'igv': 3.0599999999999987, 'total': 20.06, 'moneda': '1', 'tipo_de_cambio': 1.0, 'id_tipo_gasto': 5, 'nom_tipo_gasto': 'Otros', 'id_proveedor': 2742, 'id_producto': 29651, 'nom_producto': 'GLOBO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, {'codigo_producto': 1979, 'cantidad': '1', 'valor_unitario': 1.03, 'precio_unitario': 1.21, 'descuento': 0.0, 'subtotal': 1.03, 'porcentaje_de_igv': '17.48', 'igv': 0.17999999999999994, 'total': 1.21, 'moneda': '1', 'tipo_de_cambio': 1.0, 'id_tipo_gasto': 5, 'nom_tipo_gasto': 'Otros', 'id_proveedor': 2742, 'id_producto': 29652, 'nom_producto': 'CLIPS', 'categoria_producto': 'EVENTOS', 'id_estado': 'not_paid', 'nombre_estado': 'Sin pagar', 'evento': {'id_evento': '', 'nom_evento': '', 'fecha_hora_ini_event': '', 'fecha_hora_fin_event': '', 'id_organizador': '', 'nom_organizador': '', 'tipo_organizador': ''}, 'id_cuenta': 6962, 'nom_cuenta': '602112 Insumos', 'distribucion_analitica': [[{'codigo': 63, 'nom_distribucion': 'Administrativo', 'sub_categoria': 'Delivery', 'porcentaje': '100.00'}]]}]"/>
    <d v="2025-07-21T00:00:00"/>
    <m/>
    <m/>
    <m/>
    <m/>
    <m/>
    <x v="146"/>
    <n v="1"/>
    <n v="1.03"/>
    <n v="1.21"/>
    <n v="0"/>
    <n v="1.03"/>
    <n v="17.48"/>
    <n v="0.17999999999999899"/>
    <n v="1.21"/>
    <n v="1"/>
    <n v="1"/>
    <x v="0"/>
    <s v="Otros"/>
    <x v="77"/>
    <n v="29652"/>
    <x v="144"/>
    <x v="0"/>
    <x v="1"/>
    <s v="Sin pagar"/>
    <x v="8"/>
    <s v="602112 Insumos"/>
    <x v="14"/>
    <x v="0"/>
    <m/>
    <m/>
    <m/>
    <m/>
    <m/>
    <m/>
    <x v="213"/>
    <n v="1.03"/>
    <n v="0.17999999999999899"/>
    <n v="1.21"/>
  </r>
  <r>
    <s v="F E001"/>
    <s v="00000089"/>
    <s v="COLABORATIVA S.A.C."/>
    <x v="59"/>
    <m/>
    <s v="MUÃ‘OZ VERANO JOHN BRACKSON"/>
    <m/>
    <s v="RUC"/>
    <n v="10440668581"/>
    <s v="[{'codigo_producto': 1859, 'cantidad': '6', 'valor_unitario': 150.0, 'precio_unitario': 177.0, 'descuento': 0.0, 'subtotal': 900.0, 'porcentaje_de_igv': '18.00', 'igv': 162.0, 'total': 1062.0, 'moneda': '1', 'tipo_de_cambio': 1.0, 'id_tipo_gasto': 2, 'nom_tipo_gasto': 'Servicios', 'id_proveedor': 1389, 'id_producto': 2949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1T00:00:00"/>
    <m/>
    <m/>
    <m/>
    <m/>
    <m/>
    <x v="98"/>
    <n v="6"/>
    <n v="150"/>
    <n v="177"/>
    <n v="0"/>
    <n v="900"/>
    <n v="18"/>
    <n v="162"/>
    <n v="1062"/>
    <n v="1"/>
    <n v="1"/>
    <x v="1"/>
    <s v="Servicios"/>
    <x v="14"/>
    <n v="29492"/>
    <x v="96"/>
    <x v="0"/>
    <x v="0"/>
    <s v="Pagado"/>
    <x v="0"/>
    <s v="6329102 SERVICIOS DIVERSOS"/>
    <x v="2"/>
    <x v="0"/>
    <m/>
    <m/>
    <m/>
    <m/>
    <m/>
    <m/>
    <x v="214"/>
    <n v="900"/>
    <n v="162"/>
    <n v="1062"/>
  </r>
  <r>
    <s v="F E001"/>
    <s v="00000090"/>
    <s v="COLABORATIVA S.A.C."/>
    <x v="59"/>
    <m/>
    <s v="MUÃ‘OZ VERANO JOHN BRACKSON"/>
    <m/>
    <s v="RUC"/>
    <n v="10440668581"/>
    <s v="[{'codigo_producto': 1859, 'cantidad': '1', 'valor_unitario': 240.0, 'precio_unitario': 283.2, 'descuento': 0.0, 'subtotal': 240.0, 'porcentaje_de_igv': '18.00', 'igv': 43.19999999999999, 'total': 283.2, 'moneda': '1', 'tipo_de_cambio': 1.0, 'id_tipo_gasto': 5, 'nom_tipo_gasto': 'Otros', 'id_proveedor': 1389, 'id_producto': 29489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21T00:00:00"/>
    <m/>
    <m/>
    <m/>
    <m/>
    <m/>
    <x v="98"/>
    <n v="1"/>
    <n v="240"/>
    <n v="283.2"/>
    <n v="0"/>
    <n v="240"/>
    <n v="18"/>
    <n v="43.199999999999903"/>
    <n v="283.2"/>
    <n v="1"/>
    <n v="1"/>
    <x v="0"/>
    <s v="Otros"/>
    <x v="14"/>
    <n v="29489"/>
    <x v="96"/>
    <x v="0"/>
    <x v="0"/>
    <s v="Pagado"/>
    <x v="0"/>
    <s v="6329102 SERVICIOS DIVERSOS"/>
    <x v="2"/>
    <x v="0"/>
    <m/>
    <m/>
    <m/>
    <m/>
    <m/>
    <m/>
    <x v="215"/>
    <n v="240"/>
    <n v="43.199999999999903"/>
    <n v="283.2"/>
  </r>
  <r>
    <s v="F E001"/>
    <s v="00000011"/>
    <s v="COLABORATIVA S.A.C."/>
    <x v="59"/>
    <m/>
    <s v="MENDOZA GUERRA FELIX ANTONIO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77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21T00:00:00"/>
    <m/>
    <m/>
    <m/>
    <m/>
    <m/>
    <x v="122"/>
    <n v="1"/>
    <n v="500"/>
    <n v="590"/>
    <n v="0"/>
    <n v="500"/>
    <n v="18"/>
    <n v="90"/>
    <n v="590"/>
    <n v="1"/>
    <n v="1"/>
    <x v="0"/>
    <s v="Otros"/>
    <x v="83"/>
    <n v="29477"/>
    <x v="120"/>
    <x v="4"/>
    <x v="0"/>
    <s v="Pagado"/>
    <x v="9"/>
    <s v="6330102 COMPRA EQUIPOS"/>
    <x v="36"/>
    <x v="0"/>
    <m/>
    <m/>
    <m/>
    <m/>
    <m/>
    <m/>
    <x v="216"/>
    <n v="500"/>
    <n v="90"/>
    <n v="590"/>
  </r>
  <r>
    <s v="F E001"/>
    <s v="00000282"/>
    <s v="COLABORATIVA S.A.C."/>
    <x v="59"/>
    <m/>
    <s v="DANPRINT STUDIO (CINTHIA LISETH LOPEZ INGA)"/>
    <s v="Proveedor"/>
    <s v="RUC"/>
    <n v="10734630620"/>
    <s v="[{'codigo_producto': 1924, 'cantidad': '1', 'valor_unitario': 279.66, 'precio_unitario': 330.0, 'descuento': 0.0, 'subtotal': 279.66, 'porcentaje_de_igv': '18.00', 'igv': 50.339999999999975, 'total': 330.0, 'moneda': '1', 'tipo_de_cambio': 1.0, 'id_tipo_gasto': 5, 'nom_tipo_gasto': 'Otros', 'id_proveedor': 482, 'id_producto': 29472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21T00:00:00"/>
    <m/>
    <m/>
    <m/>
    <m/>
    <m/>
    <x v="51"/>
    <n v="1"/>
    <n v="279.66000000000003"/>
    <n v="330"/>
    <n v="0"/>
    <n v="279.66000000000003"/>
    <n v="18"/>
    <n v="50.339999999999897"/>
    <n v="330"/>
    <n v="1"/>
    <n v="1"/>
    <x v="0"/>
    <s v="Otros"/>
    <x v="48"/>
    <n v="29472"/>
    <x v="51"/>
    <x v="0"/>
    <x v="0"/>
    <s v="Pagado"/>
    <x v="5"/>
    <s v="6329000 AsesorÃ­a y consultorÃ­a - Otros"/>
    <x v="10"/>
    <x v="0"/>
    <m/>
    <m/>
    <m/>
    <m/>
    <m/>
    <m/>
    <x v="217"/>
    <n v="279.66000000000003"/>
    <n v="50.339999999999897"/>
    <n v="330"/>
  </r>
  <r>
    <s v="F E001"/>
    <s v="00001362"/>
    <s v="COLABORATIVA S.A.C."/>
    <x v="59"/>
    <m/>
    <s v="MARFIL GRANADOS BEAS ESTHER"/>
    <m/>
    <s v="RUC"/>
    <n v="10206898815"/>
    <s v="[{'codigo_producto': 1843, 'cantidad': '1', 'valor_unitario': 50.0, 'precio_unitario': 59.0, 'descuento': 0.0, 'subtotal': 50.0, 'porcentaje_de_igv': '18.00', 'igv': 9.0, 'total': 59.0, 'moneda': '1', 'tipo_de_cambio': 1.0, 'id_tipo_gasto': 5, 'nom_tipo_gasto': 'Otros', 'id_proveedor': 1454, 'id_producto': 29465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63, 'nom_distribucion': 'Administrativo', 'sub_categoria': 'Delivery', 'porcentaje': '100.00'}]]}]"/>
    <d v="2025-07-21T00:00:00"/>
    <m/>
    <m/>
    <m/>
    <m/>
    <m/>
    <x v="147"/>
    <n v="1"/>
    <n v="50"/>
    <n v="59"/>
    <n v="0"/>
    <n v="50"/>
    <n v="18"/>
    <n v="9"/>
    <n v="59"/>
    <n v="1"/>
    <n v="1"/>
    <x v="0"/>
    <s v="Otros"/>
    <x v="102"/>
    <n v="29465"/>
    <x v="145"/>
    <x v="0"/>
    <x v="0"/>
    <s v="Pagado"/>
    <x v="10"/>
    <s v="6032400 Compra Suministros-Otros Suministros"/>
    <x v="14"/>
    <x v="0"/>
    <m/>
    <m/>
    <m/>
    <m/>
    <m/>
    <m/>
    <x v="218"/>
    <n v="50"/>
    <n v="9"/>
    <n v="59"/>
  </r>
  <r>
    <s v="F E001"/>
    <s v="00001200"/>
    <s v="COLABORATIVA S.A.C."/>
    <x v="60"/>
    <m/>
    <s v="MEGA HARD INVERSIONES S.A.C."/>
    <m/>
    <s v="RUC"/>
    <n v="20549296689"/>
    <s v="[{'codigo_producto': 1851, 'cantidad': '1', 'valor_unitario': 101.69, 'precio_unitario': 120.0, 'descuento': 0.0, 'subtotal': 101.69, 'porcentaje_de_igv': '18.01', 'igv': 18.310000000000002, 'total': 120.0, 'moneda': '1', 'tipo_de_cambio': 1.0, 'id_tipo_gasto': 2, 'nom_tipo_gasto': 'Servicios', 'id_proveedor': 2452, 'id_producto': 29462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82, 'nom_distribucion': 'Impresos', 'sub_categoria': 'Ime', 'porcentaje': '100.00'}]]}]"/>
    <d v="2025-07-19T00:00:00"/>
    <m/>
    <m/>
    <m/>
    <m/>
    <m/>
    <x v="13"/>
    <n v="1"/>
    <n v="101.69"/>
    <n v="120"/>
    <n v="0"/>
    <n v="101.69"/>
    <n v="18.010000000000002"/>
    <n v="18.309999999999999"/>
    <n v="120"/>
    <n v="1"/>
    <n v="1"/>
    <x v="1"/>
    <s v="Servicios"/>
    <x v="103"/>
    <n v="29462"/>
    <x v="13"/>
    <x v="0"/>
    <x v="0"/>
    <s v="Pagado"/>
    <x v="22"/>
    <s v="6329101 SERVICIOS MANTENIMIENTO EQUIPO"/>
    <x v="19"/>
    <x v="0"/>
    <m/>
    <m/>
    <m/>
    <m/>
    <m/>
    <m/>
    <x v="219"/>
    <n v="101.69"/>
    <n v="18.309999999999999"/>
    <n v="120"/>
  </r>
  <r>
    <s v="F F002"/>
    <s v="00000001"/>
    <s v="COLABORATIVA S.A.C."/>
    <x v="61"/>
    <m/>
    <s v="BOTIFARMA PERU E.I.R.L.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48"/>
    <n v="1"/>
    <n v="8.4700000000000006"/>
    <n v="10"/>
    <n v="0"/>
    <n v="8.4700000000000006"/>
    <n v="18.059999999999999"/>
    <n v="1.52999999999999"/>
    <n v="10"/>
    <n v="1"/>
    <n v="1"/>
    <x v="0"/>
    <s v="Otros"/>
    <x v="104"/>
    <n v="29452"/>
    <x v="146"/>
    <x v="0"/>
    <x v="1"/>
    <s v="Sin pagar"/>
    <x v="28"/>
    <s v="6419100 Otros"/>
    <x v="44"/>
    <x v="0"/>
    <m/>
    <m/>
    <m/>
    <m/>
    <m/>
    <m/>
    <x v="220"/>
    <n v="8.4700000000000006"/>
    <n v="1.52999999999999"/>
    <n v="10"/>
  </r>
  <r>
    <s v="F F002"/>
    <s v="00000001"/>
    <s v="COLABORATIVA S.A.C."/>
    <x v="61"/>
    <m/>
    <s v="BOTIFARMA PERU E.I.R.L.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49"/>
    <n v="1"/>
    <n v="12.71"/>
    <n v="15"/>
    <n v="0"/>
    <n v="12.71"/>
    <n v="18.02"/>
    <n v="2.2899999999999898"/>
    <n v="15"/>
    <n v="1"/>
    <n v="1"/>
    <x v="0"/>
    <s v="Otros"/>
    <x v="104"/>
    <n v="29453"/>
    <x v="147"/>
    <x v="0"/>
    <x v="1"/>
    <s v="Sin pagar"/>
    <x v="28"/>
    <s v="6419100 Otros"/>
    <x v="44"/>
    <x v="0"/>
    <m/>
    <m/>
    <m/>
    <m/>
    <m/>
    <m/>
    <x v="220"/>
    <n v="12.71"/>
    <n v="2.2899999999999898"/>
    <n v="15"/>
  </r>
  <r>
    <s v="F F002"/>
    <s v="00000001"/>
    <s v="COLABORATIVA S.A.C."/>
    <x v="61"/>
    <m/>
    <s v="BOTIFARMA PERU E.I.R.L.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0"/>
    <n v="1"/>
    <n v="12.71"/>
    <n v="15"/>
    <n v="0"/>
    <n v="12.71"/>
    <n v="18.02"/>
    <n v="2.2899999999999898"/>
    <n v="15"/>
    <n v="1"/>
    <n v="1"/>
    <x v="0"/>
    <s v="Otros"/>
    <x v="104"/>
    <n v="29454"/>
    <x v="148"/>
    <x v="0"/>
    <x v="1"/>
    <s v="Sin pagar"/>
    <x v="28"/>
    <s v="6419100 Otros"/>
    <x v="44"/>
    <x v="0"/>
    <m/>
    <m/>
    <m/>
    <m/>
    <m/>
    <m/>
    <x v="220"/>
    <n v="12.71"/>
    <n v="2.2899999999999898"/>
    <n v="15"/>
  </r>
  <r>
    <s v="F F002"/>
    <s v="00000001"/>
    <s v="COLABORATIVA S.A.C."/>
    <x v="61"/>
    <m/>
    <s v="BOTIFARMA PERU E.I.R.L.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1"/>
    <n v="1"/>
    <n v="2.12"/>
    <n v="2.5"/>
    <n v="0"/>
    <n v="2.12"/>
    <n v="17.920000000000002"/>
    <n v="0.37999999999999901"/>
    <n v="2.5"/>
    <n v="1"/>
    <n v="1"/>
    <x v="0"/>
    <s v="Otros"/>
    <x v="104"/>
    <n v="29455"/>
    <x v="149"/>
    <x v="0"/>
    <x v="1"/>
    <s v="Sin pagar"/>
    <x v="28"/>
    <s v="6419100 Otros"/>
    <x v="44"/>
    <x v="0"/>
    <m/>
    <m/>
    <m/>
    <m/>
    <m/>
    <m/>
    <x v="220"/>
    <n v="2.12"/>
    <n v="0.37999999999999901"/>
    <n v="2.5"/>
  </r>
  <r>
    <s v="F F002"/>
    <s v="00000001"/>
    <s v="COLABORATIVA S.A.C."/>
    <x v="61"/>
    <m/>
    <s v="BOTIFARMA PERU E.I.R.L.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2"/>
    <n v="1"/>
    <n v="63.56"/>
    <n v="75"/>
    <n v="0"/>
    <n v="63.56"/>
    <n v="18"/>
    <n v="11.4399999999999"/>
    <n v="75"/>
    <n v="1"/>
    <n v="1"/>
    <x v="0"/>
    <s v="Otros"/>
    <x v="104"/>
    <n v="29456"/>
    <x v="150"/>
    <x v="0"/>
    <x v="1"/>
    <s v="Sin pagar"/>
    <x v="28"/>
    <s v="6419100 Otros"/>
    <x v="44"/>
    <x v="0"/>
    <m/>
    <m/>
    <m/>
    <m/>
    <m/>
    <m/>
    <x v="220"/>
    <n v="63.56"/>
    <n v="11.4399999999999"/>
    <n v="75"/>
  </r>
  <r>
    <s v="F F002"/>
    <s v="00000001"/>
    <s v="COLABORATIVA S.A.C."/>
    <x v="61"/>
    <m/>
    <s v="BOTIFARMA PERU E.I.R.L.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3"/>
    <n v="1"/>
    <n v="24.49"/>
    <n v="28.9"/>
    <n v="0"/>
    <n v="24.49"/>
    <n v="18.010000000000002"/>
    <n v="4.41"/>
    <n v="28.9"/>
    <n v="1"/>
    <n v="1"/>
    <x v="0"/>
    <s v="Otros"/>
    <x v="104"/>
    <n v="29457"/>
    <x v="151"/>
    <x v="0"/>
    <x v="1"/>
    <s v="Sin pagar"/>
    <x v="28"/>
    <s v="6419100 Otros"/>
    <x v="44"/>
    <x v="0"/>
    <m/>
    <m/>
    <m/>
    <m/>
    <m/>
    <m/>
    <x v="220"/>
    <n v="24.49"/>
    <n v="4.41"/>
    <n v="28.9"/>
  </r>
  <r>
    <s v="F F002"/>
    <s v="00000001"/>
    <s v="COLABORATIVA S.A.C."/>
    <x v="61"/>
    <m/>
    <s v="BOTIFARMA PERU E.I.R.L.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154"/>
    <n v="1"/>
    <n v="12.71"/>
    <n v="15"/>
    <n v="0"/>
    <n v="12.71"/>
    <n v="18.02"/>
    <n v="2.2899999999999898"/>
    <n v="15"/>
    <n v="1"/>
    <n v="1"/>
    <x v="0"/>
    <s v="Otros"/>
    <x v="104"/>
    <n v="29458"/>
    <x v="152"/>
    <x v="0"/>
    <x v="1"/>
    <s v="Sin pagar"/>
    <x v="28"/>
    <s v="6419100 Otros"/>
    <x v="44"/>
    <x v="0"/>
    <m/>
    <m/>
    <m/>
    <m/>
    <m/>
    <m/>
    <x v="220"/>
    <n v="12.71"/>
    <n v="2.2899999999999898"/>
    <n v="15"/>
  </r>
  <r>
    <s v="F F002"/>
    <s v="00000001"/>
    <s v="COLABORATIVA S.A.C."/>
    <x v="61"/>
    <m/>
    <s v="BOTIFARMA PERU E.I.R.L."/>
    <m/>
    <s v="RUC"/>
    <n v="20611024551"/>
    <s v="[{'codigo_producto': 1980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2, 'nom_producto': 'ALCOH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1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3, 'nom_producto': 'MASCARILLA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2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4, 'nom_producto': 'PARACETAM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3, 'cantidad': '1', 'valor_unitario': 2.12, 'precio_unitario': 2.5, 'descuento': 0.0, 'subtotal': 2.12, 'porcentaje_de_igv': '17.92', 'igv': 0.3799999999999999, 'total': 2.5, 'moneda': '1', 'tipo_de_cambio': 1.0, 'id_tipo_gasto': 5, 'nom_tipo_gasto': 'Otros', 'id_proveedor': 2828, 'id_producto': 29455, 'nom_producto': 'ALGODON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4, 'cantidad': '1', 'valor_unitario': 63.56, 'precio_unitario': 75.0, 'descuento': 0.0, 'subtotal': 63.56, 'porcentaje_de_igv': '18.00', 'igv': 11.439999999999998, 'total': 75.0, 'moneda': '1', 'tipo_de_cambio': 1.0, 'id_tipo_gasto': 5, 'nom_tipo_gasto': 'Otros', 'id_proveedor': 2828, 'id_producto': 29456, 'nom_producto': 'PANADOL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5, 'cantidad': '1', 'valor_unitario': 24.49, 'precio_unitario': 28.9, 'descuento': 0.0, 'subtotal': 24.49, 'porcentaje_de_igv': '18.01', 'igv': 4.41, 'total': 28.9, 'moneda': '1', 'tipo_de_cambio': 1.0, 'id_tipo_gasto': 5, 'nom_tipo_gasto': 'Otros', 'id_proveedor': 2828, 'id_producto': 29457, 'nom_producto': 'HIRUDOID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86, 'cantidad': '1', 'valor_unitario': 12.71, 'precio_unitario': 15.0, 'descuento': 0.0, 'subtotal': 12.71, 'porcentaje_de_igv': '18.02', 'igv': 2.289999999999999, 'total': 15.0, 'moneda': '1', 'tipo_de_cambio': 1.0, 'id_tipo_gasto': 5, 'nom_tipo_gasto': 'Otros', 'id_proveedor': 2828, 'id_producto': 29458, 'nom_producto': 'CURITAS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, {'codigo_producto': 1916, 'cantidad': '1', 'valor_unitario': 8.47, 'precio_unitario': 10.0, 'descuento': 0.0, 'subtotal': 8.47, 'porcentaje_de_igv': '18.06', 'igv': 1.5299999999999994, 'total': 10.0, 'moneda': '1', 'tipo_de_cambio': 1.0, 'id_tipo_gasto': 5, 'nom_tipo_gasto': 'Otros', 'id_proveedor': 2828, 'id_producto': 29459, 'nom_producto': 'DELIVERY', 'categoria_producto': 'EVENTOS', 'id_estado': 'not_paid', 'nombre_estado': 'Sin pagar', 'evento': {'id_evento': '', 'nom_evento': '', 'fecha_hora_ini_event': '', 'fecha_hora_fin_event': '', 'id_organizador': '', 'nom_organizador': '', 'tipo_organizador': ''}, 'id_cuenta': 6782, 'nom_cuenta': '6419100 Otros', 'distribucion_analitica': [[{'codigo': 142, 'nom_distribucion': 'RR.HH', 'sub_categoria': 'Suministros', 'porcentaje': '100.00'}]]}]"/>
    <d v="2025-07-18T00:00:00"/>
    <m/>
    <m/>
    <m/>
    <m/>
    <m/>
    <x v="31"/>
    <n v="1"/>
    <n v="8.4700000000000006"/>
    <n v="10"/>
    <n v="0"/>
    <n v="8.4700000000000006"/>
    <n v="18.059999999999999"/>
    <n v="1.52999999999999"/>
    <n v="10"/>
    <n v="1"/>
    <n v="1"/>
    <x v="0"/>
    <s v="Otros"/>
    <x v="104"/>
    <n v="29459"/>
    <x v="31"/>
    <x v="0"/>
    <x v="1"/>
    <s v="Sin pagar"/>
    <x v="28"/>
    <s v="6419100 Otros"/>
    <x v="44"/>
    <x v="0"/>
    <m/>
    <m/>
    <m/>
    <m/>
    <m/>
    <m/>
    <x v="220"/>
    <n v="8.4700000000000006"/>
    <n v="1.52999999999999"/>
    <n v="10"/>
  </r>
  <r>
    <s v="F F004"/>
    <s v="00025461"/>
    <s v="COLABORATIVA S.A.C."/>
    <x v="61"/>
    <m/>
    <s v="J &amp; V MULTIUTILES PUNTO COM S.A.C.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x v="27"/>
    <n v="5"/>
    <s v="7.204000000000001"/>
    <n v="8.5"/>
    <n v="0"/>
    <n v="36.020000000000003"/>
    <n v="17.989999999999998"/>
    <n v="6.4799999999999898"/>
    <n v="42.5"/>
    <n v="1"/>
    <n v="1"/>
    <x v="0"/>
    <s v="Otros"/>
    <x v="27"/>
    <n v="29445"/>
    <x v="27"/>
    <x v="0"/>
    <x v="0"/>
    <s v="Pagado"/>
    <x v="5"/>
    <s v="6329000 AsesorÃ­a y consultorÃ­a - Otros"/>
    <x v="1"/>
    <x v="0"/>
    <m/>
    <m/>
    <m/>
    <m/>
    <m/>
    <m/>
    <x v="221"/>
    <n v="36.020000000000003"/>
    <n v="6.4799999999999898"/>
    <n v="42.5"/>
  </r>
  <r>
    <s v="F F004"/>
    <s v="00025461"/>
    <s v="COLABORATIVA S.A.C."/>
    <x v="61"/>
    <m/>
    <s v="J &amp; V MULTIUTILES PUNTO COM S.A.C.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x v="27"/>
    <n v="3"/>
    <s v="11.016666666666666"/>
    <n v="13"/>
    <n v="0"/>
    <n v="33.049999999999997"/>
    <n v="18"/>
    <n v="5.95"/>
    <n v="39"/>
    <n v="1"/>
    <n v="1"/>
    <x v="0"/>
    <s v="Otros"/>
    <x v="27"/>
    <n v="29446"/>
    <x v="27"/>
    <x v="0"/>
    <x v="0"/>
    <s v="Pagado"/>
    <x v="5"/>
    <s v="6329000 AsesorÃ­a y consultorÃ­a - Otros"/>
    <x v="1"/>
    <x v="0"/>
    <m/>
    <m/>
    <m/>
    <m/>
    <m/>
    <m/>
    <x v="221"/>
    <n v="33.049999999999997"/>
    <n v="5.95"/>
    <n v="39"/>
  </r>
  <r>
    <s v="F F004"/>
    <s v="00025461"/>
    <s v="COLABORATIVA S.A.C."/>
    <x v="61"/>
    <m/>
    <s v="J &amp; V MULTIUTILES PUNTO COM S.A.C."/>
    <m/>
    <s v="RUC"/>
    <n v="20501493156"/>
    <s v="[{'codigo_producto': 1987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9445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7, 'cantidad': '3', 'valor_unitario': 11.016666666666666, 'precio_unitario': 13.0, 'descuento': 0.0, 'subtotal': 33.05, 'porcentaje_de_igv': '18.00', 'igv': 5.950000000000003, 'total': 39.0, 'moneda': '1', 'tipo_de_cambio': 1.0, 'id_tipo_gasto': 5, 'nom_tipo_gasto': 'Otros', 'id_proveedor': 1578, 'id_producto': 29446, 'nom_producto': 'STRETCH FILM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988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9447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7-18T00:00:00"/>
    <m/>
    <m/>
    <m/>
    <m/>
    <m/>
    <x v="155"/>
    <n v="1"/>
    <n v="6.78"/>
    <n v="8"/>
    <n v="0"/>
    <n v="6.78"/>
    <n v="17.989999999999998"/>
    <n v="1.21999999999999"/>
    <n v="8"/>
    <n v="1"/>
    <n v="1"/>
    <x v="0"/>
    <s v="Otros"/>
    <x v="27"/>
    <n v="29447"/>
    <x v="153"/>
    <x v="0"/>
    <x v="0"/>
    <s v="Pagado"/>
    <x v="5"/>
    <s v="6329000 AsesorÃ­a y consultorÃ­a - Otros"/>
    <x v="1"/>
    <x v="0"/>
    <m/>
    <m/>
    <m/>
    <m/>
    <m/>
    <m/>
    <x v="221"/>
    <n v="6.78"/>
    <n v="1.21999999999999"/>
    <n v="8"/>
  </r>
  <r>
    <s v="F F001"/>
    <s v="00002033"/>
    <s v="COLABORATIVA S.A.C."/>
    <x v="62"/>
    <m/>
    <s v="REPRESENTACIONES ALEXIA S.A.C."/>
    <m/>
    <s v="RUC"/>
    <n v="20517520820"/>
    <s v="[{'codigo_producto': 1912, 'cantidad': '1', 'valor_unitario': 81.36, 'precio_unitario': 96.0, 'descuento': 0.0, 'subtotal': 81.36, 'porcentaje_de_igv': '17.99', 'igv': 14.64, 'total': 96.0, 'moneda': '1', 'tipo_de_cambio': 1.0, 'id_tipo_gasto': 5, 'nom_tipo_gasto': 'Otros', 'id_proveedor': 4976, 'id_producto': 3000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7T00:00:00"/>
    <m/>
    <m/>
    <m/>
    <m/>
    <m/>
    <x v="9"/>
    <n v="1"/>
    <n v="81.36"/>
    <n v="96"/>
    <n v="0"/>
    <n v="81.36"/>
    <n v="17.989999999999998"/>
    <n v="14.64"/>
    <n v="96"/>
    <n v="1"/>
    <n v="1"/>
    <x v="0"/>
    <s v="Otros"/>
    <x v="31"/>
    <n v="30005"/>
    <x v="9"/>
    <x v="0"/>
    <x v="0"/>
    <s v="Pagado"/>
    <x v="4"/>
    <s v="6314100 AlimentaciÃ³n"/>
    <x v="7"/>
    <x v="0"/>
    <m/>
    <m/>
    <m/>
    <m/>
    <m/>
    <m/>
    <x v="222"/>
    <n v="81.36"/>
    <n v="14.64"/>
    <n v="96"/>
  </r>
  <r>
    <s v="F E001"/>
    <s v="00000246"/>
    <s v="COLABORATIVA S.A.C."/>
    <x v="62"/>
    <m/>
    <s v="FALABELLA.COM S.A.C. - COMERCIAL REMAR"/>
    <m/>
    <s v="RUC"/>
    <m/>
    <s v="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"/>
    <d v="2025-07-17T00:00:00"/>
    <m/>
    <m/>
    <m/>
    <m/>
    <m/>
    <x v="156"/>
    <n v="1"/>
    <n v="50.85"/>
    <n v="60"/>
    <n v="0"/>
    <n v="50.85"/>
    <n v="17.989999999999998"/>
    <n v="9.1499999999999897"/>
    <n v="60"/>
    <n v="1"/>
    <n v="1"/>
    <x v="0"/>
    <s v="Otros"/>
    <x v="105"/>
    <n v="29437"/>
    <x v="154"/>
    <x v="0"/>
    <x v="0"/>
    <s v="Pagado"/>
    <x v="28"/>
    <s v="6419100 Otros"/>
    <x v="14"/>
    <x v="0"/>
    <m/>
    <m/>
    <m/>
    <m/>
    <m/>
    <m/>
    <x v="223"/>
    <n v="50.85"/>
    <n v="9.1499999999999897"/>
    <n v="60"/>
  </r>
  <r>
    <s v="F E001"/>
    <s v="00000246"/>
    <s v="COLABORATIVA S.A.C."/>
    <x v="62"/>
    <m/>
    <s v="FALABELLA.COM S.A.C. - COMERCIAL REMAR"/>
    <m/>
    <s v="RUC"/>
    <m/>
    <s v="[{'codigo_producto': 1963, 'cantidad': '1', 'valor_unitario': 50.85, 'precio_unitario': 60.0, 'descuento': 0.0, 'subtotal': 50.85, 'porcentaje_de_igv': '17.99', 'igv': 9.149999999999999, 'total': 60.0, 'moneda': '1', 'tipo_de_cambio': 1.0, 'id_tipo_gasto': 5, 'nom_tipo_gasto': 'Otros', 'id_proveedor': 2822, 'id_producto': 29437, 'nom_producto': 'Bandera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, {'codigo_producto': 1916, 'cantidad': '1', 'valor_unitario': 7.54, 'precio_unitario': 8.9, 'descuento': 0.0, 'subtotal': 7.54, 'porcentaje_de_igv': '18.04', 'igv': 1.3600000000000003, 'total': 8.9, 'moneda': '1', 'tipo_de_cambio': 1.0, 'id_tipo_gasto': 5, 'nom_tipo_gasto': 'Otros', 'id_proveedor': 2822, 'id_producto': 29438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82, 'nom_cuenta': '6419100 Otros', 'distribucion_analitica': [[{'codigo': 63, 'nom_distribucion': 'Administrativo', 'sub_categoria': 'Delivery', 'porcentaje': '100.00'}]]}]"/>
    <d v="2025-07-17T00:00:00"/>
    <m/>
    <m/>
    <m/>
    <m/>
    <m/>
    <x v="31"/>
    <n v="1"/>
    <n v="7.54"/>
    <n v="8.9"/>
    <n v="0"/>
    <n v="7.54"/>
    <n v="18.04"/>
    <n v="1.36"/>
    <n v="8.9"/>
    <n v="1"/>
    <n v="1"/>
    <x v="0"/>
    <s v="Otros"/>
    <x v="105"/>
    <n v="29438"/>
    <x v="31"/>
    <x v="0"/>
    <x v="0"/>
    <s v="Pagado"/>
    <x v="28"/>
    <s v="6419100 Otros"/>
    <x v="14"/>
    <x v="0"/>
    <m/>
    <m/>
    <m/>
    <m/>
    <m/>
    <m/>
    <x v="223"/>
    <n v="7.54"/>
    <n v="1.36"/>
    <n v="8.9"/>
  </r>
  <r>
    <s v="F F002"/>
    <s v="00032036"/>
    <s v="COLABORATIVA S.A.C."/>
    <x v="62"/>
    <m/>
    <s v="FLINK S.A.C._x000a_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28"/>
    <x v="47"/>
    <x v="0"/>
    <x v="0"/>
    <s v="Pagado"/>
    <x v="5"/>
    <s v="6329000 AsesorÃ­a y consultorÃ­a - Otros"/>
    <x v="10"/>
    <x v="0"/>
    <m/>
    <m/>
    <m/>
    <m/>
    <m/>
    <m/>
    <x v="224"/>
    <n v="161.02000000000001"/>
    <n v="28.979999999999901"/>
    <n v="190"/>
  </r>
  <r>
    <s v="F F002"/>
    <s v="00032036"/>
    <s v="COLABORATIVA S.A.C."/>
    <x v="62"/>
    <m/>
    <s v="FLINK S.A.C._x000a_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29"/>
    <x v="47"/>
    <x v="0"/>
    <x v="0"/>
    <s v="Pagado"/>
    <x v="5"/>
    <s v="6329000 AsesorÃ­a y consultorÃ­a - Otros"/>
    <x v="10"/>
    <x v="0"/>
    <m/>
    <m/>
    <m/>
    <m/>
    <m/>
    <m/>
    <x v="224"/>
    <n v="161.02000000000001"/>
    <n v="28.979999999999901"/>
    <n v="190"/>
  </r>
  <r>
    <s v="F F002"/>
    <s v="00032036"/>
    <s v="COLABORATIVA S.A.C."/>
    <x v="62"/>
    <m/>
    <s v="FLINK S.A.C._x000a_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30"/>
    <x v="47"/>
    <x v="0"/>
    <x v="0"/>
    <s v="Pagado"/>
    <x v="5"/>
    <s v="6329000 AsesorÃ­a y consultorÃ­a - Otros"/>
    <x v="10"/>
    <x v="0"/>
    <m/>
    <m/>
    <m/>
    <m/>
    <m/>
    <m/>
    <x v="224"/>
    <n v="161.02000000000001"/>
    <n v="28.979999999999901"/>
    <n v="190"/>
  </r>
  <r>
    <s v="F F002"/>
    <s v="00032036"/>
    <s v="COLABORATIVA S.A.C."/>
    <x v="62"/>
    <m/>
    <s v="FLINK S.A.C._x000a_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31"/>
    <x v="47"/>
    <x v="0"/>
    <x v="0"/>
    <s v="Pagado"/>
    <x v="5"/>
    <s v="6329000 AsesorÃ­a y consultorÃ­a - Otros"/>
    <x v="10"/>
    <x v="0"/>
    <m/>
    <m/>
    <m/>
    <m/>
    <m/>
    <m/>
    <x v="224"/>
    <n v="161.02000000000001"/>
    <n v="28.979999999999901"/>
    <n v="190"/>
  </r>
  <r>
    <s v="F F002"/>
    <s v="00032036"/>
    <s v="COLABORATIVA S.A.C."/>
    <x v="62"/>
    <m/>
    <s v="FLINK S.A.C._x000a_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32"/>
    <x v="47"/>
    <x v="0"/>
    <x v="0"/>
    <s v="Pagado"/>
    <x v="5"/>
    <s v="6329000 AsesorÃ­a y consultorÃ­a - Otros"/>
    <x v="10"/>
    <x v="0"/>
    <m/>
    <m/>
    <m/>
    <m/>
    <m/>
    <m/>
    <x v="224"/>
    <n v="161.02000000000001"/>
    <n v="28.979999999999901"/>
    <n v="190"/>
  </r>
  <r>
    <s v="F F002"/>
    <s v="00032036"/>
    <s v="COLABORATIVA S.A.C."/>
    <x v="62"/>
    <m/>
    <s v="FLINK S.A.C._x000a_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33"/>
    <x v="47"/>
    <x v="0"/>
    <x v="0"/>
    <s v="Pagado"/>
    <x v="5"/>
    <s v="6329000 AsesorÃ­a y consultorÃ­a - Otros"/>
    <x v="10"/>
    <x v="0"/>
    <m/>
    <m/>
    <m/>
    <m/>
    <m/>
    <m/>
    <x v="224"/>
    <n v="161.02000000000001"/>
    <n v="28.979999999999901"/>
    <n v="190"/>
  </r>
  <r>
    <s v="F F002"/>
    <s v="00032036"/>
    <s v="COLABORATIVA S.A.C."/>
    <x v="62"/>
    <m/>
    <s v="FLINK S.A.C._x000a_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2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943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7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9434"/>
    <x v="47"/>
    <x v="0"/>
    <x v="0"/>
    <s v="Pagado"/>
    <x v="5"/>
    <s v="6329000 AsesorÃ­a y consultorÃ­a - Otros"/>
    <x v="10"/>
    <x v="0"/>
    <m/>
    <m/>
    <m/>
    <m/>
    <m/>
    <m/>
    <x v="224"/>
    <n v="161.02000000000001"/>
    <n v="28.979999999999901"/>
    <n v="190"/>
  </r>
  <r>
    <s v="F E001"/>
    <s v="00000010"/>
    <s v="COLABORATIVA S.A.C."/>
    <x v="62"/>
    <m/>
    <s v="MENDOZA GUERRA FELIX ANTONIO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17T00:00:00"/>
    <m/>
    <m/>
    <m/>
    <m/>
    <m/>
    <x v="122"/>
    <n v="1"/>
    <n v="500"/>
    <n v="590"/>
    <n v="0"/>
    <n v="500"/>
    <n v="18"/>
    <n v="90"/>
    <n v="590"/>
    <n v="1"/>
    <n v="1"/>
    <x v="0"/>
    <s v="Otros"/>
    <x v="83"/>
    <n v="29415"/>
    <x v="120"/>
    <x v="4"/>
    <x v="0"/>
    <s v="Pagado"/>
    <x v="9"/>
    <s v="6330102 COMPRA EQUIPOS"/>
    <x v="36"/>
    <x v="0"/>
    <m/>
    <m/>
    <m/>
    <m/>
    <m/>
    <m/>
    <x v="225"/>
    <n v="500"/>
    <n v="90"/>
    <n v="590"/>
  </r>
  <r>
    <s v="F E001"/>
    <s v="00000010"/>
    <s v="COLABORATIVA S.A.C."/>
    <x v="62"/>
    <m/>
    <s v="MENDOZA GUERRA FELIX ANTONIO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41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, {'codigo_producto': 234, 'cantidad': '1', 'valor_unitario': 400.0, 'precio_unitario': 472.0, 'descuento': 0.0, 'subtotal': 400.0, 'porcentaje_de_igv': '18.00', 'igv': 72.0, 'total': 472.0, 'moneda': '1', 'tipo_de_cambio': 1.0, 'id_tipo_gasto': 5, 'nom_tipo_gasto': 'Otros', 'id_proveedor': 2187, 'id_producto': 29416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02, 'nom_distribucion': 'Validadores', 'sub_categoria': 'Ime', 'porcentaje': '100.00'}]]}]"/>
    <d v="2025-07-17T00:00:00"/>
    <m/>
    <m/>
    <m/>
    <m/>
    <m/>
    <x v="122"/>
    <n v="1"/>
    <n v="400"/>
    <n v="472"/>
    <n v="0"/>
    <n v="400"/>
    <n v="18"/>
    <n v="72"/>
    <n v="472"/>
    <n v="1"/>
    <n v="1"/>
    <x v="0"/>
    <s v="Otros"/>
    <x v="83"/>
    <n v="29416"/>
    <x v="120"/>
    <x v="4"/>
    <x v="0"/>
    <s v="Pagado"/>
    <x v="9"/>
    <s v="6330102 COMPRA EQUIPOS"/>
    <x v="36"/>
    <x v="0"/>
    <m/>
    <m/>
    <m/>
    <m/>
    <m/>
    <m/>
    <x v="225"/>
    <n v="400"/>
    <n v="72"/>
    <n v="472"/>
  </r>
  <r>
    <s v="F F021"/>
    <s v="00004869"/>
    <s v="COLABORATIVA S.A.C."/>
    <x v="63"/>
    <m/>
    <s v="YOPO S.A.C."/>
    <m/>
    <s v="RUC"/>
    <n v="20605899286"/>
    <s v="[{'codigo_producto': 1912, 'cantidad': '1', 'valor_unitario': 86.44, 'precio_unitario': 102.0, 'descuento': 0.0, 'subtotal': 86.44, 'porcentaje_de_igv': '18.00', 'igv': 15.560000000000002, 'total': 102.0, 'moneda': '1', 'tipo_de_cambio': 1.0, 'id_tipo_gasto': 5, 'nom_tipo_gasto': 'Otros', 'id_proveedor': 4975, 'id_producto': 30000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6T00:00:00"/>
    <m/>
    <m/>
    <m/>
    <m/>
    <m/>
    <x v="9"/>
    <n v="1"/>
    <n v="86.44"/>
    <n v="102"/>
    <n v="0"/>
    <n v="86.44"/>
    <n v="18"/>
    <n v="15.56"/>
    <n v="102"/>
    <n v="1"/>
    <n v="1"/>
    <x v="0"/>
    <s v="Otros"/>
    <x v="28"/>
    <n v="30000"/>
    <x v="9"/>
    <x v="0"/>
    <x v="0"/>
    <s v="Pagado"/>
    <x v="4"/>
    <s v="6314100 AlimentaciÃ³n"/>
    <x v="7"/>
    <x v="0"/>
    <m/>
    <m/>
    <m/>
    <m/>
    <m/>
    <m/>
    <x v="226"/>
    <n v="86.44"/>
    <n v="15.56"/>
    <n v="102"/>
  </r>
  <r>
    <s v="F SB01"/>
    <s v="0555279995"/>
    <s v="COLABORATIVA S.A.C."/>
    <x v="63"/>
    <m/>
    <s v="America MÃ³vil PerÃº S.A.C."/>
    <m/>
    <s v="RUC"/>
    <n v="20467534026"/>
    <s v="[{'codigo_producto': 1829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687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3, 'nom_distribucion': 'Administrativo', 'sub_categoria': 'Delivery', 'porcentaje': '100.00'}]]}]"/>
    <d v="2025-07-16T00:00:00"/>
    <m/>
    <m/>
    <m/>
    <m/>
    <m/>
    <x v="18"/>
    <n v="1"/>
    <n v="25.33"/>
    <n v="29.89"/>
    <n v="0"/>
    <n v="25.33"/>
    <n v="18"/>
    <n v="4.5599999999999996"/>
    <n v="29.89"/>
    <n v="1"/>
    <n v="1"/>
    <x v="1"/>
    <s v="Servicios"/>
    <x v="23"/>
    <n v="29687"/>
    <x v="18"/>
    <x v="0"/>
    <x v="0"/>
    <s v="Pagado"/>
    <x v="7"/>
    <s v="632902 Operativos"/>
    <x v="14"/>
    <x v="0"/>
    <m/>
    <m/>
    <m/>
    <m/>
    <m/>
    <m/>
    <x v="227"/>
    <n v="25.33"/>
    <n v="4.5599999999999996"/>
    <n v="29.89"/>
  </r>
  <r>
    <s v="F E001"/>
    <s v="00000008"/>
    <s v="COLABORATIVA S.A.C."/>
    <x v="63"/>
    <m/>
    <s v="KUNTUR PRO S.A.C."/>
    <m/>
    <s v="RUC"/>
    <n v="20614142651"/>
    <s v="[{'codigo_producto': 1828, 'cantidad': '1', 'valor_unitario': 5050.0, 'precio_unitario': 5959.0, 'descuento': 0.0, 'subtotal': 5050.0, 'porcentaje_de_igv': '18.00', 'igv': 909.0, 'total': 5959.0, 'moneda': '1', 'tipo_de_cambio': 1.0, 'id_tipo_gasto': 2, 'nom_tipo_gasto': 'Servicios', 'id_proveedor': 2741, 'id_producto': 29410, 'nom_producto': 'SERVICIO DE PRODUC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2, 'nom_distribucion': 'Administrativo', 'sub_categoria': 'Personal temporal', 'porcentaje': '100.00'}]]}]"/>
    <d v="2025-07-16T00:00:00"/>
    <m/>
    <m/>
    <m/>
    <m/>
    <m/>
    <x v="157"/>
    <n v="1"/>
    <n v="5050"/>
    <n v="5959"/>
    <n v="0"/>
    <n v="5050"/>
    <n v="18"/>
    <n v="909"/>
    <n v="5959"/>
    <n v="1"/>
    <n v="1"/>
    <x v="1"/>
    <s v="Servicios"/>
    <x v="10"/>
    <n v="29410"/>
    <x v="155"/>
    <x v="0"/>
    <x v="0"/>
    <s v="Pagado"/>
    <x v="0"/>
    <s v="6329102 SERVICIOS DIVERSOS"/>
    <x v="47"/>
    <x v="0"/>
    <m/>
    <m/>
    <m/>
    <m/>
    <m/>
    <m/>
    <x v="228"/>
    <n v="5050"/>
    <n v="909"/>
    <n v="5959"/>
  </r>
  <r>
    <s v="F E001"/>
    <s v="00000279"/>
    <s v="COLABORATIVA S.A.C."/>
    <x v="63"/>
    <m/>
    <s v="DANPRINT STUDIO (CINTHIA LISETH LOPEZ INGA)"/>
    <s v="Proveedor"/>
    <s v="RUC"/>
    <n v="10734630620"/>
    <s v="[{'codigo_producto': 1924, 'cantidad': '1', 'valor_unitario': 364.41, 'precio_unitario': 430.0, 'descuento': 0.0, 'subtotal': 364.41, 'porcentaje_de_igv': '18.00', 'igv': 65.58999999999997, 'total': 430.0, 'moneda': '1', 'tipo_de_cambio': 1.0, 'id_tipo_gasto': 5, 'nom_tipo_gasto': 'Otros', 'id_proveedor': 482, 'id_producto': 29405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6T00:00:00"/>
    <m/>
    <m/>
    <m/>
    <m/>
    <m/>
    <x v="51"/>
    <n v="1"/>
    <n v="364.41"/>
    <n v="430"/>
    <n v="0"/>
    <n v="364.41"/>
    <n v="18"/>
    <n v="65.589999999999904"/>
    <n v="430"/>
    <n v="1"/>
    <n v="1"/>
    <x v="0"/>
    <s v="Otros"/>
    <x v="48"/>
    <n v="29405"/>
    <x v="51"/>
    <x v="0"/>
    <x v="0"/>
    <s v="Pagado"/>
    <x v="5"/>
    <s v="6329000 AsesorÃ­a y consultorÃ­a - Otros"/>
    <x v="10"/>
    <x v="0"/>
    <m/>
    <m/>
    <m/>
    <m/>
    <m/>
    <m/>
    <x v="229"/>
    <n v="364.41"/>
    <n v="65.589999999999904"/>
    <n v="430"/>
  </r>
  <r>
    <s v="F E001"/>
    <s v="00000169"/>
    <s v="COLABORATIVA S.A.C."/>
    <x v="63"/>
    <m/>
    <s v="VILCA SILVA JOHAN ALDAIR  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393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6T00:00:00"/>
    <m/>
    <m/>
    <m/>
    <m/>
    <m/>
    <x v="66"/>
    <n v="100"/>
    <n v="2.2000000000000002"/>
    <n v="2.5960000000000001"/>
    <n v="0"/>
    <n v="220"/>
    <n v="18"/>
    <n v="39.6"/>
    <n v="259.60000000000002"/>
    <n v="1"/>
    <n v="1"/>
    <x v="0"/>
    <s v="Otros"/>
    <x v="61"/>
    <n v="29393"/>
    <x v="65"/>
    <x v="5"/>
    <x v="0"/>
    <s v="Pagado"/>
    <x v="5"/>
    <s v="6329000 AsesorÃ­a y consultorÃ­a - Otros"/>
    <x v="10"/>
    <x v="0"/>
    <m/>
    <m/>
    <m/>
    <m/>
    <m/>
    <m/>
    <x v="230"/>
    <n v="220"/>
    <n v="39.6"/>
    <n v="259.60000000000002"/>
  </r>
  <r>
    <s v="F E001"/>
    <s v="00000559"/>
    <s v="COLABORATIVA S.A.C."/>
    <x v="64"/>
    <m/>
    <s v="TECACTUS S.A.C."/>
    <m/>
    <s v="RUC"/>
    <n v="20601772541"/>
    <s v="[{'codigo_producto': 283, 'cantidad': '1', 'valor_unitario': 2676.75, 'precio_unitario': 3158.57, 'descuento': 0.0, 'subtotal': 2676.75, 'porcentaje_de_igv': '18.00', 'igv': 481.82000000000016, 'total': 3158.57, 'moneda': '1', 'tipo_de_cambio': 1.0, 'id_tipo_gasto': 2, 'nom_tipo_gasto': 'Servicios', 'id_proveedor': 1404, 'id_producto': 29419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7-15T00:00:00"/>
    <m/>
    <m/>
    <m/>
    <m/>
    <m/>
    <x v="101"/>
    <n v="1"/>
    <n v="2676.75"/>
    <n v="3158.57"/>
    <n v="0"/>
    <n v="2676.75"/>
    <n v="18"/>
    <n v="481.82"/>
    <n v="3158.57"/>
    <n v="1"/>
    <n v="1"/>
    <x v="1"/>
    <s v="Servicios"/>
    <x v="106"/>
    <n v="29419"/>
    <x v="99"/>
    <x v="8"/>
    <x v="0"/>
    <s v="Pagado"/>
    <x v="1"/>
    <s v="6327106 SERVICIOS INFORMATICOS"/>
    <x v="30"/>
    <x v="0"/>
    <m/>
    <m/>
    <m/>
    <m/>
    <m/>
    <m/>
    <x v="231"/>
    <n v="2676.75"/>
    <n v="481.82"/>
    <n v="3158.57"/>
  </r>
  <r>
    <s v="F E001"/>
    <s v="00000085"/>
    <s v="COLABORATIVA S.A.C."/>
    <x v="64"/>
    <m/>
    <s v="MUÃ‘OZ VERANO JOHN BRACKSON"/>
    <m/>
    <s v="RUC"/>
    <n v="10440668581"/>
    <s v="[{'codigo_producto': 1859, 'cantidad': '5', 'valor_unitario': 120.0, 'precio_unitario': 141.6, 'descuento': 0.0, 'subtotal': 600.0, 'porcentaje_de_igv': '18.00', 'igv': 108.0, 'total': 708.0, 'moneda': '1', 'tipo_de_cambio': 1.0, 'id_tipo_gasto': 2, 'nom_tipo_gasto': 'Servicios', 'id_proveedor': 1389, 'id_producto': 2939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15T00:00:00"/>
    <m/>
    <m/>
    <m/>
    <m/>
    <m/>
    <x v="98"/>
    <n v="5"/>
    <n v="120"/>
    <n v="141.6"/>
    <n v="0"/>
    <n v="600"/>
    <n v="18"/>
    <n v="108"/>
    <n v="708"/>
    <n v="1"/>
    <n v="1"/>
    <x v="1"/>
    <s v="Servicios"/>
    <x v="14"/>
    <n v="29390"/>
    <x v="96"/>
    <x v="0"/>
    <x v="0"/>
    <s v="Pagado"/>
    <x v="0"/>
    <s v="6329102 SERVICIOS DIVERSOS"/>
    <x v="2"/>
    <x v="0"/>
    <m/>
    <m/>
    <m/>
    <m/>
    <m/>
    <m/>
    <x v="232"/>
    <n v="600"/>
    <n v="108"/>
    <n v="708"/>
  </r>
  <r>
    <s v="F E001"/>
    <s v="00001195"/>
    <s v="COLABORATIVA S.A.C."/>
    <x v="65"/>
    <m/>
    <s v="MEGA HARD INVERSIONES S.A.C."/>
    <m/>
    <s v="RUC"/>
    <n v="20549296689"/>
    <s v="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7-14T00:00:00"/>
    <m/>
    <m/>
    <m/>
    <m/>
    <m/>
    <x v="158"/>
    <n v="1"/>
    <n v="127.12"/>
    <n v="150"/>
    <n v="0"/>
    <n v="127.12"/>
    <n v="18"/>
    <n v="22.8799999999999"/>
    <n v="150"/>
    <n v="1"/>
    <n v="1"/>
    <x v="0"/>
    <s v="Otros"/>
    <x v="103"/>
    <n v="29361"/>
    <x v="156"/>
    <x v="0"/>
    <x v="0"/>
    <s v="Pagado"/>
    <x v="22"/>
    <s v="6329101 SERVICIOS MANTENIMIENTO EQUIPO"/>
    <x v="1"/>
    <x v="0"/>
    <m/>
    <m/>
    <m/>
    <m/>
    <m/>
    <m/>
    <x v="233"/>
    <n v="127.12"/>
    <n v="22.8799999999999"/>
    <n v="150"/>
  </r>
  <r>
    <s v="F E001"/>
    <s v="00001195"/>
    <s v="COLABORATIVA S.A.C."/>
    <x v="65"/>
    <m/>
    <s v="MEGA HARD INVERSIONES S.A.C."/>
    <m/>
    <s v="RUC"/>
    <n v="20549296689"/>
    <s v="[{'codigo_producto': 1964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2452, 'id_producto': 29361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, {'codigo_producto': 1964, 'cantidad': '1', 'valor_unitario': 84.75, 'precio_unitario': 100.01, 'descuento': 0.0, 'subtotal': 84.75, 'porcentaje_de_igv': '18.01', 'igv': 15.260000000000005, 'total': 100.01, 'moneda': '1', 'tipo_de_cambio': 1.0, 'id_tipo_gasto': 5, 'nom_tipo_gasto': 'Otros', 'id_proveedor': 2452, 'id_producto': 29362, 'nom_producto': 'MANTENIMIENTO', 'categoria_producto': 'EVENTOS', 'id_estado': 'paid', 'nombre_estado': 'Pagado', 'evento': {'id_evento': '', 'nom_evento': '', 'fecha_hora_ini_event': '', 'fecha_hora_fin_event': '', 'id_organizador': '', 'nom_organizador': '', 'tipo_organizador': ''}, 'id_cuenta': 6742, 'nom_cuenta': '6329101 SERVICIOS MANTENIMIENTO EQUIPO', 'distribucion_analitica': [[{'codigo': '', 'nom_distribucion': '', 'sub_categoria': '', 'porcentaje': '100.00'}]]}]"/>
    <d v="2025-07-14T00:00:00"/>
    <m/>
    <m/>
    <m/>
    <m/>
    <m/>
    <x v="158"/>
    <n v="1"/>
    <n v="84.75"/>
    <n v="100.01"/>
    <n v="0"/>
    <n v="84.75"/>
    <n v="18.010000000000002"/>
    <n v="15.26"/>
    <n v="100.01"/>
    <n v="1"/>
    <n v="1"/>
    <x v="0"/>
    <s v="Otros"/>
    <x v="103"/>
    <n v="29362"/>
    <x v="156"/>
    <x v="0"/>
    <x v="0"/>
    <s v="Pagado"/>
    <x v="22"/>
    <s v="6329101 SERVICIOS MANTENIMIENTO EQUIPO"/>
    <x v="1"/>
    <x v="0"/>
    <m/>
    <m/>
    <m/>
    <m/>
    <m/>
    <m/>
    <x v="233"/>
    <n v="84.75"/>
    <n v="15.26"/>
    <n v="100.01"/>
  </r>
  <r>
    <s v="F E001"/>
    <s v="00000507"/>
    <s v="COLABORATIVA S.A.C."/>
    <x v="66"/>
    <m/>
    <s v="CATORCE &amp; SEIS S.A.C.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x v="133"/>
    <n v="40"/>
    <n v="200"/>
    <n v="236"/>
    <n v="0"/>
    <n v="8000"/>
    <n v="18"/>
    <n v="1440"/>
    <n v="9440"/>
    <n v="1"/>
    <n v="1"/>
    <x v="0"/>
    <s v="Otros"/>
    <x v="33"/>
    <n v="29400"/>
    <x v="131"/>
    <x v="3"/>
    <x v="0"/>
    <s v="Pagado"/>
    <x v="5"/>
    <s v="6329000 AsesorÃ­a y consultorÃ­a - Otros"/>
    <x v="16"/>
    <x v="0"/>
    <m/>
    <m/>
    <m/>
    <m/>
    <m/>
    <m/>
    <x v="234"/>
    <n v="8000"/>
    <n v="1440"/>
    <n v="9440"/>
  </r>
  <r>
    <s v="F E001"/>
    <s v="00000507"/>
    <s v="COLABORATIVA S.A.C."/>
    <x v="66"/>
    <m/>
    <s v="CATORCE &amp; SEIS S.A.C.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x v="133"/>
    <n v="56"/>
    <n v="120"/>
    <n v="141.6"/>
    <n v="0"/>
    <n v="6720"/>
    <n v="18"/>
    <n v="1209.5999999999999"/>
    <n v="7929.6"/>
    <n v="1"/>
    <n v="1"/>
    <x v="0"/>
    <s v="Otros"/>
    <x v="33"/>
    <n v="29401"/>
    <x v="131"/>
    <x v="3"/>
    <x v="0"/>
    <s v="Pagado"/>
    <x v="0"/>
    <s v="6329102 SERVICIOS DIVERSOS"/>
    <x v="16"/>
    <x v="0"/>
    <m/>
    <m/>
    <m/>
    <m/>
    <m/>
    <m/>
    <x v="234"/>
    <n v="6720"/>
    <n v="1209.5999999999999"/>
    <n v="7929.6"/>
  </r>
  <r>
    <s v="F E001"/>
    <s v="00000507"/>
    <s v="COLABORATIVA S.A.C."/>
    <x v="66"/>
    <m/>
    <s v="CATORCE &amp; SEIS S.A.C."/>
    <s v="Cliente"/>
    <s v="RUC"/>
    <n v="20563684268"/>
    <s v="[{'codigo_producto': 279, 'cantidad': '40', 'valor_unitario': 200.0, 'precio_unitario': 236.0, 'descuento': 0.0, 'subtotal': 8000.0, 'porcentaje_de_igv': '18.00', 'igv': 1440.0, 'total': 9440.0, 'moneda': '1', 'tipo_de_cambio': 1.0, 'id_tipo_gasto': 5, 'nom_tipo_gasto': 'Otros', 'id_proveedor': 384, 'id_producto': 294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, {'codigo_producto': 279, 'cantidad': '56', 'valor_unitario': 120.0, 'precio_unitario': 141.6, 'descuento': 0.0, 'subtotal': 6720.0, 'porcentaje_de_igv': '18.00', 'igv': 1209.6000000000004, 'total': 7929.6, 'moneda': '1', 'tipo_de_cambio': 1.0, 'id_tipo_gasto': 5, 'nom_tipo_gasto': 'Otros', 'id_proveedor': 384, 'id_producto': 294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7', 'valor_unitario': 182.85714285714286, 'precio_unitario': 215.77142857142857, 'descuento': 0.0, 'subtotal': 1280.0, 'porcentaje_de_igv': '18.00', 'igv': 230.4000000000001, 'total': 1510.4, 'moneda': '1', 'tipo_de_cambio': 1.0, 'id_tipo_gasto': 5, 'nom_tipo_gasto': 'Otros', 'id_proveedor': 384, 'id_producto': 294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7-12T00:00:00"/>
    <m/>
    <m/>
    <m/>
    <m/>
    <m/>
    <x v="133"/>
    <n v="7"/>
    <s v="182.85714285714286"/>
    <s v="215.77142857142857"/>
    <n v="0"/>
    <n v="1280"/>
    <n v="18"/>
    <n v="230.4"/>
    <n v="1510.4"/>
    <n v="1"/>
    <n v="1"/>
    <x v="0"/>
    <s v="Otros"/>
    <x v="33"/>
    <n v="29404"/>
    <x v="131"/>
    <x v="3"/>
    <x v="0"/>
    <s v="Pagado"/>
    <x v="0"/>
    <s v="6329102 SERVICIOS DIVERSOS"/>
    <x v="16"/>
    <x v="0"/>
    <m/>
    <m/>
    <m/>
    <m/>
    <m/>
    <m/>
    <x v="234"/>
    <n v="1280"/>
    <n v="230.4"/>
    <n v="1510.4"/>
  </r>
  <r>
    <s v="F E001"/>
    <s v="00000506"/>
    <s v="COLABORATIVA S.A.C."/>
    <x v="66"/>
    <m/>
    <s v="CATORCE &amp; SEIS S.A.C.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33"/>
    <n v="2"/>
    <n v="830"/>
    <n v="979.4"/>
    <n v="0"/>
    <n v="1660"/>
    <n v="18"/>
    <n v="298.79999999999899"/>
    <n v="1958.8"/>
    <n v="1"/>
    <n v="1"/>
    <x v="0"/>
    <s v="Otros"/>
    <x v="33"/>
    <n v="29349"/>
    <x v="131"/>
    <x v="3"/>
    <x v="0"/>
    <s v="Pagado"/>
    <x v="0"/>
    <s v="6329102 SERVICIOS DIVERSOS"/>
    <x v="48"/>
    <x v="0"/>
    <m/>
    <m/>
    <m/>
    <m/>
    <m/>
    <m/>
    <x v="235"/>
    <n v="1660"/>
    <n v="298.79999999999899"/>
    <n v="1958.8"/>
  </r>
  <r>
    <s v="F E001"/>
    <s v="00000506"/>
    <s v="COLABORATIVA S.A.C."/>
    <x v="66"/>
    <m/>
    <s v="CATORCE &amp; SEIS S.A.C.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33"/>
    <n v="10"/>
    <n v="211"/>
    <s v="248.98000000000002"/>
    <n v="0"/>
    <n v="2110"/>
    <n v="18"/>
    <n v="379.8"/>
    <n v="2489.8000000000002"/>
    <n v="1"/>
    <n v="1"/>
    <x v="0"/>
    <s v="Otros"/>
    <x v="33"/>
    <n v="29350"/>
    <x v="131"/>
    <x v="3"/>
    <x v="0"/>
    <s v="Pagado"/>
    <x v="0"/>
    <s v="6329102 SERVICIOS DIVERSOS"/>
    <x v="48"/>
    <x v="0"/>
    <m/>
    <m/>
    <m/>
    <m/>
    <m/>
    <m/>
    <x v="235"/>
    <n v="2110"/>
    <n v="379.8"/>
    <n v="2489.8000000000002"/>
  </r>
  <r>
    <s v="F E001"/>
    <s v="00000506"/>
    <s v="COLABORATIVA S.A.C."/>
    <x v="66"/>
    <m/>
    <s v="CATORCE &amp; SEIS S.A.C.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33"/>
    <n v="65"/>
    <n v="166"/>
    <s v="195.88000000000002"/>
    <n v="0"/>
    <n v="10790"/>
    <n v="18"/>
    <n v="1942.2"/>
    <n v="12732.2"/>
    <n v="1"/>
    <n v="1"/>
    <x v="0"/>
    <s v="Otros"/>
    <x v="33"/>
    <n v="29351"/>
    <x v="131"/>
    <x v="3"/>
    <x v="0"/>
    <s v="Pagado"/>
    <x v="0"/>
    <s v="6329102 SERVICIOS DIVERSOS"/>
    <x v="48"/>
    <x v="0"/>
    <m/>
    <m/>
    <m/>
    <m/>
    <m/>
    <m/>
    <x v="235"/>
    <n v="10790"/>
    <n v="1942.2"/>
    <n v="12732.2"/>
  </r>
  <r>
    <s v="F E001"/>
    <s v="00000506"/>
    <s v="COLABORATIVA S.A.C."/>
    <x v="66"/>
    <m/>
    <s v="CATORCE &amp; SEIS S.A.C.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33"/>
    <n v="55"/>
    <n v="99"/>
    <s v="116.82000000000001"/>
    <n v="0"/>
    <n v="5445"/>
    <n v="18"/>
    <n v="980.1"/>
    <n v="6425.1"/>
    <n v="1"/>
    <n v="1"/>
    <x v="0"/>
    <s v="Otros"/>
    <x v="33"/>
    <n v="29352"/>
    <x v="131"/>
    <x v="3"/>
    <x v="0"/>
    <s v="Pagado"/>
    <x v="0"/>
    <s v="6329102 SERVICIOS DIVERSOS"/>
    <x v="48"/>
    <x v="0"/>
    <m/>
    <m/>
    <m/>
    <m/>
    <m/>
    <m/>
    <x v="235"/>
    <n v="5445"/>
    <n v="980.1"/>
    <n v="6425.1"/>
  </r>
  <r>
    <s v="F E001"/>
    <s v="00000506"/>
    <s v="COLABORATIVA S.A.C."/>
    <x v="66"/>
    <m/>
    <s v="CATORCE &amp; SEIS S.A.C."/>
    <s v="Cliente"/>
    <s v="RUC"/>
    <n v="20563684268"/>
    <s v="[{'codigo_producto': 279, 'cantidad': '2', 'valor_unitario': 830.0, 'precio_unitario': 979.4, 'descuento': 0.0, 'subtotal': 1660.0, 'porcentaje_de_igv': '18.00', 'igv': 298.79999999999995, 'total': 1958.8, 'moneda': '1', 'tipo_de_cambio': 1.0, 'id_tipo_gasto': 5, 'nom_tipo_gasto': 'Otros', 'id_proveedor': 384, 'id_producto': 2934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10', 'valor_unitario': 211.0, 'precio_unitario': 248.98000000000002, 'descuento': 0.0, 'subtotal': 2110.0, 'porcentaje_de_igv': '18.00', 'igv': 379.8000000000002, 'total': 2489.8, 'moneda': '1', 'tipo_de_cambio': 1.0, 'id_tipo_gasto': 5, 'nom_tipo_gasto': 'Otros', 'id_proveedor': 384, 'id_producto': 293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5', 'valor_unitario': 166.0, 'precio_unitario': 195.88000000000002, 'descuento': 0.0, 'subtotal': 10790.0, 'porcentaje_de_igv': '18.00', 'igv': 1942.2000000000007, 'total': 12732.2, 'moneda': '1', 'tipo_de_cambio': 1.0, 'id_tipo_gasto': 5, 'nom_tipo_gasto': 'Otros', 'id_proveedor': 384, 'id_producto': 2935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55', 'valor_unitario': 99.0, 'precio_unitario': 116.82000000000001, 'descuento': 0.0, 'subtotal': 5445.0, 'porcentaje_de_igv': '18.00', 'igv': 980.1000000000004, 'total': 6425.1, 'moneda': '1', 'tipo_de_cambio': 1.0, 'id_tipo_gasto': 5, 'nom_tipo_gasto': 'Otros', 'id_proveedor': 384, 'id_producto': 2935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, {'codigo_producto': 279, 'cantidad': '6', 'valor_unitario': 769.495, 'precio_unitario': 908.0033333333334, 'descuento': 0.0, 'subtotal': 4616.97, 'porcentaje_de_igv': '18.00', 'igv': 831.0500000000002, 'total': 5448.02, 'moneda': '1', 'tipo_de_cambio': 1.0, 'id_tipo_gasto': 5, 'nom_tipo_gasto': 'Otros', 'id_proveedor': 384, 'id_producto': 2935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4, 'nom_distribucion': 'Contenido', 'sub_categoria': 'Gastos de Viaje', 'porcentaje': '100.00'}]]}]"/>
    <d v="2025-07-12T00:00:00"/>
    <m/>
    <m/>
    <m/>
    <m/>
    <m/>
    <x v="133"/>
    <n v="6"/>
    <n v="769.495"/>
    <s v="908.0033333333334"/>
    <n v="0"/>
    <n v="4616.97"/>
    <n v="18"/>
    <n v="831.05"/>
    <n v="5448.02"/>
    <n v="1"/>
    <n v="1"/>
    <x v="0"/>
    <s v="Otros"/>
    <x v="33"/>
    <n v="29353"/>
    <x v="131"/>
    <x v="3"/>
    <x v="0"/>
    <s v="Pagado"/>
    <x v="0"/>
    <s v="6329102 SERVICIOS DIVERSOS"/>
    <x v="48"/>
    <x v="0"/>
    <m/>
    <m/>
    <m/>
    <m/>
    <m/>
    <m/>
    <x v="235"/>
    <n v="4616.97"/>
    <n v="831.05"/>
    <n v="5448.02"/>
  </r>
  <r>
    <s v="R S108"/>
    <n v="237482"/>
    <s v="COLABORATIVA S.A.C."/>
    <x v="67"/>
    <m/>
    <s v="LUZ DEL SUR S.A.A."/>
    <m/>
    <s v="RUC"/>
    <n v="20331898008"/>
    <s v="[{'codigo_producto': 1892, 'cantidad': '1', 'valor_unitario': 590.76, 'precio_unitario': 697.1, 'descuento': 0.0, 'subtotal': 590.76, 'porcentaje_de_igv': '18.00', 'igv': 106.34000000000003, 'total': 697.1, 'moneda': '1', 'tipo_de_cambio': 1.0, 'id_tipo_gasto': 5, 'nom_tipo_gasto': 'Otros', 'id_proveedor': 1450, 'id_producto': 29480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7-11T00:00:00"/>
    <m/>
    <m/>
    <m/>
    <m/>
    <m/>
    <x v="159"/>
    <n v="1"/>
    <n v="590.76"/>
    <n v="697.1"/>
    <n v="0"/>
    <n v="590.76"/>
    <n v="18"/>
    <n v="106.34"/>
    <n v="697.1"/>
    <n v="1"/>
    <n v="1"/>
    <x v="0"/>
    <s v="Otros"/>
    <x v="56"/>
    <n v="29480"/>
    <x v="157"/>
    <x v="0"/>
    <x v="0"/>
    <s v="Pagado"/>
    <x v="19"/>
    <s v="6132300 VariaciÃ³n Suministros-EnergÃ­a"/>
    <x v="21"/>
    <x v="0"/>
    <m/>
    <m/>
    <m/>
    <m/>
    <m/>
    <m/>
    <x v="236"/>
    <n v="590.76"/>
    <n v="106.34"/>
    <n v="697.1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000"/>
    <n v="0.16949"/>
    <n v="0.2"/>
    <n v="0"/>
    <n v="169.49"/>
    <n v="18"/>
    <n v="30.509999999999899"/>
    <n v="200"/>
    <n v="1"/>
    <n v="1"/>
    <x v="0"/>
    <s v="Otros"/>
    <x v="24"/>
    <n v="29367"/>
    <x v="47"/>
    <x v="0"/>
    <x v="0"/>
    <s v="Pagado"/>
    <x v="5"/>
    <s v="6329000 AsesorÃ­a y consultorÃ­a - Otros"/>
    <x v="10"/>
    <x v="0"/>
    <m/>
    <m/>
    <m/>
    <m/>
    <m/>
    <m/>
    <x v="237"/>
    <n v="169.49"/>
    <n v="30.509999999999899"/>
    <n v="200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368"/>
    <x v="47"/>
    <x v="0"/>
    <x v="0"/>
    <s v="Pagado"/>
    <x v="5"/>
    <s v="6329000 AsesorÃ­a y consultorÃ­a - Otros"/>
    <x v="10"/>
    <x v="0"/>
    <m/>
    <m/>
    <m/>
    <m/>
    <m/>
    <m/>
    <x v="237"/>
    <n v="155.08000000000001"/>
    <n v="27.919999999999899"/>
    <n v="183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369"/>
    <x v="47"/>
    <x v="0"/>
    <x v="0"/>
    <s v="Pagado"/>
    <x v="5"/>
    <s v="6329000 AsesorÃ­a y consultorÃ­a - Otros"/>
    <x v="10"/>
    <x v="0"/>
    <m/>
    <m/>
    <m/>
    <m/>
    <m/>
    <m/>
    <x v="237"/>
    <n v="155.08000000000001"/>
    <n v="27.919999999999899"/>
    <n v="183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000"/>
    <s v="0.15508000000000002"/>
    <n v="0.183"/>
    <n v="0"/>
    <n v="155.08000000000001"/>
    <n v="18"/>
    <n v="27.919999999999899"/>
    <n v="183"/>
    <n v="1"/>
    <n v="1"/>
    <x v="0"/>
    <s v="Otros"/>
    <x v="24"/>
    <n v="29370"/>
    <x v="47"/>
    <x v="0"/>
    <x v="0"/>
    <s v="Pagado"/>
    <x v="5"/>
    <s v="6329000 AsesorÃ­a y consultorÃ­a - Otros"/>
    <x v="10"/>
    <x v="0"/>
    <m/>
    <m/>
    <m/>
    <m/>
    <m/>
    <m/>
    <x v="237"/>
    <n v="155.08000000000001"/>
    <n v="27.919999999999899"/>
    <n v="183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"/>
    <n v="0.17796000000000001"/>
    <n v="0.21"/>
    <n v="0"/>
    <n v="88.98"/>
    <n v="18"/>
    <n v="16.0199999999999"/>
    <n v="105"/>
    <n v="1"/>
    <n v="1"/>
    <x v="0"/>
    <s v="Otros"/>
    <x v="24"/>
    <n v="29371"/>
    <x v="47"/>
    <x v="0"/>
    <x v="0"/>
    <s v="Pagado"/>
    <x v="5"/>
    <s v="6329000 AsesorÃ­a y consultorÃ­a - Otros"/>
    <x v="10"/>
    <x v="0"/>
    <m/>
    <m/>
    <m/>
    <m/>
    <m/>
    <m/>
    <x v="237"/>
    <n v="88.98"/>
    <n v="16.0199999999999"/>
    <n v="105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"/>
    <n v="0.17796000000000001"/>
    <n v="0.21"/>
    <n v="0"/>
    <n v="88.98"/>
    <n v="18"/>
    <n v="16.0199999999999"/>
    <n v="105"/>
    <n v="1"/>
    <n v="1"/>
    <x v="0"/>
    <s v="Otros"/>
    <x v="24"/>
    <n v="29372"/>
    <x v="47"/>
    <x v="0"/>
    <x v="0"/>
    <s v="Pagado"/>
    <x v="5"/>
    <s v="6329000 AsesorÃ­a y consultorÃ­a - Otros"/>
    <x v="10"/>
    <x v="0"/>
    <m/>
    <m/>
    <m/>
    <m/>
    <m/>
    <m/>
    <x v="237"/>
    <n v="88.98"/>
    <n v="16.0199999999999"/>
    <n v="105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"/>
    <n v="0.17796000000000001"/>
    <n v="0.21"/>
    <n v="0"/>
    <n v="88.98"/>
    <n v="18"/>
    <n v="16.0199999999999"/>
    <n v="105"/>
    <n v="1"/>
    <n v="1"/>
    <x v="0"/>
    <s v="Otros"/>
    <x v="24"/>
    <n v="29373"/>
    <x v="47"/>
    <x v="0"/>
    <x v="0"/>
    <s v="Pagado"/>
    <x v="5"/>
    <s v="6329000 AsesorÃ­a y consultorÃ­a - Otros"/>
    <x v="10"/>
    <x v="0"/>
    <m/>
    <m/>
    <m/>
    <m/>
    <m/>
    <m/>
    <x v="237"/>
    <n v="88.98"/>
    <n v="16.0199999999999"/>
    <n v="105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"/>
    <n v="0.17796000000000001"/>
    <n v="0.21"/>
    <n v="0"/>
    <n v="88.98"/>
    <n v="18"/>
    <n v="16.0199999999999"/>
    <n v="105"/>
    <n v="1"/>
    <n v="1"/>
    <x v="0"/>
    <s v="Otros"/>
    <x v="24"/>
    <n v="29374"/>
    <x v="47"/>
    <x v="0"/>
    <x v="0"/>
    <s v="Pagado"/>
    <x v="5"/>
    <s v="6329000 AsesorÃ­a y consultorÃ­a - Otros"/>
    <x v="10"/>
    <x v="0"/>
    <m/>
    <m/>
    <m/>
    <m/>
    <m/>
    <m/>
    <x v="237"/>
    <n v="88.98"/>
    <n v="16.0199999999999"/>
    <n v="105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3000"/>
    <s v="0.10339000000000001"/>
    <n v="0.122"/>
    <n v="0"/>
    <n v="310.17"/>
    <n v="18"/>
    <n v="55.829999999999899"/>
    <n v="366"/>
    <n v="1"/>
    <n v="1"/>
    <x v="0"/>
    <s v="Otros"/>
    <x v="24"/>
    <n v="29375"/>
    <x v="47"/>
    <x v="0"/>
    <x v="0"/>
    <s v="Pagado"/>
    <x v="5"/>
    <s v="6329000 AsesorÃ­a y consultorÃ­a - Otros"/>
    <x v="10"/>
    <x v="0"/>
    <m/>
    <m/>
    <m/>
    <m/>
    <m/>
    <m/>
    <x v="237"/>
    <n v="310.17"/>
    <n v="55.829999999999899"/>
    <n v="366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000"/>
    <n v="0.31017"/>
    <n v="0.36599999999999999"/>
    <n v="0"/>
    <n v="310.17"/>
    <n v="18"/>
    <n v="55.829999999999899"/>
    <n v="366"/>
    <n v="1"/>
    <n v="1"/>
    <x v="0"/>
    <s v="Otros"/>
    <x v="24"/>
    <n v="29376"/>
    <x v="47"/>
    <x v="0"/>
    <x v="0"/>
    <s v="Pagado"/>
    <x v="5"/>
    <s v="6329000 AsesorÃ­a y consultorÃ­a - Otros"/>
    <x v="10"/>
    <x v="0"/>
    <m/>
    <m/>
    <m/>
    <m/>
    <m/>
    <m/>
    <x v="237"/>
    <n v="310.17"/>
    <n v="55.829999999999899"/>
    <n v="366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77"/>
    <x v="47"/>
    <x v="0"/>
    <x v="0"/>
    <s v="Pagado"/>
    <x v="5"/>
    <s v="6329000 AsesorÃ­a y consultorÃ­a - Otros"/>
    <x v="10"/>
    <x v="0"/>
    <m/>
    <m/>
    <m/>
    <m/>
    <m/>
    <m/>
    <x v="237"/>
    <n v="775.42"/>
    <n v="139.58000000000001"/>
    <n v="915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78"/>
    <x v="47"/>
    <x v="0"/>
    <x v="0"/>
    <s v="Pagado"/>
    <x v="5"/>
    <s v="6329000 AsesorÃ­a y consultorÃ­a - Otros"/>
    <x v="10"/>
    <x v="0"/>
    <m/>
    <m/>
    <m/>
    <m/>
    <m/>
    <m/>
    <x v="237"/>
    <n v="775.42"/>
    <n v="139.58000000000001"/>
    <n v="915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79"/>
    <x v="47"/>
    <x v="0"/>
    <x v="0"/>
    <s v="Pagado"/>
    <x v="5"/>
    <s v="6329000 AsesorÃ­a y consultorÃ­a - Otros"/>
    <x v="10"/>
    <x v="0"/>
    <m/>
    <m/>
    <m/>
    <m/>
    <m/>
    <m/>
    <x v="237"/>
    <n v="775.42"/>
    <n v="139.58000000000001"/>
    <n v="915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80"/>
    <x v="47"/>
    <x v="0"/>
    <x v="0"/>
    <s v="Pagado"/>
    <x v="5"/>
    <s v="6329000 AsesorÃ­a y consultorÃ­a - Otros"/>
    <x v="10"/>
    <x v="0"/>
    <m/>
    <m/>
    <m/>
    <m/>
    <m/>
    <m/>
    <x v="237"/>
    <n v="775.42"/>
    <n v="139.58000000000001"/>
    <n v="915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81"/>
    <x v="47"/>
    <x v="0"/>
    <x v="0"/>
    <s v="Pagado"/>
    <x v="5"/>
    <s v="6329000 AsesorÃ­a y consultorÃ­a - Otros"/>
    <x v="10"/>
    <x v="0"/>
    <m/>
    <m/>
    <m/>
    <m/>
    <m/>
    <m/>
    <x v="237"/>
    <n v="775.42"/>
    <n v="139.58000000000001"/>
    <n v="915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82"/>
    <x v="47"/>
    <x v="0"/>
    <x v="0"/>
    <s v="Pagado"/>
    <x v="5"/>
    <s v="6329000 AsesorÃ­a y consultorÃ­a - Otros"/>
    <x v="10"/>
    <x v="0"/>
    <m/>
    <m/>
    <m/>
    <m/>
    <m/>
    <m/>
    <x v="237"/>
    <n v="775.42"/>
    <n v="139.58000000000001"/>
    <n v="915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5000"/>
    <n v="0.155084"/>
    <n v="0.183"/>
    <n v="0"/>
    <n v="775.42"/>
    <n v="18"/>
    <n v="139.58000000000001"/>
    <n v="915"/>
    <n v="1"/>
    <n v="1"/>
    <x v="0"/>
    <s v="Otros"/>
    <x v="24"/>
    <n v="29383"/>
    <x v="47"/>
    <x v="0"/>
    <x v="0"/>
    <s v="Pagado"/>
    <x v="5"/>
    <s v="6329000 AsesorÃ­a y consultorÃ­a - Otros"/>
    <x v="10"/>
    <x v="0"/>
    <m/>
    <m/>
    <m/>
    <m/>
    <m/>
    <m/>
    <x v="237"/>
    <n v="775.42"/>
    <n v="139.58000000000001"/>
    <n v="915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500"/>
    <s v="0.15508666666666665"/>
    <n v="0.183"/>
    <n v="0"/>
    <n v="232.63"/>
    <n v="18"/>
    <n v="41.87"/>
    <n v="274.5"/>
    <n v="1"/>
    <n v="1"/>
    <x v="0"/>
    <s v="Otros"/>
    <x v="24"/>
    <n v="29384"/>
    <x v="47"/>
    <x v="0"/>
    <x v="0"/>
    <s v="Pagado"/>
    <x v="5"/>
    <s v="6329000 AsesorÃ­a y consultorÃ­a - Otros"/>
    <x v="10"/>
    <x v="0"/>
    <m/>
    <m/>
    <m/>
    <m/>
    <m/>
    <m/>
    <x v="237"/>
    <n v="232.63"/>
    <n v="41.87"/>
    <n v="274.5"/>
  </r>
  <r>
    <s v="F NÂ° F001"/>
    <s v="00009163"/>
    <s v="COLABORATIVA S.A.C."/>
    <x v="67"/>
    <m/>
    <s v="PRECINTOS PERU E.I.R.L"/>
    <m/>
    <s v="RUC"/>
    <n v="20546099904"/>
    <s v="[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3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5508000000000002, 'precio_unitario': 0.183, 'descuento': 0.0, 'subtotal': 155.08, 'porcentaje_de_igv': '18.00', 'igv': 27.919999999999987, 'total': 183.0, 'moneda': '1', 'tipo_de_cambio': 1.0, 'id_tipo_gasto': 5, 'nom_tipo_gasto': 'Otros', 'id_proveedor': 1400, 'id_producto': 293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', 'valor_unitario': 0.17796, 'precio_unitario': 0.21, 'descuento': 0.0, 'subtotal': 88.98, 'porcentaje_de_igv': '18.00', 'igv': 16.019999999999996, 'total': 105.0, 'moneda': '1', 'tipo_de_cambio': 1.0, 'id_tipo_gasto': 5, 'nom_tipo_gasto': 'Otros', 'id_proveedor': 1400, 'id_producto': 293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0', 'valor_unitario': 0.10339000000000001, 'precio_unitario': 0.122, 'descuento': 0.0, 'subtotal': 310.17, 'porcentaje_de_igv': '18.00', 'igv': 55.829999999999984, 'total': 366.0, 'moneda': '1', 'tipo_de_cambio': 1.0, 'id_tipo_gasto': 5, 'nom_tipo_gasto': 'Otros', 'id_proveedor': 1400, 'id_producto': 293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31017, 'precio_unitario': 0.366, 'descuento': 0.0, 'subtotal': 310.17, 'porcentaje_de_igv': '18.00', 'igv': 55.829999999999984, 'total': 366.0, 'moneda': '1', 'tipo_de_cambio': 1.0, 'id_tipo_gasto': 5, 'nom_tipo_gasto': 'Otros', 'id_proveedor': 1400, 'id_producto': 293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7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55084, 'precio_unitario': 0.183, 'descuento': 0.0, 'subtotal': 775.42, 'porcentaje_de_igv': '18.00', 'igv': 139.58000000000004, 'total': 915.0, 'moneda': '1', 'tipo_de_cambio': 1.0, 'id_tipo_gasto': 5, 'nom_tipo_gasto': 'Otros', 'id_proveedor': 1400, 'id_producto': 2938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500', 'valor_unitario': 0.15508666666666665, 'precio_unitario': 0.183, 'descuento': 0.0, 'subtotal': 232.63, 'porcentaje_de_igv': '18.00', 'igv': 41.870000000000005, 'total': 274.5, 'moneda': '1', 'tipo_de_cambio': 1.0, 'id_tipo_gasto': 5, 'nom_tipo_gasto': 'Otros', 'id_proveedor': 1400, 'id_producto': 2938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11T00:00:00"/>
    <m/>
    <m/>
    <m/>
    <m/>
    <m/>
    <x v="47"/>
    <n v="1500"/>
    <s v="0.15508666666666665"/>
    <n v="0.183"/>
    <n v="0"/>
    <n v="232.63"/>
    <n v="18"/>
    <n v="41.87"/>
    <n v="274.5"/>
    <n v="1"/>
    <n v="1"/>
    <x v="0"/>
    <s v="Otros"/>
    <x v="24"/>
    <n v="29385"/>
    <x v="47"/>
    <x v="0"/>
    <x v="0"/>
    <s v="Pagado"/>
    <x v="5"/>
    <s v="6329000 AsesorÃ­a y consultorÃ­a - Otros"/>
    <x v="10"/>
    <x v="0"/>
    <m/>
    <m/>
    <m/>
    <m/>
    <m/>
    <m/>
    <x v="237"/>
    <n v="232.63"/>
    <n v="41.87"/>
    <n v="274.5"/>
  </r>
  <r>
    <s v="F F052"/>
    <s v="01597353"/>
    <s v="COLABORATIVA S.A.C."/>
    <x v="67"/>
    <m/>
    <s v="MAPFRE PERU S.A."/>
    <s v="Proveedor"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358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7-11T00:00:00"/>
    <m/>
    <m/>
    <m/>
    <m/>
    <m/>
    <x v="4"/>
    <n v="1"/>
    <n v="100"/>
    <n v="118"/>
    <n v="0"/>
    <n v="100"/>
    <n v="18"/>
    <n v="18"/>
    <n v="118"/>
    <n v="1"/>
    <n v="1"/>
    <x v="0"/>
    <s v="Otros"/>
    <x v="4"/>
    <n v="29358"/>
    <x v="4"/>
    <x v="0"/>
    <x v="0"/>
    <s v="Pagado"/>
    <x v="18"/>
    <s v="6273100 Seguro compl. Trab. Riesgo, accid. y enferm. prof."/>
    <x v="3"/>
    <x v="0"/>
    <m/>
    <m/>
    <m/>
    <m/>
    <m/>
    <m/>
    <x v="238"/>
    <n v="100"/>
    <n v="18"/>
    <n v="118"/>
  </r>
  <r>
    <s v="B B002"/>
    <s v="00224626"/>
    <s v="COLABORATIVA S.A.C."/>
    <x v="68"/>
    <m/>
    <s v="INVERSIONES GASTRONÃ“MICAS ARAMBURÃš S.A.C."/>
    <m/>
    <s v="RUC"/>
    <n v="20543496023"/>
    <s v="[{'codigo_producto': 1912, 'cantidad': '1', 'valor_unitario': 82.2, 'precio_unitario': 97.0, 'descuento': 0.0, 'subtotal': 82.2, 'porcentaje_de_igv': '18.00', 'igv': 14.799999999999997, 'total': 97.0, 'moneda': '1', 'tipo_de_cambio': 1.0, 'id_tipo_gasto': 5, 'nom_tipo_gasto': 'Otros', 'id_proveedor': 4974, 'id_producto': 29995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10T00:00:00"/>
    <m/>
    <m/>
    <m/>
    <m/>
    <m/>
    <x v="9"/>
    <n v="1"/>
    <n v="82.2"/>
    <n v="97"/>
    <n v="0"/>
    <n v="82.2"/>
    <n v="18"/>
    <n v="14.799999999999899"/>
    <n v="97"/>
    <n v="1"/>
    <n v="1"/>
    <x v="0"/>
    <s v="Otros"/>
    <x v="107"/>
    <n v="29995"/>
    <x v="9"/>
    <x v="0"/>
    <x v="0"/>
    <s v="Pagado"/>
    <x v="4"/>
    <s v="6314100 AlimentaciÃ³n"/>
    <x v="7"/>
    <x v="0"/>
    <m/>
    <m/>
    <m/>
    <m/>
    <m/>
    <m/>
    <x v="239"/>
    <n v="82.2"/>
    <n v="14.799999999999899"/>
    <n v="97"/>
  </r>
  <r>
    <s v="F FI37"/>
    <s v="00026643"/>
    <s v="COLABORATIVA S.A.C."/>
    <x v="68"/>
    <m/>
    <s v="MEMORY KINGS PERU S.A.C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61"/>
    <n v="1"/>
    <n v="42.37"/>
    <n v="50"/>
    <n v="0"/>
    <n v="42.37"/>
    <n v="18.010000000000002"/>
    <n v="7.63"/>
    <n v="50"/>
    <n v="1"/>
    <n v="1"/>
    <x v="0"/>
    <s v="Otros"/>
    <x v="34"/>
    <n v="29584"/>
    <x v="60"/>
    <x v="0"/>
    <x v="0"/>
    <s v="Pagado"/>
    <x v="9"/>
    <s v="6330102 COMPRA EQUIPOS"/>
    <x v="25"/>
    <x v="0"/>
    <m/>
    <m/>
    <m/>
    <m/>
    <m/>
    <m/>
    <x v="240"/>
    <n v="42.37"/>
    <n v="7.63"/>
    <n v="50"/>
  </r>
  <r>
    <s v="F FI37"/>
    <s v="00026643"/>
    <s v="COLABORATIVA S.A.C."/>
    <x v="68"/>
    <m/>
    <s v="MEMORY KINGS PERU S.A.C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31"/>
    <n v="1"/>
    <n v="16.95"/>
    <n v="20"/>
    <n v="0"/>
    <n v="16.95"/>
    <n v="17.989999999999998"/>
    <n v="3.05"/>
    <n v="20"/>
    <n v="1"/>
    <n v="1"/>
    <x v="0"/>
    <s v="Otros"/>
    <x v="34"/>
    <n v="29585"/>
    <x v="31"/>
    <x v="0"/>
    <x v="0"/>
    <s v="Pagado"/>
    <x v="0"/>
    <s v="6329102 SERVICIOS DIVERSOS"/>
    <x v="14"/>
    <x v="0"/>
    <m/>
    <m/>
    <m/>
    <m/>
    <m/>
    <m/>
    <x v="240"/>
    <n v="16.95"/>
    <n v="3.05"/>
    <n v="20"/>
  </r>
  <r>
    <s v="F FI37"/>
    <s v="00026643"/>
    <s v="COLABORATIVA S.A.C."/>
    <x v="68"/>
    <m/>
    <s v="MEMORY KINGS PERU S.A.C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160"/>
    <n v="1"/>
    <n v="36.44"/>
    <n v="43"/>
    <n v="0"/>
    <n v="36.44"/>
    <n v="18"/>
    <n v="6.56"/>
    <n v="43"/>
    <n v="1"/>
    <n v="1"/>
    <x v="0"/>
    <s v="Otros"/>
    <x v="34"/>
    <n v="29586"/>
    <x v="158"/>
    <x v="0"/>
    <x v="0"/>
    <s v="Pagado"/>
    <x v="9"/>
    <s v="6330102 COMPRA EQUIPOS"/>
    <x v="25"/>
    <x v="0"/>
    <m/>
    <m/>
    <m/>
    <m/>
    <m/>
    <m/>
    <x v="240"/>
    <n v="36.44"/>
    <n v="6.56"/>
    <n v="43"/>
  </r>
  <r>
    <s v="F FI37"/>
    <s v="00026643"/>
    <s v="COLABORATIVA S.A.C."/>
    <x v="68"/>
    <m/>
    <s v="MEMORY KINGS PERU S.A.C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94"/>
    <n v="1"/>
    <n v="1571.19"/>
    <n v="1854"/>
    <n v="0"/>
    <n v="1571.19"/>
    <n v="18"/>
    <n v="282.80999999999898"/>
    <n v="1854"/>
    <n v="1"/>
    <n v="1"/>
    <x v="0"/>
    <s v="Otros"/>
    <x v="34"/>
    <n v="29589"/>
    <x v="92"/>
    <x v="4"/>
    <x v="0"/>
    <s v="Pagado"/>
    <x v="9"/>
    <s v="6330102 COMPRA EQUIPOS"/>
    <x v="25"/>
    <x v="0"/>
    <m/>
    <m/>
    <m/>
    <m/>
    <m/>
    <m/>
    <x v="240"/>
    <n v="1571.19"/>
    <n v="282.80999999999898"/>
    <n v="1854"/>
  </r>
  <r>
    <s v="F FI37"/>
    <s v="00026643"/>
    <s v="COLABORATIVA S.A.C."/>
    <x v="68"/>
    <m/>
    <s v="MEMORY KINGS PERU S.A.C"/>
    <m/>
    <s v="RUC"/>
    <n v="20506717044"/>
    <s v="[{'codigo_producto': 1853, 'cantidad': '1', 'valor_unitario': 42.37, 'precio_unitario': 50.0, 'descuento': 0.0, 'subtotal': 42.37, 'porcentaje_de_igv': '18.01', 'igv': 7.630000000000003, 'total': 50.0, 'moneda': '1', 'tipo_de_cambio': 1.0, 'id_tipo_gasto': 5, 'nom_tipo_gasto': 'Otros', 'id_proveedor': 2224, 'id_producto': 29584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91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2224, 'id_producto': 29585, 'nom_producto': 'DELIVERY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, {'codigo_producto': 1962, 'cantidad': '1', 'valor_unitario': 36.44, 'precio_unitario': 43.0, 'descuento': 0.0, 'subtotal': 36.44, 'porcentaje_de_igv': '18.00', 'igv': 6.560000000000002, 'total': 43.0, 'moneda': '1', 'tipo_de_cambio': 1.0, 'id_tipo_gasto': 5, 'nom_tipo_gasto': 'Otros', 'id_proveedor': 2224, 'id_producto': 29586, 'nom_producto': 'Sistema Operativo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44, 'cantidad': '1', 'valor_unitario': 1571.19, 'precio_unitario': 1854.0, 'descuento': 0.0, 'subtotal': 1571.19, 'porcentaje_de_igv': '18.00', 'igv': 282.80999999999995, 'total': 1854.0, 'moneda': '1', 'tipo_de_cambio': 1.0, 'id_tipo_gasto': 5, 'nom_tipo_gasto': 'Otros', 'id_proveedor': 2224, 'id_producto': 29589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238, 'cantidad': '1', 'valor_unitario': 240.68, 'precio_unitario': 284.0, 'descuento': 0.0, 'subtotal': 240.68, 'porcentaje_de_igv': '18.00', 'igv': 43.31999999999999, 'total': 284.0, 'moneda': '1', 'tipo_de_cambio': 1.0, 'id_tipo_gasto': 5, 'nom_tipo_gasto': 'Otros', 'id_proveedor': 2224, 'id_producto': 29590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]"/>
    <d v="2025-07-10T00:00:00"/>
    <m/>
    <m/>
    <m/>
    <m/>
    <m/>
    <x v="36"/>
    <n v="1"/>
    <n v="240.68"/>
    <n v="284"/>
    <n v="0"/>
    <n v="240.68"/>
    <n v="18"/>
    <n v="43.319999999999901"/>
    <n v="284"/>
    <n v="1"/>
    <n v="1"/>
    <x v="0"/>
    <s v="Otros"/>
    <x v="34"/>
    <n v="29590"/>
    <x v="36"/>
    <x v="4"/>
    <x v="0"/>
    <s v="Pagado"/>
    <x v="9"/>
    <s v="6330102 COMPRA EQUIPOS"/>
    <x v="25"/>
    <x v="0"/>
    <m/>
    <m/>
    <m/>
    <m/>
    <m/>
    <m/>
    <x v="240"/>
    <n v="240.68"/>
    <n v="43.319999999999901"/>
    <n v="284"/>
  </r>
  <r>
    <s v="GAST"/>
    <n v="2025060004"/>
    <s v="COLABORATIVA S.A.C."/>
    <x v="69"/>
    <m/>
    <s v="Dany Tsukamoto  Yncio"/>
    <m/>
    <s v="RUC"/>
    <m/>
    <s v="[{'codigo_producto': 1780, 'cantidad': '1', 'valor_unitario': 355.08, 'precio_unitario': 419.0, 'descuento': 0.0, 'subtotal': 355.08, 'porcentaje_de_igv': '18.00', 'igv': 63.920000000000016, 'total': 419.0, 'moneda': '1', 'tipo_de_cambio': 1.0, 'id_tipo_gasto': 5, 'nom_tipo_gasto': 'Otros', 'id_proveedor': 1614, 'id_producto': 29310, 'nom_producto': 'Comida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69, 'nom_distribucion': 'Comercial', 'sub_categoria': 'Otros', 'porcentaje': '100.00'}]]}]"/>
    <d v="2025-07-08T00:00:00"/>
    <m/>
    <m/>
    <m/>
    <m/>
    <m/>
    <x v="161"/>
    <n v="1"/>
    <n v="355.08"/>
    <n v="419"/>
    <n v="0"/>
    <n v="355.08"/>
    <n v="18"/>
    <n v="63.92"/>
    <n v="419"/>
    <n v="1"/>
    <n v="1"/>
    <x v="0"/>
    <s v="Otros"/>
    <x v="108"/>
    <n v="29310"/>
    <x v="159"/>
    <x v="0"/>
    <x v="0"/>
    <s v="Pagado"/>
    <x v="5"/>
    <s v="6329000 AsesorÃ­a y consultorÃ­a - Otros"/>
    <x v="11"/>
    <x v="0"/>
    <m/>
    <m/>
    <m/>
    <m/>
    <m/>
    <m/>
    <x v="241"/>
    <n v="355.08"/>
    <n v="63.92"/>
    <n v="419"/>
  </r>
  <r>
    <s v="GAST"/>
    <n v="2025060003"/>
    <s v="COLABORATIVA S.A.C."/>
    <x v="69"/>
    <m/>
    <s v="Angie Nicole Flores Romero"/>
    <m/>
    <s v="DNI"/>
    <n v="48112325"/>
    <s v="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07-08T00:00:00"/>
    <m/>
    <m/>
    <m/>
    <m/>
    <m/>
    <x v="162"/>
    <n v="1"/>
    <n v="80"/>
    <n v="80"/>
    <n v="0"/>
    <n v="80"/>
    <n v="0"/>
    <n v="0"/>
    <n v="80"/>
    <n v="1"/>
    <n v="1"/>
    <x v="0"/>
    <s v="Otros"/>
    <x v="109"/>
    <n v="29294"/>
    <x v="160"/>
    <x v="0"/>
    <x v="0"/>
    <s v="Pagado"/>
    <x v="6"/>
    <s v="6315100 Otros gastos de viaje"/>
    <x v="8"/>
    <x v="0"/>
    <m/>
    <m/>
    <m/>
    <m/>
    <m/>
    <m/>
    <x v="242"/>
    <n v="80"/>
    <n v="0"/>
    <n v="80"/>
  </r>
  <r>
    <s v="GAST"/>
    <n v="2025060003"/>
    <s v="COLABORATIVA S.A.C."/>
    <x v="69"/>
    <m/>
    <s v="Angie Nicole Flores Romero"/>
    <m/>
    <s v="DNI"/>
    <n v="48112325"/>
    <s v="[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4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, {'codigo_producto': 1781, 'cantidad': '1', 'valor_unitario': 80.0, 'precio_unitario': 80.0, 'descuento': 0.0, 'subtotal': 80.0, 'porcentaje_de_igv': '0.00', 'igv': 0.0, 'total': 80.0, 'moneda': '1', 'tipo_de_cambio': 1.0, 'id_tipo_gasto': 5, 'nom_tipo_gasto': 'Otros', 'id_proveedor': 1606, 'id_producto': 29295, 'nom_producto': 'Viaje y alojamiento', 'categoria_producto': 'EVENTOS', 'id_estado': 'paid', 'nombre_estado': 'Pagado', 'evento': {'id_evento': '', 'nom_evento': '', 'fecha_hora_ini_event': '', 'fecha_hora_fin_event': '', 'id_organizador': '', 'nom_organizador': '', 'tipo_organizador': ''}, 'id_cuenta': 6727, 'nom_cuenta': '6315100 Otros gastos de viaje', 'distribucion_analitica': [[{'codigo': 132, 'nom_distribucion': 'Validadores', 'sub_categoria': 'Gastos de Viaje', 'porcentaje': '100.00'}]]}]"/>
    <d v="2025-07-08T00:00:00"/>
    <m/>
    <m/>
    <m/>
    <m/>
    <m/>
    <x v="162"/>
    <n v="1"/>
    <n v="80"/>
    <n v="80"/>
    <n v="0"/>
    <n v="80"/>
    <n v="0"/>
    <n v="0"/>
    <n v="80"/>
    <n v="1"/>
    <n v="1"/>
    <x v="0"/>
    <s v="Otros"/>
    <x v="109"/>
    <n v="29295"/>
    <x v="160"/>
    <x v="0"/>
    <x v="0"/>
    <s v="Pagado"/>
    <x v="6"/>
    <s v="6315100 Otros gastos de viaje"/>
    <x v="8"/>
    <x v="0"/>
    <m/>
    <m/>
    <m/>
    <m/>
    <m/>
    <m/>
    <x v="242"/>
    <n v="80"/>
    <n v="0"/>
    <n v="80"/>
  </r>
  <r>
    <s v="F F037"/>
    <s v="00038714"/>
    <s v="COLABORATIVA S.A.C."/>
    <x v="70"/>
    <m/>
    <s v="LUCHA PARTNERS S.A.C."/>
    <m/>
    <s v="RUC"/>
    <n v="20600593685"/>
    <s v="[{'codigo_producto': 1912, 'cantidad': '1', 'valor_unitario': 92.8, 'precio_unitario': 109.5, 'descuento': 0.0, 'subtotal': 92.8, 'porcentaje_de_igv': '18.00', 'igv': 16.700000000000003, 'total': 109.5, 'moneda': '1', 'tipo_de_cambio': 1.0, 'id_tipo_gasto': 5, 'nom_tipo_gasto': 'Otros', 'id_proveedor': 1390, 'id_producto': 29966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7T00:00:00"/>
    <m/>
    <m/>
    <m/>
    <m/>
    <m/>
    <x v="9"/>
    <n v="1"/>
    <n v="92.8"/>
    <n v="109.5"/>
    <n v="0"/>
    <n v="92.8"/>
    <n v="18"/>
    <n v="16.7"/>
    <n v="109.5"/>
    <n v="1"/>
    <n v="1"/>
    <x v="0"/>
    <s v="Otros"/>
    <x v="110"/>
    <n v="29966"/>
    <x v="9"/>
    <x v="0"/>
    <x v="0"/>
    <s v="Pagado"/>
    <x v="4"/>
    <s v="6314100 AlimentaciÃ³n"/>
    <x v="7"/>
    <x v="0"/>
    <m/>
    <m/>
    <m/>
    <m/>
    <m/>
    <m/>
    <x v="243"/>
    <n v="92.8"/>
    <n v="16.7"/>
    <n v="109.5"/>
  </r>
  <r>
    <s v="F F500"/>
    <s v="00038780"/>
    <s v="COLABORATIVA S.A.C."/>
    <x v="70"/>
    <m/>
    <s v="DOLCE CAPRICCIO SAC"/>
    <m/>
    <s v="RUC"/>
    <n v="20475815247"/>
    <s v="[{'codigo_producto': 1957, 'cantidad': '1', 'valor_unitario': 95.0, 'precio_unitario': 95.0, 'descuento': 0.0, 'subtotal': 95.0, 'porcentaje_de_igv': '0.00', 'igv': 0.0, 'total': 95.0, 'moneda': '1', 'tipo_de_cambio': 1.0, 'id_tipo_gasto': 5, 'nom_tipo_gasto': 'Otros', 'id_proveedor': 1519, 'id_producto': 29580, 'nom_producto': 'TORTA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97, 'nom_distribucion': 'RR.HH', 'sub_categoria': 'Bienestar', 'porcentaje': '100.00'}]]}]"/>
    <d v="2025-07-07T00:00:00"/>
    <m/>
    <m/>
    <m/>
    <m/>
    <m/>
    <x v="5"/>
    <n v="1"/>
    <n v="95"/>
    <n v="95"/>
    <n v="0"/>
    <n v="95"/>
    <n v="0"/>
    <n v="0"/>
    <n v="95"/>
    <n v="1"/>
    <n v="1"/>
    <x v="0"/>
    <s v="Otros"/>
    <x v="111"/>
    <n v="29580"/>
    <x v="5"/>
    <x v="0"/>
    <x v="0"/>
    <s v="Pagado"/>
    <x v="4"/>
    <s v="6314100 AlimentaciÃ³n"/>
    <x v="4"/>
    <x v="0"/>
    <m/>
    <m/>
    <m/>
    <m/>
    <m/>
    <m/>
    <x v="244"/>
    <n v="95"/>
    <n v="0"/>
    <n v="95"/>
  </r>
  <r>
    <s v="RE"/>
    <s v="00120"/>
    <s v="COLABORATIVA S.A.C."/>
    <x v="70"/>
    <m/>
    <s v="PALOMINO VALLE ADRIANA"/>
    <m/>
    <s v="RUC"/>
    <n v="10726239245"/>
    <s v="[{'codigo_producto': 1958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786, 'id_producto': 29291, 'nom_producto': 'AUDITORI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"/>
    <d v="2025-07-07T00:00:00"/>
    <m/>
    <m/>
    <m/>
    <m/>
    <m/>
    <x v="115"/>
    <n v="1"/>
    <n v="847.46"/>
    <n v="1000"/>
    <n v="0"/>
    <n v="847.46"/>
    <n v="18"/>
    <n v="152.539999999999"/>
    <n v="1000"/>
    <n v="1"/>
    <n v="1"/>
    <x v="0"/>
    <s v="Otros"/>
    <x v="112"/>
    <n v="29291"/>
    <x v="113"/>
    <x v="0"/>
    <x v="0"/>
    <s v="Pagado"/>
    <x v="5"/>
    <s v="6329000 AsesorÃ­a y consultorÃ­a - Otros"/>
    <x v="20"/>
    <x v="0"/>
    <m/>
    <m/>
    <m/>
    <m/>
    <m/>
    <m/>
    <x v="245"/>
    <n v="847.46"/>
    <n v="152.539999999999"/>
    <n v="1000"/>
  </r>
  <r>
    <s v="F E001"/>
    <s v="00000079"/>
    <s v="COLABORATIVA S.A.C."/>
    <x v="70"/>
    <m/>
    <s v="MUÃ‘OZ VERANO JOHN BRACKSON"/>
    <m/>
    <s v="RUC"/>
    <n v="10440668581"/>
    <s v="[{'codigo_producto': 1939, 'cantidad': '8', 'valor_unitario': 300.0, 'precio_unitario': 354.0, 'descuento': 0.0, 'subtotal': 2400.0, 'porcentaje_de_igv': '18.00', 'igv': 432.0, 'total': 2832.0, 'moneda': '1', 'tipo_de_cambio': 1.0, 'id_tipo_gasto': 2, 'nom_tipo_gasto': 'Servicios', 'id_proveedor': 1389, 'id_producto': 29288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x v="6"/>
    <n v="8"/>
    <n v="300"/>
    <n v="354"/>
    <n v="0"/>
    <n v="2400"/>
    <n v="18"/>
    <n v="432"/>
    <n v="2832"/>
    <n v="1"/>
    <n v="1"/>
    <x v="1"/>
    <s v="Servicios"/>
    <x v="14"/>
    <n v="29288"/>
    <x v="6"/>
    <x v="0"/>
    <x v="0"/>
    <s v="Pagado"/>
    <x v="0"/>
    <s v="6329102 SERVICIOS DIVERSOS"/>
    <x v="2"/>
    <x v="0"/>
    <m/>
    <m/>
    <m/>
    <m/>
    <m/>
    <m/>
    <x v="246"/>
    <n v="2400"/>
    <n v="432"/>
    <n v="2832"/>
  </r>
  <r>
    <s v="F E001"/>
    <s v="00000078"/>
    <s v="COLABORATIVA S.A.C."/>
    <x v="70"/>
    <m/>
    <s v="MUÃ‘OZ VERANO JOHN BRACKSON"/>
    <m/>
    <s v="RUC"/>
    <n v="10440668581"/>
    <s v="[{'codigo_producto': 1859, 'cantidad': '9', 'valor_unitario': 120.0, 'precio_unitario': 141.60000000000002, 'descuento': 0.0, 'subtotal': 1080.0, 'porcentaje_de_igv': '18.00', 'igv': 194.4000000000001, 'total': 1274.4, 'moneda': '1', 'tipo_de_cambio': 1.0, 'id_tipo_gasto': 2, 'nom_tipo_gasto': 'Servicios', 'id_proveedor': 1389, 'id_producto': 29285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x v="98"/>
    <n v="9"/>
    <n v="120"/>
    <s v="141.60000000000002"/>
    <n v="0"/>
    <n v="1080"/>
    <n v="18"/>
    <n v="194.4"/>
    <n v="1274.4000000000001"/>
    <n v="1"/>
    <n v="1"/>
    <x v="1"/>
    <s v="Servicios"/>
    <x v="14"/>
    <n v="29285"/>
    <x v="96"/>
    <x v="0"/>
    <x v="0"/>
    <s v="Pagado"/>
    <x v="0"/>
    <s v="6329102 SERVICIOS DIVERSOS"/>
    <x v="2"/>
    <x v="0"/>
    <m/>
    <m/>
    <m/>
    <m/>
    <m/>
    <m/>
    <x v="247"/>
    <n v="1080"/>
    <n v="194.4"/>
    <n v="1274.4000000000001"/>
  </r>
  <r>
    <s v="F E001"/>
    <s v="00000557"/>
    <s v="COLABORATIVA S.A.C."/>
    <x v="70"/>
    <m/>
    <s v="TECACTUS S.A.C."/>
    <m/>
    <s v="RUC"/>
    <n v="20601772541"/>
    <s v="[{'codigo_producto': 283, 'cantidad': '1', 'valor_unitario': 2667.0, 'precio_unitario': 3147.06, 'descuento': 0.0, 'subtotal': 2667.0, 'porcentaje_de_igv': '18.00', 'igv': 480.05999999999995, 'total': 3147.06, 'moneda': '1', 'tipo_de_cambio': 1.0, 'id_tipo_gasto': 2, 'nom_tipo_gasto': 'Servicios', 'id_proveedor': 1404, 'id_producto': 29282, 'nom_producto': 'SERVICIO DE DESARROLLO WEB', 'categoria_producto': 'Mobiliario de oficina', 'id_estado': 'not_paid', 'nombre_estado': 'Sin pagar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7-07T00:00:00"/>
    <m/>
    <m/>
    <m/>
    <m/>
    <m/>
    <x v="101"/>
    <n v="1"/>
    <n v="2667"/>
    <n v="3147.06"/>
    <n v="0"/>
    <n v="2667"/>
    <n v="18"/>
    <n v="480.05999999999898"/>
    <n v="3147.06"/>
    <n v="1"/>
    <n v="1"/>
    <x v="1"/>
    <s v="Servicios"/>
    <x v="106"/>
    <n v="29282"/>
    <x v="99"/>
    <x v="8"/>
    <x v="1"/>
    <s v="Sin pagar"/>
    <x v="0"/>
    <s v="6329102 SERVICIOS DIVERSOS"/>
    <x v="1"/>
    <x v="0"/>
    <m/>
    <m/>
    <m/>
    <m/>
    <m/>
    <m/>
    <x v="248"/>
    <n v="2667"/>
    <n v="480.05999999999898"/>
    <n v="3147.06"/>
  </r>
  <r>
    <s v="F E001"/>
    <s v="00000009"/>
    <s v="COLABORATIVA S.A.C."/>
    <x v="70"/>
    <m/>
    <s v="MENDOZA GUERRA FELIX ANTONIO"/>
    <m/>
    <s v="RUC"/>
    <m/>
    <s v="[{'codigo_producto': 234, 'cantidad': '1', 'valor_unitario': 500.0, 'precio_unitario': 590.0, 'descuento': 0.0, 'subtotal': 500.0, 'porcentaje_de_igv': '18.00', 'igv': 90.0, 'total': 590.0, 'moneda': '1', 'tipo_de_cambio': 1.0, 'id_tipo_gasto': 5, 'nom_tipo_gasto': 'Otros', 'id_proveedor': 2187, 'id_producto': 29275, 'nom_producto': 'Equipos Zebr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7-07T00:00:00"/>
    <m/>
    <m/>
    <m/>
    <m/>
    <m/>
    <x v="122"/>
    <n v="1"/>
    <n v="500"/>
    <n v="590"/>
    <n v="0"/>
    <n v="500"/>
    <n v="18"/>
    <n v="90"/>
    <n v="590"/>
    <n v="1"/>
    <n v="1"/>
    <x v="0"/>
    <s v="Otros"/>
    <x v="83"/>
    <n v="29275"/>
    <x v="120"/>
    <x v="4"/>
    <x v="0"/>
    <s v="Pagado"/>
    <x v="9"/>
    <s v="6330102 COMPRA EQUIPOS"/>
    <x v="13"/>
    <x v="0"/>
    <m/>
    <m/>
    <m/>
    <m/>
    <m/>
    <m/>
    <x v="249"/>
    <n v="500"/>
    <n v="90"/>
    <n v="590"/>
  </r>
  <r>
    <s v="RE"/>
    <s v="0011"/>
    <s v="COLABORATIVA S.A.C."/>
    <x v="70"/>
    <m/>
    <s v="DE LA TORRE CHUQUISTA CELESTE"/>
    <m/>
    <s v="RUC"/>
    <m/>
    <s v="[{'codigo_producto': 1806, 'cantidad': '1', 'valor_unitario': 254.24, 'precio_unitario': 300.0, 'descuento': 0.0, 'subtotal': 254.24, 'porcentaje_de_igv': '18.00', 'igv': 45.75999999999999, 'total': 300.0, 'moneda': '1', 'tipo_de_cambio': 1.0, 'id_tipo_gasto': 1, 'nom_tipo_gasto': 'Personal', 'id_proveedor': 2186, 'id_producto': 29272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7T00:00:00"/>
    <m/>
    <m/>
    <m/>
    <m/>
    <m/>
    <x v="50"/>
    <n v="1"/>
    <n v="254.24"/>
    <n v="300"/>
    <n v="0"/>
    <n v="254.24"/>
    <n v="18"/>
    <n v="45.759999999999899"/>
    <n v="300"/>
    <n v="1"/>
    <n v="1"/>
    <x v="2"/>
    <s v="Personal"/>
    <x v="113"/>
    <n v="29272"/>
    <x v="50"/>
    <x v="6"/>
    <x v="0"/>
    <s v="Pagado"/>
    <x v="0"/>
    <s v="6329102 SERVICIOS DIVERSOS"/>
    <x v="2"/>
    <x v="0"/>
    <m/>
    <m/>
    <m/>
    <m/>
    <m/>
    <m/>
    <x v="250"/>
    <n v="254.24"/>
    <n v="45.759999999999899"/>
    <n v="300"/>
  </r>
  <r>
    <s v="F F002"/>
    <s v="00023825"/>
    <s v="COLABORATIVA S.A.C."/>
    <x v="71"/>
    <m/>
    <s v="SABOR DE CASA S.A.C."/>
    <m/>
    <s v="RUC"/>
    <n v="20506750688"/>
    <s v="[{'codigo_producto': 1912, 'cantidad': '1', 'valor_unitario': 1283.9, 'precio_unitario': 1515.0, 'descuento': 0.0, 'subtotal': 1283.9, 'porcentaje_de_igv': '18.00', 'igv': 231.0999999999999, 'total': 1515.0, 'moneda': '1', 'tipo_de_cambio': 1.0, 'id_tipo_gasto': 5, 'nom_tipo_gasto': 'Otros', 'id_proveedor': 4973, 'id_producto': 2996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6T00:00:00"/>
    <m/>
    <m/>
    <m/>
    <m/>
    <m/>
    <x v="9"/>
    <n v="1"/>
    <n v="1283.9000000000001"/>
    <n v="1515"/>
    <n v="0"/>
    <n v="1283.9000000000001"/>
    <n v="18"/>
    <n v="231.099999999999"/>
    <n v="1515"/>
    <n v="1"/>
    <n v="1"/>
    <x v="0"/>
    <s v="Otros"/>
    <x v="114"/>
    <n v="29961"/>
    <x v="9"/>
    <x v="0"/>
    <x v="0"/>
    <s v="Pagado"/>
    <x v="4"/>
    <s v="6314100 AlimentaciÃ³n"/>
    <x v="7"/>
    <x v="0"/>
    <m/>
    <m/>
    <m/>
    <m/>
    <m/>
    <m/>
    <x v="251"/>
    <n v="1283.9000000000001"/>
    <n v="231.099999999999"/>
    <n v="1515"/>
  </r>
  <r>
    <s v="F E001"/>
    <s v="00000985"/>
    <s v="COLABORATIVA S.A.C."/>
    <x v="72"/>
    <m/>
    <s v="CONSULTORA SVS S.A.C."/>
    <m/>
    <s v="RUC"/>
    <m/>
    <s v="[{'codigo_producto': 1956, 'cantidad': '1', 'valor_unitario': 1900.0, 'precio_unitario': 2242.0, 'descuento': 0.0, 'subtotal': 1900.0, 'porcentaje_de_igv': '18.00', 'igv': 342.0, 'total': 2242.0, 'moneda': '1', 'tipo_de_cambio': 1.0, 'id_tipo_gasto': 5, 'nom_tipo_gasto': 'Otros', 'id_proveedor': 2181, 'id_producto': 29267, 'nom_producto': 'SERVICIO DE CAPACITACI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97, 'nom_distribucion': 'RR.HH', 'sub_categoria': 'Bienestar', 'porcentaje': '100.00'}]]}]"/>
    <d v="2025-07-04T00:00:00"/>
    <m/>
    <m/>
    <m/>
    <m/>
    <m/>
    <x v="1"/>
    <n v="1"/>
    <n v="1900"/>
    <n v="2242"/>
    <n v="0"/>
    <n v="1900"/>
    <n v="18"/>
    <n v="342"/>
    <n v="2242"/>
    <n v="1"/>
    <n v="1"/>
    <x v="0"/>
    <s v="Otros"/>
    <x v="115"/>
    <n v="29267"/>
    <x v="1"/>
    <x v="0"/>
    <x v="0"/>
    <s v="Pagado"/>
    <x v="5"/>
    <s v="6329000 AsesorÃ­a y consultorÃ­a - Otros"/>
    <x v="4"/>
    <x v="0"/>
    <m/>
    <m/>
    <m/>
    <m/>
    <m/>
    <m/>
    <x v="252"/>
    <n v="1900"/>
    <n v="342"/>
    <n v="2242"/>
  </r>
  <r>
    <s v="F F001"/>
    <s v="00024718"/>
    <s v="COLABORATIVA S.A.C."/>
    <x v="72"/>
    <m/>
    <s v="TECNOLOGIA FLEXOGRAFICA S.A.C - TECFLEX"/>
    <s v="Proveedor"/>
    <s v="RUC"/>
    <n v="20430785266"/>
    <s v="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4T00:00:00"/>
    <m/>
    <m/>
    <m/>
    <m/>
    <m/>
    <x v="129"/>
    <n v="120"/>
    <n v="16.899999999999999"/>
    <n v="19.942"/>
    <n v="0"/>
    <n v="2028"/>
    <n v="18"/>
    <n v="365.039999999999"/>
    <n v="2393.04"/>
    <n v="1"/>
    <n v="1"/>
    <x v="0"/>
    <s v="Otros"/>
    <x v="17"/>
    <n v="29261"/>
    <x v="127"/>
    <x v="0"/>
    <x v="0"/>
    <s v="Pagado"/>
    <x v="5"/>
    <s v="6329000 AsesorÃ­a y consultorÃ­a - Otros"/>
    <x v="10"/>
    <x v="0"/>
    <m/>
    <m/>
    <m/>
    <m/>
    <m/>
    <m/>
    <x v="253"/>
    <n v="2028"/>
    <n v="365.039999999999"/>
    <n v="2393.04"/>
  </r>
  <r>
    <s v="F F001"/>
    <s v="00024718"/>
    <s v="COLABORATIVA S.A.C."/>
    <x v="72"/>
    <m/>
    <s v="TECNOLOGIA FLEXOGRAFICA S.A.C - TECFLEX"/>
    <s v="Proveedor"/>
    <s v="RUC"/>
    <n v="20430785266"/>
    <s v="[{'codigo_producto': 1824, 'cantidad': '120', 'valor_unitario': 16.9, 'precio_unitario': 19.942, 'descuento': 0.0, 'subtotal': 2028.0, 'porcentaje_de_igv': '18.00', 'igv': 365.03999999999996, 'total': 2393.04, 'moneda': '1', 'tipo_de_cambio': 1.0, 'id_tipo_gasto': 5, 'nom_tipo_gasto': 'Otros', 'id_proveedor': 470, 'id_producto': 29261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24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262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4T00:00:00"/>
    <m/>
    <m/>
    <m/>
    <m/>
    <m/>
    <x v="129"/>
    <n v="1"/>
    <n v="41.8"/>
    <n v="49.32"/>
    <n v="0"/>
    <n v="41.8"/>
    <n v="17.989999999999998"/>
    <n v="7.52"/>
    <n v="49.32"/>
    <n v="1"/>
    <n v="1"/>
    <x v="0"/>
    <s v="Otros"/>
    <x v="17"/>
    <n v="29262"/>
    <x v="127"/>
    <x v="0"/>
    <x v="0"/>
    <s v="Pagado"/>
    <x v="5"/>
    <s v="6329000 AsesorÃ­a y consultorÃ­a - Otros"/>
    <x v="10"/>
    <x v="0"/>
    <m/>
    <m/>
    <m/>
    <m/>
    <m/>
    <m/>
    <x v="253"/>
    <n v="41.8"/>
    <n v="7.52"/>
    <n v="49.32"/>
  </r>
  <r>
    <s v="F907"/>
    <s v="00030714"/>
    <s v="COLABORATIVA S.A.C."/>
    <x v="8"/>
    <d v="2025-10-27T09:59:57"/>
    <s v="Repsol Comercial S.A.C."/>
    <m/>
    <s v="RUC"/>
    <n v="20503840121"/>
    <s v="[{'codigo_producto': 2048, 'cantidad': '1', 'valor_unitario': 250.03, 'precio_unitario': 250.03, 'descuento': 0.0, 'subtotal': 250.03, 'porcentaje_de_igv': '0.00', 'igv': 0.0, 'total': 250.03, 'moneda': '1', 'tipo_de_cambio': 1.0, 'id_tipo_gasto': 5, 'nom_tipo_gasto': 'Otros', 'id_proveedor': 6107, 'id_producto': 30723, 'nom_producto': 'GASOLINA', 'categoria_producto': 'EVENTOS', 'id_estado': 'paid', 'nombre_estado': 'Pagado', 'evento': {'id_evento': '', 'nom_evento': '', 'fecha_hora_ini_event': '', 'fecha_hora_fin_event': '', 'id_organizador': '', 'nom_organizador': '', 'tipo_organizador': ''}, 'id_cuenta': 6806, 'nom_cuenta': '6561107 COMBUSTIBLE', 'distribucion_analitica': [[{'codigo': 145, 'nom_distribucion': 'Administrativo', 'sub_categoria': 'Gerencia', 'porcentaje': '100.00'}]]}]"/>
    <d v="2025-10-01T00:00:00"/>
    <m/>
    <m/>
    <m/>
    <m/>
    <m/>
    <x v="38"/>
    <n v="1"/>
    <n v="250.03"/>
    <n v="250.03"/>
    <n v="0"/>
    <n v="250.03"/>
    <n v="0"/>
    <n v="0"/>
    <n v="250.03"/>
    <n v="1"/>
    <n v="1"/>
    <x v="0"/>
    <s v="Otros"/>
    <x v="66"/>
    <n v="30723"/>
    <x v="38"/>
    <x v="0"/>
    <x v="0"/>
    <s v="Pagado"/>
    <x v="11"/>
    <s v="6561107 COMBUSTIBLE"/>
    <x v="7"/>
    <x v="0"/>
    <m/>
    <m/>
    <m/>
    <m/>
    <m/>
    <m/>
    <x v="254"/>
    <n v="250.03"/>
    <n v="0"/>
    <n v="250.03"/>
  </r>
  <r>
    <s v="F F574"/>
    <s v="00000062"/>
    <s v="COLABORATIVA S.A.C."/>
    <x v="73"/>
    <m/>
    <s v="GLOBAL FUEL SOCIEDAD ANONIMA"/>
    <m/>
    <s v="RUC"/>
    <n v="20565643496"/>
    <s v="[{'codigo_producto': 1994, 'cantidad': '1', 'valor_unitario': 79.41, 'precio_unitario': 93.7, 'descuento': 0.0, 'subtotal': 79.41, 'porcentaje_de_igv': '18.00', 'igv': 14.290000000000006, 'total': 93.7, 'moneda': '1', 'tipo_de_cambio': 1.0, 'id_tipo_gasto': 5, 'nom_tipo_gasto': 'Otros', 'id_proveedor': 4004, 'id_producto': 29956, 'nom_producto': 'DESAYUN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7-03T00:00:00"/>
    <m/>
    <m/>
    <m/>
    <m/>
    <m/>
    <x v="69"/>
    <n v="1"/>
    <n v="79.41"/>
    <n v="93.7"/>
    <n v="0"/>
    <n v="79.41"/>
    <n v="18"/>
    <n v="14.29"/>
    <n v="93.7"/>
    <n v="1"/>
    <n v="1"/>
    <x v="0"/>
    <s v="Otros"/>
    <x v="59"/>
    <n v="29956"/>
    <x v="68"/>
    <x v="0"/>
    <x v="0"/>
    <s v="Pagado"/>
    <x v="4"/>
    <s v="6314100 AlimentaciÃ³n"/>
    <x v="7"/>
    <x v="0"/>
    <m/>
    <m/>
    <m/>
    <m/>
    <m/>
    <m/>
    <x v="255"/>
    <n v="79.41"/>
    <n v="14.29"/>
    <n v="93.7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3"/>
    <n v="6"/>
    <n v="4.9400000000000004"/>
    <s v="5.829999999999999"/>
    <n v="0"/>
    <n v="29.64"/>
    <n v="18.02"/>
    <n v="5.3399999999999901"/>
    <n v="34.979999999999997"/>
    <n v="1"/>
    <n v="1"/>
    <x v="0"/>
    <s v="Otros"/>
    <x v="116"/>
    <n v="29240"/>
    <x v="161"/>
    <x v="0"/>
    <x v="0"/>
    <s v="Pagado"/>
    <x v="29"/>
    <s v="6561103 Utiles de Aseo"/>
    <x v="1"/>
    <x v="0"/>
    <m/>
    <m/>
    <m/>
    <m/>
    <m/>
    <m/>
    <x v="256"/>
    <n v="29.64"/>
    <n v="5.3399999999999901"/>
    <n v="34.979999999999997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77"/>
    <n v="2"/>
    <n v="7.36"/>
    <n v="8.6850000000000005"/>
    <n v="0"/>
    <n v="14.72"/>
    <n v="18"/>
    <n v="2.65"/>
    <n v="17.37"/>
    <n v="1"/>
    <n v="1"/>
    <x v="0"/>
    <s v="Otros"/>
    <x v="116"/>
    <n v="29241"/>
    <x v="76"/>
    <x v="0"/>
    <x v="0"/>
    <s v="Pagado"/>
    <x v="29"/>
    <s v="6561103 Utiles de Aseo"/>
    <x v="1"/>
    <x v="0"/>
    <m/>
    <m/>
    <m/>
    <m/>
    <m/>
    <m/>
    <x v="256"/>
    <n v="14.72"/>
    <n v="2.65"/>
    <n v="17.37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89"/>
    <n v="2"/>
    <n v="3"/>
    <n v="3.54"/>
    <n v="0"/>
    <n v="6"/>
    <n v="18"/>
    <n v="1.08"/>
    <n v="7.08"/>
    <n v="1"/>
    <n v="1"/>
    <x v="0"/>
    <s v="Otros"/>
    <x v="116"/>
    <n v="29242"/>
    <x v="88"/>
    <x v="0"/>
    <x v="0"/>
    <s v="Pagado"/>
    <x v="29"/>
    <s v="6561103 Utiles de Aseo"/>
    <x v="1"/>
    <x v="0"/>
    <m/>
    <m/>
    <m/>
    <m/>
    <m/>
    <m/>
    <x v="256"/>
    <n v="6"/>
    <n v="1.08"/>
    <n v="7.08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79"/>
    <n v="1"/>
    <n v="20.29"/>
    <n v="23.94"/>
    <n v="0"/>
    <n v="20.29"/>
    <n v="17.989999999999998"/>
    <n v="3.65"/>
    <n v="23.94"/>
    <n v="1"/>
    <n v="1"/>
    <x v="0"/>
    <s v="Otros"/>
    <x v="116"/>
    <n v="29243"/>
    <x v="78"/>
    <x v="0"/>
    <x v="0"/>
    <s v="Pagado"/>
    <x v="29"/>
    <s v="6561103 Utiles de Aseo"/>
    <x v="1"/>
    <x v="0"/>
    <m/>
    <m/>
    <m/>
    <m/>
    <m/>
    <m/>
    <x v="256"/>
    <n v="20.29"/>
    <n v="3.65"/>
    <n v="23.94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83"/>
    <n v="2"/>
    <n v="7.5"/>
    <n v="8.85"/>
    <n v="0"/>
    <n v="15"/>
    <n v="18"/>
    <n v="2.69999999999999"/>
    <n v="17.7"/>
    <n v="1"/>
    <n v="1"/>
    <x v="0"/>
    <s v="Otros"/>
    <x v="116"/>
    <n v="29244"/>
    <x v="82"/>
    <x v="0"/>
    <x v="0"/>
    <s v="Pagado"/>
    <x v="29"/>
    <s v="6561103 Utiles de Aseo"/>
    <x v="1"/>
    <x v="0"/>
    <m/>
    <m/>
    <m/>
    <m/>
    <m/>
    <m/>
    <x v="256"/>
    <n v="15"/>
    <n v="2.69999999999999"/>
    <n v="17.7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76"/>
    <n v="2"/>
    <n v="10.06"/>
    <n v="11.87"/>
    <n v="0"/>
    <n v="20.12"/>
    <n v="17.989999999999998"/>
    <n v="3.6199999999999899"/>
    <n v="23.74"/>
    <n v="1"/>
    <n v="1"/>
    <x v="0"/>
    <s v="Otros"/>
    <x v="116"/>
    <n v="29245"/>
    <x v="75"/>
    <x v="0"/>
    <x v="0"/>
    <s v="Pagado"/>
    <x v="29"/>
    <s v="6561103 Utiles de Aseo"/>
    <x v="1"/>
    <x v="0"/>
    <m/>
    <m/>
    <m/>
    <m/>
    <m/>
    <m/>
    <x v="256"/>
    <n v="20.12"/>
    <n v="3.6199999999999899"/>
    <n v="23.74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88"/>
    <n v="1"/>
    <n v="11.65"/>
    <n v="13.75"/>
    <n v="0"/>
    <n v="11.65"/>
    <n v="18.03"/>
    <n v="2.0999999999999899"/>
    <n v="13.75"/>
    <n v="1"/>
    <n v="1"/>
    <x v="0"/>
    <s v="Otros"/>
    <x v="116"/>
    <n v="29246"/>
    <x v="87"/>
    <x v="0"/>
    <x v="0"/>
    <s v="Pagado"/>
    <x v="29"/>
    <s v="6561103 Utiles de Aseo"/>
    <x v="1"/>
    <x v="0"/>
    <m/>
    <m/>
    <m/>
    <m/>
    <m/>
    <m/>
    <x v="256"/>
    <n v="11.65"/>
    <n v="2.0999999999999899"/>
    <n v="13.75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4"/>
    <n v="1"/>
    <n v="2"/>
    <n v="2.36"/>
    <n v="0"/>
    <n v="2"/>
    <n v="18"/>
    <n v="0.35999999999999899"/>
    <n v="2.36"/>
    <n v="1"/>
    <n v="1"/>
    <x v="0"/>
    <s v="Otros"/>
    <x v="116"/>
    <n v="29247"/>
    <x v="162"/>
    <x v="0"/>
    <x v="0"/>
    <s v="Pagado"/>
    <x v="29"/>
    <s v="6561103 Utiles de Aseo"/>
    <x v="1"/>
    <x v="0"/>
    <m/>
    <m/>
    <m/>
    <m/>
    <m/>
    <m/>
    <x v="256"/>
    <n v="2"/>
    <n v="0.35999999999999899"/>
    <n v="2.36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5"/>
    <n v="4"/>
    <n v="4.34"/>
    <n v="5.12"/>
    <n v="0"/>
    <n v="17.36"/>
    <n v="17.97"/>
    <n v="3.12"/>
    <n v="20.48"/>
    <n v="1"/>
    <n v="1"/>
    <x v="0"/>
    <s v="Otros"/>
    <x v="116"/>
    <n v="29248"/>
    <x v="163"/>
    <x v="0"/>
    <x v="0"/>
    <s v="Pagado"/>
    <x v="29"/>
    <s v="6561103 Utiles de Aseo"/>
    <x v="1"/>
    <x v="0"/>
    <m/>
    <m/>
    <m/>
    <m/>
    <m/>
    <m/>
    <x v="256"/>
    <n v="17.36"/>
    <n v="3.12"/>
    <n v="20.48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6"/>
    <n v="1"/>
    <n v="7.25"/>
    <n v="8.56"/>
    <n v="0"/>
    <n v="7.25"/>
    <n v="18.07"/>
    <n v="1.31"/>
    <n v="8.56"/>
    <n v="1"/>
    <n v="1"/>
    <x v="0"/>
    <s v="Otros"/>
    <x v="116"/>
    <n v="29249"/>
    <x v="164"/>
    <x v="0"/>
    <x v="0"/>
    <s v="Pagado"/>
    <x v="29"/>
    <s v="6561103 Utiles de Aseo"/>
    <x v="1"/>
    <x v="0"/>
    <m/>
    <m/>
    <m/>
    <m/>
    <m/>
    <m/>
    <x v="256"/>
    <n v="7.25"/>
    <n v="1.31"/>
    <n v="8.56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76"/>
    <n v="2"/>
    <n v="11.65"/>
    <n v="13.744999999999999"/>
    <n v="0"/>
    <n v="23.3"/>
    <n v="17.98"/>
    <n v="4.1899999999999897"/>
    <n v="27.49"/>
    <n v="1"/>
    <n v="1"/>
    <x v="0"/>
    <s v="Otros"/>
    <x v="116"/>
    <n v="29250"/>
    <x v="75"/>
    <x v="0"/>
    <x v="0"/>
    <s v="Pagado"/>
    <x v="29"/>
    <s v="6561103 Utiles de Aseo"/>
    <x v="1"/>
    <x v="0"/>
    <m/>
    <m/>
    <m/>
    <m/>
    <m/>
    <m/>
    <x v="256"/>
    <n v="23.3"/>
    <n v="4.1899999999999897"/>
    <n v="27.49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76"/>
    <n v="2"/>
    <n v="16.375"/>
    <n v="19.324999999999999"/>
    <n v="0"/>
    <n v="32.75"/>
    <n v="18.02"/>
    <n v="5.8999999999999897"/>
    <n v="38.65"/>
    <n v="1"/>
    <n v="1"/>
    <x v="0"/>
    <s v="Otros"/>
    <x v="116"/>
    <n v="29251"/>
    <x v="75"/>
    <x v="0"/>
    <x v="0"/>
    <s v="Pagado"/>
    <x v="29"/>
    <s v="6561103 Utiles de Aseo"/>
    <x v="1"/>
    <x v="0"/>
    <m/>
    <m/>
    <m/>
    <m/>
    <m/>
    <m/>
    <x v="256"/>
    <n v="32.75"/>
    <n v="5.8999999999999897"/>
    <n v="38.65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48"/>
    <n v="2"/>
    <n v="28"/>
    <n v="33.04"/>
    <n v="0"/>
    <n v="56"/>
    <n v="18"/>
    <n v="10.079999999999901"/>
    <n v="66.08"/>
    <n v="1"/>
    <n v="1"/>
    <x v="0"/>
    <s v="Otros"/>
    <x v="116"/>
    <n v="29252"/>
    <x v="48"/>
    <x v="0"/>
    <x v="0"/>
    <s v="Pagado"/>
    <x v="29"/>
    <s v="6561103 Utiles de Aseo"/>
    <x v="1"/>
    <x v="0"/>
    <m/>
    <m/>
    <m/>
    <m/>
    <m/>
    <m/>
    <x v="256"/>
    <n v="56"/>
    <n v="10.079999999999901"/>
    <n v="66.08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3"/>
    <n v="7"/>
    <s v="9.790000000000001"/>
    <s v="11.552857142857144"/>
    <n v="0"/>
    <n v="68.53"/>
    <n v="18.010000000000002"/>
    <n v="12.34"/>
    <n v="80.87"/>
    <n v="1"/>
    <n v="1"/>
    <x v="0"/>
    <s v="Otros"/>
    <x v="116"/>
    <n v="29253"/>
    <x v="161"/>
    <x v="0"/>
    <x v="0"/>
    <s v="Pagado"/>
    <x v="29"/>
    <s v="6561103 Utiles de Aseo"/>
    <x v="1"/>
    <x v="0"/>
    <m/>
    <m/>
    <m/>
    <m/>
    <m/>
    <m/>
    <x v="256"/>
    <n v="68.53"/>
    <n v="12.34"/>
    <n v="80.87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3"/>
    <n v="2"/>
    <n v="20.395"/>
    <n v="24.065000000000001"/>
    <n v="0"/>
    <n v="40.79"/>
    <n v="17.989999999999998"/>
    <n v="7.34"/>
    <n v="48.13"/>
    <n v="1"/>
    <n v="1"/>
    <x v="0"/>
    <s v="Otros"/>
    <x v="116"/>
    <n v="29254"/>
    <x v="161"/>
    <x v="0"/>
    <x v="0"/>
    <s v="Pagado"/>
    <x v="29"/>
    <s v="6561103 Utiles de Aseo"/>
    <x v="1"/>
    <x v="0"/>
    <m/>
    <m/>
    <m/>
    <m/>
    <m/>
    <m/>
    <x v="256"/>
    <n v="40.79"/>
    <n v="7.34"/>
    <n v="48.13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7"/>
    <n v="2"/>
    <n v="29.195"/>
    <n v="34.450000000000003"/>
    <n v="0"/>
    <n v="58.39"/>
    <n v="18"/>
    <n v="10.51"/>
    <n v="68.900000000000006"/>
    <n v="1"/>
    <n v="1"/>
    <x v="0"/>
    <s v="Otros"/>
    <x v="116"/>
    <n v="29255"/>
    <x v="165"/>
    <x v="0"/>
    <x v="0"/>
    <s v="Pagado"/>
    <x v="29"/>
    <s v="6561103 Utiles de Aseo"/>
    <x v="1"/>
    <x v="0"/>
    <m/>
    <m/>
    <m/>
    <m/>
    <m/>
    <m/>
    <x v="256"/>
    <n v="58.39"/>
    <n v="10.51"/>
    <n v="68.900000000000006"/>
  </r>
  <r>
    <s v="F E001"/>
    <s v="00003801"/>
    <s v="COLABORATIVA S.A.C."/>
    <x v="73"/>
    <m/>
    <s v="CODELIF"/>
    <m/>
    <s v="RUC"/>
    <m/>
    <s v="[{'codigo_producto': 1941, 'cantidad': '6', 'valor_unitario': 4.94, 'precio_unitario': 5.829999999999999, 'descuento': 0.0, 'subtotal': 29.64, 'porcentaje_de_igv': '18.02', 'igv': 5.339999999999996, 'total': 34.98, 'moneda': '1', 'tipo_de_cambio': 1.0, 'id_tipo_gasto': 5, 'nom_tipo_gasto': 'Otros', 'id_proveedor': 2111, 'id_producto': 29240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2, 'cantidad': '2', 'valor_unitario': 7.36, 'precio_unitario': 8.685, 'descuento': 0.0, 'subtotal': 14.72, 'porcentaje_de_igv': '18.00', 'igv': 2.6500000000000004, 'total': 17.37, 'moneda': '1', 'tipo_de_cambio': 1.0, 'id_tipo_gasto': 5, 'nom_tipo_gasto': 'Otros', 'id_proveedor': 2111, 'id_producto': 29241, 'nom_producto': 'LEJI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3, 'cantidad': '2', 'valor_unitario': 3.0, 'precio_unitario': 3.54, 'descuento': 0.0, 'subtotal': 6.0, 'porcentaje_de_igv': '18.00', 'igv': 1.08, 'total': 7.08, 'moneda': '1', 'tipo_de_cambio': 1.0, 'id_tipo_gasto': 5, 'nom_tipo_gasto': 'Otros', 'id_proveedor': 2111, 'id_producto': 29242, 'nom_producto': 'TRAPE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4, 'cantidad': '1', 'valor_unitario': 20.29, 'precio_unitario': 23.94, 'descuento': 0.0, 'subtotal': 20.29, 'porcentaje_de_igv': '17.99', 'igv': 3.650000000000002, 'total': 23.94, 'moneda': '1', 'tipo_de_cambio': 1.0, 'id_tipo_gasto': 5, 'nom_tipo_gasto': 'Otros', 'id_proveedor': 2111, 'id_producto': 29243, 'nom_producto': 'LAVAVAJILL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5, 'cantidad': '2', 'valor_unitario': 7.5, 'precio_unitario': 8.85, 'descuento': 0.0, 'subtotal': 15.0, 'porcentaje_de_igv': '18.00', 'igv': 2.6999999999999993, 'total': 17.7, 'moneda': '1', 'tipo_de_cambio': 1.0, 'id_tipo_gasto': 5, 'nom_tipo_gasto': 'Otros', 'id_proveedor': 2111, 'id_producto': 29244, 'nom_producto': 'LIMPIATOD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0.06, 'precio_unitario': 11.87, 'descuento': 0.0, 'subtotal': 20.12, 'porcentaje_de_igv': '17.99', 'igv': 3.6199999999999974, 'total': 23.74, 'moneda': '1', 'tipo_de_cambio': 1.0, 'id_tipo_gasto': 5, 'nom_tipo_gasto': 'Otros', 'id_proveedor': 2111, 'id_producto': 29245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7, 'cantidad': '1', 'valor_unitario': 11.65, 'precio_unitario': 13.75, 'descuento': 0.0, 'subtotal': 11.65, 'porcentaje_de_igv': '18.03', 'igv': 2.0999999999999996, 'total': 13.75, 'moneda': '1', 'tipo_de_cambio': 1.0, 'id_tipo_gasto': 5, 'nom_tipo_gasto': 'Otros', 'id_proveedor': 2111, 'id_producto': 29246, 'nom_producto': 'ALCOHOL ISOPROPIL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8, 'cantidad': '1', 'valor_unitario': 2.0, 'precio_unitario': 2.36, 'descuento': 0.0, 'subtotal': 2.0, 'porcentaje_de_igv': '18.00', 'igv': 0.3599999999999999, 'total': 2.36, 'moneda': '1', 'tipo_de_cambio': 1.0, 'id_tipo_gasto': 5, 'nom_tipo_gasto': 'Otros', 'id_proveedor': 2111, 'id_producto': 29247, 'nom_producto': 'PULVER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0, 'cantidad': '4', 'valor_unitario': 4.34, 'precio_unitario': 5.12, 'descuento': 0.0, 'subtotal': 17.36, 'porcentaje_de_igv': '17.97', 'igv': 3.120000000000001, 'total': 20.48, 'moneda': '1', 'tipo_de_cambio': 1.0, 'id_tipo_gasto': 5, 'nom_tipo_gasto': 'Otros', 'id_proveedor': 2111, 'id_producto': 29248, 'nom_producto': 'PASTILLA WC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1, 'cantidad': '1', 'valor_unitario': 7.25, 'precio_unitario': 8.56, 'descuento': 0.0, 'subtotal': 7.25, 'porcentaje_de_igv': '18.07', 'igv': 1.3100000000000005, 'total': 8.56, 'moneda': '1', 'tipo_de_cambio': 1.0, 'id_tipo_gasto': 5, 'nom_tipo_gasto': 'Otros', 'id_proveedor': 2111, 'id_producto': 29249, 'nom_producto': 'LIMPIAVIDRIOS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1.65, 'precio_unitario': 13.745, 'descuento': 0.0, 'subtotal': 23.3, 'porcentaje_de_igv': '17.98', 'igv': 4.189999999999998, 'total': 27.49, 'moneda': '1', 'tipo_de_cambio': 1.0, 'id_tipo_gasto': 5, 'nom_tipo_gasto': 'Otros', 'id_proveedor': 2111, 'id_producto': 29250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6, 'cantidad': '2', 'valor_unitario': 16.375, 'precio_unitario': 19.325, 'descuento': 0.0, 'subtotal': 32.75, 'porcentaje_de_igv': '18.02', 'igv': 5.899999999999999, 'total': 38.65, 'moneda': '1', 'tipo_de_cambio': 1.0, 'id_tipo_gasto': 5, 'nom_tipo_gasto': 'Otros', 'id_proveedor': 2111, 'id_producto': 29251, 'nom_producto': 'BOLSAS PARA BASURA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2, 'cantidad': '2', 'valor_unitario': 28.0, 'precio_unitario': 33.04, 'descuento': 0.0, 'subtotal': 56.0, 'porcentaje_de_igv': '18.00', 'igv': 10.079999999999998, 'total': 66.08, 'moneda': '1', 'tipo_de_cambio': 1.0, 'id_tipo_gasto': 5, 'nom_tipo_gasto': 'Otros', 'id_proveedor': 2111, 'id_producto': 29252, 'nom_producto': 'PAPEL HIGIENIC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7', 'valor_unitario': 9.790000000000001, 'precio_unitario': 11.552857142857144, 'descuento': 0.0, 'subtotal': 68.53, 'porcentaje_de_igv': '18.01', 'igv': 12.340000000000003, 'total': 80.87, 'moneda': '1', 'tipo_de_cambio': 1.0, 'id_tipo_gasto': 5, 'nom_tipo_gasto': 'Otros', 'id_proveedor': 2111, 'id_producto': 29253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41, 'cantidad': '2', 'valor_unitario': 20.395, 'precio_unitario': 24.065, 'descuento': 0.0, 'subtotal': 40.79, 'porcentaje_de_igv': '17.99', 'igv': 7.340000000000003, 'total': 48.13, 'moneda': '1', 'tipo_de_cambio': 1.0, 'id_tipo_gasto': 5, 'nom_tipo_gasto': 'Otros', 'id_proveedor': 2111, 'id_producto': 29254, 'nom_producto': 'AROMATIZADOR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3, 'cantidad': '2', 'valor_unitario': 29.195, 'precio_unitario': 34.45, 'descuento': 0.0, 'subtotal': 58.39, 'porcentaje_de_igv': '18.00', 'igv': 10.510000000000005, 'total': 68.9, 'moneda': '1', 'tipo_de_cambio': 1.0, 'id_tipo_gasto': 5, 'nom_tipo_gasto': 'Otros', 'id_proveedor': 2111, 'id_producto': 29255, 'nom_producto': 'LIMPIADOR DE CU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, {'codigo_producto': 1954, 'cantidad': '1', 'valor_unitario': 10.9, 'precio_unitario': 12.86, 'descuento': 0.0, 'subtotal': 10.9, 'porcentaje_de_igv': '17.98', 'igv': 1.959999999999999, 'total': 12.86, 'moneda': '1', 'tipo_de_cambio': 1.0, 'id_tipo_gasto': 5, 'nom_tipo_gasto': 'Otros', 'id_proveedor': 2111, 'id_producto': 29256, 'nom_producto': 'LETRERO', 'categoria_producto': 'EVENT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'', 'nom_distribucion': '', 'sub_categoria': '', 'porcentaje': '100.00'}]]}]"/>
    <d v="2025-07-03T00:00:00"/>
    <m/>
    <m/>
    <m/>
    <m/>
    <m/>
    <x v="168"/>
    <n v="1"/>
    <n v="10.9"/>
    <n v="12.86"/>
    <n v="0"/>
    <n v="10.9"/>
    <n v="17.98"/>
    <n v="1.95999999999999"/>
    <n v="12.86"/>
    <n v="1"/>
    <n v="1"/>
    <x v="0"/>
    <s v="Otros"/>
    <x v="116"/>
    <n v="29256"/>
    <x v="166"/>
    <x v="0"/>
    <x v="0"/>
    <s v="Pagado"/>
    <x v="29"/>
    <s v="6561103 Utiles de Aseo"/>
    <x v="1"/>
    <x v="0"/>
    <m/>
    <m/>
    <m/>
    <m/>
    <m/>
    <m/>
    <x v="256"/>
    <n v="10.9"/>
    <n v="1.95999999999999"/>
    <n v="12.86"/>
  </r>
  <r>
    <s v="F F005"/>
    <s v="00029664"/>
    <s v="COLABORATIVA S.A.C."/>
    <x v="73"/>
    <m/>
    <s v="N.B. TEALDO &amp; CO. S.A."/>
    <m/>
    <s v="RUC"/>
    <m/>
    <s v="[{'codigo_producto': 1955, 'cantidad': '5', 'valor_unitario': 45.410000000000004, 'precio_unitario': 53.584, 'descuento': 0.0, 'subtotal': 227.05, 'porcentaje_de_igv': '18.00', 'igv': 40.870000000000005, 'total': 267.92, 'moneda': '1', 'tipo_de_cambio': 1.0, 'id_tipo_gasto': 5, 'nom_tipo_gasto': 'Otros', 'id_proveedor': 2113, 'id_producto': 29237, 'nom_producto': 'Cafe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133, 'nom_distribucion': 'Administrativo', 'sub_categoria': 'Suministros', 'porcentaje': '100.00'}]]}]"/>
    <d v="2025-07-03T00:00:00"/>
    <m/>
    <m/>
    <m/>
    <m/>
    <m/>
    <x v="91"/>
    <n v="5"/>
    <s v="45.410000000000004"/>
    <n v="53.584000000000003"/>
    <n v="0"/>
    <n v="227.05"/>
    <n v="18"/>
    <n v="40.869999999999997"/>
    <n v="267.92"/>
    <n v="1"/>
    <n v="1"/>
    <x v="0"/>
    <s v="Otros"/>
    <x v="71"/>
    <n v="29237"/>
    <x v="90"/>
    <x v="0"/>
    <x v="0"/>
    <s v="Pagado"/>
    <x v="8"/>
    <s v="602112 Insumos"/>
    <x v="29"/>
    <x v="0"/>
    <m/>
    <m/>
    <m/>
    <m/>
    <m/>
    <m/>
    <x v="257"/>
    <n v="227.05"/>
    <n v="40.869999999999997"/>
    <n v="267.92"/>
  </r>
  <r>
    <s v="F F101"/>
    <s v="00025883"/>
    <s v="COLABORATIVA S.A.C."/>
    <x v="74"/>
    <m/>
    <s v="INSTITUTO PACIFICO S.A.C"/>
    <m/>
    <s v="RUC"/>
    <n v="20511647259"/>
    <s v="[{'codigo_producto': 1913, 'cantidad': '1', 'valor_unitario': 127.12, 'precio_unitario': 150.0, 'descuento': 0.0, 'subtotal': 127.12, 'porcentaje_de_igv': '18.00', 'igv': 22.879999999999995, 'total': 150.0, 'moneda': '1', 'tipo_de_cambio': 1.0, 'id_tipo_gasto': 5, 'nom_tipo_gasto': 'Otros', 'id_proveedor': 1812, 'id_producto': 29226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1, 'nom_distribucion': 'Comercial', 'sub_categoria': 'Proyecto', 'porcentaje': '100.00'}]]}]"/>
    <d v="2025-07-02T00:00:00"/>
    <m/>
    <m/>
    <m/>
    <m/>
    <m/>
    <x v="169"/>
    <n v="1"/>
    <n v="127.12"/>
    <n v="150"/>
    <n v="0"/>
    <n v="127.12"/>
    <n v="18"/>
    <n v="22.8799999999999"/>
    <n v="150"/>
    <n v="1"/>
    <n v="1"/>
    <x v="0"/>
    <s v="Otros"/>
    <x v="95"/>
    <n v="29226"/>
    <x v="167"/>
    <x v="0"/>
    <x v="0"/>
    <s v="Pagado"/>
    <x v="5"/>
    <s v="6329000 AsesorÃ­a y consultorÃ­a - Otros"/>
    <x v="41"/>
    <x v="0"/>
    <m/>
    <m/>
    <m/>
    <m/>
    <m/>
    <m/>
    <x v="258"/>
    <n v="127.12"/>
    <n v="22.8799999999999"/>
    <n v="150"/>
  </r>
  <r>
    <s v="F E001"/>
    <s v="00000076"/>
    <s v="COLABORATIVA S.A.C."/>
    <x v="74"/>
    <m/>
    <s v="MUÃ‘OZ VERANO JOHN BRACKSON"/>
    <m/>
    <s v="RUC"/>
    <n v="10440668581"/>
    <s v="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2T00:00:00"/>
    <m/>
    <m/>
    <m/>
    <m/>
    <m/>
    <x v="6"/>
    <n v="4"/>
    <n v="300"/>
    <n v="354"/>
    <n v="0"/>
    <n v="1200"/>
    <n v="18"/>
    <n v="216"/>
    <n v="1416"/>
    <n v="1"/>
    <n v="1"/>
    <x v="1"/>
    <s v="Servicios"/>
    <x v="14"/>
    <n v="29222"/>
    <x v="6"/>
    <x v="0"/>
    <x v="0"/>
    <s v="Pagado"/>
    <x v="0"/>
    <s v="6329102 SERVICIOS DIVERSOS"/>
    <x v="2"/>
    <x v="0"/>
    <m/>
    <m/>
    <m/>
    <m/>
    <m/>
    <m/>
    <x v="259"/>
    <n v="1200"/>
    <n v="216"/>
    <n v="1416"/>
  </r>
  <r>
    <s v="F E001"/>
    <s v="00000076"/>
    <s v="COLABORATIVA S.A.C."/>
    <x v="74"/>
    <m/>
    <s v="MUÃ‘OZ VERANO JOHN BRACKSON"/>
    <m/>
    <s v="RUC"/>
    <n v="10440668581"/>
    <s v="[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2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, {'codigo_producto': 1939, 'cantidad': '4', 'valor_unitario': 300.0, 'precio_unitario': 354.0, 'descuento': 0.0, 'subtotal': 1200.0, 'porcentaje_de_igv': '18.00', 'igv': 216.0, 'total': 1416.0, 'moneda': '1', 'tipo_de_cambio': 1.0, 'id_tipo_gasto': 2, 'nom_tipo_gasto': 'Servicios', 'id_proveedor': 1389, 'id_producto': 2922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7-02T00:00:00"/>
    <m/>
    <m/>
    <m/>
    <m/>
    <m/>
    <x v="6"/>
    <n v="4"/>
    <n v="300"/>
    <n v="354"/>
    <n v="0"/>
    <n v="1200"/>
    <n v="18"/>
    <n v="216"/>
    <n v="1416"/>
    <n v="1"/>
    <n v="1"/>
    <x v="1"/>
    <s v="Servicios"/>
    <x v="14"/>
    <n v="29223"/>
    <x v="6"/>
    <x v="0"/>
    <x v="0"/>
    <s v="Pagado"/>
    <x v="0"/>
    <s v="6329102 SERVICIOS DIVERSOS"/>
    <x v="2"/>
    <x v="0"/>
    <m/>
    <m/>
    <m/>
    <m/>
    <m/>
    <m/>
    <x v="259"/>
    <n v="1200"/>
    <n v="216"/>
    <n v="1416"/>
  </r>
  <r>
    <s v="R E001"/>
    <n v="84"/>
    <s v="COLABORATIVA S.A.C."/>
    <x v="74"/>
    <m/>
    <s v="DI NATALE HERNANDEZ CARLOS ALFREDO"/>
    <m/>
    <s v="RUC"/>
    <n v="10181974805"/>
    <s v="[{'codigo_producto': 1855, 'cantidad': '1', 'valor_unitario': 5052.0, 'precio_unitario': 5052.0, 'descuento': 0.0, 'subtotal': 5052.0, 'porcentaje_de_igv': '0.00', 'igv': 0.0, 'total': 5052.0, 'moneda': '1', 'tipo_de_cambio': 1.0, 'id_tipo_gasto': 5, 'nom_tipo_gasto': 'Otros', 'id_proveedor': 2116, 'id_producto': 2919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1, 'nom_distribucion': 'Comercial', 'sub_categoria': 'Proyecto', 'porcentaje': '100.00'}]]}]"/>
    <d v="2025-07-02T00:00:00"/>
    <m/>
    <m/>
    <m/>
    <m/>
    <m/>
    <x v="170"/>
    <n v="1"/>
    <n v="5052"/>
    <n v="5052"/>
    <n v="0"/>
    <n v="5052"/>
    <n v="0"/>
    <n v="0"/>
    <n v="5052"/>
    <n v="1"/>
    <n v="1"/>
    <x v="0"/>
    <s v="Otros"/>
    <x v="117"/>
    <n v="29191"/>
    <x v="168"/>
    <x v="0"/>
    <x v="0"/>
    <s v="Pagado"/>
    <x v="0"/>
    <s v="6329102 SERVICIOS DIVERSOS"/>
    <x v="41"/>
    <x v="0"/>
    <m/>
    <m/>
    <m/>
    <m/>
    <m/>
    <m/>
    <x v="260"/>
    <n v="5052"/>
    <n v="0"/>
    <n v="5052"/>
  </r>
  <r>
    <s v="F E001"/>
    <s v="00000270"/>
    <s v="COLABORATIVA S.A.C."/>
    <x v="74"/>
    <m/>
    <s v="HOSPEDAJE RESIDENCIAL SOL Y LUNA E.I.R.L."/>
    <m/>
    <s v="RUC"/>
    <n v="20612829226"/>
    <s v="[{'codigo_producto': 1931, 'cantidad': '4', 'valor_unitario': 74.5775, 'precio_unitario': 88.0, 'descuento': 0.0, 'subtotal': 298.31, 'porcentaje_de_igv': '18.00', 'igv': 53.69, 'total': 352.0, 'moneda': '1', 'tipo_de_cambio': 1.0, 'id_tipo_gasto': 2, 'nom_tipo_gasto': 'Servicios', 'id_proveedor': 1991, 'id_producto': 29188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7-02T00:00:00"/>
    <m/>
    <m/>
    <m/>
    <m/>
    <m/>
    <x v="126"/>
    <n v="4"/>
    <n v="74.577500000000001"/>
    <n v="88"/>
    <n v="0"/>
    <n v="298.31"/>
    <n v="18"/>
    <n v="53.69"/>
    <n v="352"/>
    <n v="1"/>
    <n v="1"/>
    <x v="1"/>
    <s v="Servicios"/>
    <x v="118"/>
    <n v="29188"/>
    <x v="124"/>
    <x v="0"/>
    <x v="0"/>
    <s v="Pagado"/>
    <x v="0"/>
    <s v="6329102 SERVICIOS DIVERSOS"/>
    <x v="1"/>
    <x v="0"/>
    <m/>
    <m/>
    <m/>
    <m/>
    <m/>
    <m/>
    <x v="261"/>
    <n v="298.31"/>
    <n v="53.69"/>
    <n v="352"/>
  </r>
  <r>
    <s v="F FE27"/>
    <s v="00014814"/>
    <s v="COLABORATIVA S.A.C."/>
    <x v="75"/>
    <m/>
    <s v="Verisure Peru SAC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9327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1, 'nom_distribucion': 'Administrativo', 'sub_categoria': 'Operativos', 'porcentaje': '100.00'}]]}]"/>
    <d v="2025-07-01T00:00:00"/>
    <m/>
    <m/>
    <m/>
    <m/>
    <m/>
    <x v="26"/>
    <n v="1"/>
    <n v="221.82"/>
    <n v="261.75"/>
    <n v="0"/>
    <n v="221.82"/>
    <n v="18"/>
    <n v="39.93"/>
    <n v="261.75"/>
    <n v="1"/>
    <n v="1"/>
    <x v="1"/>
    <s v="Servicios"/>
    <x v="25"/>
    <n v="29327"/>
    <x v="26"/>
    <x v="0"/>
    <x v="0"/>
    <s v="Pagado"/>
    <x v="0"/>
    <s v="6329102 SERVICIOS DIVERSOS"/>
    <x v="18"/>
    <x v="0"/>
    <m/>
    <m/>
    <m/>
    <m/>
    <m/>
    <m/>
    <x v="262"/>
    <n v="221.82"/>
    <n v="39.93"/>
    <n v="261.75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100"/>
    <s v="0.15339090909090908"/>
    <n v="0.18099999999999999"/>
    <n v="0"/>
    <n v="168.73"/>
    <n v="18"/>
    <n v="30.37"/>
    <n v="199.1"/>
    <n v="1"/>
    <n v="1"/>
    <x v="0"/>
    <s v="Otros"/>
    <x v="24"/>
    <n v="29204"/>
    <x v="47"/>
    <x v="0"/>
    <x v="0"/>
    <s v="Pagado"/>
    <x v="5"/>
    <s v="6329000 AsesorÃ­a y consultorÃ­a - Otros"/>
    <x v="10"/>
    <x v="0"/>
    <m/>
    <m/>
    <m/>
    <m/>
    <m/>
    <m/>
    <x v="263"/>
    <n v="168.73"/>
    <n v="30.37"/>
    <n v="199.1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900"/>
    <s v="0.18644444444444447"/>
    <n v="0.22"/>
    <n v="0"/>
    <n v="167.8"/>
    <n v="18"/>
    <n v="30.1999999999999"/>
    <n v="198"/>
    <n v="1"/>
    <n v="1"/>
    <x v="0"/>
    <s v="Otros"/>
    <x v="24"/>
    <n v="29205"/>
    <x v="47"/>
    <x v="0"/>
    <x v="0"/>
    <s v="Pagado"/>
    <x v="5"/>
    <s v="6329000 AsesorÃ­a y consultorÃ­a - Otros"/>
    <x v="10"/>
    <x v="0"/>
    <m/>
    <m/>
    <m/>
    <m/>
    <m/>
    <m/>
    <x v="263"/>
    <n v="167.8"/>
    <n v="30.1999999999999"/>
    <n v="198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000"/>
    <n v="0.17119000000000001"/>
    <n v="0.20200000000000001"/>
    <n v="0"/>
    <n v="171.19"/>
    <n v="18"/>
    <n v="30.81"/>
    <n v="202"/>
    <n v="1"/>
    <n v="1"/>
    <x v="0"/>
    <s v="Otros"/>
    <x v="24"/>
    <n v="29206"/>
    <x v="47"/>
    <x v="0"/>
    <x v="0"/>
    <s v="Pagado"/>
    <x v="5"/>
    <s v="6329000 AsesorÃ­a y consultorÃ­a - Otros"/>
    <x v="10"/>
    <x v="0"/>
    <m/>
    <m/>
    <m/>
    <m/>
    <m/>
    <m/>
    <x v="263"/>
    <n v="171.19"/>
    <n v="30.81"/>
    <n v="202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000"/>
    <n v="0.16949"/>
    <n v="0.2"/>
    <n v="0"/>
    <n v="169.49"/>
    <n v="18"/>
    <n v="30.509999999999899"/>
    <n v="200"/>
    <n v="1"/>
    <n v="1"/>
    <x v="0"/>
    <s v="Otros"/>
    <x v="24"/>
    <n v="29207"/>
    <x v="47"/>
    <x v="0"/>
    <x v="0"/>
    <s v="Pagado"/>
    <x v="5"/>
    <s v="6329000 AsesorÃ­a y consultorÃ­a - Otros"/>
    <x v="10"/>
    <x v="0"/>
    <m/>
    <m/>
    <m/>
    <m/>
    <m/>
    <m/>
    <x v="263"/>
    <n v="169.49"/>
    <n v="30.509999999999899"/>
    <n v="200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000"/>
    <n v="0.16949"/>
    <n v="0.2"/>
    <n v="0"/>
    <n v="169.49"/>
    <n v="18"/>
    <n v="30.509999999999899"/>
    <n v="200"/>
    <n v="1"/>
    <n v="1"/>
    <x v="0"/>
    <s v="Otros"/>
    <x v="24"/>
    <n v="29208"/>
    <x v="47"/>
    <x v="0"/>
    <x v="0"/>
    <s v="Pagado"/>
    <x v="5"/>
    <s v="6329000 AsesorÃ­a y consultorÃ­a - Otros"/>
    <x v="10"/>
    <x v="0"/>
    <m/>
    <m/>
    <m/>
    <m/>
    <m/>
    <m/>
    <x v="263"/>
    <n v="169.49"/>
    <n v="30.509999999999899"/>
    <n v="200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800"/>
    <n v="9.3225000000000002E-2"/>
    <n v="0.11"/>
    <n v="0"/>
    <n v="74.58"/>
    <n v="17.989999999999998"/>
    <n v="13.42"/>
    <n v="88"/>
    <n v="1"/>
    <n v="1"/>
    <x v="0"/>
    <s v="Otros"/>
    <x v="24"/>
    <n v="29209"/>
    <x v="47"/>
    <x v="0"/>
    <x v="0"/>
    <s v="Pagado"/>
    <x v="5"/>
    <s v="6329000 AsesorÃ­a y consultorÃ­a - Otros"/>
    <x v="10"/>
    <x v="0"/>
    <m/>
    <m/>
    <m/>
    <m/>
    <m/>
    <m/>
    <x v="263"/>
    <n v="74.58"/>
    <n v="13.42"/>
    <n v="88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200"/>
    <n v="0.37290000000000001"/>
    <n v="0.44"/>
    <n v="0"/>
    <n v="74.58"/>
    <n v="17.989999999999998"/>
    <n v="13.42"/>
    <n v="88"/>
    <n v="1"/>
    <n v="1"/>
    <x v="0"/>
    <s v="Otros"/>
    <x v="24"/>
    <n v="29210"/>
    <x v="47"/>
    <x v="0"/>
    <x v="0"/>
    <s v="Pagado"/>
    <x v="5"/>
    <s v="6329000 AsesorÃ­a y consultorÃ­a - Otros"/>
    <x v="10"/>
    <x v="0"/>
    <m/>
    <m/>
    <m/>
    <m/>
    <m/>
    <m/>
    <x v="263"/>
    <n v="74.58"/>
    <n v="13.42"/>
    <n v="88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600"/>
    <s v="0.12458333333333334"/>
    <n v="0.14699999999999999"/>
    <n v="0"/>
    <n v="74.75"/>
    <n v="17.989999999999998"/>
    <n v="13.45"/>
    <n v="88.2"/>
    <n v="1"/>
    <n v="1"/>
    <x v="0"/>
    <s v="Otros"/>
    <x v="24"/>
    <n v="29211"/>
    <x v="47"/>
    <x v="0"/>
    <x v="0"/>
    <s v="Pagado"/>
    <x v="5"/>
    <s v="6329000 AsesorÃ­a y consultorÃ­a - Otros"/>
    <x v="10"/>
    <x v="0"/>
    <m/>
    <m/>
    <m/>
    <m/>
    <m/>
    <m/>
    <x v="263"/>
    <n v="74.75"/>
    <n v="13.45"/>
    <n v="88.2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300"/>
    <n v="0.24829999999999999"/>
    <s v="0.29300000000000004"/>
    <n v="0"/>
    <n v="74.489999999999995"/>
    <n v="18"/>
    <n v="13.41"/>
    <n v="87.9"/>
    <n v="1"/>
    <n v="1"/>
    <x v="0"/>
    <s v="Otros"/>
    <x v="24"/>
    <n v="29212"/>
    <x v="47"/>
    <x v="0"/>
    <x v="0"/>
    <s v="Pagado"/>
    <x v="5"/>
    <s v="6329000 AsesorÃ­a y consultorÃ­a - Otros"/>
    <x v="10"/>
    <x v="0"/>
    <m/>
    <m/>
    <m/>
    <m/>
    <m/>
    <m/>
    <x v="263"/>
    <n v="74.489999999999995"/>
    <n v="13.41"/>
    <n v="87.9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00"/>
    <n v="0.74750000000000005"/>
    <n v="0.88200000000000001"/>
    <n v="0"/>
    <n v="74.75"/>
    <n v="17.989999999999998"/>
    <n v="13.45"/>
    <n v="88.2"/>
    <n v="1"/>
    <n v="1"/>
    <x v="0"/>
    <s v="Otros"/>
    <x v="24"/>
    <n v="29213"/>
    <x v="47"/>
    <x v="0"/>
    <x v="0"/>
    <s v="Pagado"/>
    <x v="5"/>
    <s v="6329000 AsesorÃ­a y consultorÃ­a - Otros"/>
    <x v="10"/>
    <x v="0"/>
    <m/>
    <m/>
    <m/>
    <m/>
    <m/>
    <m/>
    <x v="263"/>
    <n v="74.75"/>
    <n v="13.45"/>
    <n v="88.2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250"/>
    <n v="9.4911999999999996E-2"/>
    <n v="0.112"/>
    <n v="0"/>
    <n v="118.64"/>
    <n v="18"/>
    <n v="21.36"/>
    <n v="140"/>
    <n v="1"/>
    <n v="1"/>
    <x v="0"/>
    <s v="Otros"/>
    <x v="24"/>
    <n v="29214"/>
    <x v="47"/>
    <x v="0"/>
    <x v="0"/>
    <s v="Pagado"/>
    <x v="5"/>
    <s v="6329000 AsesorÃ­a y consultorÃ­a - Otros"/>
    <x v="10"/>
    <x v="0"/>
    <m/>
    <m/>
    <m/>
    <m/>
    <m/>
    <m/>
    <x v="263"/>
    <n v="118.64"/>
    <n v="21.36"/>
    <n v="140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100"/>
    <n v="1.1880999999999999"/>
    <n v="1.4019999999999999"/>
    <n v="0"/>
    <n v="118.81"/>
    <n v="18"/>
    <n v="21.389999999999901"/>
    <n v="140.19999999999999"/>
    <n v="1"/>
    <n v="1"/>
    <x v="0"/>
    <s v="Otros"/>
    <x v="24"/>
    <n v="29215"/>
    <x v="47"/>
    <x v="0"/>
    <x v="0"/>
    <s v="Pagado"/>
    <x v="5"/>
    <s v="6329000 AsesorÃ­a y consultorÃ­a - Otros"/>
    <x v="10"/>
    <x v="0"/>
    <m/>
    <m/>
    <m/>
    <m/>
    <m/>
    <m/>
    <x v="263"/>
    <n v="118.81"/>
    <n v="21.389999999999901"/>
    <n v="140.19999999999999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650"/>
    <s v="0.18304615384615386"/>
    <n v="0.216"/>
    <n v="0"/>
    <n v="118.98"/>
    <n v="18"/>
    <n v="21.42"/>
    <n v="140.4"/>
    <n v="1"/>
    <n v="1"/>
    <x v="0"/>
    <s v="Otros"/>
    <x v="24"/>
    <n v="29216"/>
    <x v="47"/>
    <x v="0"/>
    <x v="0"/>
    <s v="Pagado"/>
    <x v="5"/>
    <s v="6329000 AsesorÃ­a y consultorÃ­a - Otros"/>
    <x v="10"/>
    <x v="0"/>
    <m/>
    <m/>
    <m/>
    <m/>
    <m/>
    <m/>
    <x v="263"/>
    <n v="118.98"/>
    <n v="21.42"/>
    <n v="140.4"/>
  </r>
  <r>
    <s v="F NÂ° F001"/>
    <s v="00009109"/>
    <s v="COLABORATIVA S.A.C."/>
    <x v="75"/>
    <m/>
    <s v="PRECINTOS PERU E.I.R.L"/>
    <m/>
    <s v="RUC"/>
    <n v="20546099904"/>
    <s v="[{'codigo_producto': 1895, 'cantidad': '1100', 'valor_unitario': 0.15339090909090908, 'precio_unitario': 0.181, 'descuento': 0.0, 'subtotal': 168.73, 'porcentaje_de_igv': '18.00', 'igv': 30.370000000000005, 'total': 199.1, 'moneda': '1', 'tipo_de_cambio': 1.0, 'id_tipo_gasto': 5, 'nom_tipo_gasto': 'Otros', 'id_proveedor': 1400, 'id_producto': 2920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900', 'valor_unitario': 0.18644444444444447, 'precio_unitario': 0.22, 'descuento': 0.0, 'subtotal': 167.8, 'porcentaje_de_igv': '18.00', 'igv': 30.19999999999999, 'total': 198.0, 'moneda': '1', 'tipo_de_cambio': 1.0, 'id_tipo_gasto': 5, 'nom_tipo_gasto': 'Otros', 'id_proveedor': 1400, 'id_producto': 2920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7119, 'precio_unitario': 0.202, 'descuento': 0.0, 'subtotal': 171.19, 'porcentaje_de_igv': '18.00', 'igv': 30.810000000000002, 'total': 202.0, 'moneda': '1', 'tipo_de_cambio': 1.0, 'id_tipo_gasto': 5, 'nom_tipo_gasto': 'Otros', 'id_proveedor': 1400, 'id_producto': 2920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920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800', 'valor_unitario': 0.093225, 'precio_unitario': 0.11, 'descuento': 0.0, 'subtotal': 74.58, 'porcentaje_de_igv': '17.99', 'igv': 13.420000000000002, 'total': 88.0, 'moneda': '1', 'tipo_de_cambio': 1.0, 'id_tipo_gasto': 5, 'nom_tipo_gasto': 'Otros', 'id_proveedor': 1400, 'id_producto': 2920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', 'valor_unitario': 0.3729, 'precio_unitario': 0.44, 'descuento': 0.0, 'subtotal': 74.58, 'porcentaje_de_igv': '17.99', 'igv': 13.420000000000002, 'total': 88.0, 'moneda': '1', 'tipo_de_cambio': 1.0, 'id_tipo_gasto': 5, 'nom_tipo_gasto': 'Otros', 'id_proveedor': 1400, 'id_producto': 2921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00', 'valor_unitario': 0.12458333333333334, 'precio_unitario': 0.147, 'descuento': 0.0, 'subtotal': 74.75, 'porcentaje_de_igv': '17.99', 'igv': 13.450000000000003, 'total': 88.2, 'moneda': '1', 'tipo_de_cambio': 1.0, 'id_tipo_gasto': 5, 'nom_tipo_gasto': 'Otros', 'id_proveedor': 1400, 'id_producto': 2921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300', 'valor_unitario': 0.2483, 'precio_unitario': 0.29300000000000004, 'descuento': 0.0, 'subtotal': 74.49, 'porcentaje_de_igv': '18.00', 'igv': 13.41000000000001, 'total': 87.9, 'moneda': '1', 'tipo_de_cambio': 1.0, 'id_tipo_gasto': 5, 'nom_tipo_gasto': 'Otros', 'id_proveedor': 1400, 'id_producto': 2921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0.7475, 'precio_unitario': 0.882, 'descuento': 0.0, 'subtotal': 74.75, 'porcentaje_de_igv': '17.99', 'igv': 13.450000000000003, 'total': 88.2, 'moneda': '1', 'tipo_de_cambio': 1.0, 'id_tipo_gasto': 5, 'nom_tipo_gasto': 'Otros', 'id_proveedor': 1400, 'id_producto': 2921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250', 'valor_unitario': 0.094912, 'precio_unitario': 0.112, 'descuento': 0.0, 'subtotal': 118.64, 'porcentaje_de_igv': '18.00', 'igv': 21.36, 'total': 140.0, 'moneda': '1', 'tipo_de_cambio': 1.0, 'id_tipo_gasto': 5, 'nom_tipo_gasto': 'Otros', 'id_proveedor': 1400, 'id_producto': 2921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100', 'valor_unitario': 1.1881, 'precio_unitario': 1.402, 'descuento': 0.0, 'subtotal': 118.81, 'porcentaje_de_igv': '18.00', 'igv': 21.389999999999986, 'total': 140.2, 'moneda': '1', 'tipo_de_cambio': 1.0, 'id_tipo_gasto': 5, 'nom_tipo_gasto': 'Otros', 'id_proveedor': 1400, 'id_producto': 2921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650', 'valor_unitario': 0.18304615384615386, 'precio_unitario': 0.216, 'descuento': 0.0, 'subtotal': 118.98, 'porcentaje_de_igv': '18.00', 'igv': 21.42, 'total': 140.4, 'moneda': '1', 'tipo_de_cambio': 1.0, 'id_tipo_gasto': 5, 'nom_tipo_gasto': 'Otros', 'id_proveedor': 1400, 'id_producto': 2921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921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47"/>
    <n v="2000"/>
    <n v="0.16949"/>
    <n v="0.2"/>
    <n v="0"/>
    <n v="338.98"/>
    <n v="18"/>
    <n v="61.019999999999897"/>
    <n v="400"/>
    <n v="1"/>
    <n v="1"/>
    <x v="0"/>
    <s v="Otros"/>
    <x v="24"/>
    <n v="29217"/>
    <x v="47"/>
    <x v="0"/>
    <x v="0"/>
    <s v="Pagado"/>
    <x v="5"/>
    <s v="6329000 AsesorÃ­a y consultorÃ­a - Otros"/>
    <x v="10"/>
    <x v="0"/>
    <m/>
    <m/>
    <m/>
    <m/>
    <m/>
    <m/>
    <x v="263"/>
    <n v="338.98"/>
    <n v="61.019999999999897"/>
    <n v="400"/>
  </r>
  <r>
    <s v="F F001"/>
    <s v="00024683"/>
    <s v="COLABORATIVA S.A.C."/>
    <x v="75"/>
    <m/>
    <s v="TECNOLOGIA FLEXOGRAFICA S.A.C - TECFLEX"/>
    <s v="Proveedor"/>
    <s v="RUC"/>
    <n v="20430785266"/>
    <s v="[{'codigo_producto': 1940, 'cantidad': '3', 'valor_unitario': 64.0, 'precio_unitario': 75.52, 'descuento': 0.0, 'subtotal': 192.0, 'porcentaje_de_igv': '18.00', 'igv': 34.56, 'total': 226.56, 'moneda': '1', 'tipo_de_cambio': 1.0, 'id_tipo_gasto': 5, 'nom_tipo_gasto': 'Otros', 'id_proveedor': 470, 'id_producto': 29183, 'nom_producto': 'RIBBON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121"/>
    <n v="3"/>
    <n v="64"/>
    <n v="75.52"/>
    <n v="0"/>
    <n v="192"/>
    <n v="18"/>
    <n v="34.56"/>
    <n v="226.56"/>
    <n v="1"/>
    <n v="1"/>
    <x v="0"/>
    <s v="Otros"/>
    <x v="17"/>
    <n v="29183"/>
    <x v="119"/>
    <x v="0"/>
    <x v="0"/>
    <s v="Pagado"/>
    <x v="5"/>
    <s v="6329000 AsesorÃ­a y consultorÃ­a - Otros"/>
    <x v="10"/>
    <x v="0"/>
    <m/>
    <m/>
    <m/>
    <m/>
    <m/>
    <m/>
    <x v="264"/>
    <n v="192"/>
    <n v="34.56"/>
    <n v="226.56"/>
  </r>
  <r>
    <s v="F E001"/>
    <s v="00000271"/>
    <s v="COLABORATIVA S.A.C."/>
    <x v="75"/>
    <m/>
    <s v="DANPRINT STUDIO (CINTHIA LISETH LOPEZ INGA)"/>
    <s v="Proveedor"/>
    <s v="RUC"/>
    <n v="10734630620"/>
    <s v="[{'codigo_producto': 1924, 'cantidad': '5000', 'valor_unitario': 0.415254, 'precio_unitario': 0.49, 'descuento': 0.0, 'subtotal': 2076.27, 'porcentaje_de_igv': '18.00', 'igv': 373.73, 'total': 2450.0, 'moneda': '1', 'tipo_de_cambio': 1.0, 'id_tipo_gasto': 5, 'nom_tipo_gasto': 'Otros', 'id_proveedor': 482, 'id_producto': 29164, 'nom_producto': 'BOLETO FULL COLOR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7-01T00:00:00"/>
    <m/>
    <m/>
    <m/>
    <m/>
    <m/>
    <x v="51"/>
    <n v="5000"/>
    <n v="0.41525400000000001"/>
    <n v="0.49"/>
    <n v="0"/>
    <n v="2076.27"/>
    <n v="18"/>
    <n v="373.73"/>
    <n v="2450"/>
    <n v="1"/>
    <n v="1"/>
    <x v="0"/>
    <s v="Otros"/>
    <x v="48"/>
    <n v="29164"/>
    <x v="51"/>
    <x v="0"/>
    <x v="0"/>
    <s v="Pagado"/>
    <x v="5"/>
    <s v="6329000 AsesorÃ­a y consultorÃ­a - Otros"/>
    <x v="10"/>
    <x v="0"/>
    <m/>
    <m/>
    <m/>
    <m/>
    <m/>
    <m/>
    <x v="265"/>
    <n v="2076.27"/>
    <n v="373.73"/>
    <n v="2450"/>
  </r>
  <r>
    <s v="F E001"/>
    <s v="00000071"/>
    <s v="COLABORATIVA S.A.C."/>
    <x v="76"/>
    <m/>
    <s v="MUÃ‘OZ VERANO JOHN BRACKSON"/>
    <m/>
    <s v="RUC"/>
    <n v="10440668581"/>
    <s v="[{'codigo_producto': 1939, 'cantidad': '2', 'valor_unitario': 300.0, 'precio_unitario': 354.0, 'descuento': 0.0, 'subtotal': 600.0, 'porcentaje_de_igv': '18.00', 'igv': 108.0, 'total': 708.0, 'moneda': '1', 'tipo_de_cambio': 1.0, 'id_tipo_gasto': 2, 'nom_tipo_gasto': 'Servicios', 'id_proveedor': 1389, 'id_producto': 29153, 'nom_producto': 'SERVICIO DE SUPERVIS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30T00:00:00"/>
    <m/>
    <m/>
    <m/>
    <m/>
    <m/>
    <x v="6"/>
    <n v="2"/>
    <n v="300"/>
    <n v="354"/>
    <n v="0"/>
    <n v="600"/>
    <n v="18"/>
    <n v="108"/>
    <n v="708"/>
    <n v="1"/>
    <n v="1"/>
    <x v="1"/>
    <s v="Servicios"/>
    <x v="14"/>
    <n v="29153"/>
    <x v="6"/>
    <x v="0"/>
    <x v="0"/>
    <s v="Pagado"/>
    <x v="0"/>
    <s v="6329102 SERVICIOS DIVERSOS"/>
    <x v="2"/>
    <x v="0"/>
    <m/>
    <m/>
    <m/>
    <m/>
    <m/>
    <m/>
    <x v="266"/>
    <n v="600"/>
    <n v="108"/>
    <n v="708"/>
  </r>
  <r>
    <s v="F E001"/>
    <s v="00000070"/>
    <s v="COLABORATIVA S.A.C."/>
    <x v="76"/>
    <m/>
    <s v="MUÃ‘OZ VERANO JOHN BRACKSON"/>
    <m/>
    <s v="RUC"/>
    <n v="10440668581"/>
    <s v="[{'codigo_producto': 1806, 'cantidad': '8', 'valor_unitario': 120.0, 'precio_unitario': 141.6, 'descuento': 0.0, 'subtotal': 960.0, 'porcentaje_de_igv': '18.00', 'igv': 172.79999999999995, 'total': 1132.8, 'moneda': '1', 'tipo_de_cambio': 1.0, 'id_tipo_gasto': 1, 'nom_tipo_gasto': 'Personal', 'id_proveedor': 1389, 'id_producto': 29148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30T00:00:00"/>
    <m/>
    <m/>
    <m/>
    <m/>
    <m/>
    <x v="50"/>
    <n v="8"/>
    <n v="120"/>
    <n v="141.6"/>
    <n v="0"/>
    <n v="960"/>
    <n v="18"/>
    <n v="172.79999999999899"/>
    <n v="1132.8"/>
    <n v="1"/>
    <n v="1"/>
    <x v="2"/>
    <s v="Personal"/>
    <x v="14"/>
    <n v="29148"/>
    <x v="50"/>
    <x v="6"/>
    <x v="0"/>
    <s v="Pagado"/>
    <x v="0"/>
    <s v="6329102 SERVICIOS DIVERSOS"/>
    <x v="2"/>
    <x v="0"/>
    <m/>
    <m/>
    <m/>
    <m/>
    <m/>
    <m/>
    <x v="267"/>
    <n v="960"/>
    <n v="172.79999999999899"/>
    <n v="1132.8"/>
  </r>
  <r>
    <s v="F F001"/>
    <s v="00015150"/>
    <s v="COLABORATIVA S.A.C."/>
    <x v="77"/>
    <m/>
    <s v="HR CORP S.A.C."/>
    <m/>
    <s v="RUC"/>
    <n v="20603169761"/>
    <s v="[{'codigo_producto': 1912, 'cantidad': '1', 'valor_unitario': 78.39, 'precio_unitario': 92.5, 'descuento': 0.0, 'subtotal': 78.39, 'porcentaje_de_igv': '18.00', 'igv': 14.11, 'total': 92.5, 'moneda': '1', 'tipo_de_cambio': 1.0, 'id_tipo_gasto': 5, 'nom_tipo_gasto': 'Otros', 'id_proveedor': 4972, 'id_producto': 29951, 'nom_producto': 'ALMUERZO', 'categoria_producto': 'EVENTOS', 'id_estado': 'paid', 'nombre_estado': 'Pagado', 'evento': {'id_evento': '', 'nom_evento': '', 'fecha_hora_ini_event': '', 'fecha_hora_fin_event': '', 'id_organizador': '', 'nom_organizador': '', 'tipo_organizador': ''}, 'id_cuenta': 6726, 'nom_cuenta': '6314100 AlimentaciÃ³n', 'distribucion_analitica': [[{'codigo': 145, 'nom_distribucion': 'Administrativo', 'sub_categoria': 'Gerencia', 'porcentaje': '100.00'}]]}]"/>
    <d v="2025-06-29T00:00:00"/>
    <m/>
    <m/>
    <m/>
    <m/>
    <m/>
    <x v="9"/>
    <n v="1"/>
    <n v="78.39"/>
    <n v="92.5"/>
    <n v="0"/>
    <n v="78.39"/>
    <n v="18"/>
    <n v="14.11"/>
    <n v="92.5"/>
    <n v="1"/>
    <n v="1"/>
    <x v="0"/>
    <s v="Otros"/>
    <x v="119"/>
    <n v="29951"/>
    <x v="9"/>
    <x v="0"/>
    <x v="0"/>
    <s v="Pagado"/>
    <x v="4"/>
    <s v="6314100 AlimentaciÃ³n"/>
    <x v="7"/>
    <x v="0"/>
    <m/>
    <m/>
    <m/>
    <m/>
    <m/>
    <m/>
    <x v="268"/>
    <n v="78.39"/>
    <n v="14.11"/>
    <n v="92.5"/>
  </r>
  <r>
    <s v="F F001"/>
    <s v="00024648"/>
    <s v="COLABORATIVA S.A.C."/>
    <x v="78"/>
    <m/>
    <s v="TECNOLOGIA FLEXOGRAFICA S.A.C - TECFLEX"/>
    <s v="Proveedor"/>
    <s v="RUC"/>
    <n v="20430785266"/>
    <s v="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7T00:00:00"/>
    <m/>
    <m/>
    <m/>
    <m/>
    <m/>
    <x v="129"/>
    <n v="60"/>
    <n v="17.399999999999999"/>
    <n v="20.532"/>
    <n v="0"/>
    <n v="1044"/>
    <n v="18"/>
    <n v="187.92"/>
    <n v="1231.92"/>
    <n v="1"/>
    <n v="1"/>
    <x v="0"/>
    <s v="Otros"/>
    <x v="17"/>
    <n v="29158"/>
    <x v="127"/>
    <x v="0"/>
    <x v="0"/>
    <s v="Pagado"/>
    <x v="5"/>
    <s v="6329000 AsesorÃ­a y consultorÃ­a - Otros"/>
    <x v="10"/>
    <x v="0"/>
    <m/>
    <m/>
    <m/>
    <m/>
    <m/>
    <m/>
    <x v="269"/>
    <n v="1044"/>
    <n v="187.92"/>
    <n v="1231.92"/>
  </r>
  <r>
    <s v="F F001"/>
    <s v="00024648"/>
    <s v="COLABORATIVA S.A.C."/>
    <x v="78"/>
    <m/>
    <s v="TECNOLOGIA FLEXOGRAFICA S.A.C - TECFLEX"/>
    <s v="Proveedor"/>
    <s v="RUC"/>
    <n v="20430785266"/>
    <s v="[{'codigo_producto': 1824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9158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932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9159, 'nom_producto': 'CINTA DE RESINA NEGR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7T00:00:00"/>
    <m/>
    <m/>
    <m/>
    <m/>
    <m/>
    <x v="171"/>
    <n v="2"/>
    <n v="64"/>
    <n v="75.52"/>
    <n v="0"/>
    <n v="128"/>
    <n v="18"/>
    <n v="23.0399999999999"/>
    <n v="151.04"/>
    <n v="1"/>
    <n v="1"/>
    <x v="0"/>
    <s v="Otros"/>
    <x v="17"/>
    <n v="29159"/>
    <x v="169"/>
    <x v="0"/>
    <x v="0"/>
    <s v="Pagado"/>
    <x v="5"/>
    <s v="6329000 AsesorÃ­a y consultorÃ­a - Otros"/>
    <x v="10"/>
    <x v="0"/>
    <m/>
    <m/>
    <m/>
    <m/>
    <m/>
    <m/>
    <x v="269"/>
    <n v="128"/>
    <n v="23.0399999999999"/>
    <n v="151.04"/>
  </r>
  <r>
    <s v="F F203"/>
    <s v="00010988"/>
    <s v="COLABORATIVA S.A.C."/>
    <x v="78"/>
    <m/>
    <s v="Papelera el Pacifico S.A."/>
    <m/>
    <s v="RUC"/>
    <n v="20143289479"/>
    <s v="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6-27T00:00:00"/>
    <m/>
    <m/>
    <m/>
    <m/>
    <m/>
    <x v="172"/>
    <n v="40"/>
    <n v="4.4492500000000001"/>
    <n v="5.25"/>
    <n v="0"/>
    <n v="177.97"/>
    <n v="18"/>
    <n v="32.03"/>
    <n v="210"/>
    <n v="1"/>
    <n v="1"/>
    <x v="3"/>
    <s v="Gasto administrativo"/>
    <x v="120"/>
    <n v="29138"/>
    <x v="170"/>
    <x v="9"/>
    <x v="0"/>
    <s v="Pagado"/>
    <x v="25"/>
    <s v="2524100 Otros suministros"/>
    <x v="23"/>
    <x v="0"/>
    <m/>
    <m/>
    <m/>
    <m/>
    <m/>
    <m/>
    <x v="270"/>
    <n v="177.97"/>
    <n v="32.03"/>
    <n v="210"/>
  </r>
  <r>
    <s v="F F203"/>
    <s v="00010988"/>
    <s v="COLABORATIVA S.A.C."/>
    <x v="78"/>
    <m/>
    <s v="Papelera el Pacifico S.A."/>
    <m/>
    <s v="RUC"/>
    <n v="20143289479"/>
    <s v="[{'codigo_producto': 1933, 'cantidad': '40', 'valor_unitario': 4.44925, 'precio_unitario': 5.25, 'descuento': 0.0, 'subtotal': 177.97, 'porcentaje_de_igv': '18.00', 'igv': 32.03, 'total': 210.0, 'moneda': '1', 'tipo_de_cambio': 1.0, 'id_tipo_gasto': 4, 'nom_tipo_gasto': 'Gasto administrativo', 'id_proveedor': 2010, 'id_producto': 29138, 'nom_producto': 'TOALLA JUMBO ECOLOG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, {'codigo_producto': 1934, 'cantidad': '16', 'valor_unitario': 10.593125, 'precio_unitario': 12.5, 'descuento': 0.0, 'subtotal': 169.49, 'porcentaje_de_igv': '18.00', 'igv': 30.50999999999999, 'total': 200.0, 'moneda': '1', 'tipo_de_cambio': 1.0, 'id_tipo_gasto': 4, 'nom_tipo_gasto': 'Gasto administrativo', 'id_proveedor': 2010, 'id_producto': 29139, 'nom_producto': 'TOALLA INTERFOLIADO ARIESS', 'categoria_producto': 'ADMINISTRATIV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131, 'nom_distribucion': 'Administrativo', 'sub_categoria': 'Mantenimiento', 'porcentaje': '100.00'}]]}]"/>
    <d v="2025-06-27T00:00:00"/>
    <m/>
    <m/>
    <m/>
    <m/>
    <m/>
    <x v="173"/>
    <n v="16"/>
    <n v="10.593125000000001"/>
    <n v="12.5"/>
    <n v="0"/>
    <n v="169.49"/>
    <n v="18"/>
    <n v="30.509999999999899"/>
    <n v="200"/>
    <n v="1"/>
    <n v="1"/>
    <x v="3"/>
    <s v="Gasto administrativo"/>
    <x v="120"/>
    <n v="29139"/>
    <x v="171"/>
    <x v="9"/>
    <x v="0"/>
    <s v="Pagado"/>
    <x v="25"/>
    <s v="2524100 Otros suministros"/>
    <x v="23"/>
    <x v="0"/>
    <m/>
    <m/>
    <m/>
    <m/>
    <m/>
    <m/>
    <x v="270"/>
    <n v="169.49"/>
    <n v="30.509999999999899"/>
    <n v="200"/>
  </r>
  <r>
    <s v="R E001"/>
    <n v="67"/>
    <s v="COLABORATIVA S.A.C."/>
    <x v="78"/>
    <m/>
    <s v="MARCAS TUPALAYA VICTOR ALBERTO"/>
    <m/>
    <s v="RUC"/>
    <n v="10444278345"/>
    <s v="[{'codigo_producto': 1935, 'cantidad': '1', 'valor_unitario': 1350.0, 'precio_unitario': 1350.0, 'descuento': 0.0, 'subtotal': 1350.0, 'porcentaje_de_igv': '0.00', 'igv': 0.0, 'total': 1350.0, 'moneda': '1', 'tipo_de_cambio': 1.0, 'id_tipo_gasto': 5, 'nom_tipo_gasto': 'Otros', 'id_proveedor': 1811, 'id_producto': 29128, 'nom_producto': 'DESARROLLO WEB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6-27T00:00:00"/>
    <m/>
    <m/>
    <m/>
    <m/>
    <m/>
    <x v="33"/>
    <n v="1"/>
    <n v="1350"/>
    <n v="1350"/>
    <n v="0"/>
    <n v="1350"/>
    <n v="0"/>
    <n v="0"/>
    <n v="1350"/>
    <n v="1"/>
    <n v="1"/>
    <x v="0"/>
    <s v="Otros"/>
    <x v="32"/>
    <n v="29128"/>
    <x v="33"/>
    <x v="0"/>
    <x v="0"/>
    <s v="Pagado"/>
    <x v="1"/>
    <s v="6327106 SERVICIOS INFORMATICOS"/>
    <x v="30"/>
    <x v="0"/>
    <m/>
    <m/>
    <m/>
    <m/>
    <m/>
    <m/>
    <x v="271"/>
    <n v="1350"/>
    <n v="0"/>
    <n v="1350"/>
  </r>
  <r>
    <s v="F E001"/>
    <s v="00000069"/>
    <s v="COLABORATIVA S.A.C."/>
    <x v="79"/>
    <m/>
    <s v="MUÃ‘OZ VERANO JOHN BRACKSON"/>
    <m/>
    <s v="RUC"/>
    <n v="10440668581"/>
    <s v="[{'codigo_producto': 1859, 'cantidad': '3', 'valor_unitario': 120.0, 'precio_unitario': 141.6, 'descuento': 0.0, 'subtotal': 360.0, 'porcentaje_de_igv': '18.00', 'igv': 64.80000000000001, 'total': 424.8, 'moneda': '1', 'tipo_de_cambio': 1.0, 'id_tipo_gasto': 2, 'nom_tipo_gasto': 'Servicios', 'id_proveedor': 1389, 'id_producto': 2911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6T00:00:00"/>
    <m/>
    <m/>
    <m/>
    <m/>
    <m/>
    <x v="98"/>
    <n v="3"/>
    <n v="120"/>
    <n v="141.6"/>
    <n v="0"/>
    <n v="360"/>
    <n v="18"/>
    <n v="64.8"/>
    <n v="424.8"/>
    <n v="1"/>
    <n v="1"/>
    <x v="1"/>
    <s v="Servicios"/>
    <x v="14"/>
    <n v="29117"/>
    <x v="96"/>
    <x v="0"/>
    <x v="0"/>
    <s v="Pagado"/>
    <x v="0"/>
    <s v="6329102 SERVICIOS DIVERSOS"/>
    <x v="2"/>
    <x v="0"/>
    <m/>
    <m/>
    <m/>
    <m/>
    <m/>
    <m/>
    <x v="272"/>
    <n v="360"/>
    <n v="64.8"/>
    <n v="424.8"/>
  </r>
  <r>
    <s v="R E001"/>
    <n v="21"/>
    <s v="COLABORATIVA S.A.C."/>
    <x v="79"/>
    <m/>
    <s v="GIURA MORI GABRIELA NORIKO"/>
    <s v="Proveedor"/>
    <s v="RUC"/>
    <n v="10746545393"/>
    <s v="[{'codigo_producto': 1806, 'cantidad': '14', 'valor_unitario': 110.0, 'precio_unitario': 110.0, 'descuento': 0.0, 'subtotal': 1540.0, 'porcentaje_de_igv': '0.00', 'igv': 0.0, 'total': 1540.0, 'moneda': '1', 'tipo_de_cambio': 1.0, 'id_tipo_gasto': 1, 'nom_tipo_gasto': 'Personal', 'id_proveedor': 550, 'id_producto': 2911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6T00:00:00"/>
    <m/>
    <m/>
    <m/>
    <m/>
    <m/>
    <x v="50"/>
    <n v="14"/>
    <n v="110"/>
    <n v="110"/>
    <n v="0"/>
    <n v="1540"/>
    <n v="0"/>
    <n v="0"/>
    <n v="1540"/>
    <n v="1"/>
    <n v="1"/>
    <x v="2"/>
    <s v="Personal"/>
    <x v="121"/>
    <n v="29110"/>
    <x v="50"/>
    <x v="6"/>
    <x v="0"/>
    <s v="Pagado"/>
    <x v="0"/>
    <s v="6329102 SERVICIOS DIVERSOS"/>
    <x v="2"/>
    <x v="0"/>
    <m/>
    <m/>
    <m/>
    <m/>
    <m/>
    <m/>
    <x v="273"/>
    <n v="1540"/>
    <n v="0"/>
    <n v="1540"/>
  </r>
  <r>
    <s v="RE"/>
    <s v="00134"/>
    <s v="COLABORATIVA S.A.C."/>
    <x v="79"/>
    <m/>
    <s v="GARRIDO ROJAS GREGORY OMAR"/>
    <m/>
    <s v="RUC"/>
    <n v="10778177621"/>
    <s v="[{'codigo_producto': 1855, 'cantidad': '1', 'valor_unitario': 150.0, 'precio_unitario': 150.0, 'descuento': 0.0, 'subtotal': 150.0, 'porcentaje_de_igv': '0.00', 'igv': 0.0, 'total': 150.0, 'moneda': '1', 'tipo_de_cambio': 1.0, 'id_tipo_gasto': 2, 'nom_tipo_gasto': 'Servicios', 'id_proveedor': 2001, 'id_producto': 29108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6-26T00:00:00"/>
    <m/>
    <m/>
    <m/>
    <m/>
    <m/>
    <x v="170"/>
    <n v="1"/>
    <n v="150"/>
    <n v="150"/>
    <n v="0"/>
    <n v="150"/>
    <n v="0"/>
    <n v="0"/>
    <n v="150"/>
    <n v="1"/>
    <n v="1"/>
    <x v="1"/>
    <s v="Servicios"/>
    <x v="54"/>
    <n v="29108"/>
    <x v="168"/>
    <x v="0"/>
    <x v="0"/>
    <s v="Pagado"/>
    <x v="0"/>
    <s v="6329102 SERVICIOS DIVERSOS"/>
    <x v="14"/>
    <x v="0"/>
    <m/>
    <m/>
    <m/>
    <m/>
    <m/>
    <m/>
    <x v="274"/>
    <n v="150"/>
    <n v="0"/>
    <n v="150"/>
  </r>
  <r>
    <s v="F F002"/>
    <s v="00031619"/>
    <s v="COLABORATIVA S.A.C."/>
    <x v="80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69"/>
    <x v="47"/>
    <x v="0"/>
    <x v="0"/>
    <s v="Pagado"/>
    <x v="5"/>
    <s v="6329000 AsesorÃ­a y consultorÃ­a - Otros"/>
    <x v="10"/>
    <x v="0"/>
    <m/>
    <m/>
    <m/>
    <m/>
    <m/>
    <m/>
    <x v="275"/>
    <n v="805.08"/>
    <n v="144.91999999999899"/>
    <n v="950"/>
  </r>
  <r>
    <s v="F F002"/>
    <s v="00031619"/>
    <s v="COLABORATIVA S.A.C."/>
    <x v="80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0"/>
    <x v="47"/>
    <x v="0"/>
    <x v="0"/>
    <s v="Pagado"/>
    <x v="5"/>
    <s v="6329000 AsesorÃ­a y consultorÃ­a - Otros"/>
    <x v="10"/>
    <x v="0"/>
    <m/>
    <m/>
    <m/>
    <m/>
    <m/>
    <m/>
    <x v="275"/>
    <n v="805.08"/>
    <n v="144.91999999999899"/>
    <n v="950"/>
  </r>
  <r>
    <s v="F F002"/>
    <s v="00031619"/>
    <s v="COLABORATIVA S.A.C."/>
    <x v="80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1"/>
    <x v="47"/>
    <x v="0"/>
    <x v="0"/>
    <s v="Pagado"/>
    <x v="5"/>
    <s v="6329000 AsesorÃ­a y consultorÃ­a - Otros"/>
    <x v="10"/>
    <x v="0"/>
    <m/>
    <m/>
    <m/>
    <m/>
    <m/>
    <m/>
    <x v="275"/>
    <n v="805.08"/>
    <n v="144.91999999999899"/>
    <n v="950"/>
  </r>
  <r>
    <s v="F F002"/>
    <s v="00031619"/>
    <s v="COLABORATIVA S.A.C."/>
    <x v="80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2"/>
    <x v="47"/>
    <x v="0"/>
    <x v="0"/>
    <s v="Pagado"/>
    <x v="5"/>
    <s v="6329000 AsesorÃ­a y consultorÃ­a - Otros"/>
    <x v="10"/>
    <x v="0"/>
    <m/>
    <m/>
    <m/>
    <m/>
    <m/>
    <m/>
    <x v="275"/>
    <n v="805.08"/>
    <n v="144.91999999999899"/>
    <n v="950"/>
  </r>
  <r>
    <s v="F F002"/>
    <s v="00031619"/>
    <s v="COLABORATIVA S.A.C."/>
    <x v="80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3"/>
    <x v="47"/>
    <x v="0"/>
    <x v="0"/>
    <s v="Pagado"/>
    <x v="5"/>
    <s v="6329000 AsesorÃ­a y consultorÃ­a - Otros"/>
    <x v="10"/>
    <x v="0"/>
    <m/>
    <m/>
    <m/>
    <m/>
    <m/>
    <m/>
    <x v="275"/>
    <n v="805.08"/>
    <n v="144.91999999999899"/>
    <n v="950"/>
  </r>
  <r>
    <s v="F F002"/>
    <s v="00031619"/>
    <s v="COLABORATIVA S.A.C."/>
    <x v="80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4"/>
    <x v="47"/>
    <x v="0"/>
    <x v="0"/>
    <s v="Pagado"/>
    <x v="5"/>
    <s v="6329000 AsesorÃ­a y consultorÃ­a - Otros"/>
    <x v="10"/>
    <x v="0"/>
    <m/>
    <m/>
    <m/>
    <m/>
    <m/>
    <m/>
    <x v="275"/>
    <n v="805.08"/>
    <n v="144.91999999999899"/>
    <n v="950"/>
  </r>
  <r>
    <s v="F F002"/>
    <s v="00031619"/>
    <s v="COLABORATIVA S.A.C."/>
    <x v="80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5"/>
    <x v="47"/>
    <x v="0"/>
    <x v="0"/>
    <s v="Pagado"/>
    <x v="5"/>
    <s v="6329000 AsesorÃ­a y consultorÃ­a - Otros"/>
    <x v="10"/>
    <x v="0"/>
    <m/>
    <m/>
    <m/>
    <m/>
    <m/>
    <m/>
    <x v="275"/>
    <n v="805.08"/>
    <n v="144.91999999999899"/>
    <n v="950"/>
  </r>
  <r>
    <s v="F F002"/>
    <s v="00031619"/>
    <s v="COLABORATIVA S.A.C."/>
    <x v="80"/>
    <m/>
    <s v="FLINK S.A.C._x000a_"/>
    <m/>
    <s v="RUC"/>
    <n v="20421530107"/>
    <s v="[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6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, {'codigo_producto': 1895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917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5T00:00:00"/>
    <m/>
    <m/>
    <m/>
    <m/>
    <m/>
    <x v="47"/>
    <n v="5000"/>
    <s v="0.16101600000000002"/>
    <n v="0.19"/>
    <n v="0"/>
    <n v="805.08"/>
    <n v="18"/>
    <n v="144.91999999999899"/>
    <n v="950"/>
    <n v="1"/>
    <n v="1"/>
    <x v="0"/>
    <s v="Otros"/>
    <x v="50"/>
    <n v="29176"/>
    <x v="47"/>
    <x v="0"/>
    <x v="0"/>
    <s v="Pagado"/>
    <x v="5"/>
    <s v="6329000 AsesorÃ­a y consultorÃ­a - Otros"/>
    <x v="10"/>
    <x v="0"/>
    <m/>
    <m/>
    <m/>
    <m/>
    <m/>
    <m/>
    <x v="275"/>
    <n v="805.08"/>
    <n v="144.91999999999899"/>
    <n v="950"/>
  </r>
  <r>
    <s v="F E001"/>
    <s v="00000272"/>
    <s v="COLABORATIVA S.A.C."/>
    <x v="80"/>
    <m/>
    <s v="JEMKA &amp; ASOCIADOS S.A.C."/>
    <m/>
    <s v="RUC"/>
    <n v="20602597441"/>
    <s v="[{'codigo_producto': 1938, 'cantidad': '1', 'valor_unitario': 1560.0, 'precio_unitario': 1840.8, 'descuento': 0.0, 'subtotal': 1560.0, 'porcentaje_de_igv': '18.00', 'igv': 280.79999999999995, 'total': 1840.8, 'moneda': '1', 'tipo_de_cambio': 1.0, 'id_tipo_gasto': 2, 'nom_tipo_gasto': 'Servicios', 'id_proveedor': 1412, 'id_producto': 29135, 'nom_producto': 'SERVICIOS CONTAB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6, 'nom_distribucion': 'Administrativo', 'sub_categoria': 'Contabilidad', 'porcentaje': '100.00'}]]}]"/>
    <d v="2025-06-25T00:00:00"/>
    <m/>
    <m/>
    <m/>
    <m/>
    <m/>
    <x v="39"/>
    <n v="1"/>
    <n v="1560"/>
    <n v="1840.8"/>
    <n v="0"/>
    <n v="1560"/>
    <n v="18"/>
    <n v="280.79999999999899"/>
    <n v="1840.8"/>
    <n v="1"/>
    <n v="1"/>
    <x v="1"/>
    <s v="Servicios"/>
    <x v="41"/>
    <n v="29135"/>
    <x v="39"/>
    <x v="0"/>
    <x v="0"/>
    <s v="Pagado"/>
    <x v="5"/>
    <s v="6329000 AsesorÃ­a y consultorÃ­a - Otros"/>
    <x v="20"/>
    <x v="0"/>
    <m/>
    <m/>
    <m/>
    <m/>
    <m/>
    <m/>
    <x v="276"/>
    <n v="1560"/>
    <n v="280.79999999999899"/>
    <n v="1840.8"/>
  </r>
  <r>
    <s v="F E001"/>
    <s v="00000275"/>
    <s v="COLABORATIVA S.A.C."/>
    <x v="80"/>
    <m/>
    <s v="JEMKA &amp; ASOCIADOS S.A.C."/>
    <m/>
    <s v="RUC"/>
    <n v="20602597441"/>
    <s v="[{'codigo_producto': 1937, 'cantidad': '1', 'valor_unitario': 220.34, 'precio_unitario': 260.0, 'descuento': 0.0, 'subtotal': 220.34, 'porcentaje_de_igv': '18.00', 'igv': 39.66, 'total': 260.0, 'moneda': '1', 'tipo_de_cambio': 1.0, 'id_tipo_gasto': 5, 'nom_tipo_gasto': 'Otros', 'id_proveedor': 1412, 'id_producto': 29132, 'nom_producto': 'ARCHIVADORES', 'categoria_producto': 'EVENTOS', 'id_estado': 'paid', 'nombre_estado': 'Pagado', 'evento': {'id_evento': '', 'nom_evento': '', 'fecha_hora_ini_event': '', 'fecha_hora_fin_event': '', 'id_organizador': '', 'nom_organizador': '', 'tipo_organizador': ''}, 'id_cuenta': 6963, 'nom_cuenta': '6321102 AsesorÃ­a y consult. Contabilidad', 'distribucion_analitica': [[{'codigo': 56, 'nom_distribucion': 'Administrativo', 'sub_categoria': 'Contabilidad', 'porcentaje': '100.00'}]]}]"/>
    <d v="2025-06-25T00:00:00"/>
    <m/>
    <m/>
    <m/>
    <m/>
    <m/>
    <x v="106"/>
    <n v="1"/>
    <n v="220.34"/>
    <n v="260"/>
    <n v="0"/>
    <n v="220.34"/>
    <n v="18"/>
    <n v="39.659999999999997"/>
    <n v="260"/>
    <n v="1"/>
    <n v="1"/>
    <x v="0"/>
    <s v="Otros"/>
    <x v="41"/>
    <n v="29132"/>
    <x v="104"/>
    <x v="0"/>
    <x v="0"/>
    <s v="Pagado"/>
    <x v="12"/>
    <s v="6321102 AsesorÃ­a y consult. Contabilidad"/>
    <x v="20"/>
    <x v="0"/>
    <m/>
    <m/>
    <m/>
    <m/>
    <m/>
    <m/>
    <x v="277"/>
    <n v="220.34"/>
    <n v="39.659999999999997"/>
    <n v="260"/>
  </r>
  <r>
    <s v="F E001"/>
    <s v="00000254"/>
    <s v="COLABORATIVA S.A.C."/>
    <x v="80"/>
    <m/>
    <s v="HOSPEDAJE RESIDENCIAL SOL Y LUNA E.I.R.L."/>
    <m/>
    <s v="RUC"/>
    <n v="20612829226"/>
    <s v="[{'codigo_producto': 1931, 'cantidad': '1', 'valor_unitario': 298.31, 'precio_unitario': 352.0, 'descuento': 0.0, 'subtotal': 298.31, 'porcentaje_de_igv': '18.00', 'igv': 53.69, 'total': 352.0, 'moneda': '1', 'tipo_de_cambio': 1.0, 'id_tipo_gasto': 5, 'nom_tipo_gasto': 'Otros', 'id_proveedor': 1991, 'id_producto': 29103, 'nom_producto': 'SERVICO DE HOSPEDAJE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2, 'nom_distribucion': 'Validadores', 'sub_categoria': 'Gastos de Viaje', 'porcentaje': '100.00'}]]}]"/>
    <d v="2025-06-25T00:00:00"/>
    <m/>
    <m/>
    <m/>
    <m/>
    <m/>
    <x v="126"/>
    <n v="1"/>
    <n v="298.31"/>
    <n v="352"/>
    <n v="0"/>
    <n v="298.31"/>
    <n v="18"/>
    <n v="53.69"/>
    <n v="352"/>
    <n v="1"/>
    <n v="1"/>
    <x v="0"/>
    <s v="Otros"/>
    <x v="118"/>
    <n v="29103"/>
    <x v="124"/>
    <x v="0"/>
    <x v="0"/>
    <s v="Pagado"/>
    <x v="0"/>
    <s v="6329102 SERVICIOS DIVERSOS"/>
    <x v="8"/>
    <x v="0"/>
    <m/>
    <m/>
    <m/>
    <m/>
    <m/>
    <m/>
    <x v="278"/>
    <n v="298.31"/>
    <n v="53.69"/>
    <n v="352"/>
  </r>
  <r>
    <s v="F F101"/>
    <s v="00013907"/>
    <s v="COLABORATIVA S.A.C."/>
    <x v="80"/>
    <m/>
    <s v="L &amp; R TURISMO Y COMERCIO SAC"/>
    <m/>
    <s v="RUC"/>
    <n v="20539851811"/>
    <s v="[{'codigo_producto': 1930, 'cantidad': '2', 'valor_unitario': 177.965, 'precio_unitario': 210.0, 'descuento': 0.0, 'subtotal': 355.93, 'porcentaje_de_igv': '18.00', 'igv': 64.07, 'total': 420.0, 'moneda': '1', 'tipo_de_cambio': 1.0, 'id_tipo_gasto': 5, 'nom_tipo_gasto': 'Otros', 'id_proveedor': 1974, 'id_producto': 29098, 'nom_producto': '2 HABITACIONES MATRIMONIAL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25T00:00:00"/>
    <m/>
    <m/>
    <m/>
    <m/>
    <m/>
    <x v="174"/>
    <n v="2"/>
    <n v="177.965"/>
    <n v="210"/>
    <n v="0"/>
    <n v="355.93"/>
    <n v="18"/>
    <n v="64.069999999999993"/>
    <n v="420"/>
    <n v="1"/>
    <n v="1"/>
    <x v="0"/>
    <s v="Otros"/>
    <x v="92"/>
    <n v="29098"/>
    <x v="172"/>
    <x v="0"/>
    <x v="0"/>
    <s v="Pagado"/>
    <x v="5"/>
    <s v="6329000 AsesorÃ­a y consultorÃ­a - Otros"/>
    <x v="1"/>
    <x v="0"/>
    <m/>
    <m/>
    <m/>
    <m/>
    <m/>
    <m/>
    <x v="279"/>
    <n v="355.93"/>
    <n v="64.069999999999993"/>
    <n v="420"/>
  </r>
  <r>
    <s v="R SB01"/>
    <s v="0550107596"/>
    <s v="COLABORATIVA S.A.C."/>
    <x v="81"/>
    <m/>
    <s v="America MÃ³vil PerÃº S.A.C."/>
    <m/>
    <s v="RUC"/>
    <n v="20467534026"/>
    <s v="[{'codigo_producto': 1851, 'cantidad': '1', 'valor_unitario': 23.69, 'precio_unitario': 27.95, 'descuento': 0.0, 'subtotal': 23.69, 'porcentaje_de_igv': '17.98', 'igv': 4.259999999999998, 'total': 27.95, 'moneda': '1', 'tipo_de_cambio': 1.0, 'id_tipo_gasto': 2, 'nom_tipo_gasto': 'Servicios', 'id_proveedor': 2218, 'id_producto': 293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x v="13"/>
    <n v="1"/>
    <n v="23.69"/>
    <n v="27.95"/>
    <n v="0"/>
    <n v="23.69"/>
    <n v="17.98"/>
    <n v="4.25999999999999"/>
    <n v="27.95"/>
    <n v="1"/>
    <n v="1"/>
    <x v="1"/>
    <s v="Servicios"/>
    <x v="23"/>
    <n v="29336"/>
    <x v="13"/>
    <x v="0"/>
    <x v="0"/>
    <s v="Pagado"/>
    <x v="7"/>
    <s v="632902 Operativos"/>
    <x v="18"/>
    <x v="0"/>
    <m/>
    <m/>
    <m/>
    <m/>
    <m/>
    <m/>
    <x v="280"/>
    <n v="23.69"/>
    <n v="4.25999999999999"/>
    <n v="27.95"/>
  </r>
  <r>
    <s v="R SB01"/>
    <s v="0550100191"/>
    <s v="COLABORATIVA S.A.C."/>
    <x v="81"/>
    <m/>
    <s v="America MÃ³vil PerÃº S.A.C."/>
    <m/>
    <s v="RUC"/>
    <n v="20467534026"/>
    <s v="[{'codigo_producto': 1851, 'cantidad': '1', 'valor_unitario': 47.37, 'precio_unitario': 55.9, 'descuento': 0.0, 'subtotal': 47.37, 'porcentaje_de_igv': '18.01', 'igv': 8.530000000000001, 'total': 55.9, 'moneda': '1', 'tipo_de_cambio': 1.0, 'id_tipo_gasto': 2, 'nom_tipo_gasto': 'Servicios', 'id_proveedor': 2218, 'id_producto': 29333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x v="13"/>
    <n v="1"/>
    <n v="47.37"/>
    <n v="55.9"/>
    <n v="0"/>
    <n v="47.37"/>
    <n v="18.010000000000002"/>
    <n v="8.5299999999999994"/>
    <n v="55.9"/>
    <n v="1"/>
    <n v="1"/>
    <x v="1"/>
    <s v="Servicios"/>
    <x v="23"/>
    <n v="29333"/>
    <x v="13"/>
    <x v="0"/>
    <x v="0"/>
    <s v="Pagado"/>
    <x v="7"/>
    <s v="632902 Operativos"/>
    <x v="18"/>
    <x v="0"/>
    <m/>
    <m/>
    <m/>
    <m/>
    <m/>
    <m/>
    <x v="281"/>
    <n v="47.37"/>
    <n v="8.5299999999999994"/>
    <n v="55.9"/>
  </r>
  <r>
    <s v="R SB01"/>
    <s v="0550463247"/>
    <s v="COLABORATIVA S.A.C."/>
    <x v="81"/>
    <m/>
    <s v="America MÃ³vil PerÃº S.A.C."/>
    <m/>
    <s v="RUC"/>
    <n v="20467534026"/>
    <s v="[{'codigo_producto': 1851, 'cantidad': '1', 'valor_unitario': 25.33, 'precio_unitario': 29.89, 'descuento': 0.0, 'subtotal': 25.33, 'porcentaje_de_igv': '18.00', 'igv': 4.560000000000002, 'total': 29.89, 'moneda': '1', 'tipo_de_cambio': 1.0, 'id_tipo_gasto': 2, 'nom_tipo_gasto': 'Servicios', 'id_proveedor': 2218, 'id_producto': 29330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960, 'nom_cuenta': '632902 Operativos', 'distribucion_analitica': [[{'codigo': 61, 'nom_distribucion': 'Administrativo', 'sub_categoria': 'Operativos', 'porcentaje': '100.00'}]]}]"/>
    <d v="2025-06-24T00:00:00"/>
    <m/>
    <m/>
    <m/>
    <m/>
    <m/>
    <x v="13"/>
    <n v="1"/>
    <n v="25.33"/>
    <n v="29.89"/>
    <n v="0"/>
    <n v="25.33"/>
    <n v="18"/>
    <n v="4.5599999999999996"/>
    <n v="29.89"/>
    <n v="1"/>
    <n v="1"/>
    <x v="1"/>
    <s v="Servicios"/>
    <x v="23"/>
    <n v="29330"/>
    <x v="13"/>
    <x v="0"/>
    <x v="0"/>
    <s v="Pagado"/>
    <x v="7"/>
    <s v="632902 Operativos"/>
    <x v="18"/>
    <x v="0"/>
    <m/>
    <m/>
    <m/>
    <m/>
    <m/>
    <m/>
    <x v="282"/>
    <n v="25.33"/>
    <n v="4.5599999999999996"/>
    <n v="29.89"/>
  </r>
  <r>
    <s v="RE"/>
    <s v="001117"/>
    <s v="COLABORATIVA S.A.C."/>
    <x v="81"/>
    <m/>
    <s v="SANCHEZ SANCHEZ VICTOR RUBEN"/>
    <m/>
    <s v="RUC"/>
    <n v="10257219955"/>
    <s v="[{'codigo_producto': 279, 'cantidad': '1', 'valor_unitario': 1800.0, 'precio_unitario': 1800.0, 'descuento': 0.0, 'subtotal': 1800.0, 'porcentaje_de_igv': '0.00', 'igv': 0.0, 'total': 1800.0, 'moneda': '1', 'tipo_de_cambio': 1.0, 'id_tipo_gasto': 2, 'nom_tipo_gasto': 'Servicios', 'id_proveedor': 1387, 'id_producto': 2918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24T00:00:00"/>
    <m/>
    <m/>
    <m/>
    <m/>
    <m/>
    <x v="133"/>
    <n v="1"/>
    <n v="1800"/>
    <n v="1800"/>
    <n v="0"/>
    <n v="1800"/>
    <n v="0"/>
    <n v="0"/>
    <n v="1800"/>
    <n v="1"/>
    <n v="1"/>
    <x v="1"/>
    <s v="Servicios"/>
    <x v="122"/>
    <n v="29181"/>
    <x v="131"/>
    <x v="3"/>
    <x v="0"/>
    <s v="Pagado"/>
    <x v="0"/>
    <s v="6329102 SERVICIOS DIVERSOS"/>
    <x v="16"/>
    <x v="0"/>
    <m/>
    <m/>
    <m/>
    <m/>
    <m/>
    <m/>
    <x v="283"/>
    <n v="1800"/>
    <n v="0"/>
    <n v="1800"/>
  </r>
  <r>
    <s v="F E001"/>
    <s v="00000268"/>
    <s v="COLABORATIVA S.A.C."/>
    <x v="81"/>
    <m/>
    <s v="DANPRINT STUDIO (CINTHIA LISETH LOPEZ INGA)"/>
    <s v="Proveedor"/>
    <s v="RUC"/>
    <n v="10734630620"/>
    <s v="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9064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24T00:00:00"/>
    <m/>
    <m/>
    <m/>
    <m/>
    <m/>
    <x v="175"/>
    <n v="1"/>
    <n v="2076.27"/>
    <n v="2450"/>
    <n v="0"/>
    <n v="2076.27"/>
    <n v="18"/>
    <n v="373.73"/>
    <n v="2450"/>
    <n v="1"/>
    <n v="1"/>
    <x v="0"/>
    <s v="Otros"/>
    <x v="48"/>
    <n v="29064"/>
    <x v="173"/>
    <x v="5"/>
    <x v="0"/>
    <s v="Pagado"/>
    <x v="27"/>
    <s v="6330104 MATERIALES"/>
    <x v="10"/>
    <x v="0"/>
    <m/>
    <m/>
    <m/>
    <m/>
    <m/>
    <m/>
    <x v="284"/>
    <n v="2076.27"/>
    <n v="373.73"/>
    <n v="2450"/>
  </r>
  <r>
    <s v="F E001"/>
    <s v="00000160"/>
    <s v="COLABORATIVA S.A.C."/>
    <x v="82"/>
    <m/>
    <s v="VILCA SILVA JOHAN ALDAIR  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9069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3, 'nom_distribucion': 'Impresos', 'sub_categoria': 'Suministros Compra', 'porcentaje': '100.00'}]]}]"/>
    <d v="2025-06-23T00:00:00"/>
    <m/>
    <m/>
    <m/>
    <m/>
    <m/>
    <x v="66"/>
    <n v="100"/>
    <n v="2.2000000000000002"/>
    <n v="2.5960000000000001"/>
    <n v="0"/>
    <n v="220"/>
    <n v="18"/>
    <n v="39.6"/>
    <n v="259.60000000000002"/>
    <n v="1"/>
    <n v="1"/>
    <x v="0"/>
    <s v="Otros"/>
    <x v="61"/>
    <n v="29069"/>
    <x v="65"/>
    <x v="5"/>
    <x v="0"/>
    <s v="Pagado"/>
    <x v="5"/>
    <s v="6329000 AsesorÃ­a y consultorÃ­a - Otros"/>
    <x v="10"/>
    <x v="0"/>
    <m/>
    <m/>
    <m/>
    <m/>
    <m/>
    <m/>
    <x v="285"/>
    <n v="220"/>
    <n v="39.6"/>
    <n v="259.60000000000002"/>
  </r>
  <r>
    <s v="F E001"/>
    <s v="00000068"/>
    <s v="COLABORATIVA S.A.C."/>
    <x v="82"/>
    <m/>
    <s v="MUÃ‘OZ VERANO JOHN BRACKSON"/>
    <m/>
    <s v="RUC"/>
    <n v="10440668581"/>
    <s v="[{'codigo_producto': 1859, 'cantidad': '4', 'valor_unitario': 120.0, 'precio_unitario': 141.6, 'descuento': 0.0, 'subtotal': 480.0, 'porcentaje_de_igv': '18.00', 'igv': 86.39999999999998, 'total': 566.4, 'moneda': '1', 'tipo_de_cambio': 1.0, 'id_tipo_gasto': 2, 'nom_tipo_gasto': 'Servicios', 'id_proveedor': 1389, 'id_producto': 29056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23T00:00:00"/>
    <m/>
    <m/>
    <m/>
    <m/>
    <m/>
    <x v="98"/>
    <n v="4"/>
    <n v="120"/>
    <n v="141.6"/>
    <n v="0"/>
    <n v="480"/>
    <n v="18"/>
    <n v="86.399999999999906"/>
    <n v="566.4"/>
    <n v="1"/>
    <n v="1"/>
    <x v="1"/>
    <s v="Servicios"/>
    <x v="14"/>
    <n v="29056"/>
    <x v="96"/>
    <x v="0"/>
    <x v="0"/>
    <s v="Pagado"/>
    <x v="0"/>
    <s v="6329102 SERVICIOS DIVERSOS"/>
    <x v="2"/>
    <x v="0"/>
    <m/>
    <m/>
    <m/>
    <m/>
    <m/>
    <m/>
    <x v="286"/>
    <n v="480"/>
    <n v="86.399999999999906"/>
    <n v="566.4"/>
  </r>
  <r>
    <s v="F E001"/>
    <s v="00000020"/>
    <s v="COLABORATIVA S.A.C."/>
    <x v="83"/>
    <m/>
    <s v="GIURA MORI GABRIELA NORIKO"/>
    <m/>
    <s v="RUC"/>
    <n v="10746545393"/>
    <s v="[{'codigo_producto': 1859, 'cantidad': '1', 'valor_unitario': 110.0, 'precio_unitario': 110.0, 'descuento': 0.0, 'subtotal': 110.0, 'porcentaje_de_igv': '0.00', 'igv': 0.0, 'total': 110.0, 'moneda': '1', 'tipo_de_cambio': 1.0, 'id_tipo_gasto': 2, 'nom_tipo_gasto': 'Servicios', 'id_proveedor': 1550, 'id_producto': 2900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19T00:00:00"/>
    <m/>
    <m/>
    <m/>
    <m/>
    <m/>
    <x v="98"/>
    <n v="1"/>
    <n v="110"/>
    <n v="110"/>
    <n v="0"/>
    <n v="110"/>
    <n v="0"/>
    <n v="0"/>
    <n v="110"/>
    <n v="1"/>
    <n v="1"/>
    <x v="1"/>
    <s v="Servicios"/>
    <x v="87"/>
    <n v="29003"/>
    <x v="96"/>
    <x v="0"/>
    <x v="0"/>
    <s v="Pagado"/>
    <x v="0"/>
    <s v="6329102 SERVICIOS DIVERSOS"/>
    <x v="2"/>
    <x v="0"/>
    <m/>
    <m/>
    <m/>
    <m/>
    <m/>
    <m/>
    <x v="287"/>
    <n v="110"/>
    <n v="0"/>
    <n v="110"/>
  </r>
  <r>
    <s v="F F002"/>
    <s v="00001411"/>
    <s v="COLABORATIVA S.A.C."/>
    <x v="84"/>
    <m/>
    <s v="PRAGMATIC S.A.C."/>
    <s v="Proveedor"/>
    <s v="RUC"/>
    <n v="20607097039"/>
    <s v="[{'codigo_producto': 2044, 'cantidad': '4', 'valor_unitario': 75.0, 'precio_unitario': 88.5, 'descuento': 0.0, 'subtotal': 300.0, 'porcentaje_de_igv': '18.00', 'igv': 54.0, 'total': 354.0, 'moneda': '1', 'tipo_de_cambio': 1.0, 'id_tipo_gasto': 5, 'nom_tipo_gasto': 'Otros', 'id_proveedor': 565, 'id_producto': 30326, 'nom_producto': 'CONFIGU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18T00:00:00"/>
    <m/>
    <m/>
    <m/>
    <m/>
    <m/>
    <x v="176"/>
    <n v="4"/>
    <n v="75"/>
    <n v="88.5"/>
    <n v="0"/>
    <n v="300"/>
    <n v="18"/>
    <n v="54"/>
    <n v="354"/>
    <n v="1"/>
    <n v="1"/>
    <x v="0"/>
    <s v="Otros"/>
    <x v="1"/>
    <n v="30326"/>
    <x v="174"/>
    <x v="0"/>
    <x v="0"/>
    <s v="Pagado"/>
    <x v="0"/>
    <s v="6329102 SERVICIOS DIVERSOS"/>
    <x v="49"/>
    <x v="0"/>
    <m/>
    <m/>
    <m/>
    <m/>
    <m/>
    <m/>
    <x v="288"/>
    <n v="300"/>
    <n v="54"/>
    <n v="354"/>
  </r>
  <r>
    <s v="F F002"/>
    <s v="00014647"/>
    <s v="COLABORATIVA S.A.C."/>
    <x v="84"/>
    <m/>
    <s v="TECNOLOGIA FLEXOGRAFICA S.A.C - TECFLEX"/>
    <s v="Proveedor"/>
    <s v="RUC"/>
    <n v="20430785266"/>
    <s v="[{'codigo_producto': 1902, 'cantidad': '1', 'valor_unitario': 41.8, 'precio_unitario': 49.32, 'descuento': 0.0, 'subtotal': 41.8, 'porcentaje_de_igv': '17.99', 'igv': 7.520000000000003, 'total': 49.32, 'moneda': '1', 'tipo_de_cambio': 1.0, 'id_tipo_gasto': 5, 'nom_tipo_gasto': 'Otros', 'id_proveedor': 470, 'id_producto': 2900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8T00:00:00"/>
    <m/>
    <m/>
    <m/>
    <m/>
    <m/>
    <x v="15"/>
    <n v="1"/>
    <n v="41.8"/>
    <n v="49.32"/>
    <n v="0"/>
    <n v="41.8"/>
    <n v="17.989999999999998"/>
    <n v="7.52"/>
    <n v="49.32"/>
    <n v="1"/>
    <n v="1"/>
    <x v="0"/>
    <s v="Otros"/>
    <x v="17"/>
    <n v="29009"/>
    <x v="15"/>
    <x v="0"/>
    <x v="0"/>
    <s v="Pagado"/>
    <x v="27"/>
    <s v="6330104 MATERIALES"/>
    <x v="10"/>
    <x v="0"/>
    <m/>
    <m/>
    <m/>
    <m/>
    <m/>
    <m/>
    <x v="289"/>
    <n v="41.8"/>
    <n v="7.52"/>
    <n v="49.32"/>
  </r>
  <r>
    <s v="F F002"/>
    <s v="00001409"/>
    <s v="COLABORATIVA S.A.C."/>
    <x v="85"/>
    <m/>
    <s v="PRAGMATIC S.A.C."/>
    <s v="Proveedor"/>
    <s v="RUC"/>
    <n v="20607097039"/>
    <s v="[{'codigo_producto': 1855, 'cantidad': '4.5', 'valor_unitario': 75.0, 'precio_unitario': 88.5, 'descuento': 0.0, 'subtotal': 337.5, 'porcentaje_de_igv': '18.00', 'igv': 60.75, 'total': 398.25, 'moneda': '1', 'tipo_de_cambio': 1.0, 'id_tipo_gasto': 5, 'nom_tipo_gasto': 'Otros', 'id_proveedor': 565, 'id_producto': 2911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17T00:00:00"/>
    <m/>
    <m/>
    <m/>
    <m/>
    <m/>
    <x v="170"/>
    <n v="4.5"/>
    <n v="75"/>
    <n v="88.5"/>
    <n v="0"/>
    <n v="337.5"/>
    <n v="18"/>
    <n v="60.75"/>
    <n v="398.25"/>
    <n v="1"/>
    <n v="1"/>
    <x v="0"/>
    <s v="Otros"/>
    <x v="1"/>
    <n v="29112"/>
    <x v="168"/>
    <x v="0"/>
    <x v="0"/>
    <s v="Pagado"/>
    <x v="0"/>
    <s v="6329102 SERVICIOS DIVERSOS"/>
    <x v="49"/>
    <x v="0"/>
    <m/>
    <m/>
    <m/>
    <m/>
    <m/>
    <m/>
    <x v="290"/>
    <n v="337.5"/>
    <n v="60.75"/>
    <n v="398.25"/>
  </r>
  <r>
    <s v="F E001"/>
    <s v="00000065"/>
    <s v="COLABORATIVA S.A.C."/>
    <x v="85"/>
    <m/>
    <s v="MUÃ‘OZ VERANO JOHN BRACKSON"/>
    <m/>
    <s v="RUC"/>
    <n v="10440668581"/>
    <s v="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9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17T00:00:00"/>
    <m/>
    <m/>
    <m/>
    <m/>
    <m/>
    <x v="98"/>
    <n v="1"/>
    <n v="360"/>
    <n v="424.8"/>
    <n v="0"/>
    <n v="360"/>
    <n v="18"/>
    <n v="64.8"/>
    <n v="424.8"/>
    <n v="1"/>
    <n v="1"/>
    <x v="1"/>
    <s v="Servicios"/>
    <x v="14"/>
    <n v="28972"/>
    <x v="96"/>
    <x v="0"/>
    <x v="0"/>
    <s v="Pagado"/>
    <x v="0"/>
    <s v="6329102 SERVICIOS DIVERSOS"/>
    <x v="2"/>
    <x v="0"/>
    <m/>
    <m/>
    <m/>
    <m/>
    <m/>
    <m/>
    <x v="291"/>
    <n v="360"/>
    <n v="64.8"/>
    <n v="424.8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000"/>
    <s v="0.18136000000000002"/>
    <n v="0.214"/>
    <n v="0"/>
    <n v="181.36"/>
    <n v="18"/>
    <n v="32.639999999999901"/>
    <n v="214"/>
    <n v="1"/>
    <n v="1"/>
    <x v="0"/>
    <s v="Otros"/>
    <x v="24"/>
    <n v="28938"/>
    <x v="46"/>
    <x v="5"/>
    <x v="0"/>
    <s v="Pagado"/>
    <x v="27"/>
    <s v="6330104 MATERIALES"/>
    <x v="10"/>
    <x v="0"/>
    <m/>
    <m/>
    <m/>
    <m/>
    <m/>
    <m/>
    <x v="292"/>
    <n v="181.36"/>
    <n v="32.639999999999901"/>
    <n v="214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500"/>
    <n v="0.36102000000000001"/>
    <n v="0.42599999999999999"/>
    <n v="0"/>
    <n v="180.51"/>
    <n v="18"/>
    <n v="32.49"/>
    <n v="213"/>
    <n v="1"/>
    <n v="1"/>
    <x v="0"/>
    <s v="Otros"/>
    <x v="24"/>
    <n v="28939"/>
    <x v="46"/>
    <x v="5"/>
    <x v="0"/>
    <s v="Pagado"/>
    <x v="27"/>
    <s v="6330104 MATERIALES"/>
    <x v="10"/>
    <x v="0"/>
    <m/>
    <m/>
    <m/>
    <m/>
    <m/>
    <m/>
    <x v="292"/>
    <n v="180.51"/>
    <n v="32.49"/>
    <n v="213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500"/>
    <n v="0.36102000000000001"/>
    <n v="0.42599999999999999"/>
    <n v="0"/>
    <n v="180.51"/>
    <n v="18"/>
    <n v="32.49"/>
    <n v="213"/>
    <n v="1"/>
    <n v="1"/>
    <x v="0"/>
    <s v="Otros"/>
    <x v="24"/>
    <n v="28940"/>
    <x v="46"/>
    <x v="5"/>
    <x v="0"/>
    <s v="Pagado"/>
    <x v="27"/>
    <s v="6330104 MATERIALES"/>
    <x v="10"/>
    <x v="0"/>
    <m/>
    <m/>
    <m/>
    <m/>
    <m/>
    <m/>
    <x v="292"/>
    <n v="180.51"/>
    <n v="32.49"/>
    <n v="213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77"/>
    <n v="2000"/>
    <n v="0.227965"/>
    <n v="0.26900000000000002"/>
    <n v="0"/>
    <n v="455.93"/>
    <n v="18"/>
    <n v="82.07"/>
    <n v="538"/>
    <n v="1"/>
    <n v="1"/>
    <x v="0"/>
    <s v="Otros"/>
    <x v="24"/>
    <n v="28941"/>
    <x v="175"/>
    <x v="5"/>
    <x v="0"/>
    <s v="Pagado"/>
    <x v="27"/>
    <s v="6330104 MATERIALES"/>
    <x v="10"/>
    <x v="0"/>
    <m/>
    <m/>
    <m/>
    <m/>
    <m/>
    <m/>
    <x v="292"/>
    <n v="455.93"/>
    <n v="82.07"/>
    <n v="538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77"/>
    <n v="600"/>
    <s v="0.7593166666666666"/>
    <n v="0.89600000000000002"/>
    <n v="0"/>
    <n v="455.59"/>
    <n v="18"/>
    <n v="82.01"/>
    <n v="537.6"/>
    <n v="1"/>
    <n v="1"/>
    <x v="0"/>
    <s v="Otros"/>
    <x v="24"/>
    <n v="28942"/>
    <x v="175"/>
    <x v="5"/>
    <x v="0"/>
    <s v="Pagado"/>
    <x v="27"/>
    <s v="6330104 MATERIALES"/>
    <x v="10"/>
    <x v="0"/>
    <m/>
    <m/>
    <m/>
    <m/>
    <m/>
    <m/>
    <x v="292"/>
    <n v="455.59"/>
    <n v="82.01"/>
    <n v="537.6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77"/>
    <n v="400"/>
    <s v="1.1389749999999998"/>
    <n v="1.3440000000000001"/>
    <n v="0"/>
    <n v="455.59"/>
    <n v="18"/>
    <n v="82.01"/>
    <n v="537.6"/>
    <n v="1"/>
    <n v="1"/>
    <x v="0"/>
    <s v="Otros"/>
    <x v="24"/>
    <n v="28943"/>
    <x v="175"/>
    <x v="5"/>
    <x v="0"/>
    <s v="Pagado"/>
    <x v="27"/>
    <s v="6330104 MATERIALES"/>
    <x v="10"/>
    <x v="0"/>
    <m/>
    <m/>
    <m/>
    <m/>
    <m/>
    <m/>
    <x v="292"/>
    <n v="455.59"/>
    <n v="82.01"/>
    <n v="537.6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"/>
    <n v="455.59"/>
    <n v="537.6"/>
    <n v="0"/>
    <n v="455.59"/>
    <n v="18"/>
    <n v="82.01"/>
    <n v="537.6"/>
    <n v="1"/>
    <n v="1"/>
    <x v="0"/>
    <s v="Otros"/>
    <x v="24"/>
    <n v="28944"/>
    <x v="46"/>
    <x v="5"/>
    <x v="0"/>
    <s v="Pagado"/>
    <x v="27"/>
    <s v="6330104 MATERIALES"/>
    <x v="10"/>
    <x v="0"/>
    <m/>
    <m/>
    <m/>
    <m/>
    <m/>
    <m/>
    <x v="292"/>
    <n v="455.59"/>
    <n v="82.01"/>
    <n v="537.6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000"/>
    <n v="0.33898"/>
    <n v="0.4"/>
    <n v="0"/>
    <n v="338.98"/>
    <n v="18"/>
    <n v="61.019999999999897"/>
    <n v="400"/>
    <n v="1"/>
    <n v="1"/>
    <x v="0"/>
    <s v="Otros"/>
    <x v="24"/>
    <n v="28945"/>
    <x v="46"/>
    <x v="5"/>
    <x v="0"/>
    <s v="Pagado"/>
    <x v="27"/>
    <s v="6330104 MATERIALES"/>
    <x v="10"/>
    <x v="0"/>
    <m/>
    <m/>
    <m/>
    <m/>
    <m/>
    <m/>
    <x v="292"/>
    <n v="338.98"/>
    <n v="61.019999999999897"/>
    <n v="400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2000"/>
    <n v="0.16949"/>
    <n v="0.2"/>
    <n v="0"/>
    <n v="338.98"/>
    <n v="18"/>
    <n v="61.019999999999897"/>
    <n v="400"/>
    <n v="1"/>
    <n v="1"/>
    <x v="0"/>
    <s v="Otros"/>
    <x v="24"/>
    <n v="28946"/>
    <x v="46"/>
    <x v="5"/>
    <x v="0"/>
    <s v="Pagado"/>
    <x v="27"/>
    <s v="6330104 MATERIALES"/>
    <x v="10"/>
    <x v="0"/>
    <m/>
    <m/>
    <m/>
    <m/>
    <m/>
    <m/>
    <x v="292"/>
    <n v="338.98"/>
    <n v="61.019999999999897"/>
    <n v="400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000"/>
    <n v="0.33898"/>
    <n v="0.4"/>
    <n v="0"/>
    <n v="338.98"/>
    <n v="18"/>
    <n v="61.019999999999897"/>
    <n v="400"/>
    <n v="1"/>
    <n v="1"/>
    <x v="0"/>
    <s v="Otros"/>
    <x v="24"/>
    <n v="28947"/>
    <x v="46"/>
    <x v="5"/>
    <x v="0"/>
    <s v="Pagado"/>
    <x v="27"/>
    <s v="6330104 MATERIALES"/>
    <x v="10"/>
    <x v="0"/>
    <m/>
    <m/>
    <m/>
    <m/>
    <m/>
    <m/>
    <x v="292"/>
    <n v="338.98"/>
    <n v="61.019999999999897"/>
    <n v="400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000"/>
    <n v="0.33898"/>
    <n v="0.4"/>
    <n v="0"/>
    <n v="338.98"/>
    <n v="18"/>
    <n v="61.019999999999897"/>
    <n v="400"/>
    <n v="1"/>
    <n v="1"/>
    <x v="0"/>
    <s v="Otros"/>
    <x v="24"/>
    <n v="28948"/>
    <x v="46"/>
    <x v="5"/>
    <x v="0"/>
    <s v="Pagado"/>
    <x v="27"/>
    <s v="6330104 MATERIALES"/>
    <x v="10"/>
    <x v="0"/>
    <m/>
    <m/>
    <m/>
    <m/>
    <m/>
    <m/>
    <x v="292"/>
    <n v="338.98"/>
    <n v="61.019999999999897"/>
    <n v="400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00"/>
    <s v="0.7373000000000001"/>
    <n v="0.87"/>
    <n v="0"/>
    <n v="73.73"/>
    <n v="18"/>
    <n v="13.2699999999999"/>
    <n v="87"/>
    <n v="1"/>
    <n v="1"/>
    <x v="0"/>
    <s v="Otros"/>
    <x v="24"/>
    <n v="28949"/>
    <x v="46"/>
    <x v="5"/>
    <x v="0"/>
    <s v="Pagado"/>
    <x v="27"/>
    <s v="6330104 MATERIALES"/>
    <x v="10"/>
    <x v="0"/>
    <m/>
    <m/>
    <m/>
    <m/>
    <m/>
    <m/>
    <x v="292"/>
    <n v="73.73"/>
    <n v="13.2699999999999"/>
    <n v="87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100"/>
    <s v="0.7373000000000001"/>
    <n v="0.87"/>
    <n v="0"/>
    <n v="73.73"/>
    <n v="18"/>
    <n v="13.2699999999999"/>
    <n v="87"/>
    <n v="1"/>
    <n v="1"/>
    <x v="0"/>
    <s v="Otros"/>
    <x v="24"/>
    <n v="28950"/>
    <x v="46"/>
    <x v="5"/>
    <x v="0"/>
    <s v="Pagado"/>
    <x v="27"/>
    <s v="6330104 MATERIALES"/>
    <x v="10"/>
    <x v="0"/>
    <m/>
    <m/>
    <m/>
    <m/>
    <m/>
    <m/>
    <x v="292"/>
    <n v="73.73"/>
    <n v="13.2699999999999"/>
    <n v="87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200"/>
    <n v="0.37119999999999997"/>
    <s v="0.43799999999999994"/>
    <n v="0"/>
    <n v="74.239999999999995"/>
    <n v="18"/>
    <n v="13.36"/>
    <n v="87.6"/>
    <n v="1"/>
    <n v="1"/>
    <x v="0"/>
    <s v="Otros"/>
    <x v="24"/>
    <n v="28951"/>
    <x v="46"/>
    <x v="5"/>
    <x v="0"/>
    <s v="Pagado"/>
    <x v="27"/>
    <s v="6330104 MATERIALES"/>
    <x v="10"/>
    <x v="0"/>
    <m/>
    <m/>
    <m/>
    <m/>
    <m/>
    <m/>
    <x v="292"/>
    <n v="74.239999999999995"/>
    <n v="13.36"/>
    <n v="87.6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46"/>
    <n v="600"/>
    <s v="0.12373333333333332"/>
    <n v="0.14599999999999999"/>
    <n v="0"/>
    <n v="74.239999999999995"/>
    <n v="18"/>
    <n v="13.36"/>
    <n v="87.6"/>
    <n v="1"/>
    <n v="1"/>
    <x v="0"/>
    <s v="Otros"/>
    <x v="24"/>
    <n v="28952"/>
    <x v="46"/>
    <x v="5"/>
    <x v="0"/>
    <s v="Pagado"/>
    <x v="27"/>
    <s v="6330104 MATERIALES"/>
    <x v="10"/>
    <x v="0"/>
    <m/>
    <m/>
    <m/>
    <m/>
    <m/>
    <m/>
    <x v="292"/>
    <n v="74.239999999999995"/>
    <n v="13.36"/>
    <n v="87.6"/>
  </r>
  <r>
    <s v="F F001"/>
    <s v="00009029"/>
    <s v="COLABORATIVA S.A.C."/>
    <x v="86"/>
    <m/>
    <s v="PRECINTOS PERU E.I.R.L"/>
    <m/>
    <s v="RUC"/>
    <n v="20546099904"/>
    <s v="[{'codigo_producto': 223, 'cantidad': '1000', 'valor_unitario': 0.18136000000000002, 'precio_unitario': 0.214, 'descuento': 0.0, 'subtotal': 181.36, 'porcentaje_de_igv': '18.00', 'igv': 32.639999999999986, 'total': 214.0, 'moneda': '1', 'tipo_de_cambio': 1.0, 'id_tipo_gasto': 5, 'nom_tipo_gasto': 'Otros', 'id_proveedor': 1400, 'id_producto': 2893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3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500', 'valor_unitario': 0.36102, 'precio_unitario': 0.426, 'descuento': 0.0, 'subtotal': 180.51, 'porcentaje_de_igv': '18.00', 'igv': 32.49000000000001, 'total': 213.0, 'moneda': '1', 'tipo_de_cambio': 1.0, 'id_tipo_gasto': 5, 'nom_tipo_gasto': 'Otros', 'id_proveedor': 1400, 'id_producto': 2894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2000', 'valor_unitario': 0.227965, 'precio_unitario': 0.269, 'descuento': 0.0, 'subtotal': 455.93, 'porcentaje_de_igv': '18.00', 'igv': 82.07, 'total': 538.0, 'moneda': '1', 'tipo_de_cambio': 1.0, 'id_tipo_gasto': 5, 'nom_tipo_gasto': 'Otros', 'id_proveedor': 1400, 'id_producto': 2894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', 'valor_unitario': 0.7593166666666666, 'precio_unitario': 0.896, 'descuento': 0.0, 'subtotal': 455.59, 'porcentaje_de_igv': '18.00', 'igv': 82.01000000000005, 'total': 537.6, 'moneda': '1', 'tipo_de_cambio': 1.0, 'id_tipo_gasto': 5, 'nom_tipo_gasto': 'Otros', 'id_proveedor': 1400, 'id_producto': 289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400', 'valor_unitario': 1.1389749999999998, 'precio_unitario': 1.344, 'descuento': 0.0, 'subtotal': 455.59, 'porcentaje_de_igv': '18.00', 'igv': 82.01000000000005, 'total': 537.6, 'moneda': '1', 'tipo_de_cambio': 1.0, 'id_tipo_gasto': 5, 'nom_tipo_gasto': 'Otros', 'id_proveedor': 1400, 'id_producto': 2894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', 'valor_unitario': 455.59, 'precio_unitario': 537.6, 'descuento': 0.0, 'subtotal': 455.59, 'porcentaje_de_igv': '18.00', 'igv': 82.01000000000005, 'total': 537.6, 'moneda': '1', 'tipo_de_cambio': 1.0, 'id_tipo_gasto': 5, 'nom_tipo_gasto': 'Otros', 'id_proveedor': 1400, 'id_producto': 28944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94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7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0', 'valor_unitario': 0.33898, 'precio_unitario': 0.4, 'descuento': 0.0, 'subtotal': 338.98, 'porcentaje_de_igv': '18.00', 'igv': 61.01999999999998, 'total': 400.0, 'moneda': '1', 'tipo_de_cambio': 1.0, 'id_tipo_gasto': 5, 'nom_tipo_gasto': 'Otros', 'id_proveedor': 1400, 'id_producto': 28948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49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100', 'valor_unitario': 0.7373000000000001, 'precio_unitario': 0.87, 'descuento': 0.0, 'subtotal': 73.73, 'porcentaje_de_igv': '18.00', 'igv': 13.269999999999996, 'total': 87.0, 'moneda': '1', 'tipo_de_cambio': 1.0, 'id_tipo_gasto': 5, 'nom_tipo_gasto': 'Otros', 'id_proveedor': 1400, 'id_producto': 28950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200', 'valor_unitario': 0.3712, 'precio_unitario': 0.43799999999999994, 'descuento': 0.0, 'subtotal': 74.24, 'porcentaje_de_igv': '18.00', 'igv': 13.36, 'total': 87.6, 'moneda': '1', 'tipo_de_cambio': 1.0, 'id_tipo_gasto': 5, 'nom_tipo_gasto': 'Otros', 'id_proveedor': 1400, 'id_producto': 28951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23, 'cantidad': '600', 'valor_unitario': 0.12373333333333332, 'precio_unitario': 0.146, 'descuento': 0.0, 'subtotal': 74.24, 'porcentaje_de_igv': '18.00', 'igv': 13.36, 'total': 87.6, 'moneda': '1', 'tipo_de_cambio': 1.0, 'id_tipo_gasto': 5, 'nom_tipo_gasto': 'Otros', 'id_proveedor': 1400, 'id_producto': 2895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1400, 'id_producto': 289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6T00:00:00"/>
    <m/>
    <m/>
    <m/>
    <m/>
    <m/>
    <x v="177"/>
    <n v="1000"/>
    <n v="0.16949"/>
    <n v="0.2"/>
    <n v="0"/>
    <n v="169.49"/>
    <n v="18"/>
    <n v="30.509999999999899"/>
    <n v="200"/>
    <n v="1"/>
    <n v="1"/>
    <x v="0"/>
    <s v="Otros"/>
    <x v="24"/>
    <n v="28953"/>
    <x v="175"/>
    <x v="5"/>
    <x v="0"/>
    <s v="Pagado"/>
    <x v="27"/>
    <s v="6330104 MATERIALES"/>
    <x v="10"/>
    <x v="0"/>
    <m/>
    <m/>
    <m/>
    <m/>
    <m/>
    <m/>
    <x v="292"/>
    <n v="169.49"/>
    <n v="30.509999999999899"/>
    <n v="200"/>
  </r>
  <r>
    <s v="R E001"/>
    <n v="51"/>
    <s v="COLABORATIVA S.A.C."/>
    <x v="86"/>
    <m/>
    <s v="VENTURA SABINO MIGUEL ANGEL"/>
    <m/>
    <s v="RUC"/>
    <m/>
    <s v="[{'codigo_producto': 1851, 'cantidad': '1', 'valor_unitario': 550.0, 'precio_unitario': 550.0, 'descuento': 0.0, 'subtotal': 550.0, 'porcentaje_de_igv': '0.00', 'igv': 0.0, 'total': 550.0, 'moneda': '1', 'tipo_de_cambio': 1.0, 'id_tipo_gasto': 2, 'nom_tipo_gasto': 'Servicios', 'id_proveedor': 1806, 'id_producto': 28936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6-16T00:00:00"/>
    <m/>
    <m/>
    <m/>
    <m/>
    <m/>
    <x v="13"/>
    <n v="1"/>
    <n v="550"/>
    <n v="550"/>
    <n v="0"/>
    <n v="550"/>
    <n v="0"/>
    <n v="0"/>
    <n v="550"/>
    <n v="1"/>
    <n v="1"/>
    <x v="1"/>
    <s v="Servicios"/>
    <x v="0"/>
    <n v="28936"/>
    <x v="13"/>
    <x v="0"/>
    <x v="0"/>
    <s v="Pagado"/>
    <x v="0"/>
    <s v="6329102 SERVICIOS DIVERSOS"/>
    <x v="23"/>
    <x v="0"/>
    <m/>
    <m/>
    <m/>
    <m/>
    <m/>
    <m/>
    <x v="293"/>
    <n v="550"/>
    <n v="0"/>
    <n v="550"/>
  </r>
  <r>
    <s v="RE"/>
    <s v="00123"/>
    <s v="COLABORATIVA S.A.C."/>
    <x v="87"/>
    <m/>
    <s v="ESPINO MORI LEANDRO JOAQUIN"/>
    <m/>
    <s v="RUC"/>
    <n v="10712300251"/>
    <s v="[{'codigo_producto': 1808, 'cantidad': '1', 'valor_unitario': 320.0, 'precio_unitario': 320.0, 'descuento': 0.0, 'subtotal': 320.0, 'porcentaje_de_igv': '0.00', 'igv': 0.0, 'total': 320.0, 'moneda': '1', 'tipo_de_cambio': 1.0, 'id_tipo_gasto': 2, 'nom_tipo_gasto': 'Servicios', 'id_proveedor': 1642, 'id_producto': 28799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6-14T00:00:00"/>
    <m/>
    <m/>
    <m/>
    <m/>
    <m/>
    <x v="7"/>
    <n v="1"/>
    <n v="320"/>
    <n v="320"/>
    <n v="0"/>
    <n v="320"/>
    <n v="0"/>
    <n v="0"/>
    <n v="320"/>
    <n v="1"/>
    <n v="1"/>
    <x v="1"/>
    <s v="Servicios"/>
    <x v="9"/>
    <n v="28799"/>
    <x v="7"/>
    <x v="1"/>
    <x v="0"/>
    <s v="Pagado"/>
    <x v="5"/>
    <s v="6329000 AsesorÃ­a y consultorÃ­a - Otros"/>
    <x v="5"/>
    <x v="0"/>
    <m/>
    <m/>
    <m/>
    <m/>
    <m/>
    <m/>
    <x v="294"/>
    <n v="320"/>
    <n v="0"/>
    <n v="320"/>
  </r>
  <r>
    <s v="F E001"/>
    <s v="00000307"/>
    <s v="COLABORATIVA S.A.C."/>
    <x v="88"/>
    <m/>
    <s v="CHUQUISTA ALCARRAZ SAMUEL"/>
    <s v="Proveedor"/>
    <s v="RUC"/>
    <n v="10436805468"/>
    <s v="[{'codigo_producto': 1923, 'cantidad': '1', 'valor_unitario': 450.0, 'precio_unitario': 531.0, 'descuento': 0.0, 'subtotal': 450.0, 'porcentaje_de_igv': '18.00', 'igv': 81.0, 'total': 531.0, 'moneda': '1', 'tipo_de_cambio': 1.0, 'id_tipo_gasto': 5, 'nom_tipo_gasto': 'Otros', 'id_proveedor': 524, 'id_producto': 28979, 'nom_producto': 'EQUIPO DE CELULAR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6-13T00:00:00"/>
    <m/>
    <m/>
    <m/>
    <m/>
    <m/>
    <x v="75"/>
    <n v="1"/>
    <n v="450"/>
    <n v="531"/>
    <n v="0"/>
    <n v="450"/>
    <n v="18"/>
    <n v="81"/>
    <n v="531"/>
    <n v="1"/>
    <n v="1"/>
    <x v="0"/>
    <s v="Otros"/>
    <x v="123"/>
    <n v="28979"/>
    <x v="74"/>
    <x v="0"/>
    <x v="0"/>
    <s v="Pagado"/>
    <x v="9"/>
    <s v="6330102 COMPRA EQUIPOS"/>
    <x v="13"/>
    <x v="0"/>
    <m/>
    <m/>
    <m/>
    <m/>
    <m/>
    <m/>
    <x v="295"/>
    <n v="450"/>
    <n v="81"/>
    <n v="531"/>
  </r>
  <r>
    <s v="F E001"/>
    <s v="00000012"/>
    <s v="COLABORATIVA S.A.C."/>
    <x v="88"/>
    <m/>
    <s v="UPWARDS STUDIO S.A.C."/>
    <m/>
    <s v="RUC"/>
    <n v="20612226777"/>
    <s v="[{'codigo_producto': 1855, 'cantidad': '1', 'valor_unitario': 390.0, 'precio_unitario': 460.2, 'descuento': 0.0, 'subtotal': 390.0, 'porcentaje_de_igv': '18.00', 'igv': 70.19999999999999, 'total': 460.2, 'moneda': '1', 'tipo_de_cambio': 1.0, 'id_tipo_gasto': 2, 'nom_tipo_gasto': 'Servicios', 'id_proveedor': 1545, 'id_producto': 28792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6-13T00:00:00"/>
    <m/>
    <m/>
    <m/>
    <m/>
    <m/>
    <x v="170"/>
    <n v="1"/>
    <n v="390"/>
    <n v="460.2"/>
    <n v="0"/>
    <n v="390"/>
    <n v="18"/>
    <n v="70.199999999999903"/>
    <n v="460.2"/>
    <n v="1"/>
    <n v="1"/>
    <x v="1"/>
    <s v="Servicios"/>
    <x v="97"/>
    <n v="28792"/>
    <x v="168"/>
    <x v="0"/>
    <x v="0"/>
    <s v="Pagado"/>
    <x v="0"/>
    <s v="6329102 SERVICIOS DIVERSOS"/>
    <x v="30"/>
    <x v="0"/>
    <m/>
    <m/>
    <m/>
    <m/>
    <m/>
    <m/>
    <x v="160"/>
    <n v="390"/>
    <n v="70.199999999999903"/>
    <n v="460.2"/>
  </r>
  <r>
    <s v="GAST"/>
    <n v="2025060002"/>
    <s v="COLABORATIVA S.A.C."/>
    <x v="88"/>
    <m/>
    <s v="Angie Nicole Flores Romero"/>
    <m/>
    <s v="DNI"/>
    <n v="48112325"/>
    <s v="[{'codigo_producto': 1918, 'cantidad': '1', 'valor_unitario': 146.95, 'precio_unitario': 173.4, 'descuento': 0.0, 'subtotal': 146.95, 'porcentaje_de_igv': '18.00', 'igv': 26.450000000000017, 'total': 173.4, 'moneda': '1', 'tipo_de_cambio': 1.0, 'id_tipo_gasto': 4, 'nom_tipo_gasto': 'Gasto administrativo', 'id_proveedor': 1606, 'id_producto': 28777, 'nom_producto': 'SUMINISTROS DE LIMPIEZA', 'categoria_producto': 'ADMINISTRATIVOS', 'id_estado': 'paid', 'nombre_estado': 'Pagado', 'evento': {'id_evento': '', 'nom_evento': '', 'fecha_hora_ini_event': '', 'fecha_hora_fin_event': '', 'id_organizador': '', 'nom_organizador': '', 'tipo_organizador': ''}, 'id_cuenta': 6803, 'nom_cuenta': '6561103 Utiles de Aseo', 'distribucion_analitica': [[{'codigo': 131, 'nom_distribucion': 'Administrativo', 'sub_categoria': 'Mantenimiento', 'porcentaje': '100.00'}]]}]"/>
    <d v="2025-06-13T00:00:00"/>
    <m/>
    <m/>
    <m/>
    <m/>
    <m/>
    <x v="116"/>
    <n v="1"/>
    <n v="146.94999999999999"/>
    <n v="173.4"/>
    <n v="0"/>
    <n v="146.94999999999999"/>
    <n v="18"/>
    <n v="26.45"/>
    <n v="173.4"/>
    <n v="1"/>
    <n v="1"/>
    <x v="3"/>
    <s v="Gasto administrativo"/>
    <x v="109"/>
    <n v="28777"/>
    <x v="114"/>
    <x v="9"/>
    <x v="0"/>
    <s v="Pagado"/>
    <x v="29"/>
    <s v="6561103 Utiles de Aseo"/>
    <x v="23"/>
    <x v="0"/>
    <m/>
    <m/>
    <m/>
    <m/>
    <m/>
    <m/>
    <x v="296"/>
    <n v="146.94999999999999"/>
    <n v="26.45"/>
    <n v="173.4"/>
  </r>
  <r>
    <s v="GAST"/>
    <n v="2025060001"/>
    <s v="COLABORATIVA S.A.C."/>
    <x v="88"/>
    <m/>
    <s v="Karla Gonzales"/>
    <m/>
    <s v="RUC"/>
    <m/>
    <s v="[{'codigo_producto': 1917, 'cantidad': '1', 'valor_unitario': 6.9, 'precio_unitario': 6.9, 'descuento': 0.0, 'subtotal': 6.9, 'porcentaje_de_igv': '0.00', 'igv': 0.0, 'total': 6.9, 'moneda': '1', 'tipo_de_cambio': 1.0, 'id_tipo_gasto': 5, 'nom_tipo_gasto': 'Otros', 'id_proveedor': 1834, 'id_producto': 28767, 'nom_producto': 'MOVILIDAD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81, 'nom_distribucion': 'Impresos', 'sub_categoria': 'Otros', 'porcentaje': '100.00'}]]}]"/>
    <d v="2025-06-13T00:00:00"/>
    <m/>
    <m/>
    <m/>
    <m/>
    <m/>
    <x v="102"/>
    <n v="1"/>
    <n v="6.9"/>
    <n v="6.9"/>
    <n v="0"/>
    <n v="6.9"/>
    <n v="0"/>
    <n v="0"/>
    <n v="6.9"/>
    <n v="1"/>
    <n v="1"/>
    <x v="0"/>
    <s v="Otros"/>
    <x v="124"/>
    <n v="28767"/>
    <x v="100"/>
    <x v="0"/>
    <x v="0"/>
    <s v="Pagado"/>
    <x v="5"/>
    <s v="6329000 AsesorÃ­a y consultorÃ­a - Otros"/>
    <x v="42"/>
    <x v="0"/>
    <m/>
    <m/>
    <m/>
    <m/>
    <m/>
    <m/>
    <x v="297"/>
    <n v="6.9"/>
    <n v="0"/>
    <n v="6.9"/>
  </r>
  <r>
    <s v="R S108"/>
    <n v="160788"/>
    <s v="COLABORATIVA S.A.C."/>
    <x v="89"/>
    <m/>
    <s v="LUZ DEL SUR S.A.A."/>
    <m/>
    <s v="RUC"/>
    <n v="20331898008"/>
    <s v="[{'codigo_producto': 1892, 'cantidad': '1', 'valor_unitario': 731.1, 'precio_unitario': 731.1, 'descuento': 0.0, 'subtotal': 731.1, 'porcentaje_de_igv': '0.00', 'igv': 0.0, 'total': 731.1, 'moneda': '1', 'tipo_de_cambio': 1.0, 'id_tipo_gasto': 5, 'nom_tipo_gasto': 'Otros', 'id_proveedor': 1450, 'id_producto': 28994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127, 'nom_distribucion': 'Administrativo', 'sub_categoria': 'Servicios', 'porcentaje': '100.00'}]]}]"/>
    <d v="2025-06-12T00:00:00"/>
    <m/>
    <m/>
    <m/>
    <m/>
    <m/>
    <x v="159"/>
    <n v="1"/>
    <n v="731.1"/>
    <n v="731.1"/>
    <n v="0"/>
    <n v="731.1"/>
    <n v="0"/>
    <n v="0"/>
    <n v="731.1"/>
    <n v="1"/>
    <n v="1"/>
    <x v="0"/>
    <s v="Otros"/>
    <x v="56"/>
    <n v="28994"/>
    <x v="157"/>
    <x v="0"/>
    <x v="0"/>
    <s v="Pagado"/>
    <x v="19"/>
    <s v="6132300 VariaciÃ³n Suministros-EnergÃ­a"/>
    <x v="21"/>
    <x v="0"/>
    <m/>
    <m/>
    <m/>
    <m/>
    <m/>
    <m/>
    <x v="298"/>
    <n v="731.1"/>
    <n v="0"/>
    <n v="731.1"/>
  </r>
  <r>
    <s v="F E001"/>
    <s v="00000262"/>
    <s v="COLABORATIVA S.A.C."/>
    <x v="89"/>
    <m/>
    <s v="DANPRINT STUDIO (CINTHIA LISETH LOPEZ INGA)"/>
    <s v="Proveedor"/>
    <s v="RUC"/>
    <n v="10734630620"/>
    <s v="[{'codigo_producto': 220, 'cantidad': '1', 'valor_unitario': 2076.27, 'precio_unitario': 2450.0, 'descuento': 0.0, 'subtotal': 2076.27, 'porcentaje_de_igv': '18.00', 'igv': 373.73, 'total': 2450.0, 'moneda': '1', 'tipo_de_cambio': 1.0, 'id_tipo_gasto': 5, 'nom_tipo_gasto': 'Otros', 'id_proveedor': 482, 'id_producto': 28801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2T00:00:00"/>
    <m/>
    <m/>
    <m/>
    <m/>
    <m/>
    <x v="175"/>
    <n v="1"/>
    <n v="2076.27"/>
    <n v="2450"/>
    <n v="0"/>
    <n v="2076.27"/>
    <n v="18"/>
    <n v="373.73"/>
    <n v="2450"/>
    <n v="1"/>
    <n v="1"/>
    <x v="0"/>
    <s v="Otros"/>
    <x v="48"/>
    <n v="28801"/>
    <x v="173"/>
    <x v="5"/>
    <x v="0"/>
    <s v="Pagado"/>
    <x v="27"/>
    <s v="6330104 MATERIALES"/>
    <x v="10"/>
    <x v="0"/>
    <m/>
    <m/>
    <m/>
    <m/>
    <m/>
    <m/>
    <x v="299"/>
    <n v="2076.27"/>
    <n v="373.73"/>
    <n v="2450"/>
  </r>
  <r>
    <s v="F F052"/>
    <s v="01567501"/>
    <s v="COLABORATIVA S.A.C."/>
    <x v="90"/>
    <m/>
    <s v="MAPFRE PERU S.A."/>
    <s v="Proveedor"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9059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11T00:00:00"/>
    <m/>
    <m/>
    <m/>
    <m/>
    <m/>
    <x v="4"/>
    <n v="1"/>
    <n v="100"/>
    <n v="118"/>
    <n v="0"/>
    <n v="100"/>
    <n v="18"/>
    <n v="18"/>
    <n v="118"/>
    <n v="1"/>
    <n v="1"/>
    <x v="0"/>
    <s v="Otros"/>
    <x v="4"/>
    <n v="29059"/>
    <x v="4"/>
    <x v="0"/>
    <x v="0"/>
    <s v="Pagado"/>
    <x v="5"/>
    <s v="6329000 AsesorÃ­a y consultorÃ­a - Otros"/>
    <x v="1"/>
    <x v="0"/>
    <m/>
    <m/>
    <m/>
    <m/>
    <m/>
    <m/>
    <x v="300"/>
    <n v="100"/>
    <n v="18"/>
    <n v="118"/>
  </r>
  <r>
    <s v="F F002"/>
    <s v="00031355"/>
    <s v="COLABORATIVA S.A.C."/>
    <x v="90"/>
    <m/>
    <s v="FLINK S.A.C._x000a_"/>
    <m/>
    <s v="RUC"/>
    <n v="20421530107"/>
    <s v="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1T00:00:00"/>
    <m/>
    <m/>
    <m/>
    <m/>
    <m/>
    <x v="177"/>
    <n v="5000"/>
    <s v="0.16101600000000002"/>
    <n v="0.19"/>
    <n v="0"/>
    <n v="805.08"/>
    <n v="18"/>
    <n v="144.91999999999899"/>
    <n v="950"/>
    <n v="1"/>
    <n v="1"/>
    <x v="0"/>
    <s v="Otros"/>
    <x v="50"/>
    <n v="28788"/>
    <x v="175"/>
    <x v="5"/>
    <x v="0"/>
    <s v="Pagado"/>
    <x v="27"/>
    <s v="6330104 MATERIALES"/>
    <x v="10"/>
    <x v="0"/>
    <m/>
    <m/>
    <m/>
    <m/>
    <m/>
    <m/>
    <x v="301"/>
    <n v="805.08"/>
    <n v="144.91999999999899"/>
    <n v="950"/>
  </r>
  <r>
    <s v="F F002"/>
    <s v="00031355"/>
    <s v="COLABORATIVA S.A.C."/>
    <x v="90"/>
    <m/>
    <s v="FLINK S.A.C._x000a_"/>
    <m/>
    <s v="RUC"/>
    <n v="20421530107"/>
    <s v="[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5000', 'valor_unitario': 0.16101600000000002, 'precio_unitario': 0.19, 'descuento': 0.0, 'subtotal': 805.08, 'porcentaje_de_igv': '18.00', 'igv': 144.91999999999996, 'total': 950.0, 'moneda': '1', 'tipo_de_cambio': 1.0, 'id_tipo_gasto': 5, 'nom_tipo_gasto': 'Otros', 'id_proveedor': 1555, 'id_producto': 287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11T00:00:00"/>
    <m/>
    <m/>
    <m/>
    <m/>
    <m/>
    <x v="177"/>
    <n v="5000"/>
    <s v="0.16101600000000002"/>
    <n v="0.19"/>
    <n v="0"/>
    <n v="805.08"/>
    <n v="18"/>
    <n v="144.91999999999899"/>
    <n v="950"/>
    <n v="1"/>
    <n v="1"/>
    <x v="0"/>
    <s v="Otros"/>
    <x v="50"/>
    <n v="28789"/>
    <x v="175"/>
    <x v="5"/>
    <x v="0"/>
    <s v="Pagado"/>
    <x v="27"/>
    <s v="6330104 MATERIALES"/>
    <x v="10"/>
    <x v="0"/>
    <m/>
    <m/>
    <m/>
    <m/>
    <m/>
    <m/>
    <x v="301"/>
    <n v="805.08"/>
    <n v="144.91999999999899"/>
    <n v="950"/>
  </r>
  <r>
    <s v="F E001"/>
    <s v="00000736"/>
    <s v="COLABORATIVA S.A.C."/>
    <x v="91"/>
    <m/>
    <s v="SESMA CONSULTORES SAC"/>
    <m/>
    <s v="RUC"/>
    <n v="20491853167"/>
    <s v="[{'codigo_producto': 1915, 'cantidad': '1', 'valor_unitario': 1600.0, 'precio_unitario': 1888.0, 'descuento': 0.0, 'subtotal': 1600.0, 'porcentaje_de_igv': '18.00', 'igv': 288.0, 'total': 1888.0, 'moneda': '1', 'tipo_de_cambio': 1.0, 'id_tipo_gasto': 5, 'nom_tipo_gasto': 'Otros', 'id_proveedor': 1813, 'id_producto': 28752, 'nom_producto': 'Capacitaciones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6-10T00:00:00"/>
    <m/>
    <m/>
    <m/>
    <m/>
    <m/>
    <x v="178"/>
    <n v="1"/>
    <n v="1600"/>
    <n v="1888"/>
    <n v="0"/>
    <n v="1600"/>
    <n v="18"/>
    <n v="288"/>
    <n v="1888"/>
    <n v="1"/>
    <n v="1"/>
    <x v="0"/>
    <s v="Otros"/>
    <x v="125"/>
    <n v="28752"/>
    <x v="176"/>
    <x v="10"/>
    <x v="0"/>
    <s v="Pagado"/>
    <x v="30"/>
    <s v="6241100 CapacitaciÃ³n"/>
    <x v="4"/>
    <x v="0"/>
    <m/>
    <m/>
    <m/>
    <m/>
    <m/>
    <m/>
    <x v="302"/>
    <n v="1600"/>
    <n v="288"/>
    <n v="1888"/>
  </r>
  <r>
    <s v="RE"/>
    <s v="001116"/>
    <s v="COLABORATIVA S.A.C."/>
    <x v="92"/>
    <m/>
    <s v="SANCHEZ SANCHEZ VICTOR RUBEN"/>
    <m/>
    <s v="RUC"/>
    <n v="10257219955"/>
    <s v="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387, 'id_producto': 2875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31, 'nom_cuenta': '6324100 MARKTING', 'distribucion_analitica': [[{'codigo': 86, 'nom_distribucion': 'Marketing', 'sub_categoria': 'CampaÃ±a', 'porcentaje': '100.00'}]]}]"/>
    <d v="2025-06-09T00:00:00"/>
    <m/>
    <m/>
    <m/>
    <m/>
    <m/>
    <x v="133"/>
    <n v="1"/>
    <n v="2000"/>
    <n v="2000"/>
    <n v="0"/>
    <n v="2000"/>
    <n v="0"/>
    <n v="0"/>
    <n v="2000"/>
    <n v="1"/>
    <n v="1"/>
    <x v="1"/>
    <s v="Servicios"/>
    <x v="122"/>
    <n v="28750"/>
    <x v="131"/>
    <x v="3"/>
    <x v="0"/>
    <s v="Pagado"/>
    <x v="31"/>
    <s v="6324100 MARKTING"/>
    <x v="50"/>
    <x v="0"/>
    <m/>
    <m/>
    <m/>
    <m/>
    <m/>
    <m/>
    <x v="303"/>
    <n v="2000"/>
    <n v="0"/>
    <n v="2000"/>
  </r>
  <r>
    <s v="F E001"/>
    <s v="00000147"/>
    <s v="COLABORATIVA S.A.C."/>
    <x v="93"/>
    <m/>
    <s v="VILCA SILVA JOHAN ALDAIR  "/>
    <m/>
    <s v="RUC"/>
    <n v="10734281706"/>
    <s v="[{'codigo_producto': 1807, 'cantidad': '1', 'valor_unitario': 300.0, 'precio_unitario': 354.0, 'descuento': 0.0, 'subtotal': 300.0, 'porcentaje_de_igv': '18.00', 'igv': 54.0, 'total': 354.0, 'moneda': '1', 'tipo_de_cambio': 1.0, 'id_tipo_gasto': 5, 'nom_tipo_gasto': 'Otros', 'id_proveedor': 1570, 'id_producto': 2873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83, 'nom_distribucion': 'Impresos', 'sub_categoria': 'Suministros Compra', 'porcentaje': '100.00'}]]}]"/>
    <d v="2025-06-07T00:00:00"/>
    <m/>
    <m/>
    <m/>
    <m/>
    <m/>
    <x v="66"/>
    <n v="1"/>
    <n v="300"/>
    <n v="354"/>
    <n v="0"/>
    <n v="300"/>
    <n v="18"/>
    <n v="54"/>
    <n v="354"/>
    <n v="1"/>
    <n v="1"/>
    <x v="0"/>
    <s v="Otros"/>
    <x v="61"/>
    <n v="28737"/>
    <x v="65"/>
    <x v="5"/>
    <x v="0"/>
    <s v="Pagado"/>
    <x v="8"/>
    <s v="602112 Insumos"/>
    <x v="10"/>
    <x v="0"/>
    <m/>
    <m/>
    <m/>
    <m/>
    <m/>
    <m/>
    <x v="98"/>
    <n v="300"/>
    <n v="54"/>
    <n v="354"/>
  </r>
  <r>
    <s v="R E001"/>
    <n v="35"/>
    <s v="COLABORATIVA S.A.C."/>
    <x v="94"/>
    <m/>
    <s v="SOLANO CALDERON JUAN ALONSO"/>
    <m/>
    <s v="RUC"/>
    <n v="10708131917"/>
    <s v="[{'codigo_producto': 1808, 'cantidad': '1', 'valor_unitario': 400.0, 'precio_unitario': 400.0, 'descuento': 0.0, 'subtotal': 400.0, 'porcentaje_de_igv': '0.00', 'igv': 0.0, 'total': 400.0, 'moneda': '1', 'tipo_de_cambio': 1.0, 'id_tipo_gasto': 2, 'nom_tipo_gasto': 'Servicios', 'id_proveedor': 1816, 'id_producto': 28742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6-06T00:00:00"/>
    <m/>
    <m/>
    <m/>
    <m/>
    <m/>
    <x v="7"/>
    <n v="1"/>
    <n v="400"/>
    <n v="400"/>
    <n v="0"/>
    <n v="400"/>
    <n v="0"/>
    <n v="0"/>
    <n v="400"/>
    <n v="1"/>
    <n v="1"/>
    <x v="1"/>
    <s v="Servicios"/>
    <x v="8"/>
    <n v="28742"/>
    <x v="7"/>
    <x v="1"/>
    <x v="0"/>
    <s v="Pagado"/>
    <x v="5"/>
    <s v="6329000 AsesorÃ­a y consultorÃ­a - Otros"/>
    <x v="5"/>
    <x v="0"/>
    <m/>
    <m/>
    <m/>
    <m/>
    <m/>
    <m/>
    <x v="121"/>
    <n v="400"/>
    <n v="0"/>
    <n v="400"/>
  </r>
  <r>
    <s v="RE"/>
    <s v="00117"/>
    <s v="COLABORATIVA S.A.C."/>
    <x v="95"/>
    <m/>
    <s v="PALOMINO VALLE ADRIANA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74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6-04T00:00:00"/>
    <m/>
    <m/>
    <m/>
    <m/>
    <m/>
    <x v="170"/>
    <n v="1"/>
    <n v="500"/>
    <n v="500"/>
    <n v="0"/>
    <n v="500"/>
    <n v="0"/>
    <n v="0"/>
    <n v="500"/>
    <n v="1"/>
    <n v="1"/>
    <x v="0"/>
    <s v="Otros"/>
    <x v="112"/>
    <n v="28744"/>
    <x v="168"/>
    <x v="0"/>
    <x v="0"/>
    <s v="Pagado"/>
    <x v="0"/>
    <s v="6329102 SERVICIOS DIVERSOS"/>
    <x v="1"/>
    <x v="0"/>
    <m/>
    <m/>
    <m/>
    <m/>
    <m/>
    <m/>
    <x v="304"/>
    <n v="500"/>
    <n v="0"/>
    <n v="500"/>
  </r>
  <r>
    <s v="F E001"/>
    <s v="00000060"/>
    <s v="COLABORATIVA S.A.C."/>
    <x v="95"/>
    <m/>
    <s v="MUÃ‘OZ VERANO JOHN BRACKSON"/>
    <m/>
    <s v="RUC"/>
    <n v="10440668581"/>
    <s v="[{'codigo_producto': 1910, 'cantidad': '1', 'valor_unitario': 261.0, 'precio_unitario': 307.98, 'descuento': 0.0, 'subtotal': 261.0, 'porcentaje_de_igv': '18.00', 'igv': 46.98000000000002, 'total': 307.98, 'moneda': '1', 'tipo_de_cambio': 1.0, 'id_tipo_gasto': 2, 'nom_tipo_gasto': 'Servicios', 'id_proveedor': 1389, 'id_producto': 2873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4T00:00:00"/>
    <m/>
    <m/>
    <m/>
    <m/>
    <m/>
    <x v="97"/>
    <n v="1"/>
    <n v="261"/>
    <n v="307.98"/>
    <n v="0"/>
    <n v="261"/>
    <n v="18"/>
    <n v="46.98"/>
    <n v="307.98"/>
    <n v="1"/>
    <n v="1"/>
    <x v="1"/>
    <s v="Servicios"/>
    <x v="14"/>
    <n v="28730"/>
    <x v="95"/>
    <x v="0"/>
    <x v="0"/>
    <s v="Pagado"/>
    <x v="0"/>
    <s v="6329102 SERVICIOS DIVERSOS"/>
    <x v="2"/>
    <x v="0"/>
    <m/>
    <m/>
    <m/>
    <m/>
    <m/>
    <m/>
    <x v="102"/>
    <n v="261"/>
    <n v="46.98"/>
    <n v="307.98"/>
  </r>
  <r>
    <s v="RE"/>
    <s v="00173"/>
    <s v="COLABORATIVA S.A.C."/>
    <x v="95"/>
    <m/>
    <s v="GARRIDO ROJAS MARISABEL"/>
    <m/>
    <s v="RUC"/>
    <n v="10466293429"/>
    <s v="[{'codigo_producto': 279, 'cantidad': '1', 'valor_unitario': 5776.55, 'precio_unitario': 5776.55, 'descuento': 0.0, 'subtotal': 5776.55, 'porcentaje_de_igv': '0.00', 'igv': 0.0, 'total': 5776.55, 'moneda': '1', 'tipo_de_cambio': 1.0, 'id_tipo_gasto': 2, 'nom_tipo_gasto': 'Servicios', 'id_proveedor': 1752, 'id_producto': 2872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6-04T00:00:00"/>
    <m/>
    <m/>
    <m/>
    <m/>
    <m/>
    <x v="133"/>
    <n v="1"/>
    <n v="5776.55"/>
    <n v="5776.55"/>
    <n v="0"/>
    <n v="5776.55"/>
    <n v="0"/>
    <n v="0"/>
    <n v="5776.55"/>
    <n v="1"/>
    <n v="1"/>
    <x v="1"/>
    <s v="Servicios"/>
    <x v="80"/>
    <n v="28728"/>
    <x v="131"/>
    <x v="3"/>
    <x v="0"/>
    <s v="Pagado"/>
    <x v="5"/>
    <s v="6329000 AsesorÃ­a y consultorÃ­a - Otros"/>
    <x v="1"/>
    <x v="0"/>
    <m/>
    <m/>
    <m/>
    <m/>
    <m/>
    <m/>
    <x v="305"/>
    <n v="5776.55"/>
    <n v="0"/>
    <n v="5776.55"/>
  </r>
  <r>
    <s v="F F002"/>
    <s v="00003881"/>
    <s v="COLABORATIVA S.A.C."/>
    <x v="95"/>
    <m/>
    <s v="YIRA INVERSIONES E.I.R.L."/>
    <m/>
    <s v="RUC"/>
    <n v="20520924770"/>
    <s v="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"/>
    <d v="2025-06-04T00:00:00"/>
    <m/>
    <m/>
    <m/>
    <m/>
    <m/>
    <x v="99"/>
    <n v="1"/>
    <n v="338.98"/>
    <n v="400"/>
    <n v="0"/>
    <n v="338.98"/>
    <n v="18"/>
    <n v="61.019999999999897"/>
    <n v="400"/>
    <n v="1"/>
    <n v="1"/>
    <x v="0"/>
    <s v="Otros"/>
    <x v="126"/>
    <n v="28722"/>
    <x v="97"/>
    <x v="4"/>
    <x v="0"/>
    <s v="Pagado"/>
    <x v="32"/>
    <s v="3383100 Muebles y enseres por Recibir"/>
    <x v="25"/>
    <x v="0"/>
    <m/>
    <m/>
    <m/>
    <m/>
    <m/>
    <m/>
    <x v="306"/>
    <n v="338.98"/>
    <n v="61.019999999999897"/>
    <n v="400"/>
  </r>
  <r>
    <s v="F F002"/>
    <s v="00003881"/>
    <s v="COLABORATIVA S.A.C."/>
    <x v="95"/>
    <m/>
    <s v="YIRA INVERSIONES E.I.R.L."/>
    <m/>
    <s v="RUC"/>
    <n v="20520924770"/>
    <s v="[{'codigo_producto': 260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582, 'id_producto': 28722, 'nom_producto': 'MESA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, {'codigo_producto': 258, 'cantidad': '6', 'valor_unitario': 101.695, 'precio_unitario': 120.0, 'descuento': 0.0, 'subtotal': 610.17, 'porcentaje_de_igv': '18.00', 'igv': 109.83000000000004, 'total': 720.0, 'moneda': '1', 'tipo_de_cambio': 1.0, 'id_tipo_gasto': 5, 'nom_tipo_gasto': 'Otros', 'id_proveedor': 1582, 'id_producto': 28725, 'nom_producto': 'SILLAS DE COMEDOR', 'categoria_producto': 'ACTIVOS', 'id_estado': 'paid', 'nombre_estado': 'Pagado', 'evento': {'id_evento': '', 'nom_evento': '', 'fecha_hora_ini_event': '', 'fecha_hora_fin_event': '', 'id_organizador': '', 'nom_organizador': '', 'tipo_organizador': ''}, 'id_cuenta': 6403, 'nom_cuenta': '3383100 Muebles y enseres por Recibir', 'distribucion_analitica': [[{'codigo': 59, 'nom_distribucion': 'Administrativo', 'sub_categoria': 'Ime', 'porcentaje': '100.00'}]]}]"/>
    <d v="2025-06-04T00:00:00"/>
    <m/>
    <m/>
    <m/>
    <m/>
    <m/>
    <x v="179"/>
    <n v="6"/>
    <n v="101.69499999999999"/>
    <n v="120"/>
    <n v="0"/>
    <n v="610.16999999999996"/>
    <n v="18"/>
    <n v="109.83"/>
    <n v="720"/>
    <n v="1"/>
    <n v="1"/>
    <x v="0"/>
    <s v="Otros"/>
    <x v="126"/>
    <n v="28725"/>
    <x v="177"/>
    <x v="4"/>
    <x v="0"/>
    <s v="Pagado"/>
    <x v="32"/>
    <s v="3383100 Muebles y enseres por Recibir"/>
    <x v="25"/>
    <x v="0"/>
    <m/>
    <m/>
    <m/>
    <m/>
    <m/>
    <m/>
    <x v="306"/>
    <n v="610.16999999999996"/>
    <n v="109.83"/>
    <n v="720"/>
  </r>
  <r>
    <s v="F E001"/>
    <s v="00000496"/>
    <s v="COLABORATIVA S.A.C."/>
    <x v="96"/>
    <m/>
    <s v="CATORCE &amp; SEIS S.A.C.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5"/>
    <n v="250"/>
    <n v="295"/>
    <n v="0"/>
    <n v="1250"/>
    <n v="18"/>
    <n v="225"/>
    <n v="1475"/>
    <n v="1"/>
    <n v="1"/>
    <x v="0"/>
    <s v="Otros"/>
    <x v="33"/>
    <n v="28700"/>
    <x v="131"/>
    <x v="3"/>
    <x v="0"/>
    <s v="Pagado"/>
    <x v="0"/>
    <s v="6329102 SERVICIOS DIVERSOS"/>
    <x v="16"/>
    <x v="0"/>
    <m/>
    <m/>
    <m/>
    <m/>
    <m/>
    <m/>
    <x v="307"/>
    <n v="1250"/>
    <n v="225"/>
    <n v="1475"/>
  </r>
  <r>
    <s v="F E001"/>
    <s v="00000496"/>
    <s v="COLABORATIVA S.A.C."/>
    <x v="96"/>
    <m/>
    <s v="CATORCE &amp; SEIS S.A.C.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2"/>
    <n v="200"/>
    <n v="236"/>
    <n v="0"/>
    <n v="400"/>
    <n v="18"/>
    <n v="72"/>
    <n v="472"/>
    <n v="1"/>
    <n v="1"/>
    <x v="0"/>
    <s v="Otros"/>
    <x v="33"/>
    <n v="28701"/>
    <x v="131"/>
    <x v="3"/>
    <x v="0"/>
    <s v="Pagado"/>
    <x v="0"/>
    <s v="6329102 SERVICIOS DIVERSOS"/>
    <x v="16"/>
    <x v="0"/>
    <m/>
    <m/>
    <m/>
    <m/>
    <m/>
    <m/>
    <x v="307"/>
    <n v="400"/>
    <n v="72"/>
    <n v="472"/>
  </r>
  <r>
    <s v="F E001"/>
    <s v="00000496"/>
    <s v="COLABORATIVA S.A.C."/>
    <x v="96"/>
    <m/>
    <s v="CATORCE &amp; SEIS S.A.C.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18"/>
    <n v="50"/>
    <n v="59"/>
    <n v="0"/>
    <n v="900"/>
    <n v="18"/>
    <n v="162"/>
    <n v="1062"/>
    <n v="1"/>
    <n v="1"/>
    <x v="0"/>
    <s v="Otros"/>
    <x v="33"/>
    <n v="28702"/>
    <x v="131"/>
    <x v="3"/>
    <x v="0"/>
    <s v="Pagado"/>
    <x v="0"/>
    <s v="6329102 SERVICIOS DIVERSOS"/>
    <x v="16"/>
    <x v="0"/>
    <m/>
    <m/>
    <m/>
    <m/>
    <m/>
    <m/>
    <x v="307"/>
    <n v="900"/>
    <n v="162"/>
    <n v="1062"/>
  </r>
  <r>
    <s v="F E001"/>
    <s v="00000496"/>
    <s v="COLABORATIVA S.A.C."/>
    <x v="96"/>
    <m/>
    <s v="CATORCE &amp; SEIS S.A.C.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6"/>
    <n v="35.5"/>
    <n v="41.89"/>
    <n v="0"/>
    <n v="213"/>
    <n v="18"/>
    <n v="38.340000000000003"/>
    <n v="251.34"/>
    <n v="1"/>
    <n v="1"/>
    <x v="0"/>
    <s v="Otros"/>
    <x v="33"/>
    <n v="28703"/>
    <x v="131"/>
    <x v="3"/>
    <x v="0"/>
    <s v="Pagado"/>
    <x v="0"/>
    <s v="6329102 SERVICIOS DIVERSOS"/>
    <x v="16"/>
    <x v="0"/>
    <m/>
    <m/>
    <m/>
    <m/>
    <m/>
    <m/>
    <x v="307"/>
    <n v="213"/>
    <n v="38.340000000000003"/>
    <n v="251.34"/>
  </r>
  <r>
    <s v="F E001"/>
    <s v="00000496"/>
    <s v="COLABORATIVA S.A.C."/>
    <x v="96"/>
    <m/>
    <s v="CATORCE &amp; SEIS S.A.C.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10"/>
    <n v="100"/>
    <n v="118"/>
    <n v="0"/>
    <n v="1000"/>
    <n v="18"/>
    <n v="180"/>
    <n v="1180"/>
    <n v="1"/>
    <n v="1"/>
    <x v="0"/>
    <s v="Otros"/>
    <x v="33"/>
    <n v="28704"/>
    <x v="131"/>
    <x v="3"/>
    <x v="0"/>
    <s v="Pagado"/>
    <x v="0"/>
    <s v="6329102 SERVICIOS DIVERSOS"/>
    <x v="16"/>
    <x v="0"/>
    <m/>
    <m/>
    <m/>
    <m/>
    <m/>
    <m/>
    <x v="307"/>
    <n v="1000"/>
    <n v="180"/>
    <n v="1180"/>
  </r>
  <r>
    <s v="F E001"/>
    <s v="00000496"/>
    <s v="COLABORATIVA S.A.C."/>
    <x v="96"/>
    <m/>
    <s v="CATORCE &amp; SEIS S.A.C.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4"/>
    <n v="250"/>
    <n v="295"/>
    <n v="0"/>
    <n v="1000"/>
    <n v="18"/>
    <n v="180"/>
    <n v="1180"/>
    <n v="1"/>
    <n v="1"/>
    <x v="0"/>
    <s v="Otros"/>
    <x v="33"/>
    <n v="28705"/>
    <x v="131"/>
    <x v="3"/>
    <x v="0"/>
    <s v="Pagado"/>
    <x v="0"/>
    <s v="6329102 SERVICIOS DIVERSOS"/>
    <x v="16"/>
    <x v="0"/>
    <m/>
    <m/>
    <m/>
    <m/>
    <m/>
    <m/>
    <x v="307"/>
    <n v="1000"/>
    <n v="180"/>
    <n v="1180"/>
  </r>
  <r>
    <s v="F E001"/>
    <s v="00000496"/>
    <s v="COLABORATIVA S.A.C."/>
    <x v="96"/>
    <m/>
    <s v="CATORCE &amp; SEIS S.A.C.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1"/>
    <n v="0"/>
    <n v="0"/>
    <n v="0"/>
    <n v="0"/>
    <n v="0"/>
    <n v="0"/>
    <n v="0"/>
    <n v="1"/>
    <n v="1"/>
    <x v="0"/>
    <s v="Otros"/>
    <x v="33"/>
    <n v="28706"/>
    <x v="131"/>
    <x v="3"/>
    <x v="0"/>
    <s v="Pagado"/>
    <x v="0"/>
    <s v="6329102 SERVICIOS DIVERSOS"/>
    <x v="16"/>
    <x v="0"/>
    <m/>
    <m/>
    <m/>
    <m/>
    <m/>
    <m/>
    <x v="307"/>
    <n v="0"/>
    <n v="0"/>
    <n v="0"/>
  </r>
  <r>
    <s v="F E001"/>
    <s v="00000496"/>
    <s v="COLABORATIVA S.A.C."/>
    <x v="96"/>
    <m/>
    <s v="CATORCE &amp; SEIS S.A.C.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1"/>
    <n v="0"/>
    <n v="0"/>
    <n v="0"/>
    <n v="0"/>
    <n v="0"/>
    <n v="0"/>
    <n v="0"/>
    <n v="1"/>
    <n v="1"/>
    <x v="0"/>
    <s v="Otros"/>
    <x v="33"/>
    <n v="28707"/>
    <x v="131"/>
    <x v="3"/>
    <x v="0"/>
    <s v="Pagado"/>
    <x v="0"/>
    <s v="6329102 SERVICIOS DIVERSOS"/>
    <x v="16"/>
    <x v="0"/>
    <m/>
    <m/>
    <m/>
    <m/>
    <m/>
    <m/>
    <x v="307"/>
    <n v="0"/>
    <n v="0"/>
    <n v="0"/>
  </r>
  <r>
    <s v="F E001"/>
    <s v="00000496"/>
    <s v="COLABORATIVA S.A.C."/>
    <x v="96"/>
    <m/>
    <s v="CATORCE &amp; SEIS S.A.C.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1"/>
    <n v="0"/>
    <n v="0"/>
    <n v="0"/>
    <n v="0"/>
    <n v="0"/>
    <n v="0"/>
    <n v="0"/>
    <n v="1"/>
    <n v="1"/>
    <x v="0"/>
    <s v="Otros"/>
    <x v="33"/>
    <n v="28708"/>
    <x v="131"/>
    <x v="3"/>
    <x v="0"/>
    <s v="Pagado"/>
    <x v="0"/>
    <s v="6329102 SERVICIOS DIVERSOS"/>
    <x v="16"/>
    <x v="0"/>
    <m/>
    <m/>
    <m/>
    <m/>
    <m/>
    <m/>
    <x v="307"/>
    <n v="0"/>
    <n v="0"/>
    <n v="0"/>
  </r>
  <r>
    <s v="F E001"/>
    <s v="00000496"/>
    <s v="COLABORATIVA S.A.C."/>
    <x v="96"/>
    <m/>
    <s v="CATORCE &amp; SEIS S.A.C."/>
    <s v="Cliente"/>
    <s v="RUC"/>
    <n v="20563684268"/>
    <s v="[{'codigo_producto': 279, 'cantidad': '5', 'valor_unitario': 250.0, 'precio_unitario': 295.0, 'descuento': 0.0, 'subtotal': 1250.0, 'porcentaje_de_igv': '18.00', 'igv': 225.0, 'total': 1475.0, 'moneda': '1', 'tipo_de_cambio': 1.0, 'id_tipo_gasto': 5, 'nom_tipo_gasto': 'Otros', 'id_proveedor': 384, 'id_producto': 28700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2', 'valor_unitario': 200.0, 'precio_unitario': 236.0, 'descuento': 0.0, 'subtotal': 400.0, 'porcentaje_de_igv': '18.00', 'igv': 72.0, 'total': 472.0, 'moneda': '1', 'tipo_de_cambio': 1.0, 'id_tipo_gasto': 5, 'nom_tipo_gasto': 'Otros', 'id_proveedor': 384, 'id_producto': 28701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8', 'valor_unitario': 50.0, 'precio_unitario': 59.0, 'descuento': 0.0, 'subtotal': 900.0, 'porcentaje_de_igv': '18.00', 'igv': 162.0, 'total': 1062.0, 'moneda': '1', 'tipo_de_cambio': 1.0, 'id_tipo_gasto': 5, 'nom_tipo_gasto': 'Otros', 'id_proveedor': 384, 'id_producto': 28702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6', 'valor_unitario': 35.5, 'precio_unitario': 41.89, 'descuento': 0.0, 'subtotal': 213.0, 'porcentaje_de_igv': '18.00', 'igv': 38.34, 'total': 251.34, 'moneda': '1', 'tipo_de_cambio': 1.0, 'id_tipo_gasto': 5, 'nom_tipo_gasto': 'Otros', 'id_proveedor': 384, 'id_producto': 28703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0', 'valor_unitario': 100.0, 'precio_unitario': 118.0, 'descuento': 0.0, 'subtotal': 1000.0, 'porcentaje_de_igv': '18.00', 'igv': 180.0, 'total': 1180.0, 'moneda': '1', 'tipo_de_cambio': 1.0, 'id_tipo_gasto': 5, 'nom_tipo_gasto': 'Otros', 'id_proveedor': 384, 'id_producto': 2870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4', 'valor_unitario': 250.0, 'precio_unitario': 295.0, 'descuento': 0.0, 'subtotal': 1000.0, 'porcentaje_de_igv': '18.00', 'igv': 180.0, 'total': 1180.0, 'moneda': '1', 'tipo_de_cambio': 1.0, 'id_tipo_gasto': 5, 'nom_tipo_gasto': 'Otros', 'id_proveedor': 384, 'id_producto': 2870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6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279, 'cantidad': '1', 'valor_unitario': 0.0, 'precio_unitario': 0.0, 'descuento': 0.0, 'subtotal': 0.0, 'porcentaje_de_igv': '0.00', 'igv': 0.0, 'total': 0.0, 'moneda': '1', 'tipo_de_cambio': 1.0, 'id_tipo_gasto': 5, 'nom_tipo_gasto': 'Otros', 'id_proveedor': 384, 'id_producto': 28709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6-03T00:00:00"/>
    <m/>
    <m/>
    <m/>
    <m/>
    <m/>
    <x v="133"/>
    <n v="1"/>
    <n v="0"/>
    <n v="0"/>
    <n v="0"/>
    <n v="0"/>
    <n v="0"/>
    <n v="0"/>
    <n v="0"/>
    <n v="1"/>
    <n v="1"/>
    <x v="0"/>
    <s v="Otros"/>
    <x v="33"/>
    <n v="28709"/>
    <x v="131"/>
    <x v="3"/>
    <x v="0"/>
    <s v="Pagado"/>
    <x v="0"/>
    <s v="6329102 SERVICIOS DIVERSOS"/>
    <x v="16"/>
    <x v="0"/>
    <m/>
    <m/>
    <m/>
    <m/>
    <m/>
    <m/>
    <x v="307"/>
    <n v="0"/>
    <n v="0"/>
    <n v="0"/>
  </r>
  <r>
    <s v="F F002"/>
    <s v="00031205"/>
    <s v="COLABORATIVA S.A.C."/>
    <x v="96"/>
    <m/>
    <s v="FLINK S.A.C.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8"/>
    <n v="949.99"/>
    <n v="0"/>
    <n v="805.08"/>
    <n v="18"/>
    <n v="144.909999999999"/>
    <n v="949.99"/>
    <n v="1"/>
    <n v="1"/>
    <x v="0"/>
    <s v="Otros"/>
    <x v="127"/>
    <n v="28687"/>
    <x v="47"/>
    <x v="0"/>
    <x v="0"/>
    <s v="Pagado"/>
    <x v="27"/>
    <s v="6330104 MATERIALES"/>
    <x v="10"/>
    <x v="0"/>
    <m/>
    <m/>
    <m/>
    <m/>
    <m/>
    <m/>
    <x v="308"/>
    <n v="805.08"/>
    <n v="144.909999999999"/>
    <n v="949.99"/>
  </r>
  <r>
    <s v="F F002"/>
    <s v="00031205"/>
    <s v="COLABORATIVA S.A.C."/>
    <x v="96"/>
    <m/>
    <s v="FLINK S.A.C.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8"/>
    <n v="949.99"/>
    <n v="0"/>
    <n v="805.08"/>
    <n v="18"/>
    <n v="144.909999999999"/>
    <n v="949.99"/>
    <n v="1"/>
    <n v="1"/>
    <x v="0"/>
    <s v="Otros"/>
    <x v="127"/>
    <n v="28688"/>
    <x v="47"/>
    <x v="0"/>
    <x v="0"/>
    <s v="Pagado"/>
    <x v="27"/>
    <s v="6330104 MATERIALES"/>
    <x v="10"/>
    <x v="0"/>
    <m/>
    <m/>
    <m/>
    <m/>
    <m/>
    <m/>
    <x v="308"/>
    <n v="805.08"/>
    <n v="144.909999999999"/>
    <n v="949.99"/>
  </r>
  <r>
    <s v="F F002"/>
    <s v="00031205"/>
    <s v="COLABORATIVA S.A.C."/>
    <x v="96"/>
    <m/>
    <s v="FLINK S.A.C.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8"/>
    <n v="949.99"/>
    <n v="0"/>
    <n v="805.08"/>
    <n v="18"/>
    <n v="144.909999999999"/>
    <n v="949.99"/>
    <n v="1"/>
    <n v="1"/>
    <x v="0"/>
    <s v="Otros"/>
    <x v="127"/>
    <n v="28689"/>
    <x v="47"/>
    <x v="0"/>
    <x v="0"/>
    <s v="Pagado"/>
    <x v="27"/>
    <s v="6330104 MATERIALES"/>
    <x v="10"/>
    <x v="0"/>
    <m/>
    <m/>
    <m/>
    <m/>
    <m/>
    <m/>
    <x v="308"/>
    <n v="805.08"/>
    <n v="144.909999999999"/>
    <n v="949.99"/>
  </r>
  <r>
    <s v="F F002"/>
    <s v="00031205"/>
    <s v="COLABORATIVA S.A.C."/>
    <x v="96"/>
    <m/>
    <s v="FLINK S.A.C.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8"/>
    <n v="949.99"/>
    <n v="0"/>
    <n v="805.08"/>
    <n v="18"/>
    <n v="144.909999999999"/>
    <n v="949.99"/>
    <n v="1"/>
    <n v="1"/>
    <x v="0"/>
    <s v="Otros"/>
    <x v="127"/>
    <n v="28690"/>
    <x v="47"/>
    <x v="0"/>
    <x v="0"/>
    <s v="Pagado"/>
    <x v="27"/>
    <s v="6330104 MATERIALES"/>
    <x v="10"/>
    <x v="0"/>
    <m/>
    <m/>
    <m/>
    <m/>
    <m/>
    <m/>
    <x v="308"/>
    <n v="805.08"/>
    <n v="144.909999999999"/>
    <n v="949.99"/>
  </r>
  <r>
    <s v="F F002"/>
    <s v="00031205"/>
    <s v="COLABORATIVA S.A.C."/>
    <x v="96"/>
    <m/>
    <s v="FLINK S.A.C.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9"/>
    <n v="950.01"/>
    <n v="0"/>
    <n v="805.09"/>
    <n v="18"/>
    <n v="144.91999999999899"/>
    <n v="950.01"/>
    <n v="1"/>
    <n v="1"/>
    <x v="0"/>
    <s v="Otros"/>
    <x v="127"/>
    <n v="28691"/>
    <x v="47"/>
    <x v="0"/>
    <x v="0"/>
    <s v="Pagado"/>
    <x v="27"/>
    <s v="6330104 MATERIALES"/>
    <x v="10"/>
    <x v="0"/>
    <m/>
    <m/>
    <m/>
    <m/>
    <m/>
    <m/>
    <x v="308"/>
    <n v="805.09"/>
    <n v="144.91999999999899"/>
    <n v="950.01"/>
  </r>
  <r>
    <s v="F F002"/>
    <s v="00031205"/>
    <s v="COLABORATIVA S.A.C."/>
    <x v="96"/>
    <m/>
    <s v="FLINK S.A.C.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9"/>
    <n v="950.01"/>
    <n v="0"/>
    <n v="805.09"/>
    <n v="18"/>
    <n v="144.91999999999899"/>
    <n v="950.01"/>
    <n v="1"/>
    <n v="1"/>
    <x v="0"/>
    <s v="Otros"/>
    <x v="127"/>
    <n v="28692"/>
    <x v="47"/>
    <x v="0"/>
    <x v="0"/>
    <s v="Pagado"/>
    <x v="27"/>
    <s v="6330104 MATERIALES"/>
    <x v="10"/>
    <x v="0"/>
    <m/>
    <m/>
    <m/>
    <m/>
    <m/>
    <m/>
    <x v="308"/>
    <n v="805.09"/>
    <n v="144.91999999999899"/>
    <n v="950.01"/>
  </r>
  <r>
    <s v="F F002"/>
    <s v="00031205"/>
    <s v="COLABORATIVA S.A.C."/>
    <x v="96"/>
    <m/>
    <s v="FLINK S.A.C.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9"/>
    <n v="950.01"/>
    <n v="0"/>
    <n v="805.09"/>
    <n v="18"/>
    <n v="144.91999999999899"/>
    <n v="950.01"/>
    <n v="1"/>
    <n v="1"/>
    <x v="0"/>
    <s v="Otros"/>
    <x v="127"/>
    <n v="28693"/>
    <x v="47"/>
    <x v="0"/>
    <x v="0"/>
    <s v="Pagado"/>
    <x v="27"/>
    <s v="6330104 MATERIALES"/>
    <x v="10"/>
    <x v="0"/>
    <m/>
    <m/>
    <m/>
    <m/>
    <m/>
    <m/>
    <x v="308"/>
    <n v="805.09"/>
    <n v="144.91999999999899"/>
    <n v="950.01"/>
  </r>
  <r>
    <s v="F F002"/>
    <s v="00031205"/>
    <s v="COLABORATIVA S.A.C."/>
    <x v="96"/>
    <m/>
    <s v="FLINK S.A.C."/>
    <m/>
    <s v="RUC"/>
    <n v="20421530107"/>
    <s v="[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8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89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8, 'precio_unitario': 949.99, 'descuento': 0.0, 'subtotal': 805.08, 'porcentaje_de_igv': '18.00', 'igv': 144.90999999999997, 'total': 949.99, 'moneda': '1', 'tipo_de_cambio': 1.0, 'id_tipo_gasto': 5, 'nom_tipo_gasto': 'Otros', 'id_proveedor': 733, 'id_producto': 28690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1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2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3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95, 'cantidad': '1', 'valor_unitario': 805.09, 'precio_unitario': 950.01, 'descuento': 0.0, 'subtotal': 805.09, 'porcentaje_de_igv': '18.00', 'igv': 144.91999999999996, 'total': 950.01, 'moneda': '1', 'tipo_de_cambio': 1.0, 'id_tipo_gasto': 5, 'nom_tipo_gasto': 'Otros', 'id_proveedor': 733, 'id_producto': 2869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3T00:00:00"/>
    <m/>
    <m/>
    <m/>
    <m/>
    <m/>
    <x v="47"/>
    <n v="1"/>
    <n v="805.09"/>
    <n v="950.01"/>
    <n v="0"/>
    <n v="805.09"/>
    <n v="18"/>
    <n v="144.91999999999899"/>
    <n v="950.01"/>
    <n v="1"/>
    <n v="1"/>
    <x v="0"/>
    <s v="Otros"/>
    <x v="127"/>
    <n v="28694"/>
    <x v="47"/>
    <x v="0"/>
    <x v="0"/>
    <s v="Pagado"/>
    <x v="27"/>
    <s v="6330104 MATERIALES"/>
    <x v="10"/>
    <x v="0"/>
    <m/>
    <m/>
    <m/>
    <m/>
    <m/>
    <m/>
    <x v="308"/>
    <n v="805.09"/>
    <n v="144.91999999999899"/>
    <n v="950.01"/>
  </r>
  <r>
    <s v="F E001"/>
    <s v="00000059"/>
    <s v="COLABORATIVA S.A.C."/>
    <x v="97"/>
    <m/>
    <s v="MUÃ‘OZ VERANO JOHN BRACKSON"/>
    <m/>
    <s v="RUC"/>
    <n v="10440668581"/>
    <s v="[{'codigo_producto': 1859, 'cantidad': '1', 'valor_unitario': 3420.0, 'precio_unitario': 4035.6, 'descuento': 0.0, 'subtotal': 3420.0, 'porcentaje_de_igv': '18.00', 'igv': 615.5999999999999, 'total': 4035.6, 'moneda': '1', 'tipo_de_cambio': 1.0, 'id_tipo_gasto': 5, 'nom_tipo_gasto': 'Otros', 'id_proveedor': 1389, 'id_producto': 28697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2T00:00:00"/>
    <m/>
    <m/>
    <m/>
    <m/>
    <m/>
    <x v="98"/>
    <n v="1"/>
    <n v="3420"/>
    <n v="4035.6"/>
    <n v="0"/>
    <n v="3420"/>
    <n v="18"/>
    <n v="615.599999999999"/>
    <n v="4035.6"/>
    <n v="1"/>
    <n v="1"/>
    <x v="0"/>
    <s v="Otros"/>
    <x v="14"/>
    <n v="28697"/>
    <x v="96"/>
    <x v="0"/>
    <x v="0"/>
    <s v="Pagado"/>
    <x v="0"/>
    <s v="6329102 SERVICIOS DIVERSOS"/>
    <x v="2"/>
    <x v="0"/>
    <m/>
    <m/>
    <m/>
    <m/>
    <m/>
    <m/>
    <x v="309"/>
    <n v="3420"/>
    <n v="615.599999999999"/>
    <n v="4035.6"/>
  </r>
  <r>
    <s v="F E001"/>
    <s v="00000058"/>
    <s v="COLABORATIVA S.A.C."/>
    <x v="97"/>
    <m/>
    <s v="MUÃ‘OZ VERANO JOHN BRACKSON"/>
    <m/>
    <s v="RUC"/>
    <n v="10440668581"/>
    <s v="[{'codigo_producto': 1859, 'cantidad': '1', 'valor_unitario': 2200.0, 'precio_unitario': 2596.0, 'descuento': 0.0, 'subtotal': 2200.0, 'porcentaje_de_igv': '18.00', 'igv': 396.0, 'total': 2596.0, 'moneda': '1', 'tipo_de_cambio': 1.0, 'id_tipo_gasto': 2, 'nom_tipo_gasto': 'Servicios', 'id_proveedor': 1389, 'id_producto': 28672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6-02T00:00:00"/>
    <m/>
    <m/>
    <m/>
    <m/>
    <m/>
    <x v="98"/>
    <n v="1"/>
    <n v="2200"/>
    <n v="2596"/>
    <n v="0"/>
    <n v="2200"/>
    <n v="18"/>
    <n v="396"/>
    <n v="2596"/>
    <n v="1"/>
    <n v="1"/>
    <x v="1"/>
    <s v="Servicios"/>
    <x v="14"/>
    <n v="28672"/>
    <x v="96"/>
    <x v="0"/>
    <x v="0"/>
    <s v="Pagado"/>
    <x v="0"/>
    <s v="6329102 SERVICIOS DIVERSOS"/>
    <x v="2"/>
    <x v="0"/>
    <m/>
    <m/>
    <m/>
    <m/>
    <m/>
    <m/>
    <x v="310"/>
    <n v="2200"/>
    <n v="396"/>
    <n v="2596"/>
  </r>
  <r>
    <s v="F F001"/>
    <s v="00008946"/>
    <s v="COLABORATIVA S.A.C."/>
    <x v="97"/>
    <m/>
    <s v="PRECINTOS PERU E.I.R.L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508.47"/>
    <n v="600"/>
    <n v="0"/>
    <n v="508.47"/>
    <n v="18"/>
    <n v="91.529999999999902"/>
    <n v="600"/>
    <n v="1"/>
    <n v="1"/>
    <x v="0"/>
    <s v="Otros"/>
    <x v="24"/>
    <n v="28652"/>
    <x v="175"/>
    <x v="5"/>
    <x v="0"/>
    <s v="Pagado"/>
    <x v="27"/>
    <s v="6330104 MATERIALES"/>
    <x v="10"/>
    <x v="0"/>
    <m/>
    <m/>
    <m/>
    <m/>
    <m/>
    <m/>
    <x v="311"/>
    <n v="508.47"/>
    <n v="91.529999999999902"/>
    <n v="600"/>
  </r>
  <r>
    <s v="F F001"/>
    <s v="00008946"/>
    <s v="COLABORATIVA S.A.C."/>
    <x v="97"/>
    <m/>
    <s v="PRECINTOS PERU E.I.R.L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169.49"/>
    <n v="200"/>
    <n v="0"/>
    <n v="169.49"/>
    <n v="18"/>
    <n v="30.509999999999899"/>
    <n v="200"/>
    <n v="1"/>
    <n v="1"/>
    <x v="0"/>
    <s v="Otros"/>
    <x v="24"/>
    <n v="28653"/>
    <x v="175"/>
    <x v="5"/>
    <x v="0"/>
    <s v="Pagado"/>
    <x v="27"/>
    <s v="6330104 MATERIALES"/>
    <x v="10"/>
    <x v="0"/>
    <m/>
    <m/>
    <m/>
    <m/>
    <m/>
    <m/>
    <x v="311"/>
    <n v="169.49"/>
    <n v="30.509999999999899"/>
    <n v="200"/>
  </r>
  <r>
    <s v="F F001"/>
    <s v="00008946"/>
    <s v="COLABORATIVA S.A.C."/>
    <x v="97"/>
    <m/>
    <s v="PRECINTOS PERU E.I.R.L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338.98"/>
    <n v="400"/>
    <n v="0"/>
    <n v="338.98"/>
    <n v="18"/>
    <n v="61.019999999999897"/>
    <n v="400"/>
    <n v="1"/>
    <n v="1"/>
    <x v="0"/>
    <s v="Otros"/>
    <x v="24"/>
    <n v="28654"/>
    <x v="175"/>
    <x v="5"/>
    <x v="0"/>
    <s v="Pagado"/>
    <x v="27"/>
    <s v="6330104 MATERIALES"/>
    <x v="10"/>
    <x v="0"/>
    <m/>
    <m/>
    <m/>
    <m/>
    <m/>
    <m/>
    <x v="311"/>
    <n v="338.98"/>
    <n v="61.019999999999897"/>
    <n v="400"/>
  </r>
  <r>
    <s v="F F001"/>
    <s v="00008946"/>
    <s v="COLABORATIVA S.A.C."/>
    <x v="97"/>
    <m/>
    <s v="PRECINTOS PERU E.I.R.L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338.98"/>
    <n v="400"/>
    <n v="0"/>
    <n v="338.98"/>
    <n v="18"/>
    <n v="61.019999999999897"/>
    <n v="400"/>
    <n v="1"/>
    <n v="1"/>
    <x v="0"/>
    <s v="Otros"/>
    <x v="24"/>
    <n v="28655"/>
    <x v="175"/>
    <x v="5"/>
    <x v="0"/>
    <s v="Pagado"/>
    <x v="27"/>
    <s v="6330104 MATERIALES"/>
    <x v="10"/>
    <x v="0"/>
    <m/>
    <m/>
    <m/>
    <m/>
    <m/>
    <m/>
    <x v="311"/>
    <n v="338.98"/>
    <n v="61.019999999999897"/>
    <n v="400"/>
  </r>
  <r>
    <s v="F F001"/>
    <s v="00008946"/>
    <s v="COLABORATIVA S.A.C."/>
    <x v="97"/>
    <m/>
    <s v="PRECINTOS PERU E.I.R.L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169.49"/>
    <n v="200"/>
    <n v="0"/>
    <n v="169.49"/>
    <n v="18"/>
    <n v="30.509999999999899"/>
    <n v="200"/>
    <n v="1"/>
    <n v="1"/>
    <x v="0"/>
    <s v="Otros"/>
    <x v="24"/>
    <n v="28656"/>
    <x v="175"/>
    <x v="5"/>
    <x v="0"/>
    <s v="Pagado"/>
    <x v="27"/>
    <s v="6330104 MATERIALES"/>
    <x v="10"/>
    <x v="0"/>
    <m/>
    <m/>
    <m/>
    <m/>
    <m/>
    <m/>
    <x v="311"/>
    <n v="169.49"/>
    <n v="30.509999999999899"/>
    <n v="200"/>
  </r>
  <r>
    <s v="F F001"/>
    <s v="00008946"/>
    <s v="COLABORATIVA S.A.C."/>
    <x v="97"/>
    <m/>
    <s v="PRECINTOS PERU E.I.R.L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169.49"/>
    <n v="200"/>
    <n v="0"/>
    <n v="169.49"/>
    <n v="18"/>
    <n v="30.509999999999899"/>
    <n v="200"/>
    <n v="1"/>
    <n v="1"/>
    <x v="0"/>
    <s v="Otros"/>
    <x v="24"/>
    <n v="28657"/>
    <x v="175"/>
    <x v="5"/>
    <x v="0"/>
    <s v="Pagado"/>
    <x v="27"/>
    <s v="6330104 MATERIALES"/>
    <x v="10"/>
    <x v="0"/>
    <m/>
    <m/>
    <m/>
    <m/>
    <m/>
    <m/>
    <x v="311"/>
    <n v="169.49"/>
    <n v="30.509999999999899"/>
    <n v="200"/>
  </r>
  <r>
    <s v="F F001"/>
    <s v="00008946"/>
    <s v="COLABORATIVA S.A.C."/>
    <x v="97"/>
    <m/>
    <s v="PRECINTOS PERU E.I.R.L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254.24"/>
    <n v="300"/>
    <n v="0"/>
    <n v="254.24"/>
    <n v="18"/>
    <n v="45.759999999999899"/>
    <n v="300"/>
    <n v="1"/>
    <n v="1"/>
    <x v="0"/>
    <s v="Otros"/>
    <x v="24"/>
    <n v="28658"/>
    <x v="175"/>
    <x v="5"/>
    <x v="0"/>
    <s v="Pagado"/>
    <x v="27"/>
    <s v="6330104 MATERIALES"/>
    <x v="10"/>
    <x v="0"/>
    <m/>
    <m/>
    <m/>
    <m/>
    <m/>
    <m/>
    <x v="311"/>
    <n v="254.24"/>
    <n v="45.759999999999899"/>
    <n v="300"/>
  </r>
  <r>
    <s v="F F001"/>
    <s v="00008946"/>
    <s v="COLABORATIVA S.A.C."/>
    <x v="97"/>
    <m/>
    <s v="PRECINTOS PERU E.I.R.L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254.24"/>
    <n v="300"/>
    <n v="0"/>
    <n v="254.24"/>
    <n v="18"/>
    <n v="45.759999999999899"/>
    <n v="300"/>
    <n v="1"/>
    <n v="1"/>
    <x v="0"/>
    <s v="Otros"/>
    <x v="24"/>
    <n v="28659"/>
    <x v="175"/>
    <x v="5"/>
    <x v="0"/>
    <s v="Pagado"/>
    <x v="27"/>
    <s v="6330104 MATERIALES"/>
    <x v="10"/>
    <x v="0"/>
    <m/>
    <m/>
    <m/>
    <m/>
    <m/>
    <m/>
    <x v="311"/>
    <n v="254.24"/>
    <n v="45.759999999999899"/>
    <n v="300"/>
  </r>
  <r>
    <s v="F F001"/>
    <s v="00008946"/>
    <s v="COLABORATIVA S.A.C."/>
    <x v="97"/>
    <m/>
    <s v="PRECINTOS PERU E.I.R.L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1118.6400000000001"/>
    <n v="1320"/>
    <n v="0"/>
    <n v="1118.6400000000001"/>
    <n v="18"/>
    <n v="201.35999999999899"/>
    <n v="1320"/>
    <n v="1"/>
    <n v="1"/>
    <x v="0"/>
    <s v="Otros"/>
    <x v="24"/>
    <n v="28660"/>
    <x v="175"/>
    <x v="5"/>
    <x v="0"/>
    <s v="Pagado"/>
    <x v="27"/>
    <s v="6330104 MATERIALES"/>
    <x v="10"/>
    <x v="0"/>
    <m/>
    <m/>
    <m/>
    <m/>
    <m/>
    <m/>
    <x v="311"/>
    <n v="1118.6400000000001"/>
    <n v="201.35999999999899"/>
    <n v="1320"/>
  </r>
  <r>
    <s v="F F001"/>
    <s v="00008946"/>
    <s v="COLABORATIVA S.A.C."/>
    <x v="97"/>
    <m/>
    <s v="PRECINTOS PERU E.I.R.L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847.46"/>
    <n v="1000"/>
    <n v="0"/>
    <n v="847.46"/>
    <n v="18"/>
    <n v="152.539999999999"/>
    <n v="1000"/>
    <n v="1"/>
    <n v="1"/>
    <x v="0"/>
    <s v="Otros"/>
    <x v="24"/>
    <n v="28661"/>
    <x v="175"/>
    <x v="5"/>
    <x v="0"/>
    <s v="Pagado"/>
    <x v="27"/>
    <s v="6330104 MATERIALES"/>
    <x v="10"/>
    <x v="0"/>
    <m/>
    <m/>
    <m/>
    <m/>
    <m/>
    <m/>
    <x v="311"/>
    <n v="847.46"/>
    <n v="152.539999999999"/>
    <n v="1000"/>
  </r>
  <r>
    <s v="F F001"/>
    <s v="00008946"/>
    <s v="COLABORATIVA S.A.C."/>
    <x v="97"/>
    <m/>
    <s v="PRECINTOS PERU E.I.R.L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847.46"/>
    <n v="1000"/>
    <n v="0"/>
    <n v="847.46"/>
    <n v="18"/>
    <n v="152.539999999999"/>
    <n v="1000"/>
    <n v="1"/>
    <n v="1"/>
    <x v="0"/>
    <s v="Otros"/>
    <x v="24"/>
    <n v="28662"/>
    <x v="175"/>
    <x v="5"/>
    <x v="0"/>
    <s v="Pagado"/>
    <x v="27"/>
    <s v="6330104 MATERIALES"/>
    <x v="10"/>
    <x v="0"/>
    <m/>
    <m/>
    <m/>
    <m/>
    <m/>
    <m/>
    <x v="311"/>
    <n v="847.46"/>
    <n v="152.539999999999"/>
    <n v="1000"/>
  </r>
  <r>
    <s v="F F001"/>
    <s v="00008946"/>
    <s v="COLABORATIVA S.A.C."/>
    <x v="97"/>
    <m/>
    <s v="PRECINTOS PERU E.I.R.L"/>
    <m/>
    <s v="RUC"/>
    <n v="20546099904"/>
    <s v="[{'codigo_producto': 219, 'cantidad': '1', 'valor_unitario': 508.47, 'precio_unitario': 600.0, 'descuento': 0.0, 'subtotal': 508.47, 'porcentaje_de_igv': '18.00', 'igv': 91.52999999999997, 'total': 600.0, 'moneda': '1', 'tipo_de_cambio': 1.0, 'id_tipo_gasto': 5, 'nom_tipo_gasto': 'Otros', 'id_proveedor': 1400, 'id_producto': 2865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338.98, 'precio_unitario': 400.0, 'descuento': 0.0, 'subtotal': 338.98, 'porcentaje_de_igv': '18.00', 'igv': 61.01999999999998, 'total': 400.0, 'moneda': '1', 'tipo_de_cambio': 1.0, 'id_tipo_gasto': 5, 'nom_tipo_gasto': 'Otros', 'id_proveedor': 1400, 'id_producto': 28655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57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254.24, 'precio_unitario': 300.0, 'descuento': 0.0, 'subtotal': 254.24, 'porcentaje_de_igv': '18.00', 'igv': 45.75999999999999, 'total': 300.0, 'moneda': '1', 'tipo_de_cambio': 1.0, 'id_tipo_gasto': 5, 'nom_tipo_gasto': 'Otros', 'id_proveedor': 1400, 'id_producto': 2865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118.64, 'precio_unitario': 1320.0, 'descuento': 0.0, 'subtotal': 1118.64, 'porcentaje_de_igv': '18.00', 'igv': 201.3599999999999, 'total': 1320.0, 'moneda': '1', 'tipo_de_cambio': 1.0, 'id_tipo_gasto': 5, 'nom_tipo_gasto': 'Otros', 'id_proveedor': 1400, 'id_producto': 2866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847.46, 'precio_unitario': 1000.0, 'descuento': 0.0, 'subtotal': 847.46, 'porcentaje_de_igv': '18.00', 'igv': 152.53999999999996, 'total': 1000.0, 'moneda': '1', 'tipo_de_cambio': 1.0, 'id_tipo_gasto': 5, 'nom_tipo_gasto': 'Otros', 'id_proveedor': 1400, 'id_producto': 2866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400, 'id_producto': 2866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6-02T00:00:00"/>
    <m/>
    <m/>
    <m/>
    <m/>
    <m/>
    <x v="177"/>
    <n v="1"/>
    <n v="169.49"/>
    <n v="200"/>
    <n v="0"/>
    <n v="169.49"/>
    <n v="18"/>
    <n v="30.509999999999899"/>
    <n v="200"/>
    <n v="1"/>
    <n v="1"/>
    <x v="0"/>
    <s v="Otros"/>
    <x v="24"/>
    <n v="28663"/>
    <x v="175"/>
    <x v="5"/>
    <x v="0"/>
    <s v="Pagado"/>
    <x v="27"/>
    <s v="6330104 MATERIALES"/>
    <x v="10"/>
    <x v="0"/>
    <m/>
    <m/>
    <m/>
    <m/>
    <m/>
    <m/>
    <x v="311"/>
    <n v="169.49"/>
    <n v="30.509999999999899"/>
    <n v="200"/>
  </r>
  <r>
    <s v="F F101"/>
    <s v="00025503"/>
    <s v="COLABORATIVA S.A.C."/>
    <x v="97"/>
    <m/>
    <s v="INSTITUTO PACIFICO S.A.C"/>
    <m/>
    <s v="RUC"/>
    <n v="20511647259"/>
    <s v="[{'codigo_producto': 1913, 'cantidad': '1', 'valor_unitario': 150.0, 'precio_unitario': 150.0, 'descuento': 0.0, 'subtotal': 150.0, 'porcentaje_de_igv': '0.00', 'igv': 0.0, 'total': 150.0, 'moneda': '1', 'tipo_de_cambio': 1.0, 'id_tipo_gasto': 5, 'nom_tipo_gasto': 'Otros', 'id_proveedor': 1812, 'id_producto': 28639, 'nom_producto': 'LIBRO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6-02T00:00:00"/>
    <m/>
    <m/>
    <m/>
    <m/>
    <m/>
    <x v="169"/>
    <n v="1"/>
    <n v="150"/>
    <n v="150"/>
    <n v="0"/>
    <n v="150"/>
    <n v="0"/>
    <n v="0"/>
    <n v="150"/>
    <n v="1"/>
    <n v="1"/>
    <x v="0"/>
    <s v="Otros"/>
    <x v="95"/>
    <n v="28639"/>
    <x v="167"/>
    <x v="0"/>
    <x v="0"/>
    <s v="Pagado"/>
    <x v="33"/>
    <s v="6251100 AtenciÃ³n al personal"/>
    <x v="4"/>
    <x v="0"/>
    <m/>
    <m/>
    <m/>
    <m/>
    <m/>
    <m/>
    <x v="312"/>
    <n v="150"/>
    <n v="0"/>
    <n v="150"/>
  </r>
  <r>
    <s v="F F002"/>
    <s v="00001374"/>
    <s v="COLABORATIVA S.A.C."/>
    <x v="97"/>
    <m/>
    <s v="PRAGMATIC S.A.C."/>
    <s v="Proveedor"/>
    <s v="RUC"/>
    <n v="20607097039"/>
    <s v="[{'codigo_producto': 283, 'cantidad': '1', 'valor_unitario': 270.0, 'precio_unitario': 318.6, 'descuento': 0.0, 'subtotal': 270.0, 'porcentaje_de_igv': '18.00', 'igv': 48.60000000000002, 'total': 318.6, 'moneda': '1', 'tipo_de_cambio': 1.0, 'id_tipo_gasto': 2, 'nom_tipo_gasto': 'Servicios', 'id_proveedor': 565, 'id_producto': 28636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6-02T00:00:00"/>
    <m/>
    <m/>
    <m/>
    <m/>
    <m/>
    <x v="101"/>
    <n v="1"/>
    <n v="270"/>
    <n v="318.60000000000002"/>
    <n v="0"/>
    <n v="270"/>
    <n v="18"/>
    <n v="48.6"/>
    <n v="318.60000000000002"/>
    <n v="1"/>
    <n v="1"/>
    <x v="1"/>
    <s v="Servicios"/>
    <x v="1"/>
    <n v="28636"/>
    <x v="99"/>
    <x v="8"/>
    <x v="0"/>
    <s v="Pagado"/>
    <x v="0"/>
    <s v="6329102 SERVICIOS DIVERSOS"/>
    <x v="49"/>
    <x v="0"/>
    <m/>
    <m/>
    <m/>
    <m/>
    <m/>
    <m/>
    <x v="313"/>
    <n v="270"/>
    <n v="48.6"/>
    <n v="318.60000000000002"/>
  </r>
  <r>
    <s v="F FE26"/>
    <s v="00004637"/>
    <s v="COLABORATIVA S.A.C."/>
    <x v="98"/>
    <m/>
    <s v="Verisure Peru SAC"/>
    <s v="Proveedor"/>
    <s v="RUC"/>
    <n v="20549068201"/>
    <s v="[{'codigo_producto': 1891, 'cantidad': '1', 'valor_unitario': 221.82, 'precio_unitario': 261.75, 'descuento': 0.0, 'subtotal': 221.82, 'porcentaje_de_igv': '18.00', 'igv': 39.93000000000001, 'total': 261.75, 'moneda': '1', 'tipo_de_cambio': 1.0, 'id_tipo_gasto': 2, 'nom_tipo_gasto': 'Servicios', 'id_proveedor': 561, 'id_producto': 2899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6-01T00:00:00"/>
    <m/>
    <m/>
    <m/>
    <m/>
    <m/>
    <x v="26"/>
    <n v="1"/>
    <n v="221.82"/>
    <n v="261.75"/>
    <n v="0"/>
    <n v="221.82"/>
    <n v="18"/>
    <n v="39.93"/>
    <n v="261.75"/>
    <n v="1"/>
    <n v="1"/>
    <x v="1"/>
    <s v="Servicios"/>
    <x v="25"/>
    <n v="28996"/>
    <x v="26"/>
    <x v="0"/>
    <x v="0"/>
    <s v="Pagado"/>
    <x v="0"/>
    <s v="6329102 SERVICIOS DIVERSOS"/>
    <x v="14"/>
    <x v="0"/>
    <m/>
    <m/>
    <m/>
    <m/>
    <m/>
    <m/>
    <x v="314"/>
    <n v="221.82"/>
    <n v="39.93"/>
    <n v="261.75"/>
  </r>
  <r>
    <s v="RE"/>
    <s v="00116"/>
    <s v="COLABORATIVA S.A.C."/>
    <x v="99"/>
    <m/>
    <s v="PALOMINO VALLE ADRIANA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669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31T00:00:00"/>
    <m/>
    <m/>
    <m/>
    <m/>
    <m/>
    <x v="170"/>
    <n v="1"/>
    <n v="500"/>
    <n v="500"/>
    <n v="0"/>
    <n v="500"/>
    <n v="0"/>
    <n v="0"/>
    <n v="500"/>
    <n v="1"/>
    <n v="1"/>
    <x v="0"/>
    <s v="Otros"/>
    <x v="112"/>
    <n v="28669"/>
    <x v="168"/>
    <x v="0"/>
    <x v="0"/>
    <s v="Pagado"/>
    <x v="5"/>
    <s v="6329000 AsesorÃ­a y consultorÃ­a - Otros"/>
    <x v="1"/>
    <x v="0"/>
    <m/>
    <m/>
    <m/>
    <m/>
    <m/>
    <m/>
    <x v="315"/>
    <n v="500"/>
    <n v="0"/>
    <n v="500"/>
  </r>
  <r>
    <s v="F F002"/>
    <s v="00031139"/>
    <s v="COLABORATIVA S.A.C."/>
    <x v="100"/>
    <m/>
    <s v="FLINK S.A.C._x000a_"/>
    <m/>
    <s v="RUC"/>
    <n v="20421530107"/>
    <s v="[{'codigo_producto': 219, 'cantidad': '1', 'valor_unitario': 1000.0, 'precio_unitario': 1180.0, 'descuento': 0.0, 'subtotal': 1000.0, 'porcentaje_de_igv': '18.00', 'igv': 180.0, 'total': 1180.0, 'moneda': '1', 'tipo_de_cambio': 1.0, 'id_tipo_gasto': 5, 'nom_tipo_gasto': 'Otros', 'id_proveedor': 1555, 'id_producto': 28666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30T00:00:00"/>
    <m/>
    <m/>
    <m/>
    <m/>
    <m/>
    <x v="177"/>
    <n v="1"/>
    <n v="1000"/>
    <n v="1180"/>
    <n v="0"/>
    <n v="1000"/>
    <n v="18"/>
    <n v="180"/>
    <n v="1180"/>
    <n v="1"/>
    <n v="1"/>
    <x v="0"/>
    <s v="Otros"/>
    <x v="50"/>
    <n v="28666"/>
    <x v="175"/>
    <x v="5"/>
    <x v="0"/>
    <s v="Pagado"/>
    <x v="25"/>
    <s v="2524100 Otros suministros"/>
    <x v="1"/>
    <x v="0"/>
    <m/>
    <m/>
    <m/>
    <m/>
    <m/>
    <m/>
    <x v="316"/>
    <n v="1000"/>
    <n v="180"/>
    <n v="1180"/>
  </r>
  <r>
    <s v="R E001"/>
    <n v="66"/>
    <s v="COLABORATIVA S.A.C."/>
    <x v="100"/>
    <m/>
    <s v="MARCAS TUPALAYA VICTOR ALBERTO"/>
    <m/>
    <s v="RUC"/>
    <n v="10444278345"/>
    <s v="[{'codigo_producto': 283, 'cantidad': '1', 'valor_unitario': 900.0, 'precio_unitario': 900.0, 'descuento': 0.0, 'subtotal': 900.0, 'porcentaje_de_igv': '0.00', 'igv': 0.0, 'total': 900.0, 'moneda': '1', 'tipo_de_cambio': 1.0, 'id_tipo_gasto': 5, 'nom_tipo_gasto': 'Otros', 'id_proveedor': 1811, 'id_producto': 28628, 'nom_producto': 'SERVICIO DE DESARROLLO WEB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5-30T00:00:00"/>
    <m/>
    <m/>
    <m/>
    <m/>
    <m/>
    <x v="101"/>
    <n v="1"/>
    <n v="900"/>
    <n v="900"/>
    <n v="0"/>
    <n v="900"/>
    <n v="0"/>
    <n v="0"/>
    <n v="900"/>
    <n v="1"/>
    <n v="1"/>
    <x v="0"/>
    <s v="Otros"/>
    <x v="32"/>
    <n v="28628"/>
    <x v="99"/>
    <x v="8"/>
    <x v="0"/>
    <s v="Pagado"/>
    <x v="1"/>
    <s v="6327106 SERVICIOS INFORMATICOS"/>
    <x v="30"/>
    <x v="0"/>
    <m/>
    <m/>
    <m/>
    <m/>
    <m/>
    <m/>
    <x v="317"/>
    <n v="900"/>
    <n v="0"/>
    <n v="900"/>
  </r>
  <r>
    <s v="F F004"/>
    <s v="00023984"/>
    <s v="COLABORATIVA S.A.C."/>
    <x v="100"/>
    <m/>
    <s v="J &amp; V MULTIUTILES PUNTO COM S.A.C.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x v="180"/>
    <n v="5"/>
    <s v="7.204000000000001"/>
    <n v="8.5"/>
    <n v="0"/>
    <n v="36.020000000000003"/>
    <n v="17.989999999999998"/>
    <n v="6.4799999999999898"/>
    <n v="42.5"/>
    <n v="1"/>
    <n v="1"/>
    <x v="0"/>
    <s v="Otros"/>
    <x v="27"/>
    <n v="28623"/>
    <x v="178"/>
    <x v="0"/>
    <x v="0"/>
    <s v="Pagado"/>
    <x v="27"/>
    <s v="6330104 MATERIALES"/>
    <x v="10"/>
    <x v="0"/>
    <m/>
    <m/>
    <m/>
    <m/>
    <m/>
    <m/>
    <x v="318"/>
    <n v="36.020000000000003"/>
    <n v="6.4799999999999898"/>
    <n v="42.5"/>
  </r>
  <r>
    <s v="F F004"/>
    <s v="00023984"/>
    <s v="COLABORATIVA S.A.C."/>
    <x v="100"/>
    <m/>
    <s v="J &amp; V MULTIUTILES PUNTO COM S.A.C.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x v="180"/>
    <n v="3"/>
    <s v="15.253333333333332"/>
    <n v="18"/>
    <n v="0"/>
    <n v="45.76"/>
    <n v="18.010000000000002"/>
    <n v="8.24"/>
    <n v="54"/>
    <n v="1"/>
    <n v="1"/>
    <x v="0"/>
    <s v="Otros"/>
    <x v="27"/>
    <n v="28624"/>
    <x v="178"/>
    <x v="0"/>
    <x v="0"/>
    <s v="Pagado"/>
    <x v="27"/>
    <s v="6330104 MATERIALES"/>
    <x v="10"/>
    <x v="0"/>
    <m/>
    <m/>
    <m/>
    <m/>
    <m/>
    <m/>
    <x v="318"/>
    <n v="45.76"/>
    <n v="8.24"/>
    <n v="54"/>
  </r>
  <r>
    <s v="F F004"/>
    <s v="00023984"/>
    <s v="COLABORATIVA S.A.C."/>
    <x v="100"/>
    <m/>
    <s v="J &amp; V MULTIUTILES PUNTO COM S.A.C."/>
    <m/>
    <s v="RUC"/>
    <n v="20501493156"/>
    <s v="[{'codigo_producto': 1909, 'cantidad': '5', 'valor_unitario': 7.204000000000001, 'precio_unitario': 8.5, 'descuento': 0.0, 'subtotal': 36.02, 'porcentaje_de_igv': '17.99', 'igv': 6.479999999999997, 'total': 42.5, 'moneda': '1', 'tipo_de_cambio': 1.0, 'id_tipo_gasto': 5, 'nom_tipo_gasto': 'Otros', 'id_proveedor': 1578, 'id_producto': 28623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909, 'cantidad': '3', 'valor_unitario': 15.253333333333332, 'precio_unitario': 18.0, 'descuento': 0.0, 'subtotal': 45.76, 'porcentaje_de_igv': '18.01', 'igv': 8.240000000000002, 'total': 54.0, 'moneda': '1', 'tipo_de_cambio': 1.0, 'id_tipo_gasto': 5, 'nom_tipo_gasto': 'Otros', 'id_proveedor': 1578, 'id_producto': 28624, 'nom_producto': 'STRETCH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1', 'valor_unitario': 6.78, 'precio_unitario': 8.0, 'descuento': 0.0, 'subtotal': 6.78, 'porcentaje_de_igv': '17.99', 'igv': 1.2199999999999998, 'total': 8.0, 'moneda': '1', 'tipo_de_cambio': 1.0, 'id_tipo_gasto': 5, 'nom_tipo_gasto': 'Otros', 'id_proveedor': 1578, 'id_producto': 28625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5-30T00:00:00"/>
    <m/>
    <m/>
    <m/>
    <m/>
    <m/>
    <x v="181"/>
    <n v="1"/>
    <n v="6.78"/>
    <n v="8"/>
    <n v="0"/>
    <n v="6.78"/>
    <n v="17.989999999999998"/>
    <n v="1.21999999999999"/>
    <n v="8"/>
    <n v="1"/>
    <n v="1"/>
    <x v="0"/>
    <s v="Otros"/>
    <x v="27"/>
    <n v="28625"/>
    <x v="153"/>
    <x v="0"/>
    <x v="0"/>
    <s v="Pagado"/>
    <x v="27"/>
    <s v="6330104 MATERIALES"/>
    <x v="10"/>
    <x v="0"/>
    <m/>
    <m/>
    <m/>
    <m/>
    <m/>
    <m/>
    <x v="318"/>
    <n v="6.78"/>
    <n v="1.21999999999999"/>
    <n v="8"/>
  </r>
  <r>
    <s v="F F001"/>
    <s v="00024304"/>
    <s v="COLABORATIVA S.A.C."/>
    <x v="100"/>
    <m/>
    <s v="TECNOLOGIA FLEXOGRAFICA S.A.C - TECFLEX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15"/>
    <n v="60"/>
    <n v="17.399999999999999"/>
    <n v="20.532"/>
    <n v="0"/>
    <n v="1044"/>
    <n v="18"/>
    <n v="187.92"/>
    <n v="1231.92"/>
    <n v="1"/>
    <n v="1"/>
    <x v="0"/>
    <s v="Otros"/>
    <x v="17"/>
    <n v="28619"/>
    <x v="15"/>
    <x v="0"/>
    <x v="0"/>
    <s v="Pagado"/>
    <x v="8"/>
    <s v="602112 Insumos"/>
    <x v="1"/>
    <x v="0"/>
    <m/>
    <m/>
    <m/>
    <m/>
    <m/>
    <m/>
    <x v="319"/>
    <n v="1044"/>
    <n v="187.92"/>
    <n v="1231.92"/>
  </r>
  <r>
    <s v="F F001"/>
    <s v="00024304"/>
    <s v="COLABORATIVA S.A.C."/>
    <x v="100"/>
    <m/>
    <s v="TECNOLOGIA FLEXOGRAFICA S.A.C - TECFLEX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9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2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181"/>
    <n v="2"/>
    <n v="64"/>
    <n v="75.52"/>
    <n v="0"/>
    <n v="128"/>
    <n v="18"/>
    <n v="23.0399999999999"/>
    <n v="151.04"/>
    <n v="1"/>
    <n v="1"/>
    <x v="0"/>
    <s v="Otros"/>
    <x v="17"/>
    <n v="28620"/>
    <x v="153"/>
    <x v="0"/>
    <x v="0"/>
    <s v="Pagado"/>
    <x v="8"/>
    <s v="602112 Insumos"/>
    <x v="1"/>
    <x v="0"/>
    <m/>
    <m/>
    <m/>
    <m/>
    <m/>
    <m/>
    <x v="319"/>
    <n v="128"/>
    <n v="23.0399999999999"/>
    <n v="151.04"/>
  </r>
  <r>
    <s v="F F001"/>
    <s v="00024303"/>
    <s v="COLABORATIVA S.A.C."/>
    <x v="100"/>
    <m/>
    <s v="TECNOLOGIA FLEXOGRAFICA S.A.C - TECFLEX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15"/>
    <n v="60"/>
    <n v="17.399999999999999"/>
    <n v="20.532"/>
    <n v="0"/>
    <n v="1044"/>
    <n v="18"/>
    <n v="187.92"/>
    <n v="1231.92"/>
    <n v="1"/>
    <n v="1"/>
    <x v="0"/>
    <s v="Otros"/>
    <x v="17"/>
    <n v="28615"/>
    <x v="15"/>
    <x v="0"/>
    <x v="0"/>
    <s v="Pagado"/>
    <x v="8"/>
    <s v="602112 Insumos"/>
    <x v="1"/>
    <x v="0"/>
    <m/>
    <m/>
    <m/>
    <m/>
    <m/>
    <m/>
    <x v="320"/>
    <n v="1044"/>
    <n v="187.92"/>
    <n v="1231.92"/>
  </r>
  <r>
    <s v="F F001"/>
    <s v="00024303"/>
    <s v="COLABORATIVA S.A.C."/>
    <x v="100"/>
    <m/>
    <s v="TECNOLOGIA FLEXOGRAFICA S.A.C - TECFLEX"/>
    <s v="Proveedor"/>
    <s v="RUC"/>
    <n v="20430785266"/>
    <s v="[{'codigo_producto': 1902, 'cantidad': '60', 'valor_unitario': 17.4, 'precio_unitario': 20.532, 'descuento': 0.0, 'subtotal': 1044.0, 'porcentaje_de_igv': '18.00', 'igv': 187.92000000000007, 'total': 1231.92, 'moneda': '1', 'tipo_de_cambio': 1.0, 'id_tipo_gasto': 5, 'nom_tipo_gasto': 'Otros', 'id_proveedor': 470, 'id_producto': 28615, 'nom_producto': 'Etiquetas de seguridad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61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30T00:00:00"/>
    <m/>
    <m/>
    <m/>
    <m/>
    <m/>
    <x v="181"/>
    <n v="2"/>
    <n v="64"/>
    <n v="75.52"/>
    <n v="0"/>
    <n v="128"/>
    <n v="18"/>
    <n v="23.0399999999999"/>
    <n v="151.04"/>
    <n v="1"/>
    <n v="1"/>
    <x v="0"/>
    <s v="Otros"/>
    <x v="17"/>
    <n v="28616"/>
    <x v="153"/>
    <x v="0"/>
    <x v="0"/>
    <s v="Pagado"/>
    <x v="8"/>
    <s v="602112 Insumos"/>
    <x v="1"/>
    <x v="0"/>
    <m/>
    <m/>
    <m/>
    <m/>
    <m/>
    <m/>
    <x v="320"/>
    <n v="128"/>
    <n v="23.0399999999999"/>
    <n v="151.04"/>
  </r>
  <r>
    <s v="F E001"/>
    <s v="00000055"/>
    <s v="COLABORATIVA S.A.C."/>
    <x v="101"/>
    <m/>
    <s v="MUÃ‘OZ VERANO JOHN BRACKSON"/>
    <m/>
    <s v="RUC"/>
    <n v="10440668581"/>
    <s v="[{'codigo_producto': 1910, 'cantidad': '1', 'valor_unitario': 362.0, 'precio_unitario': 427.16, 'descuento': 0.0, 'subtotal': 362.0, 'porcentaje_de_igv': '18.00', 'igv': 65.16000000000003, 'total': 427.16, 'moneda': '1', 'tipo_de_cambio': 1.0, 'id_tipo_gasto': 2, 'nom_tipo_gasto': 'Servicios', 'id_proveedor': 1389, 'id_producto': 28610, 'nom_producto': 'SERVICIOS DE 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97"/>
    <n v="1"/>
    <n v="362"/>
    <n v="427.16"/>
    <n v="0"/>
    <n v="362"/>
    <n v="18"/>
    <n v="65.16"/>
    <n v="427.16"/>
    <n v="1"/>
    <n v="1"/>
    <x v="1"/>
    <s v="Servicios"/>
    <x v="14"/>
    <n v="28610"/>
    <x v="95"/>
    <x v="0"/>
    <x v="0"/>
    <s v="Pagado"/>
    <x v="0"/>
    <s v="6329102 SERVICIOS DIVERSOS"/>
    <x v="1"/>
    <x v="0"/>
    <m/>
    <m/>
    <m/>
    <m/>
    <m/>
    <m/>
    <x v="146"/>
    <n v="362"/>
    <n v="65.16"/>
    <n v="427.16"/>
  </r>
  <r>
    <s v="F E001"/>
    <s v="00000495"/>
    <s v="COLABORATIVA S.A.C."/>
    <x v="101"/>
    <m/>
    <s v="CATORCE &amp; SEIS S.A.C.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71"/>
    <n v="5"/>
    <n v="1000"/>
    <n v="1180"/>
    <n v="0"/>
    <n v="5000"/>
    <n v="18"/>
    <n v="900"/>
    <n v="5900"/>
    <n v="1"/>
    <n v="1"/>
    <x v="0"/>
    <s v="Otros"/>
    <x v="33"/>
    <n v="28600"/>
    <x v="70"/>
    <x v="0"/>
    <x v="0"/>
    <s v="Pagado"/>
    <x v="0"/>
    <s v="6329102 SERVICIOS DIVERSOS"/>
    <x v="1"/>
    <x v="0"/>
    <m/>
    <m/>
    <m/>
    <m/>
    <m/>
    <m/>
    <x v="321"/>
    <n v="5000"/>
    <n v="900"/>
    <n v="5900"/>
  </r>
  <r>
    <s v="F E001"/>
    <s v="00000495"/>
    <s v="COLABORATIVA S.A.C."/>
    <x v="101"/>
    <m/>
    <s v="CATORCE &amp; SEIS S.A.C.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182"/>
    <n v="12"/>
    <n v="250"/>
    <n v="295"/>
    <n v="0"/>
    <n v="3000"/>
    <n v="18"/>
    <n v="540"/>
    <n v="3540"/>
    <n v="1"/>
    <n v="1"/>
    <x v="0"/>
    <s v="Otros"/>
    <x v="33"/>
    <n v="28601"/>
    <x v="179"/>
    <x v="0"/>
    <x v="0"/>
    <s v="Pagado"/>
    <x v="0"/>
    <s v="6329102 SERVICIOS DIVERSOS"/>
    <x v="1"/>
    <x v="0"/>
    <m/>
    <m/>
    <m/>
    <m/>
    <m/>
    <m/>
    <x v="321"/>
    <n v="3000"/>
    <n v="540"/>
    <n v="3540"/>
  </r>
  <r>
    <s v="F E001"/>
    <s v="00000495"/>
    <s v="COLABORATIVA S.A.C."/>
    <x v="101"/>
    <m/>
    <s v="CATORCE &amp; SEIS S.A.C.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183"/>
    <n v="10"/>
    <n v="200"/>
    <n v="236"/>
    <n v="0"/>
    <n v="2000"/>
    <n v="18"/>
    <n v="360"/>
    <n v="2360"/>
    <n v="1"/>
    <n v="1"/>
    <x v="0"/>
    <s v="Otros"/>
    <x v="33"/>
    <n v="28602"/>
    <x v="180"/>
    <x v="0"/>
    <x v="0"/>
    <s v="Pagado"/>
    <x v="0"/>
    <s v="6329102 SERVICIOS DIVERSOS"/>
    <x v="1"/>
    <x v="0"/>
    <m/>
    <m/>
    <m/>
    <m/>
    <m/>
    <m/>
    <x v="321"/>
    <n v="2000"/>
    <n v="360"/>
    <n v="2360"/>
  </r>
  <r>
    <s v="F E001"/>
    <s v="00000495"/>
    <s v="COLABORATIVA S.A.C."/>
    <x v="101"/>
    <m/>
    <s v="CATORCE &amp; SEIS S.A.C."/>
    <s v="Cliente"/>
    <s v="RUC"/>
    <n v="20563684268"/>
    <s v="[{'codigo_producto': 1903, 'cantidad': '5', 'valor_unitario': 1000.0, 'precio_unitario': 1180.0, 'descuento': 0.0, 'subtotal': 5000.0, 'porcentaje_de_igv': '18.00', 'igv': 900.0, 'total': 5900.0, 'moneda': '1', 'tipo_de_cambio': 1.0, 'id_tipo_gasto': 5, 'nom_tipo_gasto': 'Otros', 'id_proveedor': 384, 'id_producto': 28600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12', 'valor_unitario': 250.0, 'precio_unitario': 295.0, 'descuento': 0.0, 'subtotal': 3000.0, 'porcentaje_de_igv': '18.00', 'igv': 540.0, 'total': 3540.0, 'moneda': '1', 'tipo_de_cambio': 1.0, 'id_tipo_gasto': 5, 'nom_tipo_gasto': 'Otros', 'id_proveedor': 384, 'id_producto': 28601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7, 'cantidad': '10', 'valor_unitario': 200.0, 'precio_unitario': 236.0, 'descuento': 0.0, 'subtotal': 2000.0, 'porcentaje_de_igv': '18.00', 'igv': 360.0, 'total': 2360.0, 'moneda': '1', 'tipo_de_cambio': 1.0, 'id_tipo_gasto': 5, 'nom_tipo_gasto': 'Otros', 'id_proveedor': 384, 'id_producto': 28602, 'nom_producto': 'ELABORACION DE VIDEOS CON PRESENTADOR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8, 'cantidad': '10', 'valor_unitario': 50.0, 'precio_unitario': 59.0, 'descuento': 0.0, 'subtotal': 500.0, 'porcentaje_de_igv': '18.00', 'igv': 90.0, 'total': 590.0, 'moneda': '1', 'tipo_de_cambio': 1.0, 'id_tipo_gasto': 5, 'nom_tipo_gasto': 'Otros', 'id_proveedor': 384, 'id_producto': 28603, 'nom_producto': 'DISENIO DE POST Y CARRUSELES CON GU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9T00:00:00"/>
    <m/>
    <m/>
    <m/>
    <m/>
    <m/>
    <x v="184"/>
    <n v="10"/>
    <n v="50"/>
    <n v="59"/>
    <n v="0"/>
    <n v="500"/>
    <n v="18"/>
    <n v="90"/>
    <n v="590"/>
    <n v="1"/>
    <n v="1"/>
    <x v="0"/>
    <s v="Otros"/>
    <x v="33"/>
    <n v="28603"/>
    <x v="181"/>
    <x v="0"/>
    <x v="0"/>
    <s v="Pagado"/>
    <x v="0"/>
    <s v="6329102 SERVICIOS DIVERSOS"/>
    <x v="1"/>
    <x v="0"/>
    <m/>
    <m/>
    <m/>
    <m/>
    <m/>
    <m/>
    <x v="321"/>
    <n v="500"/>
    <n v="90"/>
    <n v="590"/>
  </r>
  <r>
    <s v="F E001"/>
    <s v="00000494"/>
    <s v="COLABORATIVA S.A.C."/>
    <x v="102"/>
    <m/>
    <s v="CATORCE &amp; SEIS S.A.C.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71"/>
    <n v="1"/>
    <n v="1000"/>
    <n v="1180"/>
    <n v="0"/>
    <n v="1000"/>
    <n v="18"/>
    <n v="180"/>
    <n v="1180"/>
    <n v="1"/>
    <n v="1"/>
    <x v="0"/>
    <s v="Otros"/>
    <x v="33"/>
    <n v="28594"/>
    <x v="70"/>
    <x v="0"/>
    <x v="0"/>
    <s v="Pagado"/>
    <x v="0"/>
    <s v="6329102 SERVICIOS DIVERSOS"/>
    <x v="1"/>
    <x v="0"/>
    <m/>
    <m/>
    <m/>
    <m/>
    <m/>
    <m/>
    <x v="322"/>
    <n v="1000"/>
    <n v="180"/>
    <n v="1180"/>
  </r>
  <r>
    <s v="F E001"/>
    <s v="00000494"/>
    <s v="COLABORATIVA S.A.C."/>
    <x v="102"/>
    <m/>
    <s v="CATORCE &amp; SEIS S.A.C.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182"/>
    <n v="3"/>
    <n v="250"/>
    <n v="295"/>
    <n v="0"/>
    <n v="750"/>
    <n v="18"/>
    <n v="135"/>
    <n v="885"/>
    <n v="1"/>
    <n v="1"/>
    <x v="0"/>
    <s v="Otros"/>
    <x v="33"/>
    <n v="28595"/>
    <x v="179"/>
    <x v="0"/>
    <x v="0"/>
    <s v="Pagado"/>
    <x v="0"/>
    <s v="6329102 SERVICIOS DIVERSOS"/>
    <x v="1"/>
    <x v="0"/>
    <m/>
    <m/>
    <m/>
    <m/>
    <m/>
    <m/>
    <x v="322"/>
    <n v="750"/>
    <n v="135"/>
    <n v="885"/>
  </r>
  <r>
    <s v="F E001"/>
    <s v="00000494"/>
    <s v="COLABORATIVA S.A.C."/>
    <x v="102"/>
    <m/>
    <s v="CATORCE &amp; SEIS S.A.C.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72"/>
    <n v="63"/>
    <n v="200"/>
    <n v="236"/>
    <n v="0"/>
    <n v="12600"/>
    <n v="18"/>
    <n v="2268"/>
    <n v="14868"/>
    <n v="1"/>
    <n v="1"/>
    <x v="0"/>
    <s v="Otros"/>
    <x v="33"/>
    <n v="28596"/>
    <x v="71"/>
    <x v="0"/>
    <x v="0"/>
    <s v="Pagado"/>
    <x v="0"/>
    <s v="6329102 SERVICIOS DIVERSOS"/>
    <x v="1"/>
    <x v="0"/>
    <m/>
    <m/>
    <m/>
    <m/>
    <m/>
    <m/>
    <x v="322"/>
    <n v="12600"/>
    <n v="2268"/>
    <n v="14868"/>
  </r>
  <r>
    <s v="F E001"/>
    <s v="00000494"/>
    <s v="COLABORATIVA S.A.C."/>
    <x v="102"/>
    <m/>
    <s v="CATORCE &amp; SEIS S.A.C."/>
    <s v="Cliente"/>
    <s v="RUC"/>
    <n v="20563684268"/>
    <s v="[{'codigo_producto': 1903, 'cantidad': '1', 'valor_unitario': 1000.0, 'precio_unitario': 1180.0, 'descuento': 0.0, 'subtotal': 1000.0, 'porcentaje_de_igv': '18.00', 'igv': 180.0, 'total': 1180.0, 'moneda': '1', 'tipo_de_cambio': 1.0, 'id_tipo_gasto': 5, 'nom_tipo_gasto': 'Otros', 'id_proveedor': 384, 'id_producto': 28594, 'nom_producto': 'PRODUCCION Y TRANSMISION DE VIDEO EN VIV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4, 'cantidad': '3', 'valor_unitario': 250.0, 'precio_unitario': 295.0, 'descuento': 0.0, 'subtotal': 750.0, 'porcentaje_de_igv': '18.00', 'igv': 135.0, 'total': 885.0, 'moneda': '1', 'tipo_de_cambio': 1.0, 'id_tipo_gasto': 5, 'nom_tipo_gasto': 'Otros', 'id_proveedor': 384, 'id_producto': 28595, 'nom_producto': 'DESARROLLO Y GRABACION DE SKETCHES CREATIV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5, 'cantidad': '63', 'valor_unitario': 200.0, 'precio_unitario': 236.0, 'descuento': 0.0, 'subtotal': 12600.0, 'porcentaje_de_igv': '18.00', 'igv': 2268.0, 'total': 14868.0, 'moneda': '1', 'tipo_de_cambio': 1.0, 'id_tipo_gasto': 5, 'nom_tipo_gasto': 'Otros', 'id_proveedor': 384, 'id_producto': 28596, 'nom_producto': 'ELABORACION DE VIDE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906, 'cantidad': '59', 'valor_unitario': 120.0, 'precio_unitario': 141.6, 'descuento': 0.0, 'subtotal': 7080.0, 'porcentaje_de_igv': '18.00', 'igv': 1274.3999999999996, 'total': 8354.4, 'moneda': '1', 'tipo_de_cambio': 1.0, 'id_tipo_gasto': 5, 'nom_tipo_gasto': 'Otros', 'id_proveedor': 384, 'id_producto': 28597, 'nom_producto': 'REGISTRO AGIL DE CONTENIDO EN EXTERIOR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8T00:00:00"/>
    <m/>
    <m/>
    <m/>
    <m/>
    <m/>
    <x v="73"/>
    <n v="59"/>
    <n v="120"/>
    <n v="141.6"/>
    <n v="0"/>
    <n v="7080"/>
    <n v="18"/>
    <n v="1274.3999999999901"/>
    <n v="8354.4"/>
    <n v="1"/>
    <n v="1"/>
    <x v="0"/>
    <s v="Otros"/>
    <x v="33"/>
    <n v="28597"/>
    <x v="72"/>
    <x v="0"/>
    <x v="0"/>
    <s v="Pagado"/>
    <x v="0"/>
    <s v="6329102 SERVICIOS DIVERSOS"/>
    <x v="1"/>
    <x v="0"/>
    <m/>
    <m/>
    <m/>
    <m/>
    <m/>
    <m/>
    <x v="322"/>
    <n v="7080"/>
    <n v="1274.3999999999901"/>
    <n v="8354.4"/>
  </r>
  <r>
    <s v="F E001"/>
    <s v="00000037"/>
    <s v="COLABORATIVA S.A.C."/>
    <x v="103"/>
    <m/>
    <s v="MAGIKBYTE E.I.R.L.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185"/>
    <n v="1"/>
    <n v="194.07"/>
    <n v="229"/>
    <n v="0"/>
    <n v="194.07"/>
    <n v="18"/>
    <n v="34.93"/>
    <n v="229"/>
    <n v="1"/>
    <n v="1"/>
    <x v="0"/>
    <s v="Otros"/>
    <x v="128"/>
    <n v="28586"/>
    <x v="182"/>
    <x v="0"/>
    <x v="0"/>
    <s v="Pagado"/>
    <x v="5"/>
    <s v="6329000 AsesorÃ­a y consultorÃ­a - Otros"/>
    <x v="1"/>
    <x v="0"/>
    <m/>
    <m/>
    <m/>
    <m/>
    <m/>
    <m/>
    <x v="114"/>
    <n v="194.07"/>
    <n v="34.93"/>
    <n v="229"/>
  </r>
  <r>
    <s v="F E001"/>
    <s v="00000037"/>
    <s v="COLABORATIVA S.A.C."/>
    <x v="103"/>
    <m/>
    <s v="MAGIKBYTE E.I.R.L.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186"/>
    <n v="1"/>
    <n v="24.58"/>
    <n v="29"/>
    <n v="0"/>
    <n v="24.58"/>
    <n v="17.98"/>
    <n v="4.42"/>
    <n v="29"/>
    <n v="1"/>
    <n v="1"/>
    <x v="0"/>
    <s v="Otros"/>
    <x v="128"/>
    <n v="28587"/>
    <x v="183"/>
    <x v="0"/>
    <x v="0"/>
    <s v="Pagado"/>
    <x v="5"/>
    <s v="6329000 AsesorÃ­a y consultorÃ­a - Otros"/>
    <x v="1"/>
    <x v="0"/>
    <m/>
    <m/>
    <m/>
    <m/>
    <m/>
    <m/>
    <x v="114"/>
    <n v="24.58"/>
    <n v="4.42"/>
    <n v="29"/>
  </r>
  <r>
    <s v="F E001"/>
    <s v="00000037"/>
    <s v="COLABORATIVA S.A.C."/>
    <x v="103"/>
    <m/>
    <s v="MAGIKBYTE E.I.R.L.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187"/>
    <n v="1"/>
    <n v="33.049999999999997"/>
    <n v="39"/>
    <n v="0"/>
    <n v="33.049999999999997"/>
    <n v="18"/>
    <n v="5.95"/>
    <n v="39"/>
    <n v="1"/>
    <n v="1"/>
    <x v="0"/>
    <s v="Otros"/>
    <x v="128"/>
    <n v="28588"/>
    <x v="184"/>
    <x v="0"/>
    <x v="0"/>
    <s v="Pagado"/>
    <x v="5"/>
    <s v="6329000 AsesorÃ­a y consultorÃ­a - Otros"/>
    <x v="1"/>
    <x v="0"/>
    <m/>
    <m/>
    <m/>
    <m/>
    <m/>
    <m/>
    <x v="114"/>
    <n v="33.049999999999997"/>
    <n v="5.95"/>
    <n v="39"/>
  </r>
  <r>
    <s v="F E001"/>
    <s v="00000037"/>
    <s v="COLABORATIVA S.A.C."/>
    <x v="103"/>
    <m/>
    <s v="MAGIKBYTE E.I.R.L."/>
    <m/>
    <s v="RUC"/>
    <n v="20609119277"/>
    <s v="[{'codigo_producto': 1896, 'cantidad': '1', 'valor_unitario': 194.07, 'precio_unitario': 229.0, 'descuento': 0.0, 'subtotal': 194.07, 'porcentaje_de_igv': '18.00', 'igv': 34.93000000000001, 'total': 229.0, 'moneda': '1', 'tipo_de_cambio': 1.0, 'id_tipo_gasto': 5, 'nom_tipo_gasto': 'Otros', 'id_proveedor': 779, 'id_producto': 28586, 'nom_producto': 'TOSHIBA DISCO DURO EXTERNO 25 1TB CANVIO BASICS USB 30 BLACK HDTB410XK3A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7, 'cantidad': '1', 'valor_unitario': 24.58, 'precio_unitario': 29.0, 'descuento': 0.0, 'subtotal': 24.58, 'porcentaje_de_igv': '17.98', 'igv': 4.420000000000002, 'total': 29.0, 'moneda': '1', 'tipo_de_cambio': 1.0, 'id_tipo_gasto': 5, 'nom_tipo_gasto': 'Otros', 'id_proveedor': 779, 'id_producto': 28587, 'nom_producto': 'KINGSTON USB DE 64GB DATATRAVELER EXODIA 32 GEN 1 DTX64GB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8, 'cantidad': '1', 'valor_unitario': 33.05, 'precio_unitario': 39.0, 'descuento': 0.0, 'subtotal': 33.05, 'porcentaje_de_igv': '18.00', 'igv': 5.950000000000003, 'total': 39.0, 'moneda': '1', 'tipo_de_cambio': 1.0, 'id_tipo_gasto': 5, 'nom_tipo_gasto': 'Otros', 'id_proveedor': 779, 'id_producto': 28588, 'nom_producto': 'KINGSTON MEMORIA USB 64GB USB C 32 DATATRAVELER 70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99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589, 'nom_producto': 'KINGSTON MEMORIA SODIMM 16GB 3200MHZ KVR32S22S816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6T00:00:00"/>
    <m/>
    <m/>
    <m/>
    <m/>
    <m/>
    <x v="188"/>
    <n v="1"/>
    <n v="169.49"/>
    <n v="200"/>
    <n v="0"/>
    <n v="169.49"/>
    <n v="18"/>
    <n v="30.509999999999899"/>
    <n v="200"/>
    <n v="1"/>
    <n v="1"/>
    <x v="0"/>
    <s v="Otros"/>
    <x v="128"/>
    <n v="28589"/>
    <x v="185"/>
    <x v="0"/>
    <x v="0"/>
    <s v="Pagado"/>
    <x v="5"/>
    <s v="6329000 AsesorÃ­a y consultorÃ­a - Otros"/>
    <x v="1"/>
    <x v="0"/>
    <m/>
    <m/>
    <m/>
    <m/>
    <m/>
    <m/>
    <x v="114"/>
    <n v="169.49"/>
    <n v="30.509999999999899"/>
    <n v="200"/>
  </r>
  <r>
    <s v="F E001"/>
    <s v="00000050"/>
    <s v="COLABORATIVA S.A.C."/>
    <x v="103"/>
    <m/>
    <s v="MUÃ‘OZ VERANO JOHN BRACKSON"/>
    <m/>
    <s v="RUC"/>
    <n v="10440668581"/>
    <s v="[{'codigo_producto': 1859, 'cantidad': '1', 'valor_unitario': 960.0, 'precio_unitario': 1132.8, 'descuento': 0.0, 'subtotal': 960.0, 'porcentaje_de_igv': '18.00', 'igv': 172.79999999999995, 'total': 1132.8, 'moneda': '1', 'tipo_de_cambio': 1.0, 'id_tipo_gasto': 2, 'nom_tipo_gasto': 'Servicios', 'id_proveedor': 1389, 'id_producto': 2857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6T00:00:00"/>
    <m/>
    <m/>
    <m/>
    <m/>
    <m/>
    <x v="98"/>
    <n v="1"/>
    <n v="960"/>
    <n v="1132.8"/>
    <n v="0"/>
    <n v="960"/>
    <n v="18"/>
    <n v="172.79999999999899"/>
    <n v="1132.8"/>
    <n v="1"/>
    <n v="1"/>
    <x v="1"/>
    <s v="Servicios"/>
    <x v="14"/>
    <n v="28573"/>
    <x v="96"/>
    <x v="0"/>
    <x v="0"/>
    <s v="Pagado"/>
    <x v="0"/>
    <s v="6329102 SERVICIOS DIVERSOS"/>
    <x v="1"/>
    <x v="0"/>
    <m/>
    <m/>
    <m/>
    <m/>
    <m/>
    <m/>
    <x v="323"/>
    <n v="960"/>
    <n v="172.79999999999899"/>
    <n v="1132.8"/>
  </r>
  <r>
    <s v="F E001"/>
    <s v="00000049"/>
    <s v="COLABORATIVA S.A.C."/>
    <x v="103"/>
    <m/>
    <s v="MUÃ‘OZ VERANO JOHN BRACKSON"/>
    <m/>
    <s v="RUC"/>
    <n v="10440668581"/>
    <s v="[{'codigo_producto': 1859, 'cantidad': '1', 'valor_unitario': 3840.0, 'precio_unitario': 4531.2, 'descuento': 0.0, 'subtotal': 3840.0, 'porcentaje_de_igv': '18.00', 'igv': 691.1999999999998, 'total': 4531.2, 'moneda': '1', 'tipo_de_cambio': 1.0, 'id_tipo_gasto': 2, 'nom_tipo_gasto': 'Servicios', 'id_proveedor': 1389, 'id_producto': 28570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26T00:00:00"/>
    <m/>
    <m/>
    <m/>
    <m/>
    <m/>
    <x v="98"/>
    <n v="1"/>
    <n v="3840"/>
    <n v="4531.2"/>
    <n v="0"/>
    <n v="3840"/>
    <n v="18"/>
    <n v="691.19999999999902"/>
    <n v="4531.2"/>
    <n v="1"/>
    <n v="1"/>
    <x v="1"/>
    <s v="Servicios"/>
    <x v="14"/>
    <n v="28570"/>
    <x v="96"/>
    <x v="0"/>
    <x v="0"/>
    <s v="Pagado"/>
    <x v="0"/>
    <s v="6329102 SERVICIOS DIVERSOS"/>
    <x v="1"/>
    <x v="0"/>
    <m/>
    <m/>
    <m/>
    <m/>
    <m/>
    <m/>
    <x v="132"/>
    <n v="3840"/>
    <n v="691.19999999999902"/>
    <n v="4531.2"/>
  </r>
  <r>
    <s v="F F002"/>
    <s v="00031007"/>
    <s v="COLABORATIVA S.A.C."/>
    <x v="103"/>
    <m/>
    <s v="FLINK S.A.C._x000a_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8564"/>
    <x v="47"/>
    <x v="0"/>
    <x v="0"/>
    <s v="Pagado"/>
    <x v="8"/>
    <s v="602112 Insumos"/>
    <x v="1"/>
    <x v="0"/>
    <m/>
    <m/>
    <m/>
    <m/>
    <m/>
    <m/>
    <x v="324"/>
    <n v="161.02000000000001"/>
    <n v="28.979999999999901"/>
    <n v="190"/>
  </r>
  <r>
    <s v="F F002"/>
    <s v="00031007"/>
    <s v="COLABORATIVA S.A.C."/>
    <x v="103"/>
    <m/>
    <s v="FLINK S.A.C._x000a_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8565"/>
    <x v="47"/>
    <x v="0"/>
    <x v="0"/>
    <s v="Pagado"/>
    <x v="8"/>
    <s v="602112 Insumos"/>
    <x v="1"/>
    <x v="0"/>
    <m/>
    <m/>
    <m/>
    <m/>
    <m/>
    <m/>
    <x v="324"/>
    <n v="161.02000000000001"/>
    <n v="28.979999999999901"/>
    <n v="190"/>
  </r>
  <r>
    <s v="F F002"/>
    <s v="00031007"/>
    <s v="COLABORATIVA S.A.C."/>
    <x v="103"/>
    <m/>
    <s v="FLINK S.A.C._x000a_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8566"/>
    <x v="47"/>
    <x v="0"/>
    <x v="0"/>
    <s v="Pagado"/>
    <x v="8"/>
    <s v="602112 Insumos"/>
    <x v="1"/>
    <x v="0"/>
    <m/>
    <m/>
    <m/>
    <m/>
    <m/>
    <m/>
    <x v="324"/>
    <n v="161.02000000000001"/>
    <n v="28.979999999999901"/>
    <n v="190"/>
  </r>
  <r>
    <s v="F F002"/>
    <s v="00031007"/>
    <s v="COLABORATIVA S.A.C."/>
    <x v="103"/>
    <m/>
    <s v="FLINK S.A.C._x000a_"/>
    <m/>
    <s v="RUC"/>
    <n v="20421530107"/>
    <s v="[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4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5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6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5, 'cantidad': '1000', 'valor_unitario': 0.16102, 'precio_unitario': 0.19, 'descuento': 0.0, 'subtotal': 161.02, 'porcentaje_de_igv': '18.00', 'igv': 28.97999999999999, 'total': 190.0, 'moneda': '1', 'tipo_de_cambio': 1.0, 'id_tipo_gasto': 5, 'nom_tipo_gasto': 'Otros', 'id_proveedor': 1555, 'id_producto': 28567, 'nom_producto': 'BRAZALETE CON QR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6T00:00:00"/>
    <m/>
    <m/>
    <m/>
    <m/>
    <m/>
    <x v="47"/>
    <n v="1000"/>
    <n v="0.16102"/>
    <n v="0.19"/>
    <n v="0"/>
    <n v="161.02000000000001"/>
    <n v="18"/>
    <n v="28.979999999999901"/>
    <n v="190"/>
    <n v="1"/>
    <n v="1"/>
    <x v="0"/>
    <s v="Otros"/>
    <x v="50"/>
    <n v="28567"/>
    <x v="47"/>
    <x v="0"/>
    <x v="0"/>
    <s v="Pagado"/>
    <x v="8"/>
    <s v="602112 Insumos"/>
    <x v="1"/>
    <x v="0"/>
    <m/>
    <m/>
    <m/>
    <m/>
    <m/>
    <m/>
    <x v="324"/>
    <n v="161.02000000000001"/>
    <n v="28.979999999999901"/>
    <n v="190"/>
  </r>
  <r>
    <s v="RE"/>
    <s v="00115"/>
    <s v="COLABORATIVA S.A.C."/>
    <x v="104"/>
    <m/>
    <s v="PALOMINO VALLE ADRIANA"/>
    <m/>
    <s v="RUC"/>
    <n v="10726239245"/>
    <s v="[{'codigo_producto': 1855, 'cantidad': '1', 'valor_unitario': 500.0, 'precio_unitario': 500.0, 'descuento': 0.0, 'subtotal': 500.0, 'porcentaje_de_igv': '0.00', 'igv': 0.0, 'total': 500.0, 'moneda': '1', 'tipo_de_cambio': 1.0, 'id_tipo_gasto': 5, 'nom_tipo_gasto': 'Otros', 'id_proveedor': 1786, 'id_producto': 28546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4T00:00:00"/>
    <m/>
    <m/>
    <m/>
    <m/>
    <m/>
    <x v="170"/>
    <n v="1"/>
    <n v="500"/>
    <n v="500"/>
    <n v="0"/>
    <n v="500"/>
    <n v="0"/>
    <n v="0"/>
    <n v="500"/>
    <n v="1"/>
    <n v="1"/>
    <x v="0"/>
    <s v="Otros"/>
    <x v="112"/>
    <n v="28546"/>
    <x v="168"/>
    <x v="0"/>
    <x v="0"/>
    <s v="Pagado"/>
    <x v="5"/>
    <s v="6329000 AsesorÃ­a y consultorÃ­a - Otros"/>
    <x v="1"/>
    <x v="0"/>
    <m/>
    <m/>
    <m/>
    <m/>
    <m/>
    <m/>
    <x v="325"/>
    <n v="500"/>
    <n v="0"/>
    <n v="500"/>
  </r>
  <r>
    <s v="F F001"/>
    <s v="00008887"/>
    <s v="COLABORATIVA S.A.C."/>
    <x v="105"/>
    <m/>
    <s v="PRECINTOS PERU E.I.R.L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3000"/>
    <s v="0.16610333333333333"/>
    <n v="0.19600000000000001"/>
    <n v="0"/>
    <n v="498.31"/>
    <n v="18"/>
    <n v="89.69"/>
    <n v="588"/>
    <n v="1"/>
    <n v="1"/>
    <x v="0"/>
    <s v="Otros"/>
    <x v="129"/>
    <n v="28550"/>
    <x v="186"/>
    <x v="0"/>
    <x v="0"/>
    <s v="Pagado"/>
    <x v="8"/>
    <s v="602112 Insumos"/>
    <x v="1"/>
    <x v="0"/>
    <m/>
    <m/>
    <m/>
    <m/>
    <m/>
    <m/>
    <x v="326"/>
    <n v="498.31"/>
    <n v="89.69"/>
    <n v="588"/>
  </r>
  <r>
    <s v="F F001"/>
    <s v="00008887"/>
    <s v="COLABORATIVA S.A.C."/>
    <x v="105"/>
    <m/>
    <s v="PRECINTOS PERU E.I.R.L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2000"/>
    <n v="0.24915499999999999"/>
    <n v="0.29399999999999998"/>
    <n v="0"/>
    <n v="498.31"/>
    <n v="18"/>
    <n v="89.69"/>
    <n v="588"/>
    <n v="1"/>
    <n v="1"/>
    <x v="0"/>
    <s v="Otros"/>
    <x v="129"/>
    <n v="28551"/>
    <x v="186"/>
    <x v="0"/>
    <x v="0"/>
    <s v="Pagado"/>
    <x v="8"/>
    <s v="602112 Insumos"/>
    <x v="1"/>
    <x v="0"/>
    <m/>
    <m/>
    <m/>
    <m/>
    <m/>
    <m/>
    <x v="326"/>
    <n v="498.31"/>
    <n v="89.69"/>
    <n v="588"/>
  </r>
  <r>
    <s v="F F001"/>
    <s v="00008887"/>
    <s v="COLABORATIVA S.A.C."/>
    <x v="105"/>
    <m/>
    <s v="PRECINTOS PERU E.I.R.L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1000"/>
    <n v="0.16949"/>
    <n v="0.2"/>
    <n v="0"/>
    <n v="169.49"/>
    <n v="18"/>
    <n v="30.509999999999899"/>
    <n v="200"/>
    <n v="1"/>
    <n v="1"/>
    <x v="0"/>
    <s v="Otros"/>
    <x v="129"/>
    <n v="28552"/>
    <x v="186"/>
    <x v="0"/>
    <x v="0"/>
    <s v="Pagado"/>
    <x v="8"/>
    <s v="602112 Insumos"/>
    <x v="1"/>
    <x v="0"/>
    <m/>
    <m/>
    <m/>
    <m/>
    <m/>
    <m/>
    <x v="326"/>
    <n v="169.49"/>
    <n v="30.509999999999899"/>
    <n v="200"/>
  </r>
  <r>
    <s v="F F001"/>
    <s v="00008887"/>
    <s v="COLABORATIVA S.A.C."/>
    <x v="105"/>
    <m/>
    <s v="PRECINTOS PERU E.I.R.L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1000"/>
    <n v="0.16949"/>
    <n v="0.2"/>
    <n v="0"/>
    <n v="169.49"/>
    <n v="18"/>
    <n v="30.509999999999899"/>
    <n v="200"/>
    <n v="1"/>
    <n v="1"/>
    <x v="0"/>
    <s v="Otros"/>
    <x v="129"/>
    <n v="28553"/>
    <x v="186"/>
    <x v="0"/>
    <x v="0"/>
    <s v="Pagado"/>
    <x v="8"/>
    <s v="602112 Insumos"/>
    <x v="1"/>
    <x v="0"/>
    <m/>
    <m/>
    <m/>
    <m/>
    <m/>
    <m/>
    <x v="326"/>
    <n v="169.49"/>
    <n v="30.509999999999899"/>
    <n v="200"/>
  </r>
  <r>
    <s v="F F001"/>
    <s v="00008887"/>
    <s v="COLABORATIVA S.A.C."/>
    <x v="105"/>
    <m/>
    <s v="PRECINTOS PERU E.I.R.L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1000"/>
    <n v="0.16949"/>
    <n v="0.2"/>
    <n v="0"/>
    <n v="169.49"/>
    <n v="18"/>
    <n v="30.509999999999899"/>
    <n v="200"/>
    <n v="1"/>
    <n v="1"/>
    <x v="0"/>
    <s v="Otros"/>
    <x v="129"/>
    <n v="28554"/>
    <x v="186"/>
    <x v="0"/>
    <x v="0"/>
    <s v="Pagado"/>
    <x v="8"/>
    <s v="602112 Insumos"/>
    <x v="1"/>
    <x v="0"/>
    <m/>
    <m/>
    <m/>
    <m/>
    <m/>
    <m/>
    <x v="326"/>
    <n v="169.49"/>
    <n v="30.509999999999899"/>
    <n v="200"/>
  </r>
  <r>
    <s v="F F001"/>
    <s v="00008887"/>
    <s v="COLABORATIVA S.A.C."/>
    <x v="105"/>
    <m/>
    <s v="PRECINTOS PERU E.I.R.L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500"/>
    <s v="0.18474000000000002"/>
    <n v="0.218"/>
    <n v="0"/>
    <n v="92.37"/>
    <n v="18"/>
    <n v="16.6299999999999"/>
    <n v="109"/>
    <n v="1"/>
    <n v="1"/>
    <x v="0"/>
    <s v="Otros"/>
    <x v="129"/>
    <n v="28555"/>
    <x v="186"/>
    <x v="0"/>
    <x v="0"/>
    <s v="Pagado"/>
    <x v="8"/>
    <s v="602112 Insumos"/>
    <x v="1"/>
    <x v="0"/>
    <m/>
    <m/>
    <m/>
    <m/>
    <m/>
    <m/>
    <x v="326"/>
    <n v="92.37"/>
    <n v="16.6299999999999"/>
    <n v="109"/>
  </r>
  <r>
    <s v="F F001"/>
    <s v="00008887"/>
    <s v="COLABORATIVA S.A.C."/>
    <x v="105"/>
    <m/>
    <s v="PRECINTOS PERU E.I.R.L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500"/>
    <n v="0.18643999999999999"/>
    <n v="0.22"/>
    <n v="0"/>
    <n v="93.22"/>
    <n v="18"/>
    <n v="16.78"/>
    <n v="110"/>
    <n v="1"/>
    <n v="1"/>
    <x v="0"/>
    <s v="Otros"/>
    <x v="129"/>
    <n v="28556"/>
    <x v="186"/>
    <x v="0"/>
    <x v="0"/>
    <s v="Pagado"/>
    <x v="8"/>
    <s v="602112 Insumos"/>
    <x v="1"/>
    <x v="0"/>
    <m/>
    <m/>
    <m/>
    <m/>
    <m/>
    <m/>
    <x v="326"/>
    <n v="93.22"/>
    <n v="16.78"/>
    <n v="110"/>
  </r>
  <r>
    <s v="F F001"/>
    <s v="00008887"/>
    <s v="COLABORATIVA S.A.C."/>
    <x v="105"/>
    <m/>
    <s v="PRECINTOS PERU E.I.R.L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1000"/>
    <n v="0.13136"/>
    <n v="0.155"/>
    <n v="0"/>
    <n v="131.36000000000001"/>
    <n v="18"/>
    <n v="23.639999999999901"/>
    <n v="155"/>
    <n v="1"/>
    <n v="1"/>
    <x v="0"/>
    <s v="Otros"/>
    <x v="129"/>
    <n v="28557"/>
    <x v="186"/>
    <x v="0"/>
    <x v="0"/>
    <s v="Pagado"/>
    <x v="8"/>
    <s v="602112 Insumos"/>
    <x v="1"/>
    <x v="0"/>
    <m/>
    <m/>
    <m/>
    <m/>
    <m/>
    <m/>
    <x v="326"/>
    <n v="131.36000000000001"/>
    <n v="23.639999999999901"/>
    <n v="155"/>
  </r>
  <r>
    <s v="F F001"/>
    <s v="00008887"/>
    <s v="COLABORATIVA S.A.C."/>
    <x v="105"/>
    <m/>
    <s v="PRECINTOS PERU E.I.R.L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1000"/>
    <n v="0.13136"/>
    <n v="0.155"/>
    <n v="0"/>
    <n v="131.36000000000001"/>
    <n v="18"/>
    <n v="23.639999999999901"/>
    <n v="155"/>
    <n v="1"/>
    <n v="1"/>
    <x v="0"/>
    <s v="Otros"/>
    <x v="129"/>
    <n v="28558"/>
    <x v="186"/>
    <x v="0"/>
    <x v="0"/>
    <s v="Pagado"/>
    <x v="8"/>
    <s v="602112 Insumos"/>
    <x v="1"/>
    <x v="0"/>
    <m/>
    <m/>
    <m/>
    <m/>
    <m/>
    <m/>
    <x v="326"/>
    <n v="131.36000000000001"/>
    <n v="23.639999999999901"/>
    <n v="155"/>
  </r>
  <r>
    <s v="F F001"/>
    <s v="00008887"/>
    <s v="COLABORATIVA S.A.C."/>
    <x v="105"/>
    <m/>
    <s v="PRECINTOS PERU E.I.R.L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500"/>
    <n v="0.26272000000000001"/>
    <n v="0.31"/>
    <n v="0"/>
    <n v="131.36000000000001"/>
    <n v="18"/>
    <n v="23.639999999999901"/>
    <n v="155"/>
    <n v="1"/>
    <n v="1"/>
    <x v="0"/>
    <s v="Otros"/>
    <x v="129"/>
    <n v="28559"/>
    <x v="186"/>
    <x v="0"/>
    <x v="0"/>
    <s v="Pagado"/>
    <x v="8"/>
    <s v="602112 Insumos"/>
    <x v="1"/>
    <x v="0"/>
    <m/>
    <m/>
    <m/>
    <m/>
    <m/>
    <m/>
    <x v="326"/>
    <n v="131.36000000000001"/>
    <n v="23.639999999999901"/>
    <n v="155"/>
  </r>
  <r>
    <s v="F F001"/>
    <s v="00008887"/>
    <s v="COLABORATIVA S.A.C."/>
    <x v="105"/>
    <m/>
    <s v="PRECINTOS PERU E.I.R.L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500"/>
    <n v="0.26272000000000001"/>
    <n v="0.31"/>
    <n v="0"/>
    <n v="131.36000000000001"/>
    <n v="18"/>
    <n v="23.639999999999901"/>
    <n v="155"/>
    <n v="1"/>
    <n v="1"/>
    <x v="0"/>
    <s v="Otros"/>
    <x v="129"/>
    <n v="28560"/>
    <x v="186"/>
    <x v="0"/>
    <x v="0"/>
    <s v="Pagado"/>
    <x v="8"/>
    <s v="602112 Insumos"/>
    <x v="1"/>
    <x v="0"/>
    <m/>
    <m/>
    <m/>
    <m/>
    <m/>
    <m/>
    <x v="326"/>
    <n v="131.36000000000001"/>
    <n v="23.639999999999901"/>
    <n v="155"/>
  </r>
  <r>
    <s v="F F001"/>
    <s v="00008887"/>
    <s v="COLABORATIVA S.A.C."/>
    <x v="105"/>
    <m/>
    <s v="PRECINTOS PERU E.I.R.L"/>
    <m/>
    <s v="RUC"/>
    <n v="20546099904"/>
    <s v="[{'codigo_producto': 1894, 'cantidad': '3000', 'valor_unitario': 0.16610333333333333, 'precio_unitario': 0.196, 'descuento': 0.0, 'subtotal': 498.31, 'porcentaje_de_igv': '18.00', 'igv': 89.69, 'total': 588.0, 'moneda': '1', 'tipo_de_cambio': 1.0, 'id_tipo_gasto': 5, 'nom_tipo_gasto': 'Otros', 'id_proveedor': 762, 'id_producto': 2855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2000', 'valor_unitario': 0.249155, 'precio_unitario': 0.294, 'descuento': 0.0, 'subtotal': 498.31, 'porcentaje_de_igv': '18.00', 'igv': 89.69, 'total': 588.0, 'moneda': '1', 'tipo_de_cambio': 1.0, 'id_tipo_gasto': 5, 'nom_tipo_gasto': 'Otros', 'id_proveedor': 762, 'id_producto': 2855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2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3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6949, 'precio_unitario': 0.2, 'descuento': 0.0, 'subtotal': 169.49, 'porcentaje_de_igv': '18.00', 'igv': 30.50999999999999, 'total': 200.0, 'moneda': '1', 'tipo_de_cambio': 1.0, 'id_tipo_gasto': 5, 'nom_tipo_gasto': 'Otros', 'id_proveedor': 762, 'id_producto': 28554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474000000000002, 'precio_unitario': 0.218, 'descuento': 0.0, 'subtotal': 92.37, 'porcentaje_de_igv': '18.00', 'igv': 16.629999999999995, 'total': 109.0, 'moneda': '1', 'tipo_de_cambio': 1.0, 'id_tipo_gasto': 5, 'nom_tipo_gasto': 'Otros', 'id_proveedor': 762, 'id_producto': 28555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18644, 'precio_unitario': 0.22, 'descuento': 0.0, 'subtotal': 93.22, 'porcentaje_de_igv': '18.00', 'igv': 16.78, 'total': 110.0, 'moneda': '1', 'tipo_de_cambio': 1.0, 'id_tipo_gasto': 5, 'nom_tipo_gasto': 'Otros', 'id_proveedor': 762, 'id_producto': 28556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7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1000', 'valor_unitario': 0.13136, 'precio_unitario': 0.155, 'descuento': 0.0, 'subtotal': 131.36, 'porcentaje_de_igv': '18.00', 'igv': 23.639999999999986, 'total': 155.0, 'moneda': '1', 'tipo_de_cambio': 1.0, 'id_tipo_gasto': 5, 'nom_tipo_gasto': 'Otros', 'id_proveedor': 762, 'id_producto': 28558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59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500', 'valor_unitario': 0.26272, 'precio_unitario': 0.31, 'descuento': 0.0, 'subtotal': 131.36, 'porcentaje_de_igv': '18.00', 'igv': 23.639999999999986, 'total': 155.0, 'moneda': '1', 'tipo_de_cambio': 1.0, 'id_tipo_gasto': 5, 'nom_tipo_gasto': 'Otros', 'id_proveedor': 762, 'id_producto': 28560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1894, 'cantidad': '3000', 'valor_unitario': 0.16949, 'precio_unitario': 0.2, 'descuento': 0.0, 'subtotal': 508.47, 'porcentaje_de_igv': '18.00', 'igv': 91.52999999999997, 'total': 600.0, 'moneda': '1', 'tipo_de_cambio': 1.0, 'id_tipo_gasto': 5, 'nom_tipo_gasto': 'Otros', 'id_proveedor': 762, 'id_producto': 28561, 'nom_producto': 'TYVEK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23T00:00:00"/>
    <m/>
    <m/>
    <m/>
    <m/>
    <m/>
    <x v="189"/>
    <n v="3000"/>
    <n v="0.16949"/>
    <n v="0.2"/>
    <n v="0"/>
    <n v="508.47"/>
    <n v="18"/>
    <n v="91.529999999999902"/>
    <n v="600"/>
    <n v="1"/>
    <n v="1"/>
    <x v="0"/>
    <s v="Otros"/>
    <x v="129"/>
    <n v="28561"/>
    <x v="186"/>
    <x v="0"/>
    <x v="0"/>
    <s v="Pagado"/>
    <x v="8"/>
    <s v="602112 Insumos"/>
    <x v="1"/>
    <x v="0"/>
    <m/>
    <m/>
    <m/>
    <m/>
    <m/>
    <m/>
    <x v="326"/>
    <n v="508.47"/>
    <n v="91.529999999999902"/>
    <n v="600"/>
  </r>
  <r>
    <s v="R"/>
    <n v="10412704113"/>
    <s v="COLABORATIVA S.A.C."/>
    <x v="106"/>
    <m/>
    <s v="VENTURA SABINO MIGUEL ANGEL"/>
    <m/>
    <s v="RUC"/>
    <m/>
    <s v="[{'codigo_producto': 1893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1806, 'id_producto': 28539, 'nom_producto': 'INSTALACION DE CHAPA DE PUERTA DE FIERRO Y CAMBIO DE SISTEMA CON TRES LLAVE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21T00:00:00"/>
    <m/>
    <m/>
    <m/>
    <m/>
    <m/>
    <x v="190"/>
    <n v="1"/>
    <n v="169.49"/>
    <n v="200"/>
    <n v="0"/>
    <n v="169.49"/>
    <n v="18"/>
    <n v="30.509999999999899"/>
    <n v="200"/>
    <n v="1"/>
    <n v="1"/>
    <x v="0"/>
    <s v="Otros"/>
    <x v="0"/>
    <n v="28539"/>
    <x v="187"/>
    <x v="0"/>
    <x v="0"/>
    <s v="Pagado"/>
    <x v="25"/>
    <s v="2524100 Otros suministros"/>
    <x v="1"/>
    <x v="0"/>
    <m/>
    <m/>
    <m/>
    <m/>
    <m/>
    <m/>
    <x v="327"/>
    <n v="169.49"/>
    <n v="30.509999999999899"/>
    <n v="200"/>
  </r>
  <r>
    <s v="R E001"/>
    <n v="22"/>
    <s v="COLABORATIVA S.A.C."/>
    <x v="106"/>
    <m/>
    <s v="ESPINO MORI LEANDRO JOAQUIN"/>
    <m/>
    <s v="RUC"/>
    <n v="10712300251"/>
    <s v="[{'codigo_producto': 1808, 'cantidad': '1', 'valor_unitario': 240.0, 'precio_unitario': 240.0, 'descuento': 0.0, 'subtotal': 240.0, 'porcentaje_de_igv': '0.00', 'igv': 0.0, 'total': 240.0, 'moneda': '1', 'tipo_de_cambio': 1.0, 'id_tipo_gasto': 2, 'nom_tipo_gasto': 'Servicios', 'id_proveedor': 1642, 'id_producto': 28537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21T00:00:00"/>
    <m/>
    <m/>
    <m/>
    <m/>
    <m/>
    <x v="7"/>
    <n v="1"/>
    <n v="240"/>
    <n v="240"/>
    <n v="0"/>
    <n v="240"/>
    <n v="0"/>
    <n v="0"/>
    <n v="240"/>
    <n v="1"/>
    <n v="1"/>
    <x v="1"/>
    <s v="Servicios"/>
    <x v="9"/>
    <n v="28537"/>
    <x v="7"/>
    <x v="1"/>
    <x v="0"/>
    <s v="Pagado"/>
    <x v="5"/>
    <s v="6329000 AsesorÃ­a y consultorÃ­a - Otros"/>
    <x v="1"/>
    <x v="0"/>
    <m/>
    <m/>
    <m/>
    <m/>
    <m/>
    <m/>
    <x v="328"/>
    <n v="240"/>
    <n v="0"/>
    <n v="240"/>
  </r>
  <r>
    <s v="F E001"/>
    <s v="00000027"/>
    <s v="COLABORATIVA S.A.C."/>
    <x v="107"/>
    <m/>
    <s v="Yanet Yudi Gonzalo Moreno"/>
    <m/>
    <s v="RUC"/>
    <n v="10412995924"/>
    <s v="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9T00:00:00"/>
    <m/>
    <m/>
    <m/>
    <m/>
    <m/>
    <x v="191"/>
    <n v="12"/>
    <n v="28"/>
    <n v="33.04"/>
    <n v="0"/>
    <n v="336"/>
    <n v="18"/>
    <n v="60.48"/>
    <n v="396.48"/>
    <n v="1"/>
    <n v="1"/>
    <x v="0"/>
    <s v="Otros"/>
    <x v="130"/>
    <n v="28516"/>
    <x v="188"/>
    <x v="0"/>
    <x v="0"/>
    <s v="Pagado"/>
    <x v="0"/>
    <s v="6329102 SERVICIOS DIVERSOS"/>
    <x v="1"/>
    <x v="0"/>
    <m/>
    <m/>
    <m/>
    <m/>
    <m/>
    <m/>
    <x v="329"/>
    <n v="336"/>
    <n v="60.48"/>
    <n v="396.48"/>
  </r>
  <r>
    <s v="F E001"/>
    <s v="00000027"/>
    <s v="COLABORATIVA S.A.C."/>
    <x v="107"/>
    <m/>
    <s v="Yanet Yudi Gonzalo Moreno"/>
    <m/>
    <s v="RUC"/>
    <n v="10412995924"/>
    <s v="[{'codigo_producto': 1881, 'cantidad': '12', 'valor_unitario': 28.0, 'precio_unitario': 33.04, 'descuento': 0.0, 'subtotal': 336.0, 'porcentaje_de_igv': '18.00', 'igv': 60.48000000000002, 'total': 396.48, 'moneda': '1', 'tipo_de_cambio': 1.0, 'id_tipo_gasto': 5, 'nom_tipo_gasto': 'Otros', 'id_proveedor': 1801, 'id_producto': 28516, 'nom_producto': 'Polo box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, {'codigo_producto': 1882, 'cantidad': '24', 'valor_unitario': 24.0, 'precio_unitario': 28.319999999999997, 'descuento': 0.0, 'subtotal': 576.0, 'porcentaje_de_igv': '18.00', 'igv': 103.67999999999995, 'total': 679.68, 'moneda': '1', 'tipo_de_cambio': 1.0, 'id_tipo_gasto': 4, 'nom_tipo_gasto': 'Gasto administrativo', 'id_proveedor': 1801, 'id_producto': 28517, 'nom_producto': 'Polo basico', 'categoria_producto': 'ADMINISTRATIV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9T00:00:00"/>
    <m/>
    <m/>
    <m/>
    <m/>
    <m/>
    <x v="192"/>
    <n v="24"/>
    <n v="24"/>
    <s v="28.319999999999997"/>
    <n v="0"/>
    <n v="576"/>
    <n v="18"/>
    <n v="103.679999999999"/>
    <n v="679.68"/>
    <n v="1"/>
    <n v="1"/>
    <x v="3"/>
    <s v="Gasto administrativo"/>
    <x v="130"/>
    <n v="28517"/>
    <x v="189"/>
    <x v="9"/>
    <x v="0"/>
    <s v="Pagado"/>
    <x v="0"/>
    <s v="6329102 SERVICIOS DIVERSOS"/>
    <x v="1"/>
    <x v="0"/>
    <m/>
    <m/>
    <m/>
    <m/>
    <m/>
    <m/>
    <x v="329"/>
    <n v="576"/>
    <n v="103.679999999999"/>
    <n v="679.68"/>
  </r>
  <r>
    <s v="F E001"/>
    <s v="00000354"/>
    <s v="COLABORATIVA S.A.C."/>
    <x v="107"/>
    <m/>
    <s v="IDEA CREATIVA PUBLICIDAD EIRL"/>
    <m/>
    <s v="RUC"/>
    <n v="20551242481"/>
    <s v="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"/>
    <d v="2025-05-19T00:00:00"/>
    <m/>
    <m/>
    <m/>
    <m/>
    <m/>
    <x v="193"/>
    <n v="1"/>
    <n v="288"/>
    <n v="339.84"/>
    <n v="0"/>
    <n v="288"/>
    <n v="18"/>
    <n v="51.839999999999897"/>
    <n v="339.84"/>
    <n v="1"/>
    <n v="1"/>
    <x v="0"/>
    <s v="Otros"/>
    <x v="131"/>
    <n v="28506"/>
    <x v="190"/>
    <x v="0"/>
    <x v="0"/>
    <s v="Pagado"/>
    <x v="34"/>
    <s v="2211100 Subproductos"/>
    <x v="1"/>
    <x v="0"/>
    <m/>
    <m/>
    <m/>
    <m/>
    <m/>
    <m/>
    <x v="330"/>
    <n v="288"/>
    <n v="51.839999999999897"/>
    <n v="339.84"/>
  </r>
  <r>
    <s v="F E001"/>
    <s v="00000354"/>
    <s v="COLABORATIVA S.A.C."/>
    <x v="107"/>
    <m/>
    <s v="IDEA CREATIVA PUBLICIDAD EIRL"/>
    <m/>
    <s v="RUC"/>
    <n v="20551242481"/>
    <s v="[{'codigo_producto': 1822, 'cantidad': '1', 'valor_unitario': 288.0, 'precio_unitario': 339.84, 'descuento': 0.0, 'subtotal': 288.0, 'porcentaje_de_igv': '18.00', 'igv': 51.839999999999975, 'total': 339.84, 'moneda': '1', 'tipo_de_cambio': 1.0, 'id_tipo_gasto': 5, 'nom_tipo_gasto': 'Otros', 'id_proveedor': 1731, 'id_producto': 28506, 'nom_producto': 'MODULO COUNTER PVC ESTANDAR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, {'codigo_producto': 1823, 'cantidad': '1', 'valor_unitario': 133.9, 'precio_unitario': 158.0, 'descuento': 0.0, 'subtotal': 133.9, 'porcentaje_de_igv': '18.00', 'igv': 24.099999999999994, 'total': 158.0, 'moneda': '1', 'tipo_de_cambio': 1.0, 'id_tipo_gasto': 5, 'nom_tipo_gasto': 'Otros', 'id_proveedor': 1731, 'id_producto': 28507, 'nom_producto': 'Roll screen', 'categoria_producto': 'EVENTOS', 'id_estado': 'paid', 'nombre_estado': 'Pagado', 'evento': {'id_evento': '', 'nom_evento': '', 'fecha_hora_ini_event': '', 'fecha_hora_fin_event': '', 'id_organizador': '', 'nom_organizador': '', 'tipo_organizador': ''}, 'id_cuenta': 6317, 'nom_cuenta': '2211100 Subproductos', 'distribucion_analitica': [[{'codigo': '', 'nom_distribucion': '', 'sub_categoria': '', 'porcentaje': '100.00'}]]}]"/>
    <d v="2025-05-19T00:00:00"/>
    <m/>
    <m/>
    <m/>
    <m/>
    <m/>
    <x v="194"/>
    <n v="1"/>
    <n v="133.9"/>
    <n v="158"/>
    <n v="0"/>
    <n v="133.9"/>
    <n v="18"/>
    <n v="24.099999999999898"/>
    <n v="158"/>
    <n v="1"/>
    <n v="1"/>
    <x v="0"/>
    <s v="Otros"/>
    <x v="131"/>
    <n v="28507"/>
    <x v="191"/>
    <x v="0"/>
    <x v="0"/>
    <s v="Pagado"/>
    <x v="34"/>
    <s v="2211100 Subproductos"/>
    <x v="1"/>
    <x v="0"/>
    <m/>
    <m/>
    <m/>
    <m/>
    <m/>
    <m/>
    <x v="330"/>
    <n v="133.9"/>
    <n v="24.099999999999898"/>
    <n v="158"/>
  </r>
  <r>
    <s v="F E001"/>
    <s v="00000141"/>
    <s v="COLABORATIVA S.A.C."/>
    <x v="107"/>
    <m/>
    <s v="VILCA SILVA JOHAN ALDAIR  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501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9T00:00:00"/>
    <m/>
    <m/>
    <m/>
    <m/>
    <m/>
    <x v="66"/>
    <n v="100"/>
    <n v="2.2000000000000002"/>
    <n v="2.5960000000000001"/>
    <n v="0"/>
    <n v="220"/>
    <n v="18"/>
    <n v="39.6"/>
    <n v="259.60000000000002"/>
    <n v="1"/>
    <n v="1"/>
    <x v="0"/>
    <s v="Otros"/>
    <x v="61"/>
    <n v="28501"/>
    <x v="65"/>
    <x v="5"/>
    <x v="0"/>
    <s v="Pagado"/>
    <x v="25"/>
    <s v="2524100 Otros suministros"/>
    <x v="1"/>
    <x v="0"/>
    <m/>
    <m/>
    <m/>
    <m/>
    <m/>
    <m/>
    <x v="331"/>
    <n v="220"/>
    <n v="39.6"/>
    <n v="259.60000000000002"/>
  </r>
  <r>
    <s v="F E001"/>
    <s v="00000037"/>
    <s v="COLABORATIVA S.A.C."/>
    <x v="108"/>
    <m/>
    <s v="MUÃ‘OZ VERANO JOHN BRACKSON"/>
    <m/>
    <s v="RUC"/>
    <n v="10440668581"/>
    <s v="[{'codigo_producto': 1859, 'cantidad': '1', 'valor_unitario': 360.0, 'precio_unitario': 424.8, 'descuento': 0.0, 'subtotal': 360.0, 'porcentaje_de_igv': '18.00', 'igv': 64.80000000000001, 'total': 424.8, 'moneda': '1', 'tipo_de_cambio': 1.0, 'id_tipo_gasto': 2, 'nom_tipo_gasto': 'Servicios', 'id_proveedor': 1389, 'id_producto': 28498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6T00:00:00"/>
    <m/>
    <m/>
    <m/>
    <m/>
    <m/>
    <x v="98"/>
    <n v="1"/>
    <n v="360"/>
    <n v="424.8"/>
    <n v="0"/>
    <n v="360"/>
    <n v="18"/>
    <n v="64.8"/>
    <n v="424.8"/>
    <n v="1"/>
    <n v="1"/>
    <x v="1"/>
    <s v="Servicios"/>
    <x v="14"/>
    <n v="28498"/>
    <x v="96"/>
    <x v="0"/>
    <x v="0"/>
    <s v="Pagado"/>
    <x v="0"/>
    <s v="6329102 SERVICIOS DIVERSOS"/>
    <x v="1"/>
    <x v="0"/>
    <m/>
    <m/>
    <m/>
    <m/>
    <m/>
    <m/>
    <x v="114"/>
    <n v="360"/>
    <n v="64.8"/>
    <n v="424.8"/>
  </r>
  <r>
    <s v="F E001"/>
    <s v="00000036"/>
    <s v="COLABORATIVA S.A.C."/>
    <x v="108"/>
    <m/>
    <s v="MAGIKBYTE E.I.R.L."/>
    <m/>
    <s v="RUC"/>
    <n v="20609119277"/>
    <s v="[{'codigo_producto': 1883, 'cantidad': '1', 'valor_unitario': 94.92, 'precio_unitario': 112.0, 'descuento': 0.0, 'subtotal': 94.92, 'porcentaje_de_igv': '17.99', 'igv': 17.08, 'total': 112.0, 'moneda': '1', 'tipo_de_cambio': 1.0, 'id_tipo_gasto': 5, 'nom_tipo_gasto': 'Otros', 'id_proveedor': 779, 'id_producto': 28463, 'nom_producto': 'EPSON TINTA NEGRO T504120 PL4150L4160L6161L6171L6171L6191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x v="195"/>
    <n v="1"/>
    <n v="94.92"/>
    <n v="112"/>
    <n v="0"/>
    <n v="94.92"/>
    <n v="17.989999999999998"/>
    <n v="17.079999999999998"/>
    <n v="112"/>
    <n v="1"/>
    <n v="1"/>
    <x v="0"/>
    <s v="Otros"/>
    <x v="128"/>
    <n v="28463"/>
    <x v="192"/>
    <x v="0"/>
    <x v="0"/>
    <s v="Pagado"/>
    <x v="9"/>
    <s v="6330102 COMPRA EQUIPOS"/>
    <x v="1"/>
    <x v="0"/>
    <m/>
    <m/>
    <m/>
    <m/>
    <m/>
    <m/>
    <x v="332"/>
    <n v="94.92"/>
    <n v="17.079999999999998"/>
    <n v="112"/>
  </r>
  <r>
    <s v="F E001"/>
    <s v="00000492"/>
    <s v="COLABORATIVA S.A.C."/>
    <x v="108"/>
    <m/>
    <s v="DABATECH PERU SAC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196"/>
    <n v="1"/>
    <n v="754.24"/>
    <n v="890"/>
    <n v="0"/>
    <n v="754.24"/>
    <n v="18"/>
    <n v="135.76"/>
    <n v="890"/>
    <n v="1"/>
    <n v="1"/>
    <x v="0"/>
    <s v="Otros"/>
    <x v="132"/>
    <n v="28454"/>
    <x v="193"/>
    <x v="0"/>
    <x v="0"/>
    <s v="Pagado"/>
    <x v="25"/>
    <s v="2524100 Otros suministros"/>
    <x v="1"/>
    <x v="0"/>
    <m/>
    <m/>
    <m/>
    <m/>
    <m/>
    <m/>
    <x v="333"/>
    <n v="754.24"/>
    <n v="135.76"/>
    <n v="890"/>
  </r>
  <r>
    <s v="F E001"/>
    <s v="00000492"/>
    <s v="COLABORATIVA S.A.C."/>
    <x v="108"/>
    <m/>
    <s v="DABATECH PERU SAC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197"/>
    <n v="1"/>
    <n v="122.88"/>
    <n v="145"/>
    <n v="0"/>
    <n v="122.88"/>
    <n v="18"/>
    <n v="22.12"/>
    <n v="145"/>
    <n v="1"/>
    <n v="1"/>
    <x v="0"/>
    <s v="Otros"/>
    <x v="132"/>
    <n v="28455"/>
    <x v="194"/>
    <x v="0"/>
    <x v="0"/>
    <s v="Pagado"/>
    <x v="25"/>
    <s v="2524100 Otros suministros"/>
    <x v="1"/>
    <x v="0"/>
    <m/>
    <m/>
    <m/>
    <m/>
    <m/>
    <m/>
    <x v="333"/>
    <n v="122.88"/>
    <n v="22.12"/>
    <n v="145"/>
  </r>
  <r>
    <s v="F E001"/>
    <s v="00000492"/>
    <s v="COLABORATIVA S.A.C."/>
    <x v="108"/>
    <m/>
    <s v="DABATECH PERU SAC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198"/>
    <n v="1"/>
    <n v="42.37"/>
    <n v="50"/>
    <n v="0"/>
    <n v="42.37"/>
    <n v="18.010000000000002"/>
    <n v="7.63"/>
    <n v="50"/>
    <n v="1"/>
    <n v="1"/>
    <x v="0"/>
    <s v="Otros"/>
    <x v="132"/>
    <n v="28456"/>
    <x v="195"/>
    <x v="0"/>
    <x v="0"/>
    <s v="Pagado"/>
    <x v="25"/>
    <s v="2524100 Otros suministros"/>
    <x v="1"/>
    <x v="0"/>
    <m/>
    <m/>
    <m/>
    <m/>
    <m/>
    <m/>
    <x v="333"/>
    <n v="42.37"/>
    <n v="7.63"/>
    <n v="50"/>
  </r>
  <r>
    <s v="F E001"/>
    <s v="00000492"/>
    <s v="COLABORATIVA S.A.C."/>
    <x v="108"/>
    <m/>
    <s v="DABATECH PERU SAC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199"/>
    <n v="20"/>
    <n v="1.3560000000000001"/>
    <n v="1.6"/>
    <n v="0"/>
    <n v="27.12"/>
    <n v="17.989999999999998"/>
    <n v="4.8799999999999901"/>
    <n v="32"/>
    <n v="1"/>
    <n v="1"/>
    <x v="0"/>
    <s v="Otros"/>
    <x v="132"/>
    <n v="28457"/>
    <x v="196"/>
    <x v="0"/>
    <x v="0"/>
    <s v="Pagado"/>
    <x v="25"/>
    <s v="2524100 Otros suministros"/>
    <x v="1"/>
    <x v="0"/>
    <m/>
    <m/>
    <m/>
    <m/>
    <m/>
    <m/>
    <x v="333"/>
    <n v="27.12"/>
    <n v="4.8799999999999901"/>
    <n v="32"/>
  </r>
  <r>
    <s v="F E001"/>
    <s v="00000492"/>
    <s v="COLABORATIVA S.A.C."/>
    <x v="108"/>
    <m/>
    <s v="DABATECH PERU SAC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00"/>
    <n v="1"/>
    <n v="220.34"/>
    <n v="260"/>
    <n v="0"/>
    <n v="220.34"/>
    <n v="18"/>
    <n v="39.659999999999997"/>
    <n v="260"/>
    <n v="1"/>
    <n v="1"/>
    <x v="1"/>
    <s v="Servicios"/>
    <x v="132"/>
    <n v="28458"/>
    <x v="197"/>
    <x v="0"/>
    <x v="0"/>
    <s v="Pagado"/>
    <x v="25"/>
    <s v="2524100 Otros suministros"/>
    <x v="1"/>
    <x v="0"/>
    <m/>
    <m/>
    <m/>
    <m/>
    <m/>
    <m/>
    <x v="333"/>
    <n v="220.34"/>
    <n v="39.659999999999997"/>
    <n v="260"/>
  </r>
  <r>
    <s v="F E001"/>
    <s v="00000492"/>
    <s v="COLABORATIVA S.A.C."/>
    <x v="108"/>
    <m/>
    <s v="DABATECH PERU SAC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01"/>
    <n v="1"/>
    <n v="101.69"/>
    <n v="120"/>
    <n v="0"/>
    <n v="101.69"/>
    <n v="18.010000000000002"/>
    <n v="18.309999999999999"/>
    <n v="120"/>
    <n v="1"/>
    <n v="1"/>
    <x v="0"/>
    <s v="Otros"/>
    <x v="132"/>
    <n v="28459"/>
    <x v="198"/>
    <x v="0"/>
    <x v="0"/>
    <s v="Pagado"/>
    <x v="25"/>
    <s v="2524100 Otros suministros"/>
    <x v="1"/>
    <x v="0"/>
    <m/>
    <m/>
    <m/>
    <m/>
    <m/>
    <m/>
    <x v="333"/>
    <n v="101.69"/>
    <n v="18.309999999999999"/>
    <n v="120"/>
  </r>
  <r>
    <s v="F E001"/>
    <s v="00000492"/>
    <s v="COLABORATIVA S.A.C."/>
    <x v="108"/>
    <m/>
    <s v="DABATECH PERU SAC"/>
    <m/>
    <s v="RUC"/>
    <m/>
    <s v="[{'codigo_producto': 1860, 'cantidad': '1', 'valor_unitario': 754.24, 'precio_unitario': 890.0, 'descuento': 0.0, 'subtotal': 754.24, 'porcentaje_de_igv': '18.00', 'igv': 135.76, 'total': 890.0, 'moneda': '1', 'tipo_de_cambio': 1.0, 'id_tipo_gasto': 5, 'nom_tipo_gasto': 'Otros', 'id_proveedor': 1794, 'id_producto': 28454, 'nom_producto': 'KIT VIDEO PORTERO DE CON MONITOR 7 2MP HIKVIS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1, 'cantidad': '1', 'valor_unitario': 122.88, 'precio_unitario': 145.0, 'descuento': 0.0, 'subtotal': 122.88, 'porcentaje_de_igv': '18.00', 'igv': 22.120000000000005, 'total': 145.0, 'moneda': '1', 'tipo_de_cambio': 1.0, 'id_tipo_gasto': 5, 'nom_tipo_gasto': 'Otros', 'id_proveedor': 1794, 'id_producto': 28455, 'nom_producto': 'CHAPA ELECTRICA CON BOTON PARA REJA MARCA BELCOM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2, 'cantidad': '1', 'valor_unitario': 42.37, 'precio_unitario': 50.0, 'descuento': 0.0, 'subtotal': 42.37, 'porcentaje_de_igv': '18.01', 'igv': 7.630000000000003, 'total': 50.0, 'moneda': '1', 'tipo_de_cambio': 1.0, 'id_tipo_gasto': 5, 'nom_tipo_gasto': 'Otros', 'id_proveedor': 1794, 'id_producto': 28456, 'nom_producto': 'TRANSFORMADOR PARA CHAPA ELECTRIC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3, 'cantidad': '20', 'valor_unitario': 1.356, 'precio_unitario': 1.6, 'descuento': 0.0, 'subtotal': 27.12, 'porcentaje_de_igv': '17.99', 'igv': 4.879999999999999, 'total': 32.0, 'moneda': '1', 'tipo_de_cambio': 1.0, 'id_tipo_gasto': 5, 'nom_tipo_gasto': 'Otros', 'id_proveedor': 1794, 'id_producto': 28457, 'nom_producto': 'CABLE UTP CAT5 X MTS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4, 'cantidad': '1', 'valor_unitario': 220.34, 'precio_unitario': 260.0, 'descuento': 0.0, 'subtotal': 220.34, 'porcentaje_de_igv': '18.00', 'igv': 39.66, 'total': 260.0, 'moneda': '1', 'tipo_de_cambio': 1.0, 'id_tipo_gasto': 2, 'nom_tipo_gasto': 'Servicios', 'id_proveedor': 1794, 'id_producto': 28458, 'nom_producto': 'SERVICIO TECNICO MANO DE OBR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65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1794, 'id_producto': 28459, 'nom_producto': 'MATERIALES TUBO O CANALETA ACCESORIOS DE FIJACION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86, 'cantidad': '1', 'valor_unitario': 59.32, 'precio_unitario': 70.0, 'descuento': 0.0, 'subtotal': 59.32, 'porcentaje_de_igv': '18.00', 'igv': 10.68, 'total': 70.0, 'moneda': '1', 'tipo_de_cambio': 1.0, 'id_tipo_gasto': 5, 'nom_tipo_gasto': 'Otros', 'id_proveedor': 1794, 'id_producto': 28460, 'nom_producto': 'SWICH DE TRANSFERENCIA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6T00:00:00"/>
    <m/>
    <m/>
    <m/>
    <m/>
    <m/>
    <x v="202"/>
    <n v="1"/>
    <n v="59.32"/>
    <n v="70"/>
    <n v="0"/>
    <n v="59.32"/>
    <n v="18"/>
    <n v="10.68"/>
    <n v="70"/>
    <n v="1"/>
    <n v="1"/>
    <x v="0"/>
    <s v="Otros"/>
    <x v="132"/>
    <n v="28460"/>
    <x v="199"/>
    <x v="0"/>
    <x v="0"/>
    <s v="Pagado"/>
    <x v="25"/>
    <s v="2524100 Otros suministros"/>
    <x v="1"/>
    <x v="0"/>
    <m/>
    <m/>
    <m/>
    <m/>
    <m/>
    <m/>
    <x v="333"/>
    <n v="59.32"/>
    <n v="10.68"/>
    <n v="70"/>
  </r>
  <r>
    <s v="F FG01"/>
    <s v="00000002443"/>
    <s v="COLABORATIVA S.A.C."/>
    <x v="108"/>
    <m/>
    <s v="TODA TECNOLOGIA PERU S.A.C."/>
    <m/>
    <s v="RUC"/>
    <n v="20601790921"/>
    <s v="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"/>
    <d v="2025-05-16T00:00:00"/>
    <m/>
    <m/>
    <m/>
    <m/>
    <m/>
    <x v="203"/>
    <n v="2"/>
    <n v="21.1"/>
    <n v="24.9"/>
    <n v="0"/>
    <n v="42.2"/>
    <n v="18.010000000000002"/>
    <n v="7.5999999999999899"/>
    <n v="49.8"/>
    <n v="1"/>
    <n v="1"/>
    <x v="0"/>
    <s v="Otros"/>
    <x v="100"/>
    <n v="28444"/>
    <x v="200"/>
    <x v="0"/>
    <x v="0"/>
    <s v="Pagado"/>
    <x v="9"/>
    <s v="6330102 COMPRA EQUIPOS"/>
    <x v="25"/>
    <x v="0"/>
    <m/>
    <m/>
    <m/>
    <m/>
    <m/>
    <m/>
    <x v="334"/>
    <n v="42.2"/>
    <n v="7.5999999999999899"/>
    <n v="49.8"/>
  </r>
  <r>
    <s v="F FG01"/>
    <s v="00000002443"/>
    <s v="COLABORATIVA S.A.C."/>
    <x v="108"/>
    <m/>
    <s v="TODA TECNOLOGIA PERU S.A.C."/>
    <m/>
    <s v="RUC"/>
    <n v="20601790921"/>
    <s v="[{'codigo_producto': 1878, 'cantidad': '2', 'valor_unitario': 21.1, 'precio_unitario': 24.9, 'descuento': 0.0, 'subtotal': 42.2, 'porcentaje_de_igv': '18.01', 'igv': 7.599999999999994, 'total': 49.8, 'moneda': '1', 'tipo_de_cambio': 1.0, 'id_tipo_gasto': 5, 'nom_tipo_gasto': 'Otros', 'id_proveedor': 3197, 'id_producto': 28444, 'nom_producto': 'SOPORTE PARA LAPTOP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59, 'nom_distribucion': 'Administrativo', 'sub_categoria': 'Ime', 'porcentaje': '100.00'}]]}, {'codigo_producto': 1879, 'cantidad': '1', 'valor_unitario': 8.47, 'precio_unitario': 10.0, 'descuento': 0.0, 'subtotal': 8.47, 'porcentaje_de_igv': '18.06', 'igv': 1.5299999999999994, 'total': 10.0, 'moneda': '1', 'tipo_de_cambio': 1.0, 'id_tipo_gasto': 5, 'nom_tipo_gasto': 'Otros', 'id_proveedor': 3197, 'id_producto': 28445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59, 'nom_distribucion': 'Administrativo', 'sub_categoria': 'Ime', 'porcentaje': '100.00'}]]}]"/>
    <d v="2025-05-16T00:00:00"/>
    <m/>
    <m/>
    <m/>
    <m/>
    <m/>
    <x v="204"/>
    <n v="1"/>
    <n v="8.4700000000000006"/>
    <n v="10"/>
    <n v="0"/>
    <n v="8.4700000000000006"/>
    <n v="18.059999999999999"/>
    <n v="1.52999999999999"/>
    <n v="10"/>
    <n v="1"/>
    <n v="1"/>
    <x v="0"/>
    <s v="Otros"/>
    <x v="100"/>
    <n v="28445"/>
    <x v="201"/>
    <x v="0"/>
    <x v="0"/>
    <s v="Pagado"/>
    <x v="2"/>
    <s v="6311200 MOVILIDAD"/>
    <x v="25"/>
    <x v="0"/>
    <m/>
    <m/>
    <m/>
    <m/>
    <m/>
    <m/>
    <x v="334"/>
    <n v="8.4700000000000006"/>
    <n v="1.52999999999999"/>
    <n v="10"/>
  </r>
  <r>
    <s v="F E001"/>
    <s v="00000035"/>
    <s v="COLABORATIVA S.A.C."/>
    <x v="108"/>
    <m/>
    <s v="MAGIKBYTE E.I.R.L."/>
    <m/>
    <s v="RUC"/>
    <n v="20609119277"/>
    <s v="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x v="205"/>
    <n v="1"/>
    <n v="262.70999999999998"/>
    <n v="310"/>
    <n v="0"/>
    <n v="262.70999999999998"/>
    <n v="18"/>
    <n v="47.29"/>
    <n v="310"/>
    <n v="1"/>
    <n v="1"/>
    <x v="0"/>
    <s v="Otros"/>
    <x v="128"/>
    <n v="28440"/>
    <x v="202"/>
    <x v="0"/>
    <x v="0"/>
    <s v="Pagado"/>
    <x v="9"/>
    <s v="6330102 COMPRA EQUIPOS"/>
    <x v="1"/>
    <x v="0"/>
    <m/>
    <m/>
    <m/>
    <m/>
    <m/>
    <m/>
    <x v="335"/>
    <n v="262.70999999999998"/>
    <n v="47.29"/>
    <n v="310"/>
  </r>
  <r>
    <s v="F E001"/>
    <s v="00000035"/>
    <s v="COLABORATIVA S.A.C."/>
    <x v="108"/>
    <m/>
    <s v="MAGIKBYTE E.I.R.L."/>
    <m/>
    <s v="RUC"/>
    <n v="20609119277"/>
    <s v="[{'codigo_producto': 1871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440, 'nom_producto': 'MONITOR LG LED 22MR410 100HZ 1920X1080 HDMI NS 503TOWR06049 GARANTIA 12 MESES POR LA MARC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77, 'cantidad': '1', 'valor_unitario': 76.27, 'precio_unitario': 90.0, 'descuento': 0.0, 'subtotal': 76.27, 'porcentaje_de_igv': '18.00', 'igv': 13.730000000000004, 'total': 90.0, 'moneda': '1', 'tipo_de_cambio': 1.0, 'id_tipo_gasto': 5, 'nom_tipo_gasto': 'Otros', 'id_proveedor': 779, 'id_producto': 28441, 'nom_producto': 'GENIUS PARLANTE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16T00:00:00"/>
    <m/>
    <m/>
    <m/>
    <m/>
    <m/>
    <x v="206"/>
    <n v="1"/>
    <n v="76.27"/>
    <n v="90"/>
    <n v="0"/>
    <n v="76.27"/>
    <n v="18"/>
    <n v="13.73"/>
    <n v="90"/>
    <n v="1"/>
    <n v="1"/>
    <x v="0"/>
    <s v="Otros"/>
    <x v="128"/>
    <n v="28441"/>
    <x v="203"/>
    <x v="0"/>
    <x v="0"/>
    <s v="Pagado"/>
    <x v="9"/>
    <s v="6330102 COMPRA EQUIPOS"/>
    <x v="1"/>
    <x v="0"/>
    <m/>
    <m/>
    <m/>
    <m/>
    <m/>
    <m/>
    <x v="335"/>
    <n v="76.27"/>
    <n v="13.73"/>
    <n v="90"/>
  </r>
  <r>
    <s v="F F001"/>
    <s v="00007417"/>
    <s v="COLABORATIVA S.A.C."/>
    <x v="109"/>
    <m/>
    <s v="DEVERCOMP TECHNOLOGY S.A.C."/>
    <m/>
    <s v="RUC"/>
    <m/>
    <s v="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5T00:00:00"/>
    <m/>
    <m/>
    <m/>
    <m/>
    <m/>
    <x v="207"/>
    <n v="1"/>
    <n v="609.32000000000005"/>
    <n v="719"/>
    <n v="0"/>
    <n v="609.32000000000005"/>
    <n v="18"/>
    <n v="109.679999999999"/>
    <n v="719"/>
    <n v="1"/>
    <n v="1"/>
    <x v="0"/>
    <s v="Otros"/>
    <x v="63"/>
    <n v="28432"/>
    <x v="204"/>
    <x v="0"/>
    <x v="0"/>
    <s v="Pagado"/>
    <x v="25"/>
    <s v="2524100 Otros suministros"/>
    <x v="1"/>
    <x v="0"/>
    <m/>
    <m/>
    <m/>
    <m/>
    <m/>
    <m/>
    <x v="336"/>
    <n v="609.32000000000005"/>
    <n v="109.679999999999"/>
    <n v="719"/>
  </r>
  <r>
    <s v="F F001"/>
    <s v="00007417"/>
    <s v="COLABORATIVA S.A.C."/>
    <x v="109"/>
    <m/>
    <s v="DEVERCOMP TECHNOLOGY S.A.C."/>
    <m/>
    <s v="RUC"/>
    <m/>
    <s v="[{'codigo_producto': 1880, 'cantidad': '1', 'valor_unitario': 609.32, 'precio_unitario': 719.0, 'descuento': 0.0, 'subtotal': 609.32, 'porcentaje_de_igv': '18.00', 'igv': 109.67999999999995, 'total': 719.0, 'moneda': '1', 'tipo_de_cambio': 1.0, 'id_tipo_gasto': 5, 'nom_tipo_gasto': 'Otros', 'id_proveedor': 1800, 'id_producto': 28432, 'nom_producto': 'Impresora Brother DCP-T520W Multifuncional Wifi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, {'codigo_producto': 1876, 'cantidad': '1', 'valor_unitario': 16.95, 'precio_unitario': 20.0, 'descuento': 0.0, 'subtotal': 16.95, 'porcentaje_de_igv': '17.99', 'igv': 3.0500000000000007, 'total': 20.0, 'moneda': '1', 'tipo_de_cambio': 1.0, 'id_tipo_gasto': 5, 'nom_tipo_gasto': 'Otros', 'id_proveedor': 1800, 'id_producto': 28433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328, 'nom_cuenta': '2524100 Otros suministros', 'distribucion_analitica': [[{'codigo': '', 'nom_distribucion': '', 'sub_categoria': '', 'porcentaje': '100.00'}]]}]"/>
    <d v="2025-05-15T00:00:00"/>
    <m/>
    <m/>
    <m/>
    <m/>
    <m/>
    <x v="208"/>
    <n v="1"/>
    <n v="16.95"/>
    <n v="20"/>
    <n v="0"/>
    <n v="16.95"/>
    <n v="17.989999999999998"/>
    <n v="3.05"/>
    <n v="20"/>
    <n v="1"/>
    <n v="1"/>
    <x v="0"/>
    <s v="Otros"/>
    <x v="63"/>
    <n v="28433"/>
    <x v="201"/>
    <x v="0"/>
    <x v="0"/>
    <s v="Pagado"/>
    <x v="25"/>
    <s v="2524100 Otros suministros"/>
    <x v="1"/>
    <x v="0"/>
    <m/>
    <m/>
    <m/>
    <m/>
    <m/>
    <m/>
    <x v="336"/>
    <n v="16.95"/>
    <n v="3.05"/>
    <n v="20"/>
  </r>
  <r>
    <s v="F E001"/>
    <s v="00001288"/>
    <s v="COLABORATIVA S.A.C."/>
    <x v="109"/>
    <m/>
    <s v="MARFIL GRANADOS BEAS ESTHER"/>
    <m/>
    <s v="RUC"/>
    <n v="10206898815"/>
    <s v="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5T00:00:00"/>
    <m/>
    <m/>
    <m/>
    <m/>
    <m/>
    <x v="209"/>
    <n v="1"/>
    <n v="466.1"/>
    <n v="550"/>
    <n v="0"/>
    <n v="466.1"/>
    <n v="18"/>
    <n v="83.899999999999906"/>
    <n v="550"/>
    <n v="1"/>
    <n v="1"/>
    <x v="0"/>
    <s v="Otros"/>
    <x v="102"/>
    <n v="28428"/>
    <x v="205"/>
    <x v="0"/>
    <x v="0"/>
    <s v="Pagado"/>
    <x v="10"/>
    <s v="6032400 Compra Suministros-Otros Suministros"/>
    <x v="1"/>
    <x v="0"/>
    <m/>
    <m/>
    <m/>
    <m/>
    <m/>
    <m/>
    <x v="337"/>
    <n v="466.1"/>
    <n v="83.899999999999906"/>
    <n v="550"/>
  </r>
  <r>
    <s v="F E001"/>
    <s v="00001288"/>
    <s v="COLABORATIVA S.A.C."/>
    <x v="109"/>
    <m/>
    <s v="MARFIL GRANADOS BEAS ESTHER"/>
    <m/>
    <s v="RUC"/>
    <n v="10206898815"/>
    <s v="[{'codigo_producto': 1844, 'cantidad': '1', 'valor_unitario': 466.1, 'precio_unitario': 550.0, 'descuento': 0.0, 'subtotal': 466.1, 'porcentaje_de_igv': '18.00', 'igv': 83.89999999999998, 'total': 550.0, 'moneda': '1', 'tipo_de_cambio': 1.0, 'id_tipo_gasto': 5, 'nom_tipo_gasto': 'Otros', 'id_proveedor': 1454, 'id_producto': 2842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85, 'cantidad': '1', 'valor_unitario': 50.85, 'precio_unitario': 60.0, 'descuento': 0.0, 'subtotal': 50.85, 'porcentaje_de_igv': '17.99', 'igv': 9.149999999999999, 'total': 60.0, 'moneda': '1', 'tipo_de_cambio': 1.0, 'id_tipo_gasto': 5, 'nom_tipo_gasto': 'Otros', 'id_proveedor': 1454, 'id_producto': 28429, 'nom_producto': 'IMPRESION DE VINIL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5T00:00:00"/>
    <m/>
    <m/>
    <m/>
    <m/>
    <m/>
    <x v="210"/>
    <n v="1"/>
    <n v="50.85"/>
    <n v="60"/>
    <n v="0"/>
    <n v="50.85"/>
    <n v="17.989999999999998"/>
    <n v="9.1499999999999897"/>
    <n v="60"/>
    <n v="1"/>
    <n v="1"/>
    <x v="0"/>
    <s v="Otros"/>
    <x v="102"/>
    <n v="28429"/>
    <x v="206"/>
    <x v="0"/>
    <x v="0"/>
    <s v="Pagado"/>
    <x v="10"/>
    <s v="6032400 Compra Suministros-Otros Suministros"/>
    <x v="1"/>
    <x v="0"/>
    <m/>
    <m/>
    <m/>
    <m/>
    <m/>
    <m/>
    <x v="337"/>
    <n v="50.85"/>
    <n v="9.1499999999999897"/>
    <n v="60"/>
  </r>
  <r>
    <s v="R E001"/>
    <n v="115"/>
    <s v="COLABORATIVA S.A.C."/>
    <x v="109"/>
    <m/>
    <s v="ROBLES RIOS CHRISTIAN ALFREDO"/>
    <m/>
    <s v="RUC"/>
    <n v="10401095077"/>
    <s v="[{'codigo_producto': 1884, 'cantidad': '1', 'valor_unitario': 350.0, 'precio_unitario': 350.0, 'descuento': 0.0, 'subtotal': 350.0, 'porcentaje_de_igv': '0.00', 'igv': 0.0, 'total': 350.0, 'moneda': '1', 'tipo_de_cambio': 1.0, 'id_tipo_gasto': 2, 'nom_tipo_gasto': 'Servicios', 'id_proveedor': 1479, 'id_producto': 28426, 'nom_producto': 'SERVICIO DE GESTION COMERCIAL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5T00:00:00"/>
    <m/>
    <m/>
    <m/>
    <m/>
    <m/>
    <x v="211"/>
    <n v="1"/>
    <n v="350"/>
    <n v="350"/>
    <n v="0"/>
    <n v="350"/>
    <n v="0"/>
    <n v="0"/>
    <n v="350"/>
    <n v="1"/>
    <n v="1"/>
    <x v="1"/>
    <s v="Servicios"/>
    <x v="133"/>
    <n v="28426"/>
    <x v="207"/>
    <x v="0"/>
    <x v="0"/>
    <s v="Pagado"/>
    <x v="0"/>
    <s v="6329102 SERVICIOS DIVERSOS"/>
    <x v="1"/>
    <x v="0"/>
    <m/>
    <m/>
    <m/>
    <m/>
    <m/>
    <m/>
    <x v="338"/>
    <n v="350"/>
    <n v="0"/>
    <n v="350"/>
  </r>
  <r>
    <s v="F FX02"/>
    <s v="00343038"/>
    <s v="COLABORATIVA S.A.C."/>
    <x v="110"/>
    <m/>
    <s v="SAGA FALABELLA S.A.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12"/>
    <n v="1"/>
    <n v="42.29"/>
    <n v="49.9"/>
    <n v="0"/>
    <n v="42.29"/>
    <n v="17.989999999999998"/>
    <n v="7.6099999999999897"/>
    <n v="49.9"/>
    <n v="1"/>
    <n v="1"/>
    <x v="0"/>
    <s v="Otros"/>
    <x v="62"/>
    <n v="28481"/>
    <x v="208"/>
    <x v="0"/>
    <x v="0"/>
    <s v="Pagado"/>
    <x v="10"/>
    <s v="6032400 Compra Suministros-Otros Suministros"/>
    <x v="1"/>
    <x v="0"/>
    <m/>
    <m/>
    <m/>
    <m/>
    <m/>
    <m/>
    <x v="339"/>
    <n v="42.29"/>
    <n v="7.6099999999999897"/>
    <n v="49.9"/>
  </r>
  <r>
    <s v="F FX02"/>
    <s v="00343038"/>
    <s v="COLABORATIVA S.A.C."/>
    <x v="110"/>
    <m/>
    <s v="SAGA FALABELLA S.A.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13"/>
    <n v="1"/>
    <n v="406.02"/>
    <n v="479.1"/>
    <n v="0"/>
    <n v="406.02"/>
    <n v="18"/>
    <n v="73.08"/>
    <n v="479.1"/>
    <n v="1"/>
    <n v="1"/>
    <x v="0"/>
    <s v="Otros"/>
    <x v="62"/>
    <n v="28482"/>
    <x v="209"/>
    <x v="0"/>
    <x v="0"/>
    <s v="Pagado"/>
    <x v="10"/>
    <s v="6032400 Compra Suministros-Otros Suministros"/>
    <x v="1"/>
    <x v="0"/>
    <m/>
    <m/>
    <m/>
    <m/>
    <m/>
    <m/>
    <x v="339"/>
    <n v="406.02"/>
    <n v="73.08"/>
    <n v="479.1"/>
  </r>
  <r>
    <s v="F FX02"/>
    <s v="00343038"/>
    <s v="COLABORATIVA S.A.C."/>
    <x v="110"/>
    <m/>
    <s v="SAGA FALABELLA S.A.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14"/>
    <n v="1"/>
    <n v="16.100000000000001"/>
    <n v="19"/>
    <n v="0"/>
    <n v="16.100000000000001"/>
    <n v="18.010000000000002"/>
    <n v="2.8999999999999901"/>
    <n v="19"/>
    <n v="1"/>
    <n v="1"/>
    <x v="0"/>
    <s v="Otros"/>
    <x v="62"/>
    <n v="28483"/>
    <x v="210"/>
    <x v="0"/>
    <x v="0"/>
    <s v="Pagado"/>
    <x v="10"/>
    <s v="6032400 Compra Suministros-Otros Suministros"/>
    <x v="1"/>
    <x v="0"/>
    <m/>
    <m/>
    <m/>
    <m/>
    <m/>
    <m/>
    <x v="339"/>
    <n v="16.100000000000001"/>
    <n v="2.8999999999999901"/>
    <n v="19"/>
  </r>
  <r>
    <s v="F FX02"/>
    <s v="00343038"/>
    <s v="COLABORATIVA S.A.C."/>
    <x v="110"/>
    <m/>
    <s v="SAGA FALABELLA S.A."/>
    <m/>
    <s v="RUC"/>
    <n v="20100128056"/>
    <s v="[{'codigo_producto': 1873, 'cantidad': '1', 'valor_unitario': 42.29, 'precio_unitario': 49.9, 'descuento': 0.0, 'subtotal': 42.29, 'porcentaje_de_igv': '17.99', 'igv': 7.609999999999999, 'total': 49.9, 'moneda': '1', 'tipo_de_cambio': 1.0, 'id_tipo_gasto': 5, 'nom_tipo_gasto': 'Otros', 'id_proveedor': 1533, 'id_producto': 28481, 'nom_producto': 'Espejo de Bano Rectangular con Puntas Redondas 45x60cm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4, 'cantidad': '1', 'valor_unitario': 406.02, 'precio_unitario': 479.1, 'descuento': 0.0, 'subtotal': 406.02, 'porcentaje_de_igv': '18.00', 'igv': 73.08000000000004, 'total': 479.1, 'moneda': '1', 'tipo_de_cambio': 1.0, 'id_tipo_gasto': 5, 'nom_tipo_gasto': 'Otros', 'id_proveedor': 1533, 'id_producto': 28482, 'nom_producto': 'SAMSUNG  S 479 Celular Galaxy A06 4g 128gb Bla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5, 'cantidad': '1', 'valor_unitario': 16.1, 'precio_unitario': 19.0, 'descuento': 0.0, 'subtotal': 16.1, 'porcentaje_de_igv': '18.01', 'igv': 2.8999999999999986, 'total': 19.0, 'moneda': '1', 'tipo_de_cambio': 1.0, 'id_tipo_gasto': 5, 'nom_tipo_gasto': 'Otros', 'id_proveedor': 1533, 'id_producto': 28483, 'nom_producto': 'SAMSUNG Travel Adapter 15wpd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, {'codigo_producto': 1876, 'cantidad': '1', 'valor_unitario': 27.97, 'precio_unitario': 33.0, 'descuento': 0.0, 'subtotal': 27.97, 'porcentaje_de_igv': '17.98', 'igv': 5.030000000000001, 'total': 33.0, 'moneda': '1', 'tipo_de_cambio': 1.0, 'id_tipo_gasto': 5, 'nom_tipo_gasto': 'Otros', 'id_proveedor': 1533, 'id_producto': 28484, 'nom_producto': 'ENVIO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14T00:00:00"/>
    <m/>
    <m/>
    <m/>
    <m/>
    <m/>
    <x v="208"/>
    <n v="1"/>
    <n v="27.97"/>
    <n v="33"/>
    <n v="0"/>
    <n v="27.97"/>
    <n v="17.98"/>
    <n v="5.03"/>
    <n v="33"/>
    <n v="1"/>
    <n v="1"/>
    <x v="0"/>
    <s v="Otros"/>
    <x v="62"/>
    <n v="28484"/>
    <x v="201"/>
    <x v="0"/>
    <x v="0"/>
    <s v="Pagado"/>
    <x v="10"/>
    <s v="6032400 Compra Suministros-Otros Suministros"/>
    <x v="1"/>
    <x v="0"/>
    <m/>
    <m/>
    <m/>
    <m/>
    <m/>
    <m/>
    <x v="339"/>
    <n v="27.97"/>
    <n v="5.03"/>
    <n v="33"/>
  </r>
  <r>
    <s v="F E001"/>
    <s v="00000250"/>
    <s v="COLABORATIVA S.A.C."/>
    <x v="110"/>
    <m/>
    <s v="DANPRINT STUDIO (CINTHIA LISETH LOPEZ INGA)"/>
    <s v="Proveedor"/>
    <s v="RUC"/>
    <n v="10734630620"/>
    <s v="[{'codigo_producto': 1807, 'cantidad': '1000', 'valor_unitario': 1.25, 'precio_unitario': 1.475, 'descuento': 0.0, 'subtotal': 1250.0, 'porcentaje_de_igv': '18.00', 'igv': 225.0, 'total': 1475.0, 'moneda': '1', 'tipo_de_cambio': 1.0, 'id_tipo_gasto': 5, 'nom_tipo_gasto': 'Otros', 'id_proveedor': 482, 'id_producto': 28417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4T00:00:00"/>
    <m/>
    <m/>
    <m/>
    <m/>
    <m/>
    <x v="66"/>
    <n v="1000"/>
    <n v="1.25"/>
    <n v="1.4750000000000001"/>
    <n v="0"/>
    <n v="1250"/>
    <n v="18"/>
    <n v="225"/>
    <n v="1475"/>
    <n v="1"/>
    <n v="1"/>
    <x v="0"/>
    <s v="Otros"/>
    <x v="48"/>
    <n v="28417"/>
    <x v="65"/>
    <x v="5"/>
    <x v="0"/>
    <s v="Pagado"/>
    <x v="8"/>
    <s v="602112 Insumos"/>
    <x v="1"/>
    <x v="0"/>
    <m/>
    <m/>
    <m/>
    <m/>
    <m/>
    <m/>
    <x v="340"/>
    <n v="1250"/>
    <n v="225"/>
    <n v="1475"/>
  </r>
  <r>
    <s v="F E001"/>
    <s v="00000249"/>
    <s v="COLABORATIVA S.A.C."/>
    <x v="110"/>
    <m/>
    <s v="DANPRINT STUDIO (CINTHIA LISETH LOPEZ INGA)"/>
    <s v="Proveedor"/>
    <s v="RUC"/>
    <n v="10734630620"/>
    <s v="[{'codigo_producto': 1854, 'cantidad': '1', 'valor_unitario': 4521.19, 'precio_unitario': 5335.0, 'descuento': 0.0, 'subtotal': 4521.19, 'porcentaje_de_igv': '18.00', 'igv': 813.8100000000004, 'total': 5335.0, 'moneda': '1', 'tipo_de_cambio': 1.0, 'id_tipo_gasto': 5, 'nom_tipo_gasto': 'Otros', 'id_proveedor': 482, 'id_producto': 28412, 'nom_producto': 'CARTONES PERSONALIZADOS', 'categoria_producto': 'EVENT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4T00:00:00"/>
    <m/>
    <m/>
    <m/>
    <m/>
    <m/>
    <x v="215"/>
    <n v="1"/>
    <n v="4521.1899999999996"/>
    <n v="5335"/>
    <n v="0"/>
    <n v="4521.1899999999996"/>
    <n v="18"/>
    <n v="813.81"/>
    <n v="5335"/>
    <n v="1"/>
    <n v="1"/>
    <x v="0"/>
    <s v="Otros"/>
    <x v="48"/>
    <n v="28412"/>
    <x v="211"/>
    <x v="0"/>
    <x v="0"/>
    <s v="Pagado"/>
    <x v="8"/>
    <s v="602112 Insumos"/>
    <x v="1"/>
    <x v="0"/>
    <m/>
    <m/>
    <m/>
    <m/>
    <m/>
    <m/>
    <x v="341"/>
    <n v="4521.1899999999996"/>
    <n v="813.81"/>
    <n v="5335"/>
  </r>
  <r>
    <s v="F F001"/>
    <s v="000 1167"/>
    <s v="COLABORATIVA S.A.C."/>
    <x v="110"/>
    <m/>
    <s v="ERIQUE GASPAR CARLOS ALFREDO"/>
    <m/>
    <s v="RUC"/>
    <n v="10417844398"/>
    <s v="[{'codigo_producto': 1872, 'cantidad': '1', 'valor_unitario': 135.0, 'precio_unitario': 159.3, 'descuento': 0.0, 'subtotal': 135.0, 'porcentaje_de_igv': '18.00', 'igv': 24.30000000000001, 'total': 159.3, 'moneda': '1', 'tipo_de_cambio': 1.0, 'id_tipo_gasto': 2, 'nom_tipo_gasto': 'Servicios', 'id_proveedor': 1797, 'id_producto': 28407, 'nom_producto': 'SERVICIO DE CONSULTA Y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4T00:00:00"/>
    <m/>
    <m/>
    <m/>
    <m/>
    <m/>
    <x v="216"/>
    <n v="1"/>
    <n v="135"/>
    <n v="159.30000000000001"/>
    <n v="0"/>
    <n v="135"/>
    <n v="18"/>
    <n v="24.3"/>
    <n v="159.30000000000001"/>
    <n v="1"/>
    <n v="1"/>
    <x v="1"/>
    <s v="Servicios"/>
    <x v="134"/>
    <n v="28407"/>
    <x v="212"/>
    <x v="0"/>
    <x v="0"/>
    <s v="Pagado"/>
    <x v="0"/>
    <s v="6329102 SERVICIOS DIVERSOS"/>
    <x v="1"/>
    <x v="0"/>
    <m/>
    <m/>
    <m/>
    <m/>
    <m/>
    <m/>
    <x v="342"/>
    <n v="135"/>
    <n v="24.3"/>
    <n v="159.30000000000001"/>
  </r>
  <r>
    <s v="R S108"/>
    <s v="84224 N-BV-04145"/>
    <s v="COLABORATIVA S.A.C."/>
    <x v="111"/>
    <m/>
    <s v="LUZ DEL SUR S.A.A."/>
    <m/>
    <s v="RUC"/>
    <n v="20331898008"/>
    <s v="[{'codigo_producto': 1892, 'cantidad': '1', 'valor_unitario': 749.07, 'precio_unitario': 883.9, 'descuento': 0.0, 'subtotal': 749.07, 'porcentaje_de_igv': '18.00', 'igv': 134.82999999999993, 'total': 883.9, 'moneda': '1', 'tipo_de_cambio': 1.0, 'id_tipo_gasto': 5, 'nom_tipo_gasto': 'Otros', 'id_proveedor': 1450, 'id_producto': 28532, 'nom_producto': 'CONSUMO DE ENERGIA', 'categoria_producto': 'EVENTOS', 'id_estado': 'paid', 'nombre_estado': 'Pagado', 'evento': {'id_evento': '', 'nom_evento': '', 'fecha_hora_ini_event': '', 'fecha_hora_fin_event': '', 'id_organizador': '', 'nom_organizador': '', 'tipo_organizador': ''}, 'id_cuenta': 6695, 'nom_cuenta': '6132300 VariaciÃ³n Suministros-EnergÃ­a', 'distribucion_analitica': [[{'codigo': '', 'nom_distribucion': '', 'sub_categoria': '', 'porcentaje': '100.00'}]]}]"/>
    <d v="2025-05-13T00:00:00"/>
    <m/>
    <m/>
    <m/>
    <m/>
    <m/>
    <x v="159"/>
    <n v="1"/>
    <n v="749.07"/>
    <n v="883.9"/>
    <n v="0"/>
    <n v="749.07"/>
    <n v="18"/>
    <n v="134.82999999999899"/>
    <n v="883.9"/>
    <n v="1"/>
    <n v="1"/>
    <x v="0"/>
    <s v="Otros"/>
    <x v="56"/>
    <n v="28532"/>
    <x v="157"/>
    <x v="0"/>
    <x v="0"/>
    <s v="Pagado"/>
    <x v="19"/>
    <s v="6132300 VariaciÃ³n Suministros-EnergÃ­a"/>
    <x v="1"/>
    <x v="0"/>
    <m/>
    <m/>
    <m/>
    <m/>
    <m/>
    <m/>
    <x v="343"/>
    <n v="749.07"/>
    <n v="134.82999999999899"/>
    <n v="883.9"/>
  </r>
  <r>
    <s v="F F001"/>
    <s v="00024068"/>
    <s v="COLABORATIVA S.A.C."/>
    <x v="111"/>
    <m/>
    <s v="TECNOLOGIA FLEXOGRAFICA S.A.C - TECFLEX"/>
    <s v="Proveedor"/>
    <s v="RUC"/>
    <n v="20430785266"/>
    <s v="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13T00:00:00"/>
    <m/>
    <m/>
    <m/>
    <m/>
    <m/>
    <x v="129"/>
    <n v="40"/>
    <n v="17.399999999999999"/>
    <n v="20.532"/>
    <n v="0"/>
    <n v="696"/>
    <n v="18"/>
    <n v="125.27999999999901"/>
    <n v="821.28"/>
    <n v="1"/>
    <n v="1"/>
    <x v="0"/>
    <s v="Otros"/>
    <x v="17"/>
    <n v="28399"/>
    <x v="127"/>
    <x v="0"/>
    <x v="0"/>
    <s v="Pagado"/>
    <x v="5"/>
    <s v="6329000 AsesorÃ­a y consultorÃ­a - Otros"/>
    <x v="1"/>
    <x v="0"/>
    <m/>
    <m/>
    <m/>
    <m/>
    <m/>
    <m/>
    <x v="344"/>
    <n v="696"/>
    <n v="125.27999999999901"/>
    <n v="821.28"/>
  </r>
  <r>
    <s v="F F001"/>
    <s v="00024068"/>
    <s v="COLABORATIVA S.A.C."/>
    <x v="111"/>
    <m/>
    <s v="TECNOLOGIA FLEXOGRAFICA S.A.C - TECFLEX"/>
    <s v="Proveedor"/>
    <s v="RUC"/>
    <n v="20430785266"/>
    <s v="[{'codigo_producto': 1824, 'cantidad': '40', 'valor_unitario': 17.4, 'precio_unitario': 20.532, 'descuento': 0.0, 'subtotal': 696.0, 'porcentaje_de_igv': '18.00', 'igv': 125.27999999999997, 'total': 821.28, 'moneda': '1', 'tipo_de_cambio': 1.0, 'id_tipo_gasto': 5, 'nom_tipo_gasto': 'Otros', 'id_proveedor': 470, 'id_producto': 28399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00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13T00:00:00"/>
    <m/>
    <m/>
    <m/>
    <m/>
    <m/>
    <x v="181"/>
    <n v="2"/>
    <n v="64"/>
    <n v="75.52"/>
    <n v="0"/>
    <n v="128"/>
    <n v="18"/>
    <n v="23.0399999999999"/>
    <n v="151.04"/>
    <n v="1"/>
    <n v="1"/>
    <x v="0"/>
    <s v="Otros"/>
    <x v="17"/>
    <n v="28400"/>
    <x v="153"/>
    <x v="0"/>
    <x v="0"/>
    <s v="Pagado"/>
    <x v="5"/>
    <s v="6329000 AsesorÃ­a y consultorÃ­a - Otros"/>
    <x v="1"/>
    <x v="0"/>
    <m/>
    <m/>
    <m/>
    <m/>
    <m/>
    <m/>
    <x v="344"/>
    <n v="128"/>
    <n v="23.0399999999999"/>
    <n v="151.04"/>
  </r>
  <r>
    <s v="F F052"/>
    <s v="01536673"/>
    <s v="COLABORATIVA S.A.C."/>
    <x v="112"/>
    <m/>
    <s v="MAPFRE PERU S.A."/>
    <m/>
    <s v="RUC"/>
    <n v="20517182673"/>
    <s v="[{'codigo_producto': 1857, 'cantidad': '1', 'valor_unitario': 100.0, 'precio_unitario': 118.0, 'descuento': 0.0, 'subtotal': 100.0, 'porcentaje_de_igv': '18.00', 'igv': 18.0, 'total': 118.0, 'moneda': '1', 'tipo_de_cambio': 1.0, 'id_tipo_gasto': 5, 'nom_tipo_gasto': 'Otros', 'id_proveedor': 1661, 'id_producto': 28487, 'nom_producto': 'SCTR', 'categoria_producto': 'EVENTOS', 'id_estado': 'paid', 'nombre_estado': 'Pagado', 'evento': {'id_evento': '', 'nom_evento': '', 'fecha_hora_ini_event': '', 'fecha_hora_fin_event': '', 'id_organizador': '', 'nom_organizador': '', 'tipo_organizador': ''}, 'id_cuenta': 6797, 'nom_cuenta': '6511101 SEGURO SCTR', 'distribucion_analitica': [[{'codigo': '', 'nom_distribucion': '', 'sub_categoria': '', 'porcentaje': '100.00'}]]}]"/>
    <d v="2025-05-12T00:00:00"/>
    <m/>
    <m/>
    <m/>
    <m/>
    <m/>
    <x v="4"/>
    <n v="1"/>
    <n v="100"/>
    <n v="118"/>
    <n v="0"/>
    <n v="100"/>
    <n v="18"/>
    <n v="18"/>
    <n v="118"/>
    <n v="1"/>
    <n v="1"/>
    <x v="0"/>
    <s v="Otros"/>
    <x v="135"/>
    <n v="28487"/>
    <x v="4"/>
    <x v="0"/>
    <x v="0"/>
    <s v="Pagado"/>
    <x v="3"/>
    <s v="6511101 SEGURO SCTR"/>
    <x v="1"/>
    <x v="0"/>
    <m/>
    <m/>
    <m/>
    <m/>
    <m/>
    <m/>
    <x v="345"/>
    <n v="100"/>
    <n v="18"/>
    <n v="118"/>
  </r>
  <r>
    <s v="F E001"/>
    <s v="00000029"/>
    <s v="COLABORATIVA S.A.C."/>
    <x v="112"/>
    <m/>
    <s v="MUÃ‘OZ VERANO JOHN BRACKSON"/>
    <m/>
    <s v="RUC"/>
    <n v="10440668581"/>
    <s v="[{'codigo_producto': 1859, 'cantidad': '1', 'valor_unitario': 2400.0, 'precio_unitario': 2832.0, 'descuento': 0.0, 'subtotal': 2400.0, 'porcentaje_de_igv': '18.00', 'igv': 432.0, 'total': 2832.0, 'moneda': '1', 'tipo_de_cambio': 1.0, 'id_tipo_gasto': 2, 'nom_tipo_gasto': 'Servicios', 'id_proveedor': 1389, 'id_producto': 28383, 'nom_producto': 'SERVICIOS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12T00:00:00"/>
    <m/>
    <m/>
    <m/>
    <m/>
    <m/>
    <x v="98"/>
    <n v="1"/>
    <n v="2400"/>
    <n v="2832"/>
    <n v="0"/>
    <n v="2400"/>
    <n v="18"/>
    <n v="432"/>
    <n v="2832"/>
    <n v="1"/>
    <n v="1"/>
    <x v="1"/>
    <s v="Servicios"/>
    <x v="14"/>
    <n v="28383"/>
    <x v="96"/>
    <x v="0"/>
    <x v="0"/>
    <s v="Pagado"/>
    <x v="0"/>
    <s v="6329102 SERVICIOS DIVERSOS"/>
    <x v="1"/>
    <x v="0"/>
    <m/>
    <m/>
    <m/>
    <m/>
    <m/>
    <m/>
    <x v="346"/>
    <n v="2400"/>
    <n v="432"/>
    <n v="2832"/>
  </r>
  <r>
    <s v="F F001"/>
    <s v="00008823"/>
    <s v="COLABORATIVA S.A.C."/>
    <x v="113"/>
    <m/>
    <s v="PRECINTOS PERU E.I.R.L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2000"/>
    <n v="0.16949"/>
    <n v="0.2"/>
    <n v="0"/>
    <n v="338.98"/>
    <n v="18"/>
    <n v="61.019999999999897"/>
    <n v="400"/>
    <n v="1"/>
    <n v="1"/>
    <x v="0"/>
    <s v="Otros"/>
    <x v="24"/>
    <n v="28388"/>
    <x v="175"/>
    <x v="5"/>
    <x v="0"/>
    <s v="Pagado"/>
    <x v="8"/>
    <s v="602112 Insumos"/>
    <x v="1"/>
    <x v="0"/>
    <m/>
    <m/>
    <m/>
    <m/>
    <m/>
    <m/>
    <x v="347"/>
    <n v="338.98"/>
    <n v="61.019999999999897"/>
    <n v="400"/>
  </r>
  <r>
    <s v="F F001"/>
    <s v="00008823"/>
    <s v="COLABORATIVA S.A.C."/>
    <x v="113"/>
    <m/>
    <s v="PRECINTOS PERU E.I.R.L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5000"/>
    <n v="0.169492"/>
    <n v="0.2"/>
    <n v="0"/>
    <n v="847.46"/>
    <n v="18"/>
    <n v="152.539999999999"/>
    <n v="1000"/>
    <n v="1"/>
    <n v="1"/>
    <x v="0"/>
    <s v="Otros"/>
    <x v="24"/>
    <n v="28389"/>
    <x v="175"/>
    <x v="5"/>
    <x v="0"/>
    <s v="Pagado"/>
    <x v="8"/>
    <s v="602112 Insumos"/>
    <x v="1"/>
    <x v="0"/>
    <m/>
    <m/>
    <m/>
    <m/>
    <m/>
    <m/>
    <x v="347"/>
    <n v="847.46"/>
    <n v="152.539999999999"/>
    <n v="1000"/>
  </r>
  <r>
    <s v="F F001"/>
    <s v="00008823"/>
    <s v="COLABORATIVA S.A.C."/>
    <x v="113"/>
    <m/>
    <s v="PRECINTOS PERU E.I.R.L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5000"/>
    <n v="0.169492"/>
    <n v="0.2"/>
    <n v="0"/>
    <n v="847.46"/>
    <n v="18"/>
    <n v="152.539999999999"/>
    <n v="1000"/>
    <n v="1"/>
    <n v="1"/>
    <x v="0"/>
    <s v="Otros"/>
    <x v="24"/>
    <n v="28390"/>
    <x v="175"/>
    <x v="5"/>
    <x v="0"/>
    <s v="Pagado"/>
    <x v="8"/>
    <s v="602112 Insumos"/>
    <x v="1"/>
    <x v="0"/>
    <m/>
    <m/>
    <m/>
    <m/>
    <m/>
    <m/>
    <x v="347"/>
    <n v="847.46"/>
    <n v="152.539999999999"/>
    <n v="1000"/>
  </r>
  <r>
    <s v="F F001"/>
    <s v="00008823"/>
    <s v="COLABORATIVA S.A.C."/>
    <x v="113"/>
    <m/>
    <s v="PRECINTOS PERU E.I.R.L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5000"/>
    <n v="0.169492"/>
    <n v="0.2"/>
    <n v="0"/>
    <n v="847.46"/>
    <n v="18"/>
    <n v="152.539999999999"/>
    <n v="1000"/>
    <n v="1"/>
    <n v="1"/>
    <x v="0"/>
    <s v="Otros"/>
    <x v="24"/>
    <n v="28391"/>
    <x v="175"/>
    <x v="5"/>
    <x v="0"/>
    <s v="Pagado"/>
    <x v="8"/>
    <s v="602112 Insumos"/>
    <x v="1"/>
    <x v="0"/>
    <m/>
    <m/>
    <m/>
    <m/>
    <m/>
    <m/>
    <x v="347"/>
    <n v="847.46"/>
    <n v="152.539999999999"/>
    <n v="1000"/>
  </r>
  <r>
    <s v="F F001"/>
    <s v="00008823"/>
    <s v="COLABORATIVA S.A.C."/>
    <x v="113"/>
    <m/>
    <s v="PRECINTOS PERU E.I.R.L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5000"/>
    <n v="0.169492"/>
    <n v="0.2"/>
    <n v="0"/>
    <n v="847.46"/>
    <n v="18"/>
    <n v="152.539999999999"/>
    <n v="1000"/>
    <n v="1"/>
    <n v="1"/>
    <x v="0"/>
    <s v="Otros"/>
    <x v="24"/>
    <n v="28392"/>
    <x v="175"/>
    <x v="5"/>
    <x v="0"/>
    <s v="Pagado"/>
    <x v="8"/>
    <s v="602112 Insumos"/>
    <x v="1"/>
    <x v="0"/>
    <m/>
    <m/>
    <m/>
    <m/>
    <m/>
    <m/>
    <x v="347"/>
    <n v="847.46"/>
    <n v="152.539999999999"/>
    <n v="1000"/>
  </r>
  <r>
    <s v="F F001"/>
    <s v="00008823"/>
    <s v="COLABORATIVA S.A.C."/>
    <x v="113"/>
    <m/>
    <s v="PRECINTOS PERU E.I.R.L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5000"/>
    <n v="0.169492"/>
    <n v="0.2"/>
    <n v="0"/>
    <n v="847.46"/>
    <n v="18"/>
    <n v="152.539999999999"/>
    <n v="1000"/>
    <n v="1"/>
    <n v="1"/>
    <x v="0"/>
    <s v="Otros"/>
    <x v="24"/>
    <n v="28393"/>
    <x v="175"/>
    <x v="5"/>
    <x v="0"/>
    <s v="Pagado"/>
    <x v="8"/>
    <s v="602112 Insumos"/>
    <x v="1"/>
    <x v="0"/>
    <m/>
    <m/>
    <m/>
    <m/>
    <m/>
    <m/>
    <x v="347"/>
    <n v="847.46"/>
    <n v="152.539999999999"/>
    <n v="1000"/>
  </r>
  <r>
    <s v="F F001"/>
    <s v="00008823"/>
    <s v="COLABORATIVA S.A.C."/>
    <x v="113"/>
    <m/>
    <s v="PRECINTOS PERU E.I.R.L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177"/>
    <n v="5000"/>
    <n v="0.169492"/>
    <n v="0.2"/>
    <n v="0"/>
    <n v="847.46"/>
    <n v="18"/>
    <n v="152.539999999999"/>
    <n v="1000"/>
    <n v="1"/>
    <n v="1"/>
    <x v="0"/>
    <s v="Otros"/>
    <x v="24"/>
    <n v="28394"/>
    <x v="175"/>
    <x v="5"/>
    <x v="0"/>
    <s v="Pagado"/>
    <x v="8"/>
    <s v="602112 Insumos"/>
    <x v="1"/>
    <x v="0"/>
    <m/>
    <m/>
    <m/>
    <m/>
    <m/>
    <m/>
    <x v="347"/>
    <n v="847.46"/>
    <n v="152.539999999999"/>
    <n v="1000"/>
  </r>
  <r>
    <s v="F F001"/>
    <s v="00008823"/>
    <s v="COLABORATIVA S.A.C."/>
    <x v="113"/>
    <m/>
    <s v="PRECINTOS PERU E.I.R.L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46"/>
    <n v="1000"/>
    <n v="0.27118999999999999"/>
    <n v="0.32"/>
    <n v="0"/>
    <n v="271.19"/>
    <n v="18"/>
    <n v="48.81"/>
    <n v="320"/>
    <n v="1"/>
    <n v="1"/>
    <x v="0"/>
    <s v="Otros"/>
    <x v="24"/>
    <n v="28395"/>
    <x v="46"/>
    <x v="5"/>
    <x v="0"/>
    <s v="Pagado"/>
    <x v="8"/>
    <s v="602112 Insumos"/>
    <x v="1"/>
    <x v="0"/>
    <m/>
    <m/>
    <m/>
    <m/>
    <m/>
    <m/>
    <x v="347"/>
    <n v="271.19"/>
    <n v="48.81"/>
    <n v="320"/>
  </r>
  <r>
    <s v="F F001"/>
    <s v="00008823"/>
    <s v="COLABORATIVA S.A.C."/>
    <x v="113"/>
    <m/>
    <s v="PRECINTOS PERU E.I.R.L"/>
    <m/>
    <s v="RUC"/>
    <n v="20546099904"/>
    <s v="[{'codigo_producto': 219, 'cantidad': '2000', 'valor_unitario': 0.16949, 'precio_unitario': 0.2, 'descuento': 0.0, 'subtotal': 338.98, 'porcentaje_de_igv': '18.00', 'igv': 61.01999999999998, 'total': 400.0, 'moneda': '1', 'tipo_de_cambio': 1.0, 'id_tipo_gasto': 5, 'nom_tipo_gasto': 'Otros', 'id_proveedor': 1400, 'id_producto': 28388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89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0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1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19, 'cantidad': '5000', 'valor_unitario': 0.169492, 'precio_unitario': 0.2, 'descuento': 0.0, 'subtotal': 847.46, 'porcentaje_de_igv': '18.00', 'igv': 152.53999999999996, 'total': 1000.0, 'moneda': '1', 'tipo_de_cambio': 1.0, 'id_tipo_gasto': 5, 'nom_tipo_gasto': 'Otros', 'id_proveedor': 1400, 'id_producto': 2839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1000', 'valor_unitario': 0.27119, 'precio_unitario': 0.32, 'descuento': 0.0, 'subtotal': 271.19, 'porcentaje_de_igv': '18.00', 'igv': 48.81, 'total': 320.0, 'moneda': '1', 'tipo_de_cambio': 1.0, 'id_tipo_gasto': 5, 'nom_tipo_gasto': 'Otros', 'id_proveedor': 1400, 'id_producto': 28395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, {'codigo_producto': 223, 'cantidad': '500', 'valor_unitario': 0.45762, 'precio_unitario': 0.54, 'descuento': 0.0, 'subtotal': 228.81, 'porcentaje_de_igv': '18.00', 'igv': 41.19, 'total': 270.0, 'moneda': '1', 'tipo_de_cambio': 1.0, 'id_tipo_gasto': 5, 'nom_tipo_gasto': 'Otros', 'id_proveedor': 1400, 'id_producto': 28396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962, 'nom_cuenta': '602112 Insumos', 'distribucion_analitica': [[{'codigo': '', 'nom_distribucion': '', 'sub_categoria': '', 'porcentaje': '100.00'}]]}]"/>
    <d v="2025-05-10T00:00:00"/>
    <m/>
    <m/>
    <m/>
    <m/>
    <m/>
    <x v="46"/>
    <n v="500"/>
    <n v="0.45762000000000003"/>
    <n v="0.54"/>
    <n v="0"/>
    <n v="228.81"/>
    <n v="18"/>
    <n v="41.19"/>
    <n v="270"/>
    <n v="1"/>
    <n v="1"/>
    <x v="0"/>
    <s v="Otros"/>
    <x v="24"/>
    <n v="28396"/>
    <x v="46"/>
    <x v="5"/>
    <x v="0"/>
    <s v="Pagado"/>
    <x v="8"/>
    <s v="602112 Insumos"/>
    <x v="1"/>
    <x v="0"/>
    <m/>
    <m/>
    <m/>
    <m/>
    <m/>
    <m/>
    <x v="347"/>
    <n v="228.81"/>
    <n v="41.19"/>
    <n v="270"/>
  </r>
  <r>
    <s v="F E001"/>
    <s v="00000033"/>
    <s v="COLABORATIVA S.A.C."/>
    <x v="114"/>
    <m/>
    <s v="MAGIKBYTE E.I.R.L."/>
    <m/>
    <s v="RUC"/>
    <n v="20609119277"/>
    <s v="[{'codigo_producto': 1856, 'cantidad': '1', 'valor_unitario': 63.56, 'precio_unitario': 75.0, 'descuento': 0.0, 'subtotal': 63.56, 'porcentaje_de_igv': '18.00', 'igv': 11.439999999999998, 'total': 75.0, 'moneda': '1', 'tipo_de_cambio': 1.0, 'id_tipo_gasto': 5, 'nom_tipo_gasto': 'Otros', 'id_proveedor': 779, 'id_producto': 28370, 'nom_producto': 'CABLE HDMI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8T00:00:00"/>
    <m/>
    <m/>
    <m/>
    <m/>
    <m/>
    <x v="217"/>
    <n v="1"/>
    <n v="63.56"/>
    <n v="75"/>
    <n v="0"/>
    <n v="63.56"/>
    <n v="18"/>
    <n v="11.4399999999999"/>
    <n v="75"/>
    <n v="1"/>
    <n v="1"/>
    <x v="0"/>
    <s v="Otros"/>
    <x v="128"/>
    <n v="28370"/>
    <x v="213"/>
    <x v="0"/>
    <x v="0"/>
    <s v="Pagado"/>
    <x v="9"/>
    <s v="6330102 COMPRA EQUIPOS"/>
    <x v="1"/>
    <x v="0"/>
    <m/>
    <m/>
    <m/>
    <m/>
    <m/>
    <m/>
    <x v="348"/>
    <n v="63.56"/>
    <n v="11.4399999999999"/>
    <n v="75"/>
  </r>
  <r>
    <s v="F E001"/>
    <s v="00001285"/>
    <s v="COLABORATIVA S.A.C."/>
    <x v="115"/>
    <m/>
    <s v="MARFIL GRANADOS BEAS ESTHER"/>
    <m/>
    <s v="RUC"/>
    <n v="10206898815"/>
    <s v="[{'codigo_producto': 1843, 'cantidad': '2', 'valor_unitario': 10.0, 'precio_unitario': 11.8, 'descuento': 0.0, 'subtotal': 20.0, 'porcentaje_de_igv': '18.00', 'igv': 3.6000000000000014, 'total': 23.6, 'moneda': '1', 'tipo_de_cambio': 1.0, 'id_tipo_gasto': 5, 'nom_tipo_gasto': 'Otros', 'id_proveedor': 1454, 'id_producto': 28373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676, 'nom_cuenta': '6032400 Compra Suministros-Otros Suministros', 'distribucion_analitica': [[{'codigo': '', 'nom_distribucion': '', 'sub_categoria': '', 'porcentaje': '100.00'}]]}]"/>
    <d v="2025-05-07T00:00:00"/>
    <m/>
    <m/>
    <m/>
    <m/>
    <m/>
    <x v="147"/>
    <n v="2"/>
    <n v="10"/>
    <n v="11.8"/>
    <n v="0"/>
    <n v="20"/>
    <n v="18"/>
    <n v="3.6"/>
    <n v="23.6"/>
    <n v="1"/>
    <n v="1"/>
    <x v="0"/>
    <s v="Otros"/>
    <x v="102"/>
    <n v="28373"/>
    <x v="145"/>
    <x v="0"/>
    <x v="0"/>
    <s v="Pagado"/>
    <x v="10"/>
    <s v="6032400 Compra Suministros-Otros Suministros"/>
    <x v="1"/>
    <x v="0"/>
    <m/>
    <m/>
    <m/>
    <m/>
    <m/>
    <m/>
    <x v="349"/>
    <n v="20"/>
    <n v="3.6"/>
    <n v="23.6"/>
  </r>
  <r>
    <s v="R E001"/>
    <n v="13"/>
    <s v="COLABORATIVA S.A.C."/>
    <x v="115"/>
    <m/>
    <s v="PALOMINO VALLE ADRIANA"/>
    <m/>
    <s v="RUC"/>
    <n v="10726239245"/>
    <s v="[{'codigo_producto': 1855, 'cantidad': '1', 'valor_unitario': 1500.0, 'precio_unitario': 1500.0, 'descuento': 0.0, 'subtotal': 1500.0, 'porcentaje_de_igv': '0.00', 'igv': 0.0, 'total': 1500.0, 'moneda': '1', 'tipo_de_cambio': 1.0, 'id_tipo_gasto': 5, 'nom_tipo_gasto': 'Otros', 'id_proveedor': 1786, 'id_producto': 28364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07T00:00:00"/>
    <m/>
    <m/>
    <m/>
    <m/>
    <m/>
    <x v="170"/>
    <n v="1"/>
    <n v="1500"/>
    <n v="1500"/>
    <n v="0"/>
    <n v="1500"/>
    <n v="0"/>
    <n v="0"/>
    <n v="1500"/>
    <n v="1"/>
    <n v="1"/>
    <x v="0"/>
    <s v="Otros"/>
    <x v="112"/>
    <n v="28364"/>
    <x v="168"/>
    <x v="0"/>
    <x v="0"/>
    <s v="Pagado"/>
    <x v="0"/>
    <s v="6329102 SERVICIOS DIVERSOS"/>
    <x v="1"/>
    <x v="0"/>
    <m/>
    <m/>
    <m/>
    <m/>
    <m/>
    <m/>
    <x v="169"/>
    <n v="1500"/>
    <n v="0"/>
    <n v="1500"/>
  </r>
  <r>
    <s v="F E001"/>
    <s v="00000032"/>
    <s v="COLABORATIVA S.A.C."/>
    <x v="116"/>
    <m/>
    <s v="MAGIKBYTE E.I.R.L.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18"/>
    <n v="1"/>
    <n v="329.66"/>
    <n v="389"/>
    <n v="0"/>
    <n v="329.66"/>
    <n v="18"/>
    <n v="59.339999999999897"/>
    <n v="389"/>
    <n v="1"/>
    <n v="1"/>
    <x v="0"/>
    <s v="Otros"/>
    <x v="128"/>
    <n v="28355"/>
    <x v="214"/>
    <x v="0"/>
    <x v="0"/>
    <s v="Pagado"/>
    <x v="9"/>
    <s v="6330102 COMPRA EQUIPOS"/>
    <x v="1"/>
    <x v="0"/>
    <m/>
    <m/>
    <m/>
    <m/>
    <m/>
    <m/>
    <x v="350"/>
    <n v="329.66"/>
    <n v="59.339999999999897"/>
    <n v="389"/>
  </r>
  <r>
    <s v="F E001"/>
    <s v="00000032"/>
    <s v="COLABORATIVA S.A.C."/>
    <x v="116"/>
    <m/>
    <s v="MAGIKBYTE E.I.R.L.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61"/>
    <n v="1"/>
    <n v="244.92"/>
    <n v="289.01"/>
    <n v="0"/>
    <n v="244.92"/>
    <n v="18"/>
    <n v="44.09"/>
    <n v="289.01"/>
    <n v="1"/>
    <n v="1"/>
    <x v="0"/>
    <s v="Otros"/>
    <x v="128"/>
    <n v="28356"/>
    <x v="60"/>
    <x v="0"/>
    <x v="0"/>
    <s v="Pagado"/>
    <x v="9"/>
    <s v="6330102 COMPRA EQUIPOS"/>
    <x v="1"/>
    <x v="0"/>
    <m/>
    <m/>
    <m/>
    <m/>
    <m/>
    <m/>
    <x v="350"/>
    <n v="244.92"/>
    <n v="44.09"/>
    <n v="289.01"/>
  </r>
  <r>
    <s v="F E001"/>
    <s v="00000032"/>
    <s v="COLABORATIVA S.A.C."/>
    <x v="116"/>
    <m/>
    <s v="MAGIKBYTE E.I.R.L."/>
    <m/>
    <s v="RUC"/>
    <n v="20609119277"/>
    <s v="[{'codigo_producto': 1852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55, 'nom_producto': 'DISCO SOLIDO KINGSTON SSD 1TB EXTERNO USB TIPO-C USB 32 SXS10001000GB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53, 'cantidad': '1', 'valor_unitario': 244.92, 'precio_unitario': 289.01, 'descuento': 0.0, 'subtotal': 244.92, 'porcentaje_de_igv': '18.00', 'igv': 44.09, 'total': 289.01, 'moneda': '1', 'tipo_de_cambio': 1.0, 'id_tipo_gasto': 5, 'nom_tipo_gasto': 'Otros', 'id_proveedor': 779, 'id_producto': 28356, 'nom_producto': 'AUDIFONO CON MICROFONO LOGITECH ZONE 300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321.19, 'precio_unitario': 379.0, 'descuento': 0.0, 'subtotal': 321.19, 'porcentaje_de_igv': '18.00', 'igv': 57.81, 'total': 379.0, 'moneda': '1', 'tipo_de_cambio': 1.0, 'id_tipo_gasto': 5, 'nom_tipo_gasto': 'Otros', 'id_proveedor': 779, 'id_producto': 28357, 'nom_producto': 'TECL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19"/>
    <n v="1"/>
    <n v="321.19"/>
    <n v="379"/>
    <n v="0"/>
    <n v="321.19"/>
    <n v="18"/>
    <n v="57.81"/>
    <n v="379"/>
    <n v="1"/>
    <n v="1"/>
    <x v="0"/>
    <s v="Otros"/>
    <x v="128"/>
    <n v="28357"/>
    <x v="215"/>
    <x v="4"/>
    <x v="0"/>
    <s v="Pagado"/>
    <x v="9"/>
    <s v="6330102 COMPRA EQUIPOS"/>
    <x v="1"/>
    <x v="0"/>
    <m/>
    <m/>
    <m/>
    <m/>
    <m/>
    <m/>
    <x v="350"/>
    <n v="321.19"/>
    <n v="57.81"/>
    <n v="379"/>
  </r>
  <r>
    <s v="R E001"/>
    <n v="18"/>
    <s v="COLABORATIVA S.A.C."/>
    <x v="116"/>
    <m/>
    <s v="DAMIAN LEON JACKELINE NICOLE"/>
    <m/>
    <s v="RUC"/>
    <n v="10718339737"/>
    <s v="[{'codigo_producto': 1851, 'cantidad': '1', 'valor_unitario': 182.5, 'precio_unitario': 182.5, 'descuento': 0.0, 'subtotal': 182.5, 'porcentaje_de_igv': '0.00', 'igv': 0.0, 'total': 182.5, 'moneda': '1', 'tipo_de_cambio': 1.0, 'id_tipo_gasto': 2, 'nom_tipo_gasto': 'Servicios', 'id_proveedor': 1784, 'id_producto': 28348, 'nom_producto': 'SERVICIO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5-06T00:00:00"/>
    <m/>
    <m/>
    <m/>
    <m/>
    <m/>
    <x v="13"/>
    <n v="1"/>
    <n v="182.5"/>
    <n v="182.5"/>
    <n v="0"/>
    <n v="182.5"/>
    <n v="0"/>
    <n v="0"/>
    <n v="182.5"/>
    <n v="1"/>
    <n v="1"/>
    <x v="1"/>
    <s v="Servicios"/>
    <x v="136"/>
    <n v="28348"/>
    <x v="13"/>
    <x v="0"/>
    <x v="0"/>
    <s v="Pagado"/>
    <x v="0"/>
    <s v="6329102 SERVICIOS DIVERSOS"/>
    <x v="1"/>
    <x v="0"/>
    <m/>
    <m/>
    <m/>
    <m/>
    <m/>
    <m/>
    <x v="351"/>
    <n v="182.5"/>
    <n v="0"/>
    <n v="182.5"/>
  </r>
  <r>
    <s v="F E001"/>
    <s v="00000031"/>
    <s v="COLABORATIVA S.A.C."/>
    <x v="116"/>
    <m/>
    <s v="MAGIKBYTE E.I.R.L.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20"/>
    <n v="1"/>
    <n v="329.66"/>
    <n v="389"/>
    <n v="0"/>
    <n v="329.66"/>
    <n v="18"/>
    <n v="59.339999999999897"/>
    <n v="389"/>
    <n v="1"/>
    <n v="1"/>
    <x v="0"/>
    <s v="Otros"/>
    <x v="128"/>
    <n v="28343"/>
    <x v="216"/>
    <x v="0"/>
    <x v="2"/>
    <s v="Revertido"/>
    <x v="9"/>
    <s v="6330102 COMPRA EQUIPOS"/>
    <x v="1"/>
    <x v="0"/>
    <m/>
    <m/>
    <m/>
    <m/>
    <m/>
    <m/>
    <x v="352"/>
    <n v="329.66"/>
    <n v="59.339999999999897"/>
    <n v="389"/>
  </r>
  <r>
    <s v="F E001"/>
    <s v="00000031"/>
    <s v="COLABORATIVA S.A.C."/>
    <x v="116"/>
    <m/>
    <s v="MAGIKBYTE E.I.R.L.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21"/>
    <n v="1"/>
    <n v="244.92"/>
    <n v="289"/>
    <n v="0"/>
    <n v="244.92"/>
    <n v="18"/>
    <n v="44.08"/>
    <n v="289"/>
    <n v="1"/>
    <n v="1"/>
    <x v="0"/>
    <s v="Otros"/>
    <x v="128"/>
    <n v="28344"/>
    <x v="217"/>
    <x v="0"/>
    <x v="2"/>
    <s v="Revertido"/>
    <x v="9"/>
    <s v="6330102 COMPRA EQUIPOS"/>
    <x v="1"/>
    <x v="0"/>
    <m/>
    <m/>
    <m/>
    <m/>
    <m/>
    <m/>
    <x v="352"/>
    <n v="244.92"/>
    <n v="44.08"/>
    <n v="289"/>
  </r>
  <r>
    <s v="F E001"/>
    <s v="00000031"/>
    <s v="COLABORATIVA S.A.C."/>
    <x v="116"/>
    <m/>
    <s v="MAGIKBYTE E.I.R.L."/>
    <m/>
    <s v="RUC"/>
    <n v="20609119277"/>
    <s v="[{'codigo_producto': 1848, 'cantidad': '1', 'valor_unitario': 329.66, 'precio_unitario': 389.0, 'descuento': 0.0, 'subtotal': 329.66, 'porcentaje_de_igv': '18.00', 'igv': 59.339999999999975, 'total': 389.0, 'moneda': '1', 'tipo_de_cambio': 1.0, 'id_tipo_gasto': 5, 'nom_tipo_gasto': 'Otros', 'id_proveedor': 779, 'id_producto': 28343, 'nom_producto': 'KINGSTON SOLIDO EXTERNO 1TB XS1000 USB 32 GEN 2 TIPO C SXS10001000G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1849, 'cantidad': '1', 'valor_unitario': 244.92, 'precio_unitario': 289.0, 'descuento': 0.0, 'subtotal': 244.92, 'porcentaje_de_igv': '18.00', 'igv': 44.08000000000001, 'total': 289.0, 'moneda': '1', 'tipo_de_cambio': 1.0, 'id_tipo_gasto': 5, 'nom_tipo_gasto': 'Otros', 'id_proveedor': 779, 'id_producto': 28344, 'nom_producto': 'LOGITECH AUDIFONO ZONE 300 BLUETOOTH CMICROFONO', 'categoria_producto': 'EVENT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, {'codigo_producto': 239, 'cantidad': '1', 'valor_unitario': 130.51, 'precio_unitario': 154.0, 'descuento': 0.0, 'subtotal': 130.51, 'porcentaje_de_igv': '18.00', 'igv': 23.49000000000001, 'total': 154.0, 'moneda': '1', 'tipo_de_cambio': 1.0, 'id_tipo_gasto': 5, 'nom_tipo_gasto': 'Otros', 'id_proveedor': 779, 'id_producto': 28345, 'nom_producto': 'TECLADO', 'categoria_producto': 'ACTIVOS', 'id_estado': 'reversed', 'nombre_estado': 'Revertido', 'evento': {'id_evento': '', 'nom_evento': '', 'fecha_hora_ini_event': '', 'fecha_hora_fin_event': '', 'id_organizador': '', 'nom_organizador': '', 'tipo_organizador': ''}, 'id_cuenta': 6746, 'nom_cuenta': '6330102 COMPRA EQUIPOS', 'distribucion_analitica': [[{'codigo': '', 'nom_distribucion': '', 'sub_categoria': '', 'porcentaje': '100.00'}]]}]"/>
    <d v="2025-05-06T00:00:00"/>
    <m/>
    <m/>
    <m/>
    <m/>
    <m/>
    <x v="219"/>
    <n v="1"/>
    <n v="130.51"/>
    <n v="154"/>
    <n v="0"/>
    <n v="130.51"/>
    <n v="18"/>
    <n v="23.49"/>
    <n v="154"/>
    <n v="1"/>
    <n v="1"/>
    <x v="0"/>
    <s v="Otros"/>
    <x v="128"/>
    <n v="28345"/>
    <x v="215"/>
    <x v="4"/>
    <x v="2"/>
    <s v="Revertido"/>
    <x v="9"/>
    <s v="6330102 COMPRA EQUIPOS"/>
    <x v="1"/>
    <x v="0"/>
    <m/>
    <m/>
    <m/>
    <m/>
    <m/>
    <m/>
    <x v="352"/>
    <n v="130.51"/>
    <n v="23.49"/>
    <n v="154"/>
  </r>
  <r>
    <s v="F E001"/>
    <s v="00000242"/>
    <s v="COLABORATIVA S.A.C."/>
    <x v="117"/>
    <m/>
    <s v="DANPRINT STUDIO (CINTHIA LISETH LOPEZ INGA)"/>
    <s v="Proveedor"/>
    <s v="RUC"/>
    <n v="10734630620"/>
    <s v="[{'codigo_producto': 1847, 'cantidad': '2', 'valor_unitario': 24.0, 'precio_unitario': 28.32, 'descuento': 0.0, 'subtotal': 48.0, 'porcentaje_de_igv': '18.00', 'igv': 8.64, 'total': 56.64, 'moneda': '1', 'tipo_de_cambio': 1.0, 'id_tipo_gasto': 5, 'nom_tipo_gasto': 'Otros', 'id_proveedor': 482, 'id_producto': 28332, 'nom_producto': 'BANNERS PUBLICITARIO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5-05T00:00:00"/>
    <m/>
    <m/>
    <m/>
    <m/>
    <m/>
    <x v="222"/>
    <n v="2"/>
    <n v="24"/>
    <n v="28.32"/>
    <n v="0"/>
    <n v="48"/>
    <n v="18"/>
    <n v="8.64"/>
    <n v="56.64"/>
    <n v="1"/>
    <n v="1"/>
    <x v="0"/>
    <s v="Otros"/>
    <x v="48"/>
    <n v="28332"/>
    <x v="218"/>
    <x v="0"/>
    <x v="0"/>
    <s v="Pagado"/>
    <x v="5"/>
    <s v="6329000 AsesorÃ­a y consultorÃ­a - Otros"/>
    <x v="1"/>
    <x v="0"/>
    <m/>
    <m/>
    <m/>
    <m/>
    <m/>
    <m/>
    <x v="353"/>
    <n v="48"/>
    <n v="8.64"/>
    <n v="56.64"/>
  </r>
  <r>
    <s v="F E001"/>
    <s v="00000024"/>
    <s v="COLABORATIVA S.A.C."/>
    <x v="117"/>
    <m/>
    <s v="MUÃ‘OZ VERANO JOHN BRACKSON"/>
    <m/>
    <s v="RUC"/>
    <n v="10440668581"/>
    <s v="[{'codigo_producto': 1846, 'cantidad': '1', 'valor_unitario': 3880.0, 'precio_unitario': 4578.4, 'descuento': 0.0, 'subtotal': 3880.0, 'porcentaje_de_igv': '18.00', 'igv': 698.3999999999996, 'total': 4578.4, 'moneda': '1', 'tipo_de_cambio': 1.0, 'id_tipo_gasto': 2, 'nom_tipo_gasto': 'Servicios', 'id_proveedor': 1389, 'id_producto': 28327, 'nom_producto': 'Servicio de Valid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5-05T00:00:00"/>
    <m/>
    <m/>
    <m/>
    <m/>
    <m/>
    <x v="58"/>
    <n v="1"/>
    <n v="3880"/>
    <n v="4578.3999999999996"/>
    <n v="0"/>
    <n v="3880"/>
    <n v="18"/>
    <n v="698.39999999999895"/>
    <n v="4578.3999999999996"/>
    <n v="1"/>
    <n v="1"/>
    <x v="1"/>
    <s v="Servicios"/>
    <x v="14"/>
    <n v="28327"/>
    <x v="50"/>
    <x v="0"/>
    <x v="0"/>
    <s v="Pagado"/>
    <x v="0"/>
    <s v="6329102 SERVICIOS DIVERSOS"/>
    <x v="2"/>
    <x v="0"/>
    <m/>
    <m/>
    <m/>
    <m/>
    <m/>
    <m/>
    <x v="354"/>
    <n v="3880"/>
    <n v="698.39999999999895"/>
    <n v="4578.3999999999996"/>
  </r>
  <r>
    <s v="F E001"/>
    <s v="00000025"/>
    <s v="COLABORATIVA S.A.C."/>
    <x v="117"/>
    <m/>
    <s v="MUÃ‘OZ VERANO JOHN BRACKSON"/>
    <m/>
    <s v="RUC"/>
    <n v="10440668581"/>
    <s v="[{'codigo_producto': 1845, 'cantidad': '1', 'valor_unitario': 600.0, 'precio_unitario': 708.0, 'descuento': 0.0, 'subtotal': 600.0, 'porcentaje_de_igv': '18.00', 'igv': 108.0, 'total': 708.0, 'moneda': '1', 'tipo_de_cambio': 1.0, 'id_tipo_gasto': 5, 'nom_tipo_gasto': 'Otros', 'id_proveedor': 1389, 'id_producto': 28324, 'nom_producto': 'Apoyo Logistico', 'categoria_producto': 'EVENTOS', 'id_estado': 'paid', 'nombre_estado': 'Pagado', 'evento': {'id_evento': '', 'nom_evento': '', 'fecha_hora_ini_event': '', 'fecha_hora_fin_event': '', 'id_organizador': '', 'nom_organizador': '', 'tipo_organizador': ''}, 'id_cuenta': 6723, 'nom_cuenta': '6311200 MOVILIDAD', 'distribucion_analitica': [[{'codigo': 103, 'nom_distribucion': 'Validadores', 'sub_categoria': 'Personal temporal', 'porcentaje': '100.00'}]]}]"/>
    <d v="2025-05-05T00:00:00"/>
    <m/>
    <m/>
    <m/>
    <m/>
    <m/>
    <x v="223"/>
    <n v="1"/>
    <n v="600"/>
    <n v="708"/>
    <n v="0"/>
    <n v="600"/>
    <n v="18"/>
    <n v="108"/>
    <n v="708"/>
    <n v="1"/>
    <n v="1"/>
    <x v="0"/>
    <s v="Otros"/>
    <x v="14"/>
    <n v="28324"/>
    <x v="55"/>
    <x v="0"/>
    <x v="0"/>
    <s v="Pagado"/>
    <x v="2"/>
    <s v="6311200 MOVILIDAD"/>
    <x v="2"/>
    <x v="0"/>
    <m/>
    <m/>
    <m/>
    <m/>
    <m/>
    <m/>
    <x v="355"/>
    <n v="600"/>
    <n v="108"/>
    <n v="708"/>
  </r>
  <r>
    <s v="F E001"/>
    <s v="00001279"/>
    <s v="COLABORATIVA S.A.C."/>
    <x v="118"/>
    <m/>
    <s v="MARFIL GRANADOS BEAS ESTHER"/>
    <s v="Proveedor"/>
    <s v="RUC"/>
    <n v="10206898815"/>
    <s v="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"/>
    <d v="2025-05-03T00:00:00"/>
    <m/>
    <m/>
    <m/>
    <m/>
    <m/>
    <x v="147"/>
    <n v="22"/>
    <n v="12"/>
    <s v="14.159999999999998"/>
    <n v="0"/>
    <n v="264"/>
    <n v="18"/>
    <n v="47.519999999999897"/>
    <n v="311.52"/>
    <n v="1"/>
    <n v="1"/>
    <x v="0"/>
    <s v="Otros"/>
    <x v="137"/>
    <n v="28307"/>
    <x v="145"/>
    <x v="0"/>
    <x v="0"/>
    <s v="Pagado"/>
    <x v="0"/>
    <s v="6329102 SERVICIOS DIVERSOS"/>
    <x v="43"/>
    <x v="0"/>
    <m/>
    <m/>
    <m/>
    <m/>
    <m/>
    <m/>
    <x v="356"/>
    <n v="264"/>
    <n v="47.519999999999897"/>
    <n v="311.52"/>
  </r>
  <r>
    <s v="F E001"/>
    <s v="00001279"/>
    <s v="COLABORATIVA S.A.C."/>
    <x v="118"/>
    <m/>
    <s v="MARFIL GRANADOS BEAS ESTHER"/>
    <s v="Proveedor"/>
    <s v="RUC"/>
    <n v="10206898815"/>
    <s v="[{'codigo_producto': 1843, 'cantidad': '22', 'valor_unitario': 12.0, 'precio_unitario': 14.159999999999998, 'descuento': 0.0, 'subtotal': 264.0, 'porcentaje_de_igv': '18.00', 'igv': 47.51999999999998, 'total': 311.52, 'moneda': '1', 'tipo_de_cambio': 1.0, 'id_tipo_gasto': 5, 'nom_tipo_gasto': 'Otros', 'id_proveedor': 563, 'id_producto': 28307, 'nom_producto': 'FOTOCHECK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, {'codigo_producto': 1844, 'cantidad': '1', 'valor_unitario': 100.0, 'precio_unitario': 118.0, 'descuento': 0.0, 'subtotal': 100.0, 'porcentaje_de_igv': '18.00', 'igv': 18.0, 'total': 118.0, 'moneda': '1', 'tipo_de_cambio': 1.0, 'id_tipo_gasto': 5, 'nom_tipo_gasto': 'Otros', 'id_proveedor': 563, 'id_producto': 28308, 'nom_producto': 'LANYARD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95, 'nom_distribucion': 'RR.HH', 'sub_categoria': 'Ime', 'porcentaje': '100.00'}]]}]"/>
    <d v="2025-05-03T00:00:00"/>
    <m/>
    <m/>
    <m/>
    <m/>
    <m/>
    <x v="209"/>
    <n v="1"/>
    <n v="100"/>
    <n v="118"/>
    <n v="0"/>
    <n v="100"/>
    <n v="18"/>
    <n v="18"/>
    <n v="118"/>
    <n v="1"/>
    <n v="1"/>
    <x v="0"/>
    <s v="Otros"/>
    <x v="137"/>
    <n v="28308"/>
    <x v="205"/>
    <x v="0"/>
    <x v="0"/>
    <s v="Pagado"/>
    <x v="0"/>
    <s v="6329102 SERVICIOS DIVERSOS"/>
    <x v="43"/>
    <x v="0"/>
    <m/>
    <m/>
    <m/>
    <m/>
    <m/>
    <m/>
    <x v="356"/>
    <n v="100"/>
    <n v="18"/>
    <n v="118"/>
  </r>
  <r>
    <s v="R E001"/>
    <n v="19"/>
    <s v="COLABORATIVA S.A.C."/>
    <x v="119"/>
    <m/>
    <s v="GIURA MORI GABRIELA NORIKO"/>
    <m/>
    <s v="RUC"/>
    <n v="10746545393"/>
    <s v="[{'codigo_producto': 217, 'cantidad': '1', 'valor_unitario': 640.0, 'precio_unitario': 640.0, 'descuento': 0.0, 'subtotal': 640.0, 'porcentaje_de_igv': '0.00', 'igv': 0.0, 'total': 640.0, 'moneda': '1', 'tipo_de_cambio': 1.0, 'id_tipo_gasto': 1, 'nom_tipo_gasto': 'Personal', 'id_proveedor': 1550, 'id_producto': 28335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5-02T00:00:00"/>
    <m/>
    <m/>
    <m/>
    <m/>
    <m/>
    <x v="224"/>
    <n v="1"/>
    <n v="640"/>
    <n v="640"/>
    <n v="0"/>
    <n v="640"/>
    <n v="0"/>
    <n v="0"/>
    <n v="640"/>
    <n v="1"/>
    <n v="1"/>
    <x v="2"/>
    <s v="Personal"/>
    <x v="87"/>
    <n v="28335"/>
    <x v="219"/>
    <x v="6"/>
    <x v="0"/>
    <s v="Pagado"/>
    <x v="0"/>
    <s v="6329102 SERVICIOS DIVERSOS"/>
    <x v="2"/>
    <x v="0"/>
    <m/>
    <m/>
    <m/>
    <m/>
    <m/>
    <m/>
    <x v="357"/>
    <n v="640"/>
    <n v="0"/>
    <n v="640"/>
  </r>
  <r>
    <s v="F E001"/>
    <s v="00000030"/>
    <s v="COLABORATIVA S.A.C."/>
    <x v="119"/>
    <m/>
    <s v="MAGIKBYTE E.I.R.L.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25"/>
    <n v="2"/>
    <n v="3135.5949999999998"/>
    <n v="3700"/>
    <n v="0"/>
    <n v="6271.19"/>
    <n v="18"/>
    <n v="1128.81"/>
    <n v="7400"/>
    <n v="1"/>
    <n v="1"/>
    <x v="0"/>
    <s v="Otros"/>
    <x v="128"/>
    <n v="28314"/>
    <x v="220"/>
    <x v="4"/>
    <x v="0"/>
    <s v="Pagado"/>
    <x v="9"/>
    <s v="6330102 COMPRA EQUIPOS"/>
    <x v="19"/>
    <x v="0"/>
    <m/>
    <m/>
    <m/>
    <m/>
    <m/>
    <m/>
    <x v="358"/>
    <n v="6271.19"/>
    <n v="1128.81"/>
    <n v="7400"/>
  </r>
  <r>
    <s v="F E001"/>
    <s v="00000030"/>
    <s v="COLABORATIVA S.A.C."/>
    <x v="119"/>
    <m/>
    <s v="MAGIKBYTE E.I.R.L.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26"/>
    <n v="2"/>
    <n v="169.49"/>
    <n v="200"/>
    <n v="0"/>
    <n v="338.98"/>
    <n v="18"/>
    <n v="61.019999999999897"/>
    <n v="400"/>
    <n v="1"/>
    <n v="1"/>
    <x v="0"/>
    <s v="Otros"/>
    <x v="128"/>
    <n v="28315"/>
    <x v="221"/>
    <x v="4"/>
    <x v="0"/>
    <s v="Pagado"/>
    <x v="9"/>
    <s v="6330102 COMPRA EQUIPOS"/>
    <x v="19"/>
    <x v="0"/>
    <m/>
    <m/>
    <m/>
    <m/>
    <m/>
    <m/>
    <x v="358"/>
    <n v="338.98"/>
    <n v="61.019999999999897"/>
    <n v="400"/>
  </r>
  <r>
    <s v="F E001"/>
    <s v="00000030"/>
    <s v="COLABORATIVA S.A.C."/>
    <x v="119"/>
    <m/>
    <s v="MAGIKBYTE E.I.R.L.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27"/>
    <n v="1"/>
    <n v="262.70999999999998"/>
    <n v="310"/>
    <n v="0"/>
    <n v="262.70999999999998"/>
    <n v="18"/>
    <n v="47.29"/>
    <n v="310"/>
    <n v="1"/>
    <n v="1"/>
    <x v="0"/>
    <s v="Otros"/>
    <x v="128"/>
    <n v="28316"/>
    <x v="222"/>
    <x v="4"/>
    <x v="0"/>
    <s v="Pagado"/>
    <x v="9"/>
    <s v="6330102 COMPRA EQUIPOS"/>
    <x v="19"/>
    <x v="0"/>
    <m/>
    <m/>
    <m/>
    <m/>
    <m/>
    <m/>
    <x v="358"/>
    <n v="262.70999999999998"/>
    <n v="47.29"/>
    <n v="310"/>
  </r>
  <r>
    <s v="F E001"/>
    <s v="00000030"/>
    <s v="COLABORATIVA S.A.C."/>
    <x v="119"/>
    <m/>
    <s v="MAGIKBYTE E.I.R.L.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28"/>
    <n v="1"/>
    <n v="101.69"/>
    <n v="120"/>
    <n v="0"/>
    <n v="101.69"/>
    <n v="18.010000000000002"/>
    <n v="18.309999999999999"/>
    <n v="120"/>
    <n v="1"/>
    <n v="1"/>
    <x v="0"/>
    <s v="Otros"/>
    <x v="128"/>
    <n v="28317"/>
    <x v="223"/>
    <x v="4"/>
    <x v="0"/>
    <s v="Pagado"/>
    <x v="9"/>
    <s v="6330102 COMPRA EQUIPOS"/>
    <x v="19"/>
    <x v="0"/>
    <m/>
    <m/>
    <m/>
    <m/>
    <m/>
    <m/>
    <x v="358"/>
    <n v="101.69"/>
    <n v="18.309999999999999"/>
    <n v="120"/>
  </r>
  <r>
    <s v="F E001"/>
    <s v="00000030"/>
    <s v="COLABORATIVA S.A.C."/>
    <x v="119"/>
    <m/>
    <s v="MAGIKBYTE E.I.R.L.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29"/>
    <n v="3"/>
    <s v="55.083333333333336"/>
    <n v="65"/>
    <n v="0"/>
    <n v="165.25"/>
    <n v="18"/>
    <n v="29.75"/>
    <n v="195"/>
    <n v="1"/>
    <n v="1"/>
    <x v="0"/>
    <s v="Otros"/>
    <x v="128"/>
    <n v="28318"/>
    <x v="224"/>
    <x v="4"/>
    <x v="0"/>
    <s v="Pagado"/>
    <x v="9"/>
    <s v="6330102 COMPRA EQUIPOS"/>
    <x v="51"/>
    <x v="0"/>
    <m/>
    <m/>
    <m/>
    <m/>
    <m/>
    <m/>
    <x v="358"/>
    <n v="165.25"/>
    <n v="29.75"/>
    <n v="195"/>
  </r>
  <r>
    <s v="F E001"/>
    <s v="00000030"/>
    <s v="COLABORATIVA S.A.C."/>
    <x v="119"/>
    <m/>
    <s v="MAGIKBYTE E.I.R.L.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0"/>
    <n v="1"/>
    <n v="27.97"/>
    <n v="33"/>
    <n v="0"/>
    <n v="27.97"/>
    <n v="17.98"/>
    <n v="5.03"/>
    <n v="33"/>
    <n v="1"/>
    <n v="1"/>
    <x v="0"/>
    <s v="Otros"/>
    <x v="128"/>
    <n v="28319"/>
    <x v="225"/>
    <x v="4"/>
    <x v="0"/>
    <s v="Pagado"/>
    <x v="9"/>
    <s v="6330102 COMPRA EQUIPOS"/>
    <x v="13"/>
    <x v="0"/>
    <m/>
    <m/>
    <m/>
    <m/>
    <m/>
    <m/>
    <x v="358"/>
    <n v="27.97"/>
    <n v="5.03"/>
    <n v="33"/>
  </r>
  <r>
    <s v="F E001"/>
    <s v="00000030"/>
    <s v="COLABORATIVA S.A.C."/>
    <x v="119"/>
    <m/>
    <s v="MAGIKBYTE E.I.R.L.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1"/>
    <n v="1"/>
    <n v="1905.93"/>
    <n v="2249"/>
    <n v="0"/>
    <n v="1905.93"/>
    <n v="18"/>
    <n v="343.06999999999903"/>
    <n v="2249"/>
    <n v="1"/>
    <n v="1"/>
    <x v="0"/>
    <s v="Otros"/>
    <x v="128"/>
    <n v="28320"/>
    <x v="226"/>
    <x v="4"/>
    <x v="0"/>
    <s v="Pagado"/>
    <x v="9"/>
    <s v="6330102 COMPRA EQUIPOS"/>
    <x v="51"/>
    <x v="0"/>
    <m/>
    <m/>
    <m/>
    <m/>
    <m/>
    <m/>
    <x v="358"/>
    <n v="1905.93"/>
    <n v="343.06999999999903"/>
    <n v="2249"/>
  </r>
  <r>
    <s v="F E001"/>
    <s v="00000030"/>
    <s v="COLABORATIVA S.A.C."/>
    <x v="119"/>
    <m/>
    <s v="MAGIKBYTE E.I.R.L."/>
    <m/>
    <s v="RUC"/>
    <n v="20609119277"/>
    <s v="[{'codigo_producto': 1835, 'cantidad': '2', 'valor_unitario': 3135.595, 'precio_unitario': 3700.0, 'descuento': 0.0, 'subtotal': 6271.19, 'porcentaje_de_igv': '18.00', 'igv': 1128.8100000000004, 'total': 7400.0, 'moneda': '1', 'tipo_de_cambio': 1.0, 'id_tipo_gasto': 5, 'nom_tipo_gasto': 'Otros', 'id_proveedor': 779, 'id_producto': 28314, 'nom_producto': 'HP LAPTOP VICTUS GAMING 15FA0021LA 156 FHD IPS CORE I512450H 8GB 512GB SSD RTX 3050  4GB W11 A14LCLA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6, 'cantidad': '2', 'valor_unitario': 169.49, 'precio_unitario': 200.0, 'descuento': 0.0, 'subtotal': 338.98, 'porcentaje_de_igv': '18.00', 'igv': 61.01999999999998, 'total': 400.0, 'moneda': '1', 'tipo_de_cambio': 1.0, 'id_tipo_gasto': 5, 'nom_tipo_gasto': 'Otros', 'id_proveedor': 779, 'id_producto': 28315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7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316, 'nom_producto': 'LG MONITOR LED 215  22MR410  1920X1080 HDMI VGA 5MS100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8, 'cantidad': '1', 'valor_unitario': 101.69, 'precio_unitario': 120.0, 'descuento': 0.0, 'subtotal': 101.69, 'porcentaje_de_igv': '18.01', 'igv': 18.310000000000002, 'total': 120.0, 'moneda': '1', 'tipo_de_cambio': 1.0, 'id_tipo_gasto': 5, 'nom_tipo_gasto': 'Otros', 'id_proveedor': 779, 'id_producto': 28317, 'nom_producto': 'LOGITECH AURICULAR ESTEREO CON  MICROFONO H390 USB 981-000014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39, 'cantidad': '3', 'valor_unitario': 55.083333333333336, 'precio_unitario': 65.0, 'descuento': 0.0, 'subtotal': 165.25, 'porcentaje_de_igv': '18.00', 'igv': 29.75, 'total': 195.0, 'moneda': '1', 'tipo_de_cambio': 1.0, 'id_tipo_gasto': 5, 'nom_tipo_gasto': 'Otros', 'id_proveedor': 779, 'id_producto': 28318, 'nom_producto': 'LOGITECH MOUSE M170 WIRELESS  BLACK GRAY 910-00494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0, 'cantidad': '1', 'valor_unitario': 27.97, 'precio_unitario': 33.0, 'descuento': 0.0, 'subtotal': 27.97, 'porcentaje_de_igv': '17.98', 'igv': 5.030000000000001, 'total': 33.0, 'moneda': '1', 'tipo_de_cambio': 1.0, 'id_tipo_gasto': 5, 'nom_tipo_gasto': 'Otros', 'id_proveedor': 779, 'id_producto': 28319, 'nom_producto': 'LOGITECH MOUSE CABLEADO USB M90  DARK DPI DE 1000 NEGRO 910-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, {'codigo_producto': 1841, 'cantidad': '1', 'valor_unitario': 1905.93, 'precio_unitario': 2249.0, 'descuento': 0.0, 'subtotal': 1905.93, 'porcentaje_de_igv': '18.00', 'igv': 343.06999999999994, 'total': 2249.0, 'moneda': '1', 'tipo_de_cambio': 1.0, 'id_tipo_gasto': 5, 'nom_tipo_gasto': 'Otros', 'id_proveedor': 779, 'id_producto': 28320, 'nom_producto': 'LENOVO NB V15 G4 IRU 156 FHD  INTEL I5-13420H 8GB 512GB INTEL  IRIS XE FREEDOS 83A100GJLM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, {'codigo_producto': 1842, 'cantidad': '1', 'valor_unitario': 169.49, 'precio_unitario': 200.0, 'descuento': 0.0, 'subtotal': 169.49, 'porcentaje_de_igv': '18.00', 'igv': 30.50999999999999, 'total': 200.0, 'moneda': '1', 'tipo_de_cambio': 1.0, 'id_tipo_gasto': 5, 'nom_tipo_gasto': 'Otros', 'id_proveedor': 779, 'id_producto': 28321, 'nom_producto': 'KINGSTON MEMORIA RAM SODIMM  16GB DDR4 3200MHZ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29, 'nom_distribucion': 'Contenido', 'sub_categoria': 'Ime', 'porcentaje': '100.00'}]]}]"/>
    <d v="2025-05-02T00:00:00"/>
    <m/>
    <m/>
    <m/>
    <m/>
    <m/>
    <x v="232"/>
    <n v="1"/>
    <n v="169.49"/>
    <n v="200"/>
    <n v="0"/>
    <n v="169.49"/>
    <n v="18"/>
    <n v="30.509999999999899"/>
    <n v="200"/>
    <n v="1"/>
    <n v="1"/>
    <x v="0"/>
    <s v="Otros"/>
    <x v="128"/>
    <n v="28321"/>
    <x v="221"/>
    <x v="4"/>
    <x v="0"/>
    <s v="Pagado"/>
    <x v="9"/>
    <s v="6330102 COMPRA EQUIPOS"/>
    <x v="51"/>
    <x v="0"/>
    <m/>
    <m/>
    <m/>
    <m/>
    <m/>
    <m/>
    <x v="358"/>
    <n v="169.49"/>
    <n v="30.509999999999899"/>
    <n v="200"/>
  </r>
  <r>
    <s v="F FE25"/>
    <s v="00003199"/>
    <s v="COLABORATIVA S.A.C."/>
    <x v="120"/>
    <m/>
    <s v="Verisure Peru SAC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6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5-01T00:00:00"/>
    <m/>
    <m/>
    <m/>
    <m/>
    <m/>
    <x v="26"/>
    <n v="1"/>
    <n v="193.23"/>
    <n v="228.01"/>
    <n v="0"/>
    <n v="193.23"/>
    <n v="18"/>
    <n v="34.78"/>
    <n v="228.01"/>
    <n v="1"/>
    <n v="1"/>
    <x v="1"/>
    <s v="Servicios"/>
    <x v="25"/>
    <n v="28526"/>
    <x v="26"/>
    <x v="0"/>
    <x v="0"/>
    <s v="Pagado"/>
    <x v="0"/>
    <s v="6329102 SERVICIOS DIVERSOS"/>
    <x v="14"/>
    <x v="0"/>
    <m/>
    <m/>
    <m/>
    <m/>
    <m/>
    <m/>
    <x v="359"/>
    <n v="193.23"/>
    <n v="34.78"/>
    <n v="228.01"/>
  </r>
  <r>
    <s v="F F001"/>
    <s v="00023949"/>
    <s v="COLABORATIVA S.A.C."/>
    <x v="121"/>
    <m/>
    <s v="TECNOLOGIA FLEXOGRAFICA S.A.C - TECFLEX"/>
    <s v="Proveedor"/>
    <s v="RUC"/>
    <n v="20430785266"/>
    <s v="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29"/>
    <n v="48"/>
    <s v="17.400000000000002"/>
    <s v="20.532083333333333"/>
    <n v="0"/>
    <n v="835.2"/>
    <n v="18"/>
    <n v="150.33999999999901"/>
    <n v="985.54"/>
    <n v="1"/>
    <n v="1"/>
    <x v="0"/>
    <s v="Otros"/>
    <x v="17"/>
    <n v="28475"/>
    <x v="127"/>
    <x v="0"/>
    <x v="0"/>
    <s v="Pagado"/>
    <x v="27"/>
    <s v="6330104 MATERIALES"/>
    <x v="10"/>
    <x v="0"/>
    <m/>
    <m/>
    <m/>
    <m/>
    <m/>
    <m/>
    <x v="360"/>
    <n v="835.2"/>
    <n v="150.33999999999901"/>
    <n v="985.54"/>
  </r>
  <r>
    <s v="F F001"/>
    <s v="00023949"/>
    <s v="COLABORATIVA S.A.C."/>
    <x v="121"/>
    <m/>
    <s v="TECNOLOGIA FLEXOGRAFICA S.A.C - TECFLEX"/>
    <s v="Proveedor"/>
    <s v="RUC"/>
    <n v="20430785266"/>
    <s v="[{'codigo_producto': 1824, 'cantidad': '48', 'valor_unitario': 17.400000000000002, 'precio_unitario': 20.532083333333333, 'descuento': 0.0, 'subtotal': 835.2, 'porcentaje_de_igv': '18.00', 'igv': 150.33999999999992, 'total': 985.54, 'moneda': '1', 'tipo_de_cambio': 1.0, 'id_tipo_gasto': 5, 'nom_tipo_gasto': 'Otros', 'id_proveedor': 470, 'id_producto': 28475, 'nom_producto': 'Rollos de stickers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1825, 'cantidad': '2', 'valor_unitario': 64.0, 'precio_unitario': 75.52, 'descuento': 0.0, 'subtotal': 128.0, 'porcentaje_de_igv': '18.00', 'igv': 23.039999999999992, 'total': 151.04, 'moneda': '1', 'tipo_de_cambio': 1.0, 'id_tipo_gasto': 5, 'nom_tipo_gasto': 'Otros', 'id_proveedor': 470, 'id_producto': 28476, 'nom_producto': 'Cinta', 'categoria_producto': 'EVENT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81"/>
    <n v="2"/>
    <n v="64"/>
    <n v="75.52"/>
    <n v="0"/>
    <n v="128"/>
    <n v="18"/>
    <n v="23.0399999999999"/>
    <n v="151.04"/>
    <n v="1"/>
    <n v="1"/>
    <x v="0"/>
    <s v="Otros"/>
    <x v="17"/>
    <n v="28476"/>
    <x v="153"/>
    <x v="0"/>
    <x v="0"/>
    <s v="Pagado"/>
    <x v="27"/>
    <s v="6330104 MATERIALES"/>
    <x v="10"/>
    <x v="0"/>
    <m/>
    <m/>
    <m/>
    <m/>
    <m/>
    <m/>
    <x v="360"/>
    <n v="128"/>
    <n v="23.0399999999999"/>
    <n v="151.04"/>
  </r>
  <r>
    <s v="F E001"/>
    <s v="00000238"/>
    <s v="COLABORATIVA S.A.C."/>
    <x v="121"/>
    <m/>
    <s v="DANPRINT STUDIO (CINTHIA LISETH LOPEZ INGA)"/>
    <s v="Proveedor"/>
    <s v="RUC"/>
    <n v="10734630620"/>
    <s v="[{'codigo_producto': 220, 'cantidad': '11', 'valor_unitario': 411.0172727272727, 'precio_unitario': 485.0, 'descuento': 0.0, 'subtotal': 4521.19, 'porcentaje_de_igv': '18.00', 'igv': 813.8100000000004, 'total': 5335.0, 'moneda': '1', 'tipo_de_cambio': 1.0, 'id_tipo_gasto': 5, 'nom_tipo_gasto': 'Otros', 'id_proveedor': 482, 'id_producto': 28466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75"/>
    <n v="11"/>
    <s v="411.0172727272727"/>
    <n v="485"/>
    <n v="0"/>
    <n v="4521.1899999999996"/>
    <n v="18"/>
    <n v="813.81"/>
    <n v="5335"/>
    <n v="1"/>
    <n v="1"/>
    <x v="0"/>
    <s v="Otros"/>
    <x v="48"/>
    <n v="28466"/>
    <x v="173"/>
    <x v="5"/>
    <x v="0"/>
    <s v="Pagado"/>
    <x v="27"/>
    <s v="6330104 MATERIALES"/>
    <x v="10"/>
    <x v="0"/>
    <m/>
    <m/>
    <m/>
    <m/>
    <m/>
    <m/>
    <x v="361"/>
    <n v="4521.1899999999996"/>
    <n v="813.81"/>
    <n v="5335"/>
  </r>
  <r>
    <s v="R E001"/>
    <n v="8"/>
    <s v="COLABORATIVA S.A.C."/>
    <x v="121"/>
    <m/>
    <s v="GARCIA TUCTO NHASHLA MARIA VICTORIA"/>
    <m/>
    <s v="RUC"/>
    <n v="10722605816"/>
    <s v="[{'codigo_producto': 278, 'cantidad': '1', 'valor_unitario': 1650.0, 'precio_unitario': 1650.0, 'descuento': 0.0, 'subtotal': 1650.0, 'porcentaje_de_igv': '0.00', 'igv': 0.0, 'total': 1650.0, 'moneda': '1', 'tipo_de_cambio': 1.0, 'id_tipo_gasto': 5, 'nom_tipo_gasto': 'Otros', 'id_proveedor': 1758, 'id_producto': 28303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34"/>
    <n v="1"/>
    <n v="1650"/>
    <n v="1650"/>
    <n v="0"/>
    <n v="1650"/>
    <n v="0"/>
    <n v="0"/>
    <n v="1650"/>
    <n v="1"/>
    <n v="1"/>
    <x v="0"/>
    <s v="Otros"/>
    <x v="138"/>
    <n v="28303"/>
    <x v="34"/>
    <x v="3"/>
    <x v="0"/>
    <s v="Pagado"/>
    <x v="0"/>
    <s v="6329102 SERVICIOS DIVERSOS"/>
    <x v="16"/>
    <x v="0"/>
    <m/>
    <m/>
    <m/>
    <m/>
    <m/>
    <m/>
    <x v="362"/>
    <n v="1650"/>
    <n v="0"/>
    <n v="1650"/>
  </r>
  <r>
    <s v="R E001"/>
    <n v="28"/>
    <s v="COLABORATIVA S.A.C."/>
    <x v="121"/>
    <m/>
    <s v="RODRIGUEZ RELAIZA ANGIE JORDANA"/>
    <m/>
    <s v="RUC"/>
    <n v="10746299830"/>
    <s v="[{'codigo_producto': 279, 'cantidad': '1', 'valor_unitario': 1600.0, 'precio_unitario': 1600.0, 'descuento': 0.0, 'subtotal': 1600.0, 'porcentaje_de_igv': '0.00', 'igv': 0.0, 'total': 1600.0, 'moneda': '1', 'tipo_de_cambio': 1.0, 'id_tipo_gasto': 5, 'nom_tipo_gasto': 'Otros', 'id_proveedor': 1756, 'id_producto': 2829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133"/>
    <n v="1"/>
    <n v="1600"/>
    <n v="1600"/>
    <n v="0"/>
    <n v="1600"/>
    <n v="0"/>
    <n v="0"/>
    <n v="1600"/>
    <n v="1"/>
    <n v="1"/>
    <x v="0"/>
    <s v="Otros"/>
    <x v="139"/>
    <n v="28297"/>
    <x v="131"/>
    <x v="3"/>
    <x v="0"/>
    <s v="Pagado"/>
    <x v="0"/>
    <s v="6329102 SERVICIOS DIVERSOS"/>
    <x v="16"/>
    <x v="0"/>
    <m/>
    <m/>
    <m/>
    <m/>
    <m/>
    <m/>
    <x v="363"/>
    <n v="1600"/>
    <n v="0"/>
    <n v="1600"/>
  </r>
  <r>
    <s v="R E001"/>
    <n v="12"/>
    <s v="COLABORATIVA S.A.C."/>
    <x v="121"/>
    <m/>
    <s v="RODRIGO ALEJANDRO CRUZ LOPEZ"/>
    <m/>
    <s v="RUC"/>
    <n v="10705708601"/>
    <s v="[{'codigo_producto': 279, 'cantidad': '1', 'valor_unitario': 1700.0, 'precio_unitario': 1700.0, 'descuento': 0.0, 'subtotal': 1700.0, 'porcentaje_de_igv': '0.00', 'igv': 0.0, 'total': 1700.0, 'moneda': '1', 'tipo_de_cambio': 1.0, 'id_tipo_gasto': 5, 'nom_tipo_gasto': 'Otros', 'id_proveedor': 1759, 'id_producto': 28275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133"/>
    <n v="1"/>
    <n v="1700"/>
    <n v="1700"/>
    <n v="0"/>
    <n v="1700"/>
    <n v="0"/>
    <n v="0"/>
    <n v="1700"/>
    <n v="1"/>
    <n v="1"/>
    <x v="0"/>
    <s v="Otros"/>
    <x v="140"/>
    <n v="28275"/>
    <x v="131"/>
    <x v="3"/>
    <x v="0"/>
    <s v="Pagado"/>
    <x v="0"/>
    <s v="6329102 SERVICIOS DIVERSOS"/>
    <x v="16"/>
    <x v="0"/>
    <m/>
    <m/>
    <m/>
    <m/>
    <m/>
    <m/>
    <x v="364"/>
    <n v="1700"/>
    <n v="0"/>
    <n v="1700"/>
  </r>
  <r>
    <s v="R E001"/>
    <n v="22"/>
    <s v="COLABORATIVA S.A.C."/>
    <x v="121"/>
    <m/>
    <s v="PAJUELO LUNA YAMILE MILAGROS"/>
    <m/>
    <s v="RUC"/>
    <n v="10733794131"/>
    <s v="[{'codigo_producto': 278, 'cantidad': '1', 'valor_unitario': 1600.0, 'precio_unitario': 1600.0, 'descuento': 0.0, 'subtotal': 1600.0, 'porcentaje_de_igv': '0.00', 'igv': 0.0, 'total': 1600.0, 'moneda': '1', 'tipo_de_cambio': 1.0, 'id_tipo_gasto': 2, 'nom_tipo_gasto': 'Servicios', 'id_proveedor': 1757, 'id_producto': 28271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34"/>
    <n v="1"/>
    <n v="1600"/>
    <n v="1600"/>
    <n v="0"/>
    <n v="1600"/>
    <n v="0"/>
    <n v="0"/>
    <n v="1600"/>
    <n v="1"/>
    <n v="1"/>
    <x v="1"/>
    <s v="Servicios"/>
    <x v="141"/>
    <n v="28271"/>
    <x v="34"/>
    <x v="3"/>
    <x v="0"/>
    <s v="Pagado"/>
    <x v="0"/>
    <s v="6329102 SERVICIOS DIVERSOS"/>
    <x v="16"/>
    <x v="0"/>
    <m/>
    <m/>
    <m/>
    <m/>
    <m/>
    <m/>
    <x v="328"/>
    <n v="1600"/>
    <n v="0"/>
    <n v="1600"/>
  </r>
  <r>
    <s v="F E001"/>
    <s v="00000485"/>
    <s v="COLABORATIVA S.A.C."/>
    <x v="121"/>
    <m/>
    <s v="CATORCE &amp; SEIS S.A.C."/>
    <s v="Cliente"/>
    <s v="RUC"/>
    <n v="20563684268"/>
    <s v="[{'codigo_producto': 278, 'cantidad': '1', 'valor_unitario': 10500.0, 'precio_unitario': 12390.0, 'descuento': 0.0, 'subtotal': 10500.0, 'porcentaje_de_igv': '18.00', 'igv': 1890.0, 'total': 12390.0, 'moneda': '1', 'tipo_de_cambio': 1.0, 'id_tipo_gasto': 2, 'nom_tipo_gasto': 'Servicios', 'id_proveedor': 384, 'id_producto': 28265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34"/>
    <n v="1"/>
    <n v="10500"/>
    <n v="12390"/>
    <n v="0"/>
    <n v="10500"/>
    <n v="18"/>
    <n v="1890"/>
    <n v="12390"/>
    <n v="1"/>
    <n v="1"/>
    <x v="1"/>
    <s v="Servicios"/>
    <x v="33"/>
    <n v="28265"/>
    <x v="34"/>
    <x v="3"/>
    <x v="0"/>
    <s v="Pagado"/>
    <x v="0"/>
    <s v="6329102 SERVICIOS DIVERSOS"/>
    <x v="16"/>
    <x v="0"/>
    <m/>
    <m/>
    <m/>
    <m/>
    <m/>
    <m/>
    <x v="365"/>
    <n v="10500"/>
    <n v="1890"/>
    <n v="12390"/>
  </r>
  <r>
    <s v="F E001"/>
    <s v="00000239"/>
    <s v="COLABORATIVA S.A.C."/>
    <x v="121"/>
    <m/>
    <s v="DANPRINT STUDIO (CINTHIA LISETH LOPEZ INGA)"/>
    <s v="Proveedor"/>
    <s v="RUC"/>
    <n v="10734630620"/>
    <s v="[{'codigo_producto': 220, 'cantidad': '1', 'valor_unitario': 440.68, 'precio_unitario': 520.0, 'descuento': 0.0, 'subtotal': 440.68, 'porcentaje_de_igv': '18.00', 'igv': 79.32, 'total': 520.0, 'moneda': '1', 'tipo_de_cambio': 1.0, 'id_tipo_gasto': 5, 'nom_tipo_gasto': 'Otros', 'id_proveedor': 482, 'id_producto': 28250, 'nom_producto': 'Boleto Full Color 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30T00:00:00"/>
    <m/>
    <m/>
    <m/>
    <m/>
    <m/>
    <x v="175"/>
    <n v="1"/>
    <n v="440.68"/>
    <n v="520"/>
    <n v="0"/>
    <n v="440.68"/>
    <n v="18"/>
    <n v="79.319999999999993"/>
    <n v="520"/>
    <n v="1"/>
    <n v="1"/>
    <x v="0"/>
    <s v="Otros"/>
    <x v="48"/>
    <n v="28250"/>
    <x v="173"/>
    <x v="5"/>
    <x v="0"/>
    <s v="Pagado"/>
    <x v="27"/>
    <s v="6330104 MATERIALES"/>
    <x v="10"/>
    <x v="0"/>
    <m/>
    <m/>
    <m/>
    <m/>
    <m/>
    <m/>
    <x v="366"/>
    <n v="440.68"/>
    <n v="79.319999999999993"/>
    <n v="520"/>
  </r>
  <r>
    <s v="F E001"/>
    <s v="00000484"/>
    <s v="COLABORATIVA S.A.C."/>
    <x v="121"/>
    <m/>
    <s v="CATORCE &amp; SEIS S.A.C."/>
    <s v="Cliente"/>
    <s v="RUC"/>
    <n v="20563684268"/>
    <s v="[{'codigo_producto': 278, 'cantidad': '1', 'valor_unitario': 7450.0, 'precio_unitario': 8791.0, 'descuento': 0.0, 'subtotal': 7450.0, 'porcentaje_de_igv': '18.00', 'igv': 1341.0, 'total': 8791.0, 'moneda': '1', 'tipo_de_cambio': 1.0, 'id_tipo_gasto': 2, 'nom_tipo_gasto': 'Servicios', 'id_proveedor': 384, 'id_producto': 28247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34"/>
    <n v="1"/>
    <n v="7450"/>
    <n v="8791"/>
    <n v="0"/>
    <n v="7450"/>
    <n v="18"/>
    <n v="1341"/>
    <n v="8791"/>
    <n v="1"/>
    <n v="1"/>
    <x v="1"/>
    <s v="Servicios"/>
    <x v="33"/>
    <n v="28247"/>
    <x v="34"/>
    <x v="3"/>
    <x v="0"/>
    <s v="Pagado"/>
    <x v="0"/>
    <s v="6329102 SERVICIOS DIVERSOS"/>
    <x v="16"/>
    <x v="0"/>
    <m/>
    <m/>
    <m/>
    <m/>
    <m/>
    <m/>
    <x v="367"/>
    <n v="7450"/>
    <n v="1341"/>
    <n v="8791"/>
  </r>
  <r>
    <s v="F E001"/>
    <s v="00000483"/>
    <s v="COLABORATIVA S.A.C."/>
    <x v="121"/>
    <m/>
    <s v="CATORCE &amp; SEIS S.A.C."/>
    <s v="Cliente"/>
    <s v="RUC"/>
    <n v="20563684268"/>
    <s v="[{'codigo_producto': 278, 'cantidad': '1', 'valor_unitario': 3140.0, 'precio_unitario': 3705.2, 'descuento': 0.0, 'subtotal': 3140.0, 'porcentaje_de_igv': '18.00', 'igv': 565.1999999999998, 'total': 3705.2, 'moneda': '1', 'tipo_de_cambio': 1.0, 'id_tipo_gasto': 2, 'nom_tipo_gasto': 'Servicios', 'id_proveedor': 384, 'id_producto': 28244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34"/>
    <n v="1"/>
    <n v="3140"/>
    <n v="3705.2"/>
    <n v="0"/>
    <n v="3140"/>
    <n v="18"/>
    <n v="565.19999999999902"/>
    <n v="3705.2"/>
    <n v="1"/>
    <n v="1"/>
    <x v="1"/>
    <s v="Servicios"/>
    <x v="33"/>
    <n v="28244"/>
    <x v="34"/>
    <x v="3"/>
    <x v="0"/>
    <s v="Pagado"/>
    <x v="0"/>
    <s v="6329102 SERVICIOS DIVERSOS"/>
    <x v="16"/>
    <x v="0"/>
    <m/>
    <m/>
    <m/>
    <m/>
    <m/>
    <m/>
    <x v="368"/>
    <n v="3140"/>
    <n v="565.19999999999902"/>
    <n v="3705.2"/>
  </r>
  <r>
    <s v="R E001"/>
    <n v="35"/>
    <s v="COLABORATIVA S.A.C."/>
    <x v="121"/>
    <m/>
    <s v="HERRERA ALBENGRIN ALEJANDRO"/>
    <m/>
    <s v="RUC"/>
    <n v="10712395210"/>
    <s v="[{'codigo_producto': 1832, 'cantidad': '1', 'valor_unitario': 2000.0, 'precio_unitario': 2000.0, 'descuento': 0.0, 'subtotal': 2000.0, 'porcentaje_de_igv': '0.00', 'igv': 0.0, 'total': 2000.0, 'moneda': '1', 'tipo_de_cambio': 1.0, 'id_tipo_gasto': 5, 'nom_tipo_gasto': 'Otros', 'id_proveedor': 1755, 'id_producto': 28242, 'nom_producto': 'DISENO Y EDI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33"/>
    <n v="1"/>
    <n v="2000"/>
    <n v="2000"/>
    <n v="0"/>
    <n v="2000"/>
    <n v="0"/>
    <n v="0"/>
    <n v="2000"/>
    <n v="1"/>
    <n v="1"/>
    <x v="0"/>
    <s v="Otros"/>
    <x v="142"/>
    <n v="28242"/>
    <x v="227"/>
    <x v="0"/>
    <x v="0"/>
    <s v="Pagado"/>
    <x v="0"/>
    <s v="6329102 SERVICIOS DIVERSOS"/>
    <x v="16"/>
    <x v="0"/>
    <m/>
    <m/>
    <m/>
    <m/>
    <m/>
    <m/>
    <x v="121"/>
    <n v="2000"/>
    <n v="0"/>
    <n v="2000"/>
  </r>
  <r>
    <s v="R E001"/>
    <n v="7"/>
    <s v="COLABORATIVA S.A.C."/>
    <x v="121"/>
    <m/>
    <s v="NAVARRO JAUREGUI BRYANDA YESSENIA"/>
    <m/>
    <s v="RUC"/>
    <n v="10721682094"/>
    <s v="[{'codigo_producto': 1831, 'cantidad': '1', 'valor_unitario': 1300.0, 'precio_unitario': 1300.0, 'descuento': 0.0, 'subtotal': 1300.0, 'porcentaje_de_igv': '0.00', 'igv': 0.0, 'total': 1300.0, 'moneda': '1', 'tipo_de_cambio': 1.0, 'id_tipo_gasto': 5, 'nom_tipo_gasto': 'Otros', 'id_proveedor': 1754, 'id_producto': 28240, 'nom_producto': 'GESTION DE PLATAFORMAS DIGITALES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34"/>
    <n v="1"/>
    <n v="1300"/>
    <n v="1300"/>
    <n v="0"/>
    <n v="1300"/>
    <n v="0"/>
    <n v="0"/>
    <n v="1300"/>
    <n v="1"/>
    <n v="1"/>
    <x v="0"/>
    <s v="Otros"/>
    <x v="143"/>
    <n v="28240"/>
    <x v="228"/>
    <x v="0"/>
    <x v="0"/>
    <s v="Pagado"/>
    <x v="0"/>
    <s v="6329102 SERVICIOS DIVERSOS"/>
    <x v="16"/>
    <x v="0"/>
    <m/>
    <m/>
    <m/>
    <m/>
    <m/>
    <m/>
    <x v="369"/>
    <n v="1300"/>
    <n v="0"/>
    <n v="1300"/>
  </r>
  <r>
    <s v="R E001"/>
    <n v="14"/>
    <s v="COLABORATIVA S.A.C."/>
    <x v="121"/>
    <m/>
    <s v="RODRIGUEZ BERNAOLA MARIA JOSE"/>
    <m/>
    <s v="RUC"/>
    <n v="10726750144"/>
    <s v="[{'codigo_producto': 279, 'cantidad': '1', 'valor_unitario': 2000.0, 'precio_unitario': 2000.0, 'descuento': 0.0, 'subtotal': 2000.0, 'porcentaje_de_igv': '0.00', 'igv': 0.0, 'total': 2000.0, 'moneda': '1', 'tipo_de_cambio': 1.0, 'id_tipo_gasto': 2, 'nom_tipo_gasto': 'Servicios', 'id_proveedor': 1753, 'id_producto': 28238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133"/>
    <n v="1"/>
    <n v="2000"/>
    <n v="2000"/>
    <n v="0"/>
    <n v="2000"/>
    <n v="0"/>
    <n v="0"/>
    <n v="2000"/>
    <n v="1"/>
    <n v="1"/>
    <x v="1"/>
    <s v="Servicios"/>
    <x v="144"/>
    <n v="28238"/>
    <x v="131"/>
    <x v="3"/>
    <x v="0"/>
    <s v="Pagado"/>
    <x v="0"/>
    <s v="6329102 SERVICIOS DIVERSOS"/>
    <x v="16"/>
    <x v="0"/>
    <m/>
    <m/>
    <m/>
    <m/>
    <m/>
    <m/>
    <x v="151"/>
    <n v="2000"/>
    <n v="0"/>
    <n v="2000"/>
  </r>
  <r>
    <s v="F E001"/>
    <s v="00000031"/>
    <s v="COLABORATIVA S.A.C."/>
    <x v="121"/>
    <m/>
    <s v="GARRIDO ROJAS MARISABEL"/>
    <m/>
    <s v="RUC"/>
    <n v="10466293429"/>
    <s v="[{'codigo_producto': 1829, 'cantidad': '1', 'valor_unitario': 4500.0, 'precio_unitario': 5310.0, 'descuento': 0.0, 'subtotal': 4500.0, 'porcentaje_de_igv': '18.00', 'igv': 810.0, 'total': 5310.0, 'moneda': '1', 'tipo_de_cambio': 1.0, 'id_tipo_gasto': 2, 'nom_tipo_gasto': 'Servicios', 'id_proveedor': 1752, 'id_producto': 28234, 'nom_producto': 'SERVICIO DE COMUNICACIONES', 'categoria_producto': 'EVENT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73, 'nom_distribucion': 'Contenido', 'sub_categoria': 'Personal temporal', 'porcentaje': '100.00'}]]}]"/>
    <d v="2025-04-30T00:00:00"/>
    <m/>
    <m/>
    <m/>
    <m/>
    <m/>
    <x v="18"/>
    <n v="1"/>
    <n v="4500"/>
    <n v="5310"/>
    <n v="0"/>
    <n v="4500"/>
    <n v="18"/>
    <n v="810"/>
    <n v="5310"/>
    <n v="1"/>
    <n v="1"/>
    <x v="1"/>
    <s v="Servicios"/>
    <x v="80"/>
    <n v="28234"/>
    <x v="18"/>
    <x v="0"/>
    <x v="0"/>
    <s v="Pagado"/>
    <x v="5"/>
    <s v="6329000 AsesorÃ­a y consultorÃ­a - Otros"/>
    <x v="16"/>
    <x v="0"/>
    <m/>
    <m/>
    <m/>
    <m/>
    <m/>
    <m/>
    <x v="352"/>
    <n v="4500"/>
    <n v="810"/>
    <n v="5310"/>
  </r>
  <r>
    <s v="R E001"/>
    <n v="23"/>
    <s v="COLABORATIVA S.A.C."/>
    <x v="121"/>
    <m/>
    <s v="QUISPE QUISPE LUZ ESTEFANY"/>
    <m/>
    <s v="RUC"/>
    <n v="10727814197"/>
    <s v="[{'codigo_producto': 1827, 'cantidad': '1', 'valor_unitario': 2500.0, 'precio_unitario': 2500.0, 'descuento': 0.0, 'subtotal': 2500.0, 'porcentaje_de_igv': '0.00', 'igv': 0.0, 'total': 2500.0, 'moneda': '1', 'tipo_de_cambio': 1.0, 'id_tipo_gasto': 5, 'nom_tipo_gasto': 'Otros', 'id_proveedor': 1751, 'id_producto': 28232, 'nom_producto': 'COORDINACION DE MARKETING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30T00:00:00"/>
    <m/>
    <m/>
    <m/>
    <m/>
    <m/>
    <x v="235"/>
    <n v="1"/>
    <n v="2500"/>
    <n v="2500"/>
    <n v="0"/>
    <n v="2500"/>
    <n v="0"/>
    <n v="0"/>
    <n v="2500"/>
    <n v="1"/>
    <n v="1"/>
    <x v="0"/>
    <s v="Otros"/>
    <x v="145"/>
    <n v="28232"/>
    <x v="229"/>
    <x v="0"/>
    <x v="0"/>
    <s v="Pagado"/>
    <x v="0"/>
    <s v="6329102 SERVICIOS DIVERSOS"/>
    <x v="16"/>
    <x v="0"/>
    <m/>
    <m/>
    <m/>
    <m/>
    <m/>
    <m/>
    <x v="175"/>
    <n v="2500"/>
    <n v="0"/>
    <n v="2500"/>
  </r>
  <r>
    <s v="F E001"/>
    <s v="00000055"/>
    <s v="COLABORATIVA S.A.C."/>
    <x v="121"/>
    <m/>
    <s v="ROJAS CASTILLO SUSANA"/>
    <m/>
    <s v="RUC"/>
    <n v="10068780280"/>
    <s v="[{'codigo_producto': 1826, 'cantidad': '24', 'valor_unitario': 45.0, 'precio_unitario': 53.1, 'descuento': 0.0, 'subtotal': 1080.0, 'porcentaje_de_igv': '18.00', 'igv': 194.4000000000001, 'total': 1274.4, 'moneda': '1', 'tipo_de_cambio': 1.0, 'id_tipo_gasto': 5, 'nom_tipo_gasto': 'Otros', 'id_proveedor': 1492, 'id_producto': 28229, 'nom_producto': 'Polo', 'categoria_producto': 'EVENTOS', 'id_estado': 'paid', 'nombre_estado': 'Pagado', 'evento': {'id_evento': '', 'nom_evento': '', 'fecha_hora_ini_event': '', 'fecha_hora_fin_event': '', 'id_organizador': '', 'nom_organizador': '', 'tipo_organizador': ''}, 'id_cuenta': 6804, 'nom_cuenta': '6561104 uniformes', 'distribucion_analitica': [[{'codigo': 59, 'nom_distribucion': 'Administrativo', 'sub_categoria': 'Ime', 'porcentaje': '100.00'}]]}]"/>
    <d v="2025-04-30T00:00:00"/>
    <m/>
    <m/>
    <m/>
    <m/>
    <m/>
    <x v="236"/>
    <n v="24"/>
    <n v="45"/>
    <n v="53.1"/>
    <n v="0"/>
    <n v="1080"/>
    <n v="18"/>
    <n v="194.4"/>
    <n v="1274.4000000000001"/>
    <n v="1"/>
    <n v="1"/>
    <x v="0"/>
    <s v="Otros"/>
    <x v="64"/>
    <n v="28229"/>
    <x v="230"/>
    <x v="0"/>
    <x v="0"/>
    <s v="Pagado"/>
    <x v="15"/>
    <s v="6561104 uniformes"/>
    <x v="25"/>
    <x v="0"/>
    <m/>
    <m/>
    <m/>
    <m/>
    <m/>
    <m/>
    <x v="146"/>
    <n v="1080"/>
    <n v="194.4"/>
    <n v="1274.4000000000001"/>
  </r>
  <r>
    <s v="F E001"/>
    <s v="00000019"/>
    <s v="COLABORATIVA S.A.C."/>
    <x v="122"/>
    <m/>
    <s v="MUÃ‘OZ VERANO JOHN BRACKSON"/>
    <m/>
    <s v="RUC"/>
    <n v="10440668581"/>
    <s v="[{'codigo_producto': 1834, 'cantidad': '1', 'valor_unitario': 795.0, 'precio_unitario': 938.1, 'descuento': 0.0, 'subtotal': 795.0, 'porcentaje_de_igv': '18.00', 'igv': 143.10000000000002, 'total': 938.1, 'moneda': '1', 'tipo_de_cambio': 1.0, 'id_tipo_gasto': 5, 'nom_tipo_gasto': 'Otros', 'id_proveedor': 1389, 'id_producto': 28290, 'nom_producto': 'servici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9T00:00:00"/>
    <m/>
    <m/>
    <m/>
    <m/>
    <m/>
    <x v="237"/>
    <n v="1"/>
    <n v="795"/>
    <n v="938.1"/>
    <n v="0"/>
    <n v="795"/>
    <n v="18"/>
    <n v="143.1"/>
    <n v="938.1"/>
    <n v="1"/>
    <n v="1"/>
    <x v="0"/>
    <s v="Otros"/>
    <x v="14"/>
    <n v="28290"/>
    <x v="231"/>
    <x v="0"/>
    <x v="0"/>
    <s v="Pagado"/>
    <x v="0"/>
    <s v="6329102 SERVICIOS DIVERSOS"/>
    <x v="2"/>
    <x v="0"/>
    <m/>
    <m/>
    <m/>
    <m/>
    <m/>
    <m/>
    <x v="370"/>
    <n v="795"/>
    <n v="143.1"/>
    <n v="938.1"/>
  </r>
  <r>
    <s v="F E001"/>
    <s v="00000020"/>
    <s v="COLABORATIVA S.A.C."/>
    <x v="122"/>
    <m/>
    <s v="MUÃ‘OZ VERANO JOHN BRACKSON"/>
    <m/>
    <s v="RUC"/>
    <n v="10440668581"/>
    <s v="[{'codigo_producto': 1806, 'cantidad': '1', 'valor_unitario': 880.0, 'precio_unitario': 1038.4, 'descuento': 0.0, 'subtotal': 880.0, 'porcentaje_de_igv': '18.00', 'igv': 158.4000000000001, 'total': 1038.4, 'moneda': '1', 'tipo_de_cambio': 1.0, 'id_tipo_gasto': 1, 'nom_tipo_gasto': 'Personal', 'id_proveedor': 1389, 'id_producto': 28287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9T00:00:00"/>
    <m/>
    <m/>
    <m/>
    <m/>
    <m/>
    <x v="50"/>
    <n v="1"/>
    <n v="880"/>
    <n v="1038.4000000000001"/>
    <n v="0"/>
    <n v="880"/>
    <n v="18"/>
    <n v="158.4"/>
    <n v="1038.4000000000001"/>
    <n v="1"/>
    <n v="1"/>
    <x v="2"/>
    <s v="Personal"/>
    <x v="14"/>
    <n v="28287"/>
    <x v="50"/>
    <x v="6"/>
    <x v="0"/>
    <s v="Pagado"/>
    <x v="0"/>
    <s v="6329102 SERVICIOS DIVERSOS"/>
    <x v="2"/>
    <x v="0"/>
    <m/>
    <m/>
    <m/>
    <m/>
    <m/>
    <m/>
    <x v="287"/>
    <n v="880"/>
    <n v="158.4"/>
    <n v="1038.4000000000001"/>
  </r>
  <r>
    <s v="F F001"/>
    <s v="00008733"/>
    <s v="COLABORATIVA S.A.C."/>
    <x v="123"/>
    <m/>
    <s v="PRECINTOS PERU E.I.R.L"/>
    <m/>
    <s v="RUC"/>
    <n v="20546099904"/>
    <s v="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28T00:00:00"/>
    <m/>
    <m/>
    <m/>
    <m/>
    <m/>
    <x v="46"/>
    <n v="1"/>
    <n v="288.14"/>
    <n v="340"/>
    <n v="0"/>
    <n v="288.14"/>
    <n v="18"/>
    <n v="51.86"/>
    <n v="340"/>
    <n v="1"/>
    <n v="1"/>
    <x v="0"/>
    <s v="Otros"/>
    <x v="24"/>
    <n v="28223"/>
    <x v="46"/>
    <x v="5"/>
    <x v="0"/>
    <s v="Pagado"/>
    <x v="27"/>
    <s v="6330104 MATERIALES"/>
    <x v="10"/>
    <x v="0"/>
    <m/>
    <m/>
    <m/>
    <m/>
    <m/>
    <m/>
    <x v="371"/>
    <n v="288.14"/>
    <n v="51.86"/>
    <n v="340"/>
  </r>
  <r>
    <s v="F F001"/>
    <s v="00008733"/>
    <s v="COLABORATIVA S.A.C."/>
    <x v="123"/>
    <m/>
    <s v="PRECINTOS PERU E.I.R.L"/>
    <m/>
    <s v="RUC"/>
    <n v="20546099904"/>
    <s v="[{'codigo_producto': 223, 'cantidad': '1', 'valor_unitario': 288.14, 'precio_unitario': 340.0, 'descuento': 0.0, 'subtotal': 288.14, 'porcentaje_de_igv': '18.00', 'igv': 51.860000000000014, 'total': 340.0, 'moneda': '1', 'tipo_de_cambio': 1.0, 'id_tipo_gasto': 5, 'nom_tipo_gasto': 'Otros', 'id_proveedor': 1400, 'id_producto': 28223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1', 'valor_unitario': 932.2, 'precio_unitario': 1100.0, 'descuento': 0.0, 'subtotal': 932.2, 'porcentaje_de_igv': '18.00', 'igv': 167.79999999999995, 'total': 1100.0, 'moneda': '1', 'tipo_de_cambio': 1.0, 'id_tipo_gasto': 5, 'nom_tipo_gasto': 'Otros', 'id_proveedor': 1400, 'id_producto': 28224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28T00:00:00"/>
    <m/>
    <m/>
    <m/>
    <m/>
    <m/>
    <x v="177"/>
    <n v="1"/>
    <n v="932.2"/>
    <n v="1100"/>
    <n v="0"/>
    <n v="932.2"/>
    <n v="18"/>
    <n v="167.79999999999899"/>
    <n v="1100"/>
    <n v="1"/>
    <n v="1"/>
    <x v="0"/>
    <s v="Otros"/>
    <x v="24"/>
    <n v="28224"/>
    <x v="175"/>
    <x v="5"/>
    <x v="0"/>
    <s v="Pagado"/>
    <x v="27"/>
    <s v="6330104 MATERIALES"/>
    <x v="10"/>
    <x v="0"/>
    <m/>
    <m/>
    <m/>
    <m/>
    <m/>
    <m/>
    <x v="371"/>
    <n v="932.2"/>
    <n v="167.79999999999899"/>
    <n v="1100"/>
  </r>
  <r>
    <s v="F E001"/>
    <s v="00000029"/>
    <s v="COLABORATIVA S.A.C."/>
    <x v="124"/>
    <m/>
    <s v="MAGIKBYTE E.I.R.L.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x v="94"/>
    <n v="2"/>
    <n v="1804.2349999999999"/>
    <n v="2128.9949999999999"/>
    <n v="0"/>
    <n v="3608.47"/>
    <n v="18"/>
    <n v="649.52"/>
    <n v="4257.99"/>
    <n v="1"/>
    <n v="1"/>
    <x v="0"/>
    <s v="Otros"/>
    <x v="128"/>
    <n v="28218"/>
    <x v="92"/>
    <x v="4"/>
    <x v="0"/>
    <s v="Pagado"/>
    <x v="9"/>
    <s v="6330102 COMPRA EQUIPOS"/>
    <x v="19"/>
    <x v="0"/>
    <m/>
    <m/>
    <m/>
    <m/>
    <m/>
    <m/>
    <x v="346"/>
    <n v="3608.47"/>
    <n v="649.52"/>
    <n v="4257.99"/>
  </r>
  <r>
    <s v="F E001"/>
    <s v="00000029"/>
    <s v="COLABORATIVA S.A.C."/>
    <x v="124"/>
    <m/>
    <s v="MAGIKBYTE E.I.R.L.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x v="238"/>
    <n v="2"/>
    <n v="118.645"/>
    <n v="140"/>
    <n v="0"/>
    <n v="237.29"/>
    <n v="18"/>
    <n v="42.71"/>
    <n v="280"/>
    <n v="1"/>
    <n v="1"/>
    <x v="0"/>
    <s v="Otros"/>
    <x v="128"/>
    <n v="28219"/>
    <x v="232"/>
    <x v="0"/>
    <x v="0"/>
    <s v="Pagado"/>
    <x v="9"/>
    <s v="6330102 COMPRA EQUIPOS"/>
    <x v="19"/>
    <x v="0"/>
    <m/>
    <m/>
    <m/>
    <m/>
    <m/>
    <m/>
    <x v="346"/>
    <n v="237.29"/>
    <n v="42.71"/>
    <n v="280"/>
  </r>
  <r>
    <s v="F E001"/>
    <s v="00000029"/>
    <s v="COLABORATIVA S.A.C."/>
    <x v="124"/>
    <m/>
    <s v="MAGIKBYTE E.I.R.L."/>
    <m/>
    <s v="RUC"/>
    <n v="20609119277"/>
    <s v="[{'codigo_producto': 244, 'cantidad': '2', 'valor_unitario': 1804.235, 'precio_unitario': 2128.995, 'descuento': 0.0, 'subtotal': 3608.47, 'porcentaje_de_igv': '18.00', 'igv': 649.52, 'total': 4257.99, 'moneda': '1', 'tipo_de_cambio': 1.0, 'id_tipo_gasto': 5, 'nom_tipo_gasto': 'Otros', 'id_proveedor': 779, 'id_producto': 28218, 'nom_producto': 'LAPTOP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1818, 'cantidad': '2', 'valor_unitario': 118.645, 'precio_unitario': 140.0, 'descuento': 0.0, 'subtotal': 237.29, 'porcentaje_de_igv': '18.00', 'igv': 42.71000000000001, 'total': 280.0, 'moneda': '1', 'tipo_de_cambio': 1.0, 'id_tipo_gasto': 5, 'nom_tipo_gasto': 'Otros', 'id_proveedor': 779, 'id_producto': 28219, 'nom_producto': 'Memoria', 'categoria_producto': 'EVENT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, {'codigo_producto': 240, 'cantidad': '3', 'valor_unitario': 55.086666666666666, 'precio_unitario': 65.00333333333333, 'descuento': 0.0, 'subtotal': 165.26, 'porcentaje_de_igv': '18.00', 'igv': 29.75, 'total': 195.01, 'moneda': '1', 'tipo_de_cambio': 1.0, 'id_tipo_gasto': 5, 'nom_tipo_gasto': 'Otros', 'id_proveedor': 779, 'id_producto': 28220, 'nom_producto': 'MOUSE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82, 'nom_distribucion': 'Impresos', 'sub_categoria': 'Ime', 'porcentaje': '100.00'}]]}]"/>
    <d v="2025-04-24T00:00:00"/>
    <m/>
    <m/>
    <m/>
    <m/>
    <m/>
    <x v="95"/>
    <n v="3"/>
    <s v="55.086666666666666"/>
    <s v="65.00333333333333"/>
    <n v="0"/>
    <n v="165.26"/>
    <n v="18"/>
    <n v="29.75"/>
    <n v="195.01"/>
    <n v="1"/>
    <n v="1"/>
    <x v="0"/>
    <s v="Otros"/>
    <x v="128"/>
    <n v="28220"/>
    <x v="93"/>
    <x v="4"/>
    <x v="0"/>
    <s v="Pagado"/>
    <x v="9"/>
    <s v="6330102 COMPRA EQUIPOS"/>
    <x v="19"/>
    <x v="0"/>
    <m/>
    <m/>
    <m/>
    <m/>
    <m/>
    <m/>
    <x v="346"/>
    <n v="165.26"/>
    <n v="29.75"/>
    <n v="195.01"/>
  </r>
  <r>
    <s v="F F001"/>
    <s v="00000184"/>
    <s v="COLABORATIVA S.A.C."/>
    <x v="125"/>
    <m/>
    <s v="VILCHEZ GARCES ANA DEL CARMEN"/>
    <m/>
    <s v="RUC"/>
    <n v="10454379328"/>
    <s v="[{'codigo_producto': 1817, 'cantidad': '5', 'valor_unitario': 49.662, 'precio_unitario': 58.6, 'descuento': 0.0, 'subtotal': 248.31, 'porcentaje_de_igv': '18.00', 'igv': 44.69, 'total': 293.0, 'moneda': '1', 'tipo_de_cambio': 1.0, 'id_tipo_gasto': 5, 'nom_tipo_gasto': 'Otros', 'id_proveedor': 1702, 'id_producto': 28203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4-23T00:00:00"/>
    <m/>
    <m/>
    <m/>
    <m/>
    <m/>
    <x v="239"/>
    <n v="5"/>
    <n v="49.661999999999999"/>
    <n v="58.6"/>
    <n v="0"/>
    <n v="248.31"/>
    <n v="18"/>
    <n v="44.69"/>
    <n v="293"/>
    <n v="1"/>
    <n v="1"/>
    <x v="0"/>
    <s v="Otros"/>
    <x v="146"/>
    <n v="28203"/>
    <x v="233"/>
    <x v="0"/>
    <x v="0"/>
    <s v="Pagado"/>
    <x v="33"/>
    <s v="6251100 AtenciÃ³n al personal"/>
    <x v="4"/>
    <x v="0"/>
    <m/>
    <m/>
    <m/>
    <m/>
    <m/>
    <m/>
    <x v="372"/>
    <n v="248.31"/>
    <n v="44.69"/>
    <n v="293"/>
  </r>
  <r>
    <s v="F E001"/>
    <s v="00000012"/>
    <s v="COLABORATIVA S.A.C."/>
    <x v="126"/>
    <m/>
    <s v="MUÃ‘OZ VERANO JOHN BRACKSON"/>
    <m/>
    <s v="RUC"/>
    <n v="10440668581"/>
    <s v="[{'codigo_producto': 217, 'cantidad': '1', 'valor_unitario': 480.0, 'precio_unitario': 566.4, 'descuento': 0.0, 'subtotal': 480.0, 'porcentaje_de_igv': '18.00', 'igv': 86.39999999999998, 'total': 566.4, 'moneda': '1', 'tipo_de_cambio': 1.0, 'id_tipo_gasto': 1, 'nom_tipo_gasto': 'Personal', 'id_proveedor': 1389, 'id_producto': 28200, 'nom_producto': 'Validadores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22T00:00:00"/>
    <m/>
    <m/>
    <m/>
    <m/>
    <m/>
    <x v="224"/>
    <n v="1"/>
    <n v="480"/>
    <n v="566.4"/>
    <n v="0"/>
    <n v="480"/>
    <n v="18"/>
    <n v="86.399999999999906"/>
    <n v="566.4"/>
    <n v="1"/>
    <n v="1"/>
    <x v="2"/>
    <s v="Personal"/>
    <x v="14"/>
    <n v="28200"/>
    <x v="219"/>
    <x v="6"/>
    <x v="0"/>
    <s v="Pagado"/>
    <x v="0"/>
    <s v="6329102 SERVICIOS DIVERSOS"/>
    <x v="2"/>
    <x v="0"/>
    <m/>
    <m/>
    <m/>
    <m/>
    <m/>
    <m/>
    <x v="160"/>
    <n v="480"/>
    <n v="86.399999999999906"/>
    <n v="566.4"/>
  </r>
  <r>
    <s v="F F001"/>
    <s v="00000183"/>
    <s v="COLABORATIVA S.A.C."/>
    <x v="126"/>
    <m/>
    <s v="VILCHEZ GARCES ANA DEL CARMEN"/>
    <m/>
    <s v="RUC"/>
    <n v="10454379328"/>
    <s v="[{'codigo_producto': 1817, 'cantidad': '34', 'valor_unitario': 49.66088235294118, 'precio_unitario': 58.6, 'descuento': 0.0, 'subtotal': 1688.47, 'porcentaje_de_igv': '18.00', 'igv': 303.93000000000006, 'total': 1992.4, 'moneda': '1', 'tipo_de_cambio': 1.0, 'id_tipo_gasto': 5, 'nom_tipo_gasto': 'Otros', 'id_proveedor': 1702, 'id_producto': 28197, 'nom_producto': 'Tumblers', 'categoria_producto': 'EVENTOS', 'id_estado': 'paid', 'nombre_estado': 'Pagado', 'evento': {'id_evento': '', 'nom_evento': '', 'fecha_hora_ini_event': '', 'fecha_hora_fin_event': '', 'id_organizador': '', 'nom_organizador': '', 'tipo_organizador': ''}, 'id_cuenta': 6708, 'nom_cuenta': '6251100 AtenciÃ³n al personal', 'distribucion_analitica': [[{'codigo': 97, 'nom_distribucion': 'RR.HH', 'sub_categoria': 'Bienestar', 'porcentaje': '100.00'}]]}]"/>
    <d v="2025-04-22T00:00:00"/>
    <m/>
    <m/>
    <m/>
    <m/>
    <m/>
    <x v="239"/>
    <n v="34"/>
    <s v="49.66088235294118"/>
    <n v="58.6"/>
    <n v="0"/>
    <n v="1688.47"/>
    <n v="18"/>
    <n v="303.93"/>
    <n v="1992.4"/>
    <n v="1"/>
    <n v="1"/>
    <x v="0"/>
    <s v="Otros"/>
    <x v="146"/>
    <n v="28197"/>
    <x v="233"/>
    <x v="0"/>
    <x v="0"/>
    <s v="Pagado"/>
    <x v="33"/>
    <s v="6251100 AtenciÃ³n al personal"/>
    <x v="4"/>
    <x v="0"/>
    <m/>
    <m/>
    <m/>
    <m/>
    <m/>
    <m/>
    <x v="373"/>
    <n v="1688.47"/>
    <n v="303.93"/>
    <n v="1992.4"/>
  </r>
  <r>
    <s v="F E001"/>
    <s v="00000303"/>
    <s v="COLABORATIVA S.A.C."/>
    <x v="127"/>
    <m/>
    <s v="CHUQUISTA ALCARRAZ SAMUEL"/>
    <s v="Proveedor"/>
    <s v="RUC"/>
    <n v="10436805468"/>
    <s v="[{'codigo_producto': 1816, 'cantidad': '1', 'valor_unitario': 411.0, 'precio_unitario': 484.98, 'descuento': 0.0, 'subtotal': 411.0, 'porcentaje_de_igv': '18.00', 'igv': 73.98000000000002, 'total': 484.98, 'moneda': '2', 'tipo_de_cambio': 3.7730000000000006, 'id_tipo_gasto': 5, 'nom_tipo_gasto': 'Otros', 'id_proveedor': 524, 'id_producto': 28190, 'nom_producto': 'Aplicaciones informaticas', 'categoria_producto': 'EVENTOS', 'id_estado': 'paid', 'nombre_estado': 'Pagado', 'evento': {'id_evento': '', 'nom_evento': '', 'fecha_hora_ini_event': '', 'fecha_hora_fin_event': '', 'id_organizador': '', 'nom_organizador': '', 'tipo_organizador': ''}, 'id_cuenta': 6740, 'nom_cuenta': '6327106 SERVICIOS INFORMATICOS', 'distribucion_analitica': [[{'codigo': 100, 'nom_distribucion': 'TI', 'sub_categoria': 'Proyecto', 'porcentaje': '100.00'}]]}]"/>
    <d v="2025-04-17T00:00:00"/>
    <m/>
    <m/>
    <m/>
    <m/>
    <m/>
    <x v="240"/>
    <n v="1"/>
    <n v="411"/>
    <n v="484.98"/>
    <n v="0"/>
    <n v="411"/>
    <n v="18"/>
    <n v="73.98"/>
    <n v="484.98"/>
    <n v="2"/>
    <s v="3.7730000000000006"/>
    <x v="0"/>
    <s v="Otros"/>
    <x v="123"/>
    <n v="28190"/>
    <x v="234"/>
    <x v="0"/>
    <x v="0"/>
    <s v="Pagado"/>
    <x v="1"/>
    <s v="6327106 SERVICIOS INFORMATICOS"/>
    <x v="30"/>
    <x v="0"/>
    <m/>
    <m/>
    <m/>
    <m/>
    <m/>
    <m/>
    <x v="374"/>
    <n v="1550.703"/>
    <n v="279.12654000000003"/>
    <n v="1829.8295400000002"/>
  </r>
  <r>
    <s v="R E001"/>
    <n v="19"/>
    <s v="COLABORATIVA S.A.C."/>
    <x v="127"/>
    <m/>
    <s v="ESPINO MORI LEANDRO JOAQUIN"/>
    <m/>
    <s v="RUC"/>
    <n v="10712300251"/>
    <s v="[{'codigo_producto': 1808, 'cantidad': '1', 'valor_unitario': 1040.0, 'precio_unitario': 1040.0, 'descuento': 0.0, 'subtotal': 1040.0, 'porcentaje_de_igv': '0.00', 'igv': 0.0, 'total': 1040.0, 'moneda': '1', 'tipo_de_cambio': 1.0, 'id_tipo_gasto': 2, 'nom_tipo_gasto': 'Servicios', 'id_proveedor': 1642, 'id_producto': 28188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4-17T00:00:00"/>
    <m/>
    <m/>
    <m/>
    <m/>
    <m/>
    <x v="7"/>
    <n v="1"/>
    <n v="1040"/>
    <n v="1040"/>
    <n v="0"/>
    <n v="1040"/>
    <n v="0"/>
    <n v="0"/>
    <n v="1040"/>
    <n v="1"/>
    <n v="1"/>
    <x v="1"/>
    <s v="Servicios"/>
    <x v="9"/>
    <n v="28188"/>
    <x v="7"/>
    <x v="1"/>
    <x v="0"/>
    <s v="Pagado"/>
    <x v="5"/>
    <s v="6329000 AsesorÃ­a y consultorÃ­a - Otros"/>
    <x v="5"/>
    <x v="0"/>
    <m/>
    <m/>
    <m/>
    <m/>
    <m/>
    <m/>
    <x v="357"/>
    <n v="1040"/>
    <n v="0"/>
    <n v="1040"/>
  </r>
  <r>
    <s v="F F001"/>
    <s v="00008662"/>
    <s v="COLABORATIVA S.A.C."/>
    <x v="128"/>
    <m/>
    <s v="PRECINTOS PERU E.I.R.L"/>
    <m/>
    <s v="RUC"/>
    <n v="20546099904"/>
    <s v="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4T00:00:00"/>
    <m/>
    <m/>
    <m/>
    <m/>
    <m/>
    <x v="46"/>
    <n v="1"/>
    <n v="500"/>
    <n v="590"/>
    <n v="0"/>
    <n v="500"/>
    <n v="18"/>
    <n v="90"/>
    <n v="590"/>
    <n v="1"/>
    <n v="1"/>
    <x v="0"/>
    <s v="Otros"/>
    <x v="24"/>
    <n v="28182"/>
    <x v="46"/>
    <x v="5"/>
    <x v="0"/>
    <s v="Pagado"/>
    <x v="27"/>
    <s v="6330104 MATERIALES"/>
    <x v="10"/>
    <x v="0"/>
    <m/>
    <m/>
    <m/>
    <m/>
    <m/>
    <m/>
    <x v="375"/>
    <n v="500"/>
    <n v="90"/>
    <n v="590"/>
  </r>
  <r>
    <s v="F F001"/>
    <s v="00008662"/>
    <s v="COLABORATIVA S.A.C."/>
    <x v="128"/>
    <m/>
    <s v="PRECINTOS PERU E.I.R.L"/>
    <m/>
    <s v="RUC"/>
    <n v="20546099904"/>
    <s v="[{'codigo_producto': 223, 'cantidad': '1', 'valor_unitario': 500.0, 'precio_unitario': 590.0, 'descuento': 0.0, 'subtotal': 500.0, 'porcentaje_de_igv': '18.00', 'igv': 90.0, 'total': 590.0, 'moneda': '1', 'tipo_de_cambio': 1.0, 'id_tipo_gasto': 5, 'nom_tipo_gasto': 'Otros', 'id_proveedor': 1400, 'id_producto': 28182, 'nom_producto': 'BOLETO PREMIUN CON Q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, {'codigo_producto': 219, 'cantidad': '60000', 'valor_unitario': 0.16525416666666667, 'precio_unitario': 0.195, 'descuento': 0.0, 'subtotal': 9915.25, 'porcentaje_de_igv': '18.00', 'igv': 1784.75, 'total': 11700.0, 'moneda': '1', 'tipo_de_cambio': 1.0, 'id_tipo_gasto': 5, 'nom_tipo_gasto': 'Otros', 'id_proveedor': 1400, 'id_producto': 28183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4T00:00:00"/>
    <m/>
    <m/>
    <m/>
    <m/>
    <m/>
    <x v="177"/>
    <n v="60000"/>
    <s v="0.16525416666666667"/>
    <n v="0.19500000000000001"/>
    <n v="0"/>
    <n v="9915.25"/>
    <n v="18"/>
    <n v="1784.75"/>
    <n v="11700"/>
    <n v="1"/>
    <n v="1"/>
    <x v="0"/>
    <s v="Otros"/>
    <x v="24"/>
    <n v="28183"/>
    <x v="175"/>
    <x v="5"/>
    <x v="0"/>
    <s v="Pagado"/>
    <x v="27"/>
    <s v="6330104 MATERIALES"/>
    <x v="10"/>
    <x v="0"/>
    <m/>
    <m/>
    <m/>
    <m/>
    <m/>
    <m/>
    <x v="375"/>
    <n v="9915.25"/>
    <n v="1784.75"/>
    <n v="11700"/>
  </r>
  <r>
    <s v="F E001"/>
    <s v="00000027"/>
    <s v="COLABORATIVA S.A.C."/>
    <x v="128"/>
    <m/>
    <s v="MAGIKBYTE E.I.R.L."/>
    <m/>
    <s v="RUC"/>
    <n v="20609119277"/>
    <s v="[{'codigo_producto': 238, 'cantidad': '1', 'valor_unitario': 262.71, 'precio_unitario': 310.0, 'descuento': 0.0, 'subtotal': 262.71, 'porcentaje_de_igv': '18.00', 'igv': 47.29000000000002, 'total': 310.0, 'moneda': '1', 'tipo_de_cambio': 1.0, 'id_tipo_gasto': 5, 'nom_tipo_gasto': 'Otros', 'id_proveedor': 779, 'id_producto': 28175, 'nom_producto': 'MONITOR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98, 'nom_distribucion': 'TI', 'sub_categoria': 'Ime', 'porcentaje': '100.00'}]]}]"/>
    <d v="2025-04-14T00:00:00"/>
    <m/>
    <m/>
    <m/>
    <m/>
    <m/>
    <x v="36"/>
    <n v="1"/>
    <n v="262.70999999999998"/>
    <n v="310"/>
    <n v="0"/>
    <n v="262.70999999999998"/>
    <n v="18"/>
    <n v="47.29"/>
    <n v="310"/>
    <n v="1"/>
    <n v="1"/>
    <x v="0"/>
    <s v="Otros"/>
    <x v="128"/>
    <n v="28175"/>
    <x v="36"/>
    <x v="4"/>
    <x v="0"/>
    <s v="Pagado"/>
    <x v="9"/>
    <s v="6330102 COMPRA EQUIPOS"/>
    <x v="13"/>
    <x v="0"/>
    <m/>
    <m/>
    <m/>
    <m/>
    <m/>
    <m/>
    <x v="329"/>
    <n v="262.70999999999998"/>
    <n v="47.29"/>
    <n v="310"/>
  </r>
  <r>
    <s v="F F052"/>
    <s v="01510600"/>
    <s v="COLABORATIVA S.A.C."/>
    <x v="128"/>
    <m/>
    <s v="MAPFRE PERU S.A."/>
    <s v="Proveedor"/>
    <s v="RUC"/>
    <n v="20517182673"/>
    <s v="[{'codigo_producto': 1815, 'cantidad': '1', 'valor_unitario': 100.0, 'precio_unitario': 118.0, 'descuento': 0.0, 'subtotal': 100.0, 'porcentaje_de_igv': '18.00', 'igv': 18.0, 'total': 118.0, 'moneda': '1', 'tipo_de_cambio': 1.0, 'id_tipo_gasto': 5, 'nom_tipo_gasto': 'Otros', 'id_proveedor': 529, 'id_producto': 28172, 'nom_producto': 'CAT SALUD UNO RIESGO', 'categoria_producto': 'EVENTOS', 'id_estado': 'paid', 'nombre_estado': 'Pagado', 'evento': {'id_evento': '', 'nom_evento': '', 'fecha_hora_ini_event': '', 'fecha_hora_fin_event': '', 'id_organizador': '', 'nom_organizador': '', 'tipo_organizador': ''}, 'id_cuenta': 6711, 'nom_cuenta': '6273100 Seguro compl. Trab. Riesgo, accid. y enferm. prof.', 'distribucion_analitica': [[{'codigo': 130, 'nom_distribucion': 'RR.HH', 'sub_categoria': 'Seguridad y salud laboral', 'porcentaje': '100.00'}]]}]"/>
    <d v="2025-04-14T00:00:00"/>
    <m/>
    <m/>
    <m/>
    <m/>
    <m/>
    <x v="241"/>
    <n v="1"/>
    <n v="100"/>
    <n v="118"/>
    <n v="0"/>
    <n v="100"/>
    <n v="18"/>
    <n v="18"/>
    <n v="118"/>
    <n v="1"/>
    <n v="1"/>
    <x v="0"/>
    <s v="Otros"/>
    <x v="4"/>
    <n v="28172"/>
    <x v="235"/>
    <x v="0"/>
    <x v="0"/>
    <s v="Pagado"/>
    <x v="18"/>
    <s v="6273100 Seguro compl. Trab. Riesgo, accid. y enferm. prof."/>
    <x v="3"/>
    <x v="0"/>
    <m/>
    <m/>
    <m/>
    <m/>
    <m/>
    <m/>
    <x v="376"/>
    <n v="100"/>
    <n v="18"/>
    <n v="118"/>
  </r>
  <r>
    <s v="F E001"/>
    <s v="00000123"/>
    <s v="COLABORATIVA S.A.C."/>
    <x v="129"/>
    <m/>
    <s v="VILCA SILVA JOHAN ALDAIR  "/>
    <m/>
    <s v="RUC"/>
    <n v="10734281706"/>
    <s v="[{'codigo_producto': 1807, 'cantidad': '100', 'valor_unitario': 2.2, 'precio_unitario': 2.596, 'descuento': 0.0, 'subtotal': 220.0, 'porcentaje_de_igv': '18.00', 'igv': 39.60000000000002, 'total': 259.6, 'moneda': '1', 'tipo_de_cambio': 1.0, 'id_tipo_gasto': 5, 'nom_tipo_gasto': 'Otros', 'id_proveedor': 1570, 'id_producto': 28100, 'nom_producto': 'Cajas - Full Color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10T00:00:00"/>
    <m/>
    <m/>
    <m/>
    <m/>
    <m/>
    <x v="66"/>
    <n v="100"/>
    <n v="2.2000000000000002"/>
    <n v="2.5960000000000001"/>
    <n v="0"/>
    <n v="220"/>
    <n v="18"/>
    <n v="39.6"/>
    <n v="259.60000000000002"/>
    <n v="1"/>
    <n v="1"/>
    <x v="0"/>
    <s v="Otros"/>
    <x v="61"/>
    <n v="28100"/>
    <x v="65"/>
    <x v="5"/>
    <x v="0"/>
    <s v="Pagado"/>
    <x v="27"/>
    <s v="6330104 MATERIALES"/>
    <x v="10"/>
    <x v="0"/>
    <m/>
    <m/>
    <m/>
    <m/>
    <m/>
    <m/>
    <x v="377"/>
    <n v="220"/>
    <n v="39.6"/>
    <n v="259.60000000000002"/>
  </r>
  <r>
    <s v="F F001"/>
    <s v="00000691"/>
    <s v="COLABORATIVA S.A.C."/>
    <x v="130"/>
    <m/>
    <s v="GMONEY S.A."/>
    <m/>
    <s v="RUC"/>
    <n v="20546597921"/>
    <s v="[{'codigo_producto': 1855, 'cantidad': '1', 'valor_unitario': 1500.0, 'precio_unitario': 1770.0, 'descuento': 0.0, 'subtotal': 1500.0, 'porcentaje_de_igv': '18.00', 'igv': 270.0, 'total': 1770.0, 'moneda': '1', 'tipo_de_cambio': 1.0, 'id_tipo_gasto': 2, 'nom_tipo_gasto': 'Servicios', 'id_proveedor': 2117, 'id_producto': 29201, 'nom_producto': 'SERVICIO PRESTAD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4-09T00:00:00"/>
    <m/>
    <m/>
    <m/>
    <m/>
    <m/>
    <x v="170"/>
    <n v="1"/>
    <n v="1500"/>
    <n v="1770"/>
    <n v="0"/>
    <n v="1500"/>
    <n v="18"/>
    <n v="270"/>
    <n v="1770"/>
    <n v="1"/>
    <n v="1"/>
    <x v="1"/>
    <s v="Servicios"/>
    <x v="147"/>
    <n v="29201"/>
    <x v="168"/>
    <x v="0"/>
    <x v="0"/>
    <s v="Pagado"/>
    <x v="0"/>
    <s v="6329102 SERVICIOS DIVERSOS"/>
    <x v="30"/>
    <x v="0"/>
    <m/>
    <m/>
    <m/>
    <m/>
    <m/>
    <m/>
    <x v="378"/>
    <n v="1500"/>
    <n v="270"/>
    <n v="1770"/>
  </r>
  <r>
    <s v="F E001"/>
    <s v="00000247"/>
    <s v="COLABORATIVA S.A.C."/>
    <x v="130"/>
    <m/>
    <s v="Juan Diego Bances - VENTITAS HOME PERÃš"/>
    <m/>
    <s v="RUC"/>
    <n v="20612509973"/>
    <s v="[{'codigo_producto': 1814, 'cantidad': '1', 'valor_unitario': 502.54, 'precio_unitario': 593.0, 'descuento': 0.0, 'subtotal': 502.54, 'porcentaje_de_igv': '18.00', 'igv': 90.45999999999998, 'total': 593.0, 'moneda': '1', 'tipo_de_cambio': 1.0, 'id_tipo_gasto': 5, 'nom_tipo_gasto': 'Otros', 'id_proveedor': 1660, 'id_producto': 28162, 'nom_producto': 'Archivador', 'categoria_producto': 'ACTIVOS', 'id_estado': 'reversed', 'nombre_estado': 'Reverti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'', 'nom_distribucion': '', 'sub_categoria': '', 'porcentaje': '100.00'}]]}]"/>
    <d v="2025-04-09T00:00:00"/>
    <m/>
    <m/>
    <m/>
    <m/>
    <m/>
    <x v="132"/>
    <n v="1"/>
    <n v="502.54"/>
    <n v="593"/>
    <n v="0"/>
    <n v="502.54"/>
    <n v="18"/>
    <n v="90.459999999999894"/>
    <n v="593"/>
    <n v="1"/>
    <n v="1"/>
    <x v="0"/>
    <s v="Otros"/>
    <x v="148"/>
    <n v="28162"/>
    <x v="130"/>
    <x v="4"/>
    <x v="2"/>
    <s v="Revertido"/>
    <x v="5"/>
    <s v="6329000 AsesorÃ­a y consultorÃ­a - Otros"/>
    <x v="1"/>
    <x v="0"/>
    <m/>
    <m/>
    <m/>
    <m/>
    <m/>
    <m/>
    <x v="379"/>
    <n v="502.54"/>
    <n v="90.459999999999894"/>
    <n v="593"/>
  </r>
  <r>
    <s v="F E001"/>
    <s v="00000051"/>
    <s v="COLABORATIVA S.A.C."/>
    <x v="130"/>
    <m/>
    <s v="COMPLEJO SANTA ROSA - MARCAQUISPE CABEZA MACEDONIO"/>
    <m/>
    <s v="RUC"/>
    <n v="10084350422"/>
    <s v="[{'codigo_producto': 1813, 'cantidad': '1', 'valor_unitario': 9657.44, 'precio_unitario': 11395.78, 'descuento': 0.0, 'subtotal': 9657.44, 'porcentaje_de_igv': '18.00', 'igv': 1738.3400000000001, 'total': 11395.78, 'moneda': '1', 'tipo_de_cambio': 1.0, 'id_tipo_gasto': 5, 'nom_tipo_gasto': 'Otros', 'id_proveedor': 1659, 'id_producto': 28152, 'nom_producto': 'COMISION POR VENTA DE ENTRADA EN COMPLEJO SANTA  ROSA DEL MES DE ENERO-MARZO 2025', 'categoria_producto': 'COMISION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'', 'nom_distribucion': '', 'sub_categoria': '', 'porcentaje': '100.00'}]]}]"/>
    <d v="2025-04-09T00:00:00"/>
    <m/>
    <m/>
    <m/>
    <m/>
    <m/>
    <x v="242"/>
    <n v="1"/>
    <n v="9657.44"/>
    <n v="11395.78"/>
    <n v="0"/>
    <n v="9657.44"/>
    <n v="18"/>
    <n v="1738.34"/>
    <n v="11395.78"/>
    <n v="1"/>
    <n v="1"/>
    <x v="0"/>
    <s v="Otros"/>
    <x v="149"/>
    <n v="28152"/>
    <x v="236"/>
    <x v="11"/>
    <x v="0"/>
    <s v="Pagado"/>
    <x v="0"/>
    <s v="6329102 SERVICIOS DIVERSOS"/>
    <x v="1"/>
    <x v="0"/>
    <m/>
    <m/>
    <m/>
    <m/>
    <m/>
    <m/>
    <x v="380"/>
    <n v="9657.44"/>
    <n v="1738.34"/>
    <n v="11395.78"/>
  </r>
  <r>
    <s v="F E001"/>
    <s v="00000005"/>
    <s v="COLABORATIVA S.A.C."/>
    <x v="130"/>
    <m/>
    <s v="MUÃ‘OZ VERANO JOHN BRACKSON"/>
    <m/>
    <s v="RUC"/>
    <n v="10440668581"/>
    <s v="[{'codigo_producto': 1806, 'cantidad': '1', 'valor_unitario': 840.0, 'precio_unitario': 991.2, 'descuento': 0.0, 'subtotal': 840.0, 'porcentaje_de_igv': '18.00', 'igv': 151.20000000000005, 'total': 991.2, 'moneda': '1', 'tipo_de_cambio': 1.0, 'id_tipo_gasto': 1, 'nom_tipo_gasto': 'Personal', 'id_proveedor': 1389, 'id_producto': 28149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09T00:00:00"/>
    <m/>
    <m/>
    <m/>
    <m/>
    <m/>
    <x v="50"/>
    <n v="1"/>
    <n v="840"/>
    <n v="991.2"/>
    <n v="0"/>
    <n v="840"/>
    <n v="18"/>
    <n v="151.19999999999999"/>
    <n v="991.2"/>
    <n v="1"/>
    <n v="1"/>
    <x v="2"/>
    <s v="Personal"/>
    <x v="14"/>
    <n v="28149"/>
    <x v="50"/>
    <x v="6"/>
    <x v="0"/>
    <s v="Pagado"/>
    <x v="0"/>
    <s v="6329102 SERVICIOS DIVERSOS"/>
    <x v="2"/>
    <x v="0"/>
    <m/>
    <m/>
    <m/>
    <m/>
    <m/>
    <m/>
    <x v="381"/>
    <n v="840"/>
    <n v="151.19999999999999"/>
    <n v="991.2"/>
  </r>
  <r>
    <s v="F E001"/>
    <s v="00000088"/>
    <s v="COLABORATIVA S.A.C."/>
    <x v="131"/>
    <m/>
    <s v="FULLSTACK SAC"/>
    <m/>
    <s v="RUC"/>
    <n v="20603443030"/>
    <s v="[{'codigo_producto': 1811, 'cantidad': '1', 'valor_unitario': 825.0, 'precio_unitario': 973.5, 'descuento': 0.0, 'subtotal': 825.0, 'porcentaje_de_igv': '18.00', 'igv': 148.5, 'total': 973.5, 'moneda': '1', 'tipo_de_cambio': 1.0, 'id_tipo_gasto': 5, 'nom_tipo_gasto': 'Otros', 'id_proveedor': 1644, 'id_producto': 28155, 'nom_producto': 'Plan Individual Odoo', 'categoria_producto': 'Desarrollo profesional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4-07T00:00:00"/>
    <m/>
    <m/>
    <m/>
    <m/>
    <m/>
    <x v="243"/>
    <n v="1"/>
    <n v="825"/>
    <n v="973.5"/>
    <n v="0"/>
    <n v="825"/>
    <n v="18"/>
    <n v="148.5"/>
    <n v="973.5"/>
    <n v="1"/>
    <n v="1"/>
    <x v="0"/>
    <s v="Otros"/>
    <x v="150"/>
    <n v="28155"/>
    <x v="237"/>
    <x v="12"/>
    <x v="0"/>
    <s v="Pagado"/>
    <x v="30"/>
    <s v="6241100 CapacitaciÃ³n"/>
    <x v="4"/>
    <x v="0"/>
    <m/>
    <m/>
    <m/>
    <m/>
    <m/>
    <m/>
    <x v="382"/>
    <n v="825"/>
    <n v="148.5"/>
    <n v="973.5"/>
  </r>
  <r>
    <s v="F E001"/>
    <s v="00000476"/>
    <s v="COLABORATIVA S.A.C."/>
    <x v="131"/>
    <m/>
    <s v="CATORCE &amp; SEIS S.A.C."/>
    <s v="Cliente"/>
    <s v="RUC"/>
    <n v="20563684268"/>
    <s v="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34"/>
    <n v="1"/>
    <n v="3006.87"/>
    <n v="3548.11"/>
    <n v="0"/>
    <n v="3006.87"/>
    <n v="18"/>
    <n v="541.24"/>
    <n v="3548.11"/>
    <n v="1"/>
    <n v="1"/>
    <x v="1"/>
    <s v="Servicios"/>
    <x v="33"/>
    <n v="28130"/>
    <x v="34"/>
    <x v="3"/>
    <x v="0"/>
    <s v="Pagado"/>
    <x v="0"/>
    <s v="6329102 SERVICIOS DIVERSOS"/>
    <x v="16"/>
    <x v="0"/>
    <m/>
    <m/>
    <m/>
    <m/>
    <m/>
    <m/>
    <x v="383"/>
    <n v="3006.87"/>
    <n v="541.24"/>
    <n v="3548.11"/>
  </r>
  <r>
    <s v="F E001"/>
    <s v="00000476"/>
    <s v="COLABORATIVA S.A.C."/>
    <x v="131"/>
    <m/>
    <s v="CATORCE &amp; SEIS S.A.C."/>
    <s v="Cliente"/>
    <s v="RUC"/>
    <n v="20563684268"/>
    <s v="[{'codigo_producto': 278, 'cantidad': '1', 'valor_unitario': 3006.87, 'precio_unitario': 3548.11, 'descuento': 0.0, 'subtotal': 3006.87, 'porcentaje_de_igv': '18.00', 'igv': 541.2400000000002, 'total': 3548.11, 'moneda': '1', 'tipo_de_cambio': 1.0, 'id_tipo_gasto': 2, 'nom_tipo_gasto': 'Servicios', 'id_proveedor': 384, 'id_producto': 28130, 'nom_producto': 'SERVICIO DE MARKETING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, {'codigo_producto': 1812, 'cantidad': '1', 'valor_unitario': 3202.99, 'precio_unitario': 3779.53, 'descuento': 0.0, 'subtotal': 3202.99, 'porcentaje_de_igv': '18.00', 'igv': 576.5400000000004, 'total': 3779.53, 'moneda': '1', 'tipo_de_cambio': 1.0, 'id_tipo_gasto': 2, 'nom_tipo_gasto': 'Servicios', 'id_proveedor': 384, 'id_producto': 28131, 'nom_producto': 'REALIZACION DE EVENTO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244"/>
    <n v="1"/>
    <n v="3202.99"/>
    <n v="3779.53"/>
    <n v="0"/>
    <n v="3202.99"/>
    <n v="18"/>
    <n v="576.54"/>
    <n v="3779.53"/>
    <n v="1"/>
    <n v="1"/>
    <x v="1"/>
    <s v="Servicios"/>
    <x v="33"/>
    <n v="28131"/>
    <x v="238"/>
    <x v="1"/>
    <x v="0"/>
    <s v="Pagado"/>
    <x v="0"/>
    <s v="6329102 SERVICIOS DIVERSOS"/>
    <x v="16"/>
    <x v="0"/>
    <m/>
    <m/>
    <m/>
    <m/>
    <m/>
    <m/>
    <x v="383"/>
    <n v="3202.99"/>
    <n v="576.54"/>
    <n v="3779.53"/>
  </r>
  <r>
    <s v="F E001"/>
    <s v="00000475"/>
    <s v="COLABORATIVA S.A.C."/>
    <x v="131"/>
    <m/>
    <s v="CATORCE &amp; SEIS S.A.C."/>
    <s v="Cliente"/>
    <s v="RUC"/>
    <n v="20563684268"/>
    <s v="[{'codigo_producto': 279, 'cantidad': '1', 'valor_unitario': 18758.31, 'precio_unitario': 22134.81, 'descuento': 0.0, 'subtotal': 18758.31, 'porcentaje_de_igv': '18.00', 'igv': 3376.5, 'total': 22134.81, 'moneda': '1', 'tipo_de_cambio': 1.0, 'id_tipo_gasto': 2, 'nom_tipo_gasto': 'Servicios', 'id_proveedor': 384, 'id_producto': 28127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133"/>
    <n v="1"/>
    <n v="18758.310000000001"/>
    <n v="22134.81"/>
    <n v="0"/>
    <n v="18758.310000000001"/>
    <n v="18"/>
    <n v="3376.5"/>
    <n v="22134.81"/>
    <n v="1"/>
    <n v="1"/>
    <x v="1"/>
    <s v="Servicios"/>
    <x v="33"/>
    <n v="28127"/>
    <x v="131"/>
    <x v="3"/>
    <x v="0"/>
    <s v="Pagado"/>
    <x v="0"/>
    <s v="6329102 SERVICIOS DIVERSOS"/>
    <x v="16"/>
    <x v="0"/>
    <m/>
    <m/>
    <m/>
    <m/>
    <m/>
    <m/>
    <x v="384"/>
    <n v="18758.310000000001"/>
    <n v="3376.5"/>
    <n v="22134.81"/>
  </r>
  <r>
    <s v="F E001"/>
    <s v="00000474"/>
    <s v="COLABORATIVA S.A.C."/>
    <x v="131"/>
    <m/>
    <s v="CATORCE &amp; SEIS S.A.C."/>
    <s v="Cliente"/>
    <s v="RUC"/>
    <n v="20563684268"/>
    <s v="[{'codigo_producto': 279, 'cantidad': '1', 'valor_unitario': 18794.92, 'precio_unitario': 22178.01, 'descuento': 0.0, 'subtotal': 18794.92, 'porcentaje_de_igv': '18.00', 'igv': 3383.09, 'total': 22178.01, 'moneda': '1', 'tipo_de_cambio': 1.0, 'id_tipo_gasto': 2, 'nom_tipo_gasto': 'Servicios', 'id_proveedor': 384, 'id_producto': 28124, 'nom_producto': 'SERVICIO DE CONTENIDO', 'categoria_producto': 'Otr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73, 'nom_distribucion': 'Contenido', 'sub_categoria': 'Personal temporal', 'porcentaje': '100.00'}]]}]"/>
    <d v="2025-04-07T00:00:00"/>
    <m/>
    <m/>
    <m/>
    <m/>
    <m/>
    <x v="133"/>
    <n v="1"/>
    <n v="18794.919999999998"/>
    <n v="22178.01"/>
    <n v="0"/>
    <n v="18794.919999999998"/>
    <n v="18"/>
    <n v="3383.09"/>
    <n v="22178.01"/>
    <n v="1"/>
    <n v="1"/>
    <x v="1"/>
    <s v="Servicios"/>
    <x v="33"/>
    <n v="28124"/>
    <x v="131"/>
    <x v="3"/>
    <x v="0"/>
    <s v="Pagado"/>
    <x v="0"/>
    <s v="6329102 SERVICIOS DIVERSOS"/>
    <x v="16"/>
    <x v="0"/>
    <m/>
    <m/>
    <m/>
    <m/>
    <m/>
    <m/>
    <x v="385"/>
    <n v="18794.919999999998"/>
    <n v="3383.09"/>
    <n v="22178.01"/>
  </r>
  <r>
    <s v="F F001"/>
    <s v="00008616"/>
    <s v="COLABORATIVA S.A.C."/>
    <x v="132"/>
    <m/>
    <s v="PRECINTOS PERU E.I.R.L"/>
    <m/>
    <s v="RUC"/>
    <n v="20546099904"/>
    <s v="[{'codigo_producto': 219, 'cantidad': '1', 'valor_unitario': 525.42, 'precio_unitario': 620.0, 'descuento': 0.0, 'subtotal': 525.42, 'porcentaje_de_igv': '18.00', 'igv': 94.58000000000004, 'total': 620.0, 'moneda': '1', 'tipo_de_cambio': 1.0, 'id_tipo_gasto': 5, 'nom_tipo_gasto': 'Otros', 'id_proveedor': 1400, 'id_producto': 28142, 'nom_producto': 'Cintillos', 'categoria_producto': 'IMPRESOS', 'id_estado': 'paid', 'nombre_estado': 'Pagado', 'evento': {'id_evento': '', 'nom_evento': '', 'fecha_hora_ini_event': '', 'fecha_hora_fin_event': '', 'id_organizador': '', 'nom_organizador': '', 'tipo_organizador': ''}, 'id_cuenta': 6748, 'nom_cuenta': '6330104 MATERIALES', 'distribucion_analitica': [[{'codigo': 83, 'nom_distribucion': 'Impresos', 'sub_categoria': 'Suministros Compra', 'porcentaje': '100.00'}]]}]"/>
    <d v="2025-04-05T00:00:00"/>
    <m/>
    <m/>
    <m/>
    <m/>
    <m/>
    <x v="177"/>
    <n v="1"/>
    <n v="525.41999999999996"/>
    <n v="620"/>
    <n v="0"/>
    <n v="525.41999999999996"/>
    <n v="18"/>
    <n v="94.58"/>
    <n v="620"/>
    <n v="1"/>
    <n v="1"/>
    <x v="0"/>
    <s v="Otros"/>
    <x v="24"/>
    <n v="28142"/>
    <x v="175"/>
    <x v="5"/>
    <x v="0"/>
    <s v="Pagado"/>
    <x v="27"/>
    <s v="6330104 MATERIALES"/>
    <x v="10"/>
    <x v="0"/>
    <m/>
    <m/>
    <m/>
    <m/>
    <m/>
    <m/>
    <x v="386"/>
    <n v="525.41999999999996"/>
    <n v="94.58"/>
    <n v="620"/>
  </r>
  <r>
    <s v="R E001"/>
    <n v="14"/>
    <s v="COLABORATIVA S.A.C."/>
    <x v="133"/>
    <m/>
    <s v="SAIDA SAAVEDRA HERRERA"/>
    <s v="Proveedor"/>
    <s v="RUC"/>
    <n v="10437017285"/>
    <s v="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8134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4-04T00:00:00"/>
    <m/>
    <m/>
    <m/>
    <m/>
    <m/>
    <x v="245"/>
    <n v="1"/>
    <n v="300"/>
    <n v="300"/>
    <n v="0"/>
    <n v="300"/>
    <n v="0"/>
    <n v="0"/>
    <n v="300"/>
    <n v="1"/>
    <n v="1"/>
    <x v="2"/>
    <s v="Personal"/>
    <x v="151"/>
    <n v="28134"/>
    <x v="239"/>
    <x v="6"/>
    <x v="0"/>
    <s v="Pagado"/>
    <x v="0"/>
    <s v="6329102 SERVICIOS DIVERSOS"/>
    <x v="2"/>
    <x v="0"/>
    <m/>
    <m/>
    <m/>
    <m/>
    <m/>
    <m/>
    <x v="151"/>
    <n v="300"/>
    <n v="0"/>
    <n v="300"/>
  </r>
  <r>
    <s v="R E001"/>
    <n v="23"/>
    <s v="COLABORATIVA S.A.C."/>
    <x v="134"/>
    <m/>
    <s v="SALDAÃ‘A VASQUEZ GENESIS"/>
    <m/>
    <s v="RUC"/>
    <n v="10702075403"/>
    <s v="[{'codigo_producto': 1810, 'cantidad': '1', 'valor_unitario': 1680.0, 'precio_unitario': 1680.0, 'descuento': 0.0, 'subtotal': 1680.0, 'porcentaje_de_igv': '0.00', 'igv': 0.0, 'total': 1680.0, 'moneda': '1', 'tipo_de_cambio': 1.0, 'id_tipo_gasto': 2, 'nom_tipo_gasto': 'Servicios', 'id_proveedor': 1643, 'id_producto': 28108, 'nom_producto': 'SERVICIO DE DISENO UXUI', 'categoria_producto': 'Mobiliario de oficina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0, 'nom_distribucion': 'TI', 'sub_categoria': 'Proyecto', 'porcentaje': '100.00'}]]}]"/>
    <d v="2025-04-03T00:00:00"/>
    <m/>
    <m/>
    <m/>
    <m/>
    <m/>
    <x v="246"/>
    <n v="1"/>
    <n v="1680"/>
    <n v="1680"/>
    <n v="0"/>
    <n v="1680"/>
    <n v="0"/>
    <n v="0"/>
    <n v="1680"/>
    <n v="1"/>
    <n v="1"/>
    <x v="1"/>
    <s v="Servicios"/>
    <x v="152"/>
    <n v="28108"/>
    <x v="240"/>
    <x v="8"/>
    <x v="0"/>
    <s v="Pagado"/>
    <x v="0"/>
    <s v="6329102 SERVICIOS DIVERSOS"/>
    <x v="30"/>
    <x v="0"/>
    <m/>
    <m/>
    <m/>
    <m/>
    <m/>
    <m/>
    <x v="175"/>
    <n v="1680"/>
    <n v="0"/>
    <n v="1680"/>
  </r>
  <r>
    <s v="F F002"/>
    <s v="00001290"/>
    <s v="COLABORATIVA S.A.C."/>
    <x v="135"/>
    <m/>
    <s v="PRAGMATIC S.A.C."/>
    <s v="Proveedor"/>
    <s v="RUC"/>
    <n v="20607097039"/>
    <s v="[{'codigo_producto': 2045, 'cantidad': '1', 'valor_unitario': 750.0, 'precio_unitario': 885.0, 'descuento': 0.0, 'subtotal': 750.0, 'porcentaje_de_igv': '18.00', 'igv': 135.0, 'total': 885.0, 'moneda': '1', 'tipo_de_cambio': 1.0, 'id_tipo_gasto': 5, 'nom_tipo_gasto': 'Otros', 'id_proveedor': 565, 'id_producto': 30332, 'nom_producto': 'DESARROLLO DE INTEGRACION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4-02T00:00:00"/>
    <m/>
    <m/>
    <m/>
    <m/>
    <m/>
    <x v="53"/>
    <n v="1"/>
    <n v="750"/>
    <n v="885"/>
    <n v="0"/>
    <n v="750"/>
    <n v="18"/>
    <n v="135"/>
    <n v="885"/>
    <n v="1"/>
    <n v="1"/>
    <x v="0"/>
    <s v="Otros"/>
    <x v="1"/>
    <n v="30332"/>
    <x v="53"/>
    <x v="0"/>
    <x v="0"/>
    <s v="Pagado"/>
    <x v="0"/>
    <s v="6329102 SERVICIOS DIVERSOS"/>
    <x v="49"/>
    <x v="0"/>
    <m/>
    <m/>
    <m/>
    <m/>
    <m/>
    <m/>
    <x v="387"/>
    <n v="750"/>
    <n v="135"/>
    <n v="885"/>
  </r>
  <r>
    <s v="F FFF1"/>
    <s v="00001498"/>
    <s v="COLABORATIVA S.A.C."/>
    <x v="135"/>
    <m/>
    <s v="Inversiones Rentables SAC"/>
    <s v="Proveedor"/>
    <s v="RUC"/>
    <n v="20505657188"/>
    <s v="[{'codigo_producto': 1809, 'cantidad': '1', 'valor_unitario': 210.17, 'precio_unitario': 248.0, 'descuento': 0.0, 'subtotal': 210.17, 'porcentaje_de_igv': '18.00', 'igv': 37.83000000000001, 'total': 248.0, 'moneda': '1', 'tipo_de_cambio': 1.0, 'id_tipo_gasto': 5, 'nom_tipo_gasto': 'Otros', 'id_proveedor': 1634, 'id_producto': 28105, 'nom_producto': 'Bomba de condensado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"/>
    <d v="2025-04-02T00:00:00"/>
    <m/>
    <m/>
    <m/>
    <m/>
    <m/>
    <x v="247"/>
    <n v="1"/>
    <n v="210.17"/>
    <n v="248"/>
    <n v="0"/>
    <n v="210.17"/>
    <n v="18"/>
    <n v="37.83"/>
    <n v="248"/>
    <n v="1"/>
    <n v="1"/>
    <x v="0"/>
    <s v="Otros"/>
    <x v="153"/>
    <n v="28105"/>
    <x v="241"/>
    <x v="4"/>
    <x v="0"/>
    <s v="Pagado"/>
    <x v="9"/>
    <s v="6330102 COMPRA EQUIPOS"/>
    <x v="35"/>
    <x v="0"/>
    <m/>
    <m/>
    <m/>
    <m/>
    <m/>
    <m/>
    <x v="388"/>
    <n v="210.17"/>
    <n v="37.83"/>
    <n v="248"/>
  </r>
  <r>
    <s v="F FE24"/>
    <s v="00003202"/>
    <s v="COLABORATIVA S.A.C."/>
    <x v="136"/>
    <m/>
    <s v="Verisure Peru SAC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2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4-01T00:00:00"/>
    <m/>
    <m/>
    <m/>
    <m/>
    <m/>
    <x v="26"/>
    <n v="1"/>
    <n v="193.23"/>
    <n v="228.01"/>
    <n v="0"/>
    <n v="193.23"/>
    <n v="18"/>
    <n v="34.78"/>
    <n v="228.01"/>
    <n v="1"/>
    <n v="1"/>
    <x v="1"/>
    <s v="Servicios"/>
    <x v="25"/>
    <n v="28522"/>
    <x v="26"/>
    <x v="0"/>
    <x v="0"/>
    <s v="Pagado"/>
    <x v="0"/>
    <s v="6329102 SERVICIOS DIVERSOS"/>
    <x v="14"/>
    <x v="0"/>
    <m/>
    <m/>
    <m/>
    <m/>
    <m/>
    <m/>
    <x v="389"/>
    <n v="193.23"/>
    <n v="34.78"/>
    <n v="228.01"/>
  </r>
  <r>
    <s v="R E001"/>
    <n v="136"/>
    <s v="COLABORATIVA S.A.C."/>
    <x v="137"/>
    <m/>
    <s v="MUÃ‘OZ VERANO JOHN BRACKSON"/>
    <m/>
    <s v="RUC"/>
    <n v="10440668581"/>
    <s v="[{'codigo_producto': 1806, 'cantidad': '1', 'valor_unitario': 840.0, 'precio_unitario': 840.0, 'descuento': 0.0, 'subtotal': 840.0, 'porcentaje_de_igv': '0.00', 'igv': 0.0, 'total': 840.0, 'moneda': '1', 'tipo_de_cambio': 1.0, 'id_tipo_gasto': 1, 'nom_tipo_gasto': 'Personal', 'id_proveedor': 1389, 'id_producto': 27020, 'nom_producto': 'Servicio de Validacion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3-31T00:00:00"/>
    <m/>
    <m/>
    <m/>
    <m/>
    <m/>
    <x v="50"/>
    <n v="1"/>
    <n v="840"/>
    <n v="840"/>
    <n v="0"/>
    <n v="840"/>
    <n v="0"/>
    <n v="0"/>
    <n v="840"/>
    <n v="1"/>
    <n v="1"/>
    <x v="2"/>
    <s v="Personal"/>
    <x v="14"/>
    <n v="27020"/>
    <x v="50"/>
    <x v="6"/>
    <x v="0"/>
    <s v="Pagado"/>
    <x v="0"/>
    <s v="6329102 SERVICIOS DIVERSOS"/>
    <x v="2"/>
    <x v="0"/>
    <m/>
    <m/>
    <m/>
    <m/>
    <m/>
    <m/>
    <x v="390"/>
    <n v="840"/>
    <n v="0"/>
    <n v="840"/>
  </r>
  <r>
    <s v="F FFF1"/>
    <s v="00001493"/>
    <s v="COLABORATIVA S.A.C."/>
    <x v="138"/>
    <m/>
    <s v="Inversiones Rentables SAC"/>
    <s v="Proveedor"/>
    <s v="RUC"/>
    <n v="20505657188"/>
    <s v="[{'codigo_producto': 1805, 'cantidad': '1', 'valor_unitario': 1327.12, 'precio_unitario': 1566.0, 'descuento': 0.0, 'subtotal': 1327.12, 'porcentaje_de_igv': '18.00', 'igv': 238.8800000000001, 'total': 1566.0, 'moneda': '1', 'tipo_de_cambio': 1.0, 'id_tipo_gasto': 5, 'nom_tipo_gasto': 'Otros', 'id_proveedor': 1634, 'id_producto': 26995, 'nom_producto': 'Equipo LENNOX INVERTER SF 12000btu Split Pared  2200160hz R-410', 'categoria_producto': 'ACTIVOS', 'id_estado': 'paid', 'nombre_estado': 'Pagado', 'evento': {'id_evento': '', 'nom_evento': '', 'fecha_hora_ini_event': '', 'fecha_hora_fin_event': '', 'id_organizador': '', 'nom_organizador': '', 'tipo_organizador': ''}, 'id_cuenta': 6746, 'nom_cuenta': '6330102 COMPRA EQUIPOS', 'distribucion_analitica': [[{'codigo': 110, 'nom_distribucion': 'Administrativo', 'sub_categoria': 'Proyecto', 'porcentaje': '100.00'}]]}]"/>
    <d v="2025-03-28T00:00:00"/>
    <m/>
    <m/>
    <m/>
    <m/>
    <m/>
    <x v="248"/>
    <n v="1"/>
    <n v="1327.12"/>
    <n v="1566"/>
    <n v="0"/>
    <n v="1327.12"/>
    <n v="18"/>
    <n v="238.88"/>
    <n v="1566"/>
    <n v="1"/>
    <n v="1"/>
    <x v="0"/>
    <s v="Otros"/>
    <x v="153"/>
    <n v="26995"/>
    <x v="242"/>
    <x v="4"/>
    <x v="0"/>
    <s v="Pagado"/>
    <x v="9"/>
    <s v="6330102 COMPRA EQUIPOS"/>
    <x v="35"/>
    <x v="0"/>
    <m/>
    <m/>
    <m/>
    <m/>
    <m/>
    <m/>
    <x v="391"/>
    <n v="1327.12"/>
    <n v="238.88"/>
    <n v="1566"/>
  </r>
  <r>
    <s v="F FFF1"/>
    <s v="00001494"/>
    <s v="COLABORATIVA S.A.C."/>
    <x v="138"/>
    <m/>
    <s v="Inversiones Rentables SAC"/>
    <s v="Proveedor"/>
    <s v="RUC"/>
    <n v="20505657188"/>
    <s v="[{'codigo_producto': 1804, 'cantidad': '1', 'valor_unitario': 661.02, 'precio_unitario': 780.0, 'descuento': 0.0, 'subtotal': 661.02, 'porcentaje_de_igv': '18.00', 'igv': 118.98000000000002, 'total': 780.0, 'moneda': '1', 'tipo_de_cambio': 1.0, 'id_tipo_gasto': 2, 'nom_tipo_gasto': 'Servicios', 'id_proveedor': 1634, 'id_producto': 26992, 'nom_producto': 'Servicio de Instalacion', 'categoria_producto': 'SERVICIOS', 'id_estado': 'paid', 'nombre_estado': 'Pagado', 'evento': {'id_evento': '', 'nom_evento': '', 'fecha_hora_ini_event': '', 'fecha_hora_fin_event': '', 'id_organizador': '', 'nom_organizador': '', 'tipo_organizador': ''}, 'id_cuenta': 6370, 'nom_cuenta': '3324100 Instalaciones -Costo', 'distribucion_analitica': [[{'codigo': 110, 'nom_distribucion': 'Administrativo', 'sub_categoria': 'Proyecto', 'porcentaje': '100.00'}]]}]"/>
    <d v="2025-03-28T00:00:00"/>
    <m/>
    <m/>
    <m/>
    <m/>
    <m/>
    <x v="124"/>
    <n v="1"/>
    <n v="661.02"/>
    <n v="780"/>
    <n v="0"/>
    <n v="661.02"/>
    <n v="18"/>
    <n v="118.98"/>
    <n v="780"/>
    <n v="1"/>
    <n v="1"/>
    <x v="1"/>
    <s v="Servicios"/>
    <x v="153"/>
    <n v="26992"/>
    <x v="122"/>
    <x v="1"/>
    <x v="0"/>
    <s v="Pagado"/>
    <x v="35"/>
    <s v="3324100 Instalaciones -Costo"/>
    <x v="35"/>
    <x v="0"/>
    <m/>
    <m/>
    <m/>
    <m/>
    <m/>
    <m/>
    <x v="392"/>
    <n v="661.02"/>
    <n v="118.98"/>
    <n v="780"/>
  </r>
  <r>
    <s v="R E001"/>
    <n v="2"/>
    <s v="COLABORATIVA S.A.C."/>
    <x v="138"/>
    <m/>
    <s v="Nelly Judith Mendoza Bravo"/>
    <m/>
    <s v="RUC"/>
    <m/>
    <s v="[{'codigo_producto': 1802, 'cantidad': '1', 'valor_unitario': 1200.0, 'precio_unitario': 1200.0, 'descuento': 0.0, 'subtotal': 1200.0, 'porcentaje_de_igv': '0.00', 'igv': 0.0, 'total': 1200.0, 'moneda': '1', 'tipo_de_cambio': 1.0, 'id_tipo_gasto': 2, 'nom_tipo_gasto': 'Servicios', 'id_proveedor': 1628, 'id_producto': 26986, 'nom_producto': 'MANTENIMIENTO DE LAS AREAS COMUNE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31, 'nom_distribucion': 'Administrativo', 'sub_categoria': 'Mantenimiento', 'porcentaje': '100.00'}]]}]"/>
    <d v="2025-03-28T00:00:00"/>
    <m/>
    <m/>
    <m/>
    <m/>
    <m/>
    <x v="249"/>
    <n v="1"/>
    <n v="1200"/>
    <n v="1200"/>
    <n v="0"/>
    <n v="1200"/>
    <n v="0"/>
    <n v="0"/>
    <n v="1200"/>
    <n v="1"/>
    <n v="1"/>
    <x v="1"/>
    <s v="Servicios"/>
    <x v="154"/>
    <n v="26986"/>
    <x v="243"/>
    <x v="1"/>
    <x v="0"/>
    <s v="Pagado"/>
    <x v="0"/>
    <s v="6329102 SERVICIOS DIVERSOS"/>
    <x v="23"/>
    <x v="0"/>
    <m/>
    <m/>
    <m/>
    <m/>
    <m/>
    <m/>
    <x v="393"/>
    <n v="1200"/>
    <n v="0"/>
    <n v="1200"/>
  </r>
  <r>
    <s v="R E001"/>
    <n v="13"/>
    <s v="COLABORATIVA S.A.C."/>
    <x v="139"/>
    <m/>
    <s v="SAIDA SAAVEDRA HERRERA"/>
    <s v="Proveedor"/>
    <s v="RUC"/>
    <n v="10437017285"/>
    <s v="[{'codigo_producto': 1797, 'cantidad': '1', 'valor_unitario': 300.0, 'precio_unitario': 300.0, 'descuento': 0.0, 'subtotal': 300.0, 'porcentaje_de_igv': '0.00', 'igv': 0.0, 'total': 300.0, 'moneda': '1', 'tipo_de_cambio': 1.0, 'id_tipo_gasto': 1, 'nom_tipo_gasto': 'Personal', 'id_proveedor': 1612, 'id_producto': 26818, 'nom_producto': 'Venta del evento de agua marina y corazon serrano  mes de marzo 2025 Local Complejo Santa Rosa', 'categoria_producto': 'PERSONAL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03, 'nom_distribucion': 'Validadores', 'sub_categoria': 'Personal temporal', 'porcentaje': '100.00'}]]}]"/>
    <d v="2025-03-26T00:00:00"/>
    <m/>
    <m/>
    <m/>
    <m/>
    <m/>
    <x v="245"/>
    <n v="1"/>
    <n v="300"/>
    <n v="300"/>
    <n v="0"/>
    <n v="300"/>
    <n v="0"/>
    <n v="0"/>
    <n v="300"/>
    <n v="1"/>
    <n v="1"/>
    <x v="2"/>
    <s v="Personal"/>
    <x v="151"/>
    <n v="26818"/>
    <x v="239"/>
    <x v="6"/>
    <x v="0"/>
    <s v="Pagado"/>
    <x v="0"/>
    <s v="6329102 SERVICIOS DIVERSOS"/>
    <x v="2"/>
    <x v="0"/>
    <m/>
    <m/>
    <m/>
    <m/>
    <m/>
    <m/>
    <x v="169"/>
    <n v="300"/>
    <n v="0"/>
    <n v="300"/>
  </r>
  <r>
    <s v="F F002"/>
    <s v="00001286"/>
    <s v="COLABORATIVA S.A.C."/>
    <x v="140"/>
    <m/>
    <s v="PRAGMATIC S.A.C."/>
    <s v="Proveedor"/>
    <s v="RUC"/>
    <n v="20607097039"/>
    <s v="[{'codigo_producto': 1798, 'cantidad': '1', 'valor_unitario': 1800.0, 'precio_unitario': 2124.0, 'descuento': 0.0, 'subtotal': 1800.0, 'porcentaje_de_igv': '18.00', 'igv': 324.0, 'total': 2124.0, 'moneda': '1', 'tipo_de_cambio': 1.0, 'id_tipo_gasto': 2, 'nom_tipo_gasto': 'Servicios', 'id_proveedor': 565, 'id_producto': 2697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126, 'nom_distribucion': 'Administrativo', 'sub_categoria': 'Proveedores digitales y plataforma web', 'porcentaje': '100.00'}]]}]"/>
    <d v="2025-03-24T00:00:00"/>
    <m/>
    <m/>
    <m/>
    <m/>
    <m/>
    <x v="250"/>
    <n v="1"/>
    <n v="1800"/>
    <n v="2124"/>
    <n v="0"/>
    <n v="1800"/>
    <n v="18"/>
    <n v="324"/>
    <n v="2124"/>
    <n v="1"/>
    <n v="1"/>
    <x v="1"/>
    <s v="Servicios"/>
    <x v="1"/>
    <n v="26979"/>
    <x v="244"/>
    <x v="1"/>
    <x v="0"/>
    <s v="Pagado"/>
    <x v="5"/>
    <s v="6329000 AsesorÃ­a y consultorÃ­a - Otros"/>
    <x v="49"/>
    <x v="0"/>
    <m/>
    <m/>
    <m/>
    <m/>
    <m/>
    <m/>
    <x v="394"/>
    <n v="1800"/>
    <n v="324"/>
    <n v="2124"/>
  </r>
  <r>
    <s v="F F001"/>
    <s v="00006261"/>
    <s v="COLABORATIVA S.A.C."/>
    <x v="140"/>
    <m/>
    <s v="MANDOMEDIO PERU S.A"/>
    <m/>
    <s v="RUC"/>
    <n v="20551414362"/>
    <s v="[{'codigo_producto': 1796, 'cantidad': '1', 'valor_unitario': 2700.0, 'precio_unitario': 3186.0, 'descuento': 0.0, 'subtotal': 2700.0, 'porcentaje_de_igv': '18.00', 'igv': 486.0, 'total': 3186.0, 'moneda': '1', 'tipo_de_cambio': 1.0, 'id_tipo_gasto': 5, 'nom_tipo_gasto': 'Otros', 'id_proveedor': 1611, 'id_producto': 26807, 'nom_producto': 'Capacitacion en Liderazgo', 'categoria_producto': 'CapacitaciÃ³n en habilidades blandas', 'id_estado': 'paid', 'nombre_estado': 'Pagado', 'evento': {'id_evento': '', 'nom_evento': '', 'fecha_hora_ini_event': '', 'fecha_hora_fin_event': '', 'id_organizador': '', 'nom_organizador': '', 'tipo_organizador': ''}, 'id_cuenta': 6707, 'nom_cuenta': '6241100 CapacitaciÃ³n', 'distribucion_analitica': [[{'codigo': 97, 'nom_distribucion': 'RR.HH', 'sub_categoria': 'Bienestar', 'porcentaje': '100.00'}]]}]"/>
    <d v="2025-03-24T00:00:00"/>
    <m/>
    <m/>
    <m/>
    <m/>
    <m/>
    <x v="251"/>
    <n v="1"/>
    <n v="2700"/>
    <n v="3186"/>
    <n v="0"/>
    <n v="2700"/>
    <n v="18"/>
    <n v="486"/>
    <n v="3186"/>
    <n v="1"/>
    <n v="1"/>
    <x v="0"/>
    <s v="Otros"/>
    <x v="155"/>
    <n v="26807"/>
    <x v="245"/>
    <x v="10"/>
    <x v="0"/>
    <s v="Pagado"/>
    <x v="30"/>
    <s v="6241100 CapacitaciÃ³n"/>
    <x v="4"/>
    <x v="0"/>
    <m/>
    <m/>
    <m/>
    <m/>
    <m/>
    <m/>
    <x v="395"/>
    <n v="2700"/>
    <n v="486"/>
    <n v="3186"/>
  </r>
  <r>
    <s v="F F002"/>
    <s v="00001282"/>
    <s v="COLABORATIVA S.A.C."/>
    <x v="141"/>
    <m/>
    <s v="PRAGMATIC S.A.C."/>
    <s v="Proveedor"/>
    <s v="RUC"/>
    <n v="20607097039"/>
    <s v="[{'codigo_producto': 1798, 'cantidad': '1', 'valor_unitario': 2220.0, 'precio_unitario': 2619.6, 'descuento': 0.0, 'subtotal': 2220.0, 'porcentaje_de_igv': '18.00', 'igv': 399.5999999999999, 'total': 2619.6, 'moneda': '1', 'tipo_de_cambio': 1.0, 'id_tipo_gasto': 2, 'nom_tipo_gasto': 'Servicios', 'id_proveedor': 565, 'id_producto': 30329, 'nom_producto': 'Implementacion Facturacion Electronica Mejoras personalizadas', 'categoria_producto': 'SERVICI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126, 'nom_distribucion': 'Administrativo', 'sub_categoria': 'Proveedores digitales y plataforma web', 'porcentaje': '100.00'}]]}]"/>
    <d v="2025-03-19T00:00:00"/>
    <m/>
    <m/>
    <m/>
    <m/>
    <m/>
    <x v="250"/>
    <n v="1"/>
    <n v="2220"/>
    <n v="2619.6"/>
    <n v="0"/>
    <n v="2220"/>
    <n v="18"/>
    <n v="399.599999999999"/>
    <n v="2619.6"/>
    <n v="1"/>
    <n v="1"/>
    <x v="1"/>
    <s v="Servicios"/>
    <x v="1"/>
    <n v="30329"/>
    <x v="244"/>
    <x v="1"/>
    <x v="0"/>
    <s v="Pagado"/>
    <x v="0"/>
    <s v="6329102 SERVICIOS DIVERSOS"/>
    <x v="49"/>
    <x v="0"/>
    <m/>
    <m/>
    <m/>
    <m/>
    <m/>
    <m/>
    <x v="396"/>
    <n v="2220"/>
    <n v="399.599999999999"/>
    <n v="2619.6"/>
  </r>
  <r>
    <s v="R E001"/>
    <n v="18"/>
    <s v="COLABORATIVA S.A.C."/>
    <x v="142"/>
    <m/>
    <s v="ESPINO MORI LEANDRO JOAQUIN"/>
    <m/>
    <s v="RUC"/>
    <n v="10712300251"/>
    <s v="[{'codigo_producto': 1808, 'cantidad': '1', 'valor_unitario': 170.0, 'precio_unitario': 170.0, 'descuento': 0.0, 'subtotal': 170.0, 'porcentaje_de_igv': '0.00', 'igv': 0.0, 'total': 170.0, 'moneda': '1', 'tipo_de_cambio': 1.0, 'id_tipo_gasto': 2, 'nom_tipo_gasto': 'Servicios', 'id_proveedor': 1642, 'id_producto': 28103, 'nom_producto': 'Asesoria legal', 'categoria_producto': 'SERVICIOS', 'id_estado': 'paid', 'nombre_estado': 'Pagado', 'evento': {'id_evento': '', 'nom_evento': '', 'fecha_hora_ini_event': '', 'fecha_hora_fin_event': '', 'id_organizador': '', 'nom_organizador': '', 'tipo_organizador': ''}, 'id_cuenta': 877, 'nom_cuenta': '6329000 AsesorÃ­a y consultorÃ­a - Otros', 'distribucion_analitica': [[{'codigo': 57, 'nom_distribucion': 'Administrativo', 'sub_categoria': 'Legal', 'porcentaje': '100.00'}]]}]"/>
    <d v="2025-03-17T00:00:00"/>
    <m/>
    <m/>
    <m/>
    <m/>
    <m/>
    <x v="7"/>
    <n v="1"/>
    <n v="170"/>
    <n v="170"/>
    <n v="0"/>
    <n v="170"/>
    <n v="0"/>
    <n v="0"/>
    <n v="170"/>
    <n v="1"/>
    <n v="1"/>
    <x v="1"/>
    <s v="Servicios"/>
    <x v="9"/>
    <n v="28103"/>
    <x v="7"/>
    <x v="1"/>
    <x v="0"/>
    <s v="Pagado"/>
    <x v="5"/>
    <s v="6329000 AsesorÃ­a y consultorÃ­a - Otros"/>
    <x v="5"/>
    <x v="0"/>
    <m/>
    <m/>
    <m/>
    <m/>
    <m/>
    <m/>
    <x v="351"/>
    <n v="170"/>
    <n v="0"/>
    <n v="170"/>
  </r>
  <r>
    <s v="F FE23"/>
    <s v="00003622"/>
    <s v="COLABORATIVA S.A.C."/>
    <x v="143"/>
    <m/>
    <s v="Verisure Peru SAC"/>
    <s v="Proveedor"/>
    <s v="RUC"/>
    <n v="20549068201"/>
    <s v="[{'codigo_producto': 1891, 'cantidad': '1', 'valor_unitario': 193.23, 'precio_unitario': 228.01, 'descuento': 0.0, 'subtotal': 193.23, 'porcentaje_de_igv': '18.00', 'igv': 34.78, 'total': 228.01, 'moneda': '1', 'tipo_de_cambio': 1.0, 'id_tipo_gasto': 2, 'nom_tipo_gasto': 'Servicios', 'id_proveedor': 561, 'id_producto': 28512, 'nom_producto': 'SERVICIO DE MONITOREO', 'categoria_producto': 'EVENTOS', 'id_estado': 'paid', 'nombre_estado': 'Pagado', 'evento': {'id_evento': '', 'nom_evento': '', 'fecha_hora_ini_event': '', 'fecha_hora_fin_event': '', 'id_organizador': '', 'nom_organizador': '', 'tipo_organizador': ''}, 'id_cuenta': 6743, 'nom_cuenta': '6329102 SERVICIOS DIVERSOS', 'distribucion_analitica': [[{'codigo': 63, 'nom_distribucion': 'Administrativo', 'sub_categoria': 'Delivery', 'porcentaje': '100.00'}]]}]"/>
    <d v="2025-03-01T00:00:00"/>
    <m/>
    <m/>
    <m/>
    <m/>
    <m/>
    <x v="26"/>
    <n v="1"/>
    <n v="193.23"/>
    <n v="228.01"/>
    <n v="0"/>
    <n v="193.23"/>
    <n v="18"/>
    <n v="34.78"/>
    <n v="228.01"/>
    <n v="1"/>
    <n v="1"/>
    <x v="1"/>
    <s v="Servicios"/>
    <x v="25"/>
    <n v="28512"/>
    <x v="26"/>
    <x v="0"/>
    <x v="0"/>
    <s v="Pagado"/>
    <x v="0"/>
    <s v="6329102 SERVICIOS DIVERSOS"/>
    <x v="14"/>
    <x v="0"/>
    <m/>
    <m/>
    <m/>
    <m/>
    <m/>
    <m/>
    <x v="397"/>
    <n v="193.23"/>
    <n v="34.78"/>
    <n v="228.0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2">
  <r>
    <x v="0"/>
    <x v="0"/>
    <x v="0"/>
    <x v="0"/>
    <x v="0"/>
    <x v="0"/>
    <x v="0"/>
    <x v="0"/>
    <x v="0"/>
    <n v="132.78"/>
    <n v="1"/>
    <n v="1"/>
  </r>
  <r>
    <x v="1"/>
    <x v="1"/>
    <x v="1"/>
    <x v="1"/>
    <x v="0"/>
    <x v="0"/>
    <x v="1"/>
    <x v="1"/>
    <x v="0"/>
    <n v="82.2"/>
    <n v="1"/>
    <n v="1"/>
  </r>
  <r>
    <x v="2"/>
    <x v="1"/>
    <x v="1"/>
    <x v="1"/>
    <x v="0"/>
    <x v="0"/>
    <x v="1"/>
    <x v="2"/>
    <x v="0"/>
    <n v="272.02999999999997"/>
    <n v="1"/>
    <n v="1"/>
  </r>
  <r>
    <x v="3"/>
    <x v="1"/>
    <x v="1"/>
    <x v="1"/>
    <x v="0"/>
    <x v="0"/>
    <x v="2"/>
    <x v="3"/>
    <x v="0"/>
    <n v="93.7"/>
    <n v="1"/>
    <n v="1"/>
  </r>
  <r>
    <x v="4"/>
    <x v="2"/>
    <x v="2"/>
    <x v="0"/>
    <x v="1"/>
    <x v="0"/>
    <x v="3"/>
    <x v="0"/>
    <x v="0"/>
    <n v="576.57000000000005"/>
    <n v="1"/>
    <n v="1"/>
  </r>
  <r>
    <x v="5"/>
    <x v="2"/>
    <x v="2"/>
    <x v="0"/>
    <x v="0"/>
    <x v="0"/>
    <x v="3"/>
    <x v="0"/>
    <x v="0"/>
    <n v="519.92999999999995"/>
    <n v="1"/>
    <n v="1"/>
  </r>
  <r>
    <x v="6"/>
    <x v="2"/>
    <x v="2"/>
    <x v="0"/>
    <x v="0"/>
    <x v="0"/>
    <x v="1"/>
    <x v="0"/>
    <x v="0"/>
    <n v="1186.02"/>
    <n v="1"/>
    <n v="2"/>
  </r>
  <r>
    <x v="7"/>
    <x v="0"/>
    <x v="3"/>
    <x v="2"/>
    <x v="0"/>
    <x v="0"/>
    <x v="0"/>
    <x v="4"/>
    <x v="1"/>
    <n v="220"/>
    <n v="1"/>
    <n v="2"/>
  </r>
  <r>
    <x v="8"/>
    <x v="3"/>
    <x v="4"/>
    <x v="3"/>
    <x v="0"/>
    <x v="0"/>
    <x v="0"/>
    <x v="5"/>
    <x v="1"/>
    <n v="3550"/>
    <n v="1"/>
    <n v="1"/>
  </r>
  <r>
    <x v="9"/>
    <x v="4"/>
    <x v="5"/>
    <x v="2"/>
    <x v="0"/>
    <x v="0"/>
    <x v="0"/>
    <x v="6"/>
    <x v="0"/>
    <n v="1000"/>
    <n v="1"/>
    <n v="1"/>
  </r>
  <r>
    <x v="10"/>
    <x v="3"/>
    <x v="3"/>
    <x v="4"/>
    <x v="0"/>
    <x v="0"/>
    <x v="0"/>
    <x v="7"/>
    <x v="1"/>
    <n v="120"/>
    <n v="1"/>
    <n v="1"/>
  </r>
  <r>
    <x v="11"/>
    <x v="5"/>
    <x v="6"/>
    <x v="2"/>
    <x v="0"/>
    <x v="0"/>
    <x v="0"/>
    <x v="8"/>
    <x v="1"/>
    <n v="600"/>
    <n v="1"/>
    <n v="1"/>
  </r>
  <r>
    <x v="12"/>
    <x v="3"/>
    <x v="7"/>
    <x v="5"/>
    <x v="0"/>
    <x v="0"/>
    <x v="2"/>
    <x v="9"/>
    <x v="0"/>
    <n v="456"/>
    <n v="1"/>
    <n v="12"/>
  </r>
  <r>
    <x v="13"/>
    <x v="1"/>
    <x v="8"/>
    <x v="4"/>
    <x v="0"/>
    <x v="0"/>
    <x v="0"/>
    <x v="10"/>
    <x v="1"/>
    <n v="296.61"/>
    <n v="1"/>
    <n v="1"/>
  </r>
  <r>
    <x v="14"/>
    <x v="0"/>
    <x v="3"/>
    <x v="4"/>
    <x v="0"/>
    <x v="0"/>
    <x v="0"/>
    <x v="11"/>
    <x v="1"/>
    <n v="175"/>
    <n v="1"/>
    <n v="1"/>
  </r>
  <r>
    <x v="15"/>
    <x v="0"/>
    <x v="3"/>
    <x v="2"/>
    <x v="0"/>
    <x v="0"/>
    <x v="0"/>
    <x v="11"/>
    <x v="1"/>
    <n v="1640"/>
    <n v="1"/>
    <n v="1"/>
  </r>
  <r>
    <x v="16"/>
    <x v="1"/>
    <x v="8"/>
    <x v="4"/>
    <x v="0"/>
    <x v="0"/>
    <x v="0"/>
    <x v="12"/>
    <x v="1"/>
    <n v="338.98"/>
    <n v="1"/>
    <n v="1"/>
  </r>
  <r>
    <x v="17"/>
    <x v="1"/>
    <x v="9"/>
    <x v="2"/>
    <x v="0"/>
    <x v="0"/>
    <x v="2"/>
    <x v="13"/>
    <x v="0"/>
    <n v="430"/>
    <n v="2"/>
    <n v="2"/>
  </r>
  <r>
    <x v="18"/>
    <x v="1"/>
    <x v="10"/>
    <x v="2"/>
    <x v="0"/>
    <x v="0"/>
    <x v="2"/>
    <x v="14"/>
    <x v="0"/>
    <n v="2430"/>
    <n v="1"/>
    <n v="1"/>
  </r>
  <r>
    <x v="19"/>
    <x v="1"/>
    <x v="11"/>
    <x v="2"/>
    <x v="0"/>
    <x v="0"/>
    <x v="2"/>
    <x v="14"/>
    <x v="0"/>
    <n v="560"/>
    <n v="1"/>
    <n v="1"/>
  </r>
  <r>
    <x v="20"/>
    <x v="1"/>
    <x v="12"/>
    <x v="2"/>
    <x v="0"/>
    <x v="0"/>
    <x v="2"/>
    <x v="14"/>
    <x v="0"/>
    <n v="2400"/>
    <n v="1"/>
    <n v="1"/>
  </r>
  <r>
    <x v="21"/>
    <x v="1"/>
    <x v="13"/>
    <x v="2"/>
    <x v="0"/>
    <x v="0"/>
    <x v="0"/>
    <x v="14"/>
    <x v="0"/>
    <n v="880"/>
    <n v="1"/>
    <n v="1"/>
  </r>
  <r>
    <x v="22"/>
    <x v="1"/>
    <x v="12"/>
    <x v="2"/>
    <x v="0"/>
    <x v="0"/>
    <x v="0"/>
    <x v="14"/>
    <x v="0"/>
    <n v="2170"/>
    <n v="1"/>
    <n v="1"/>
  </r>
  <r>
    <x v="23"/>
    <x v="6"/>
    <x v="14"/>
    <x v="6"/>
    <x v="0"/>
    <x v="0"/>
    <x v="2"/>
    <x v="15"/>
    <x v="0"/>
    <n v="594.59"/>
    <n v="1"/>
    <n v="1"/>
  </r>
  <r>
    <x v="24"/>
    <x v="0"/>
    <x v="15"/>
    <x v="2"/>
    <x v="0"/>
    <x v="0"/>
    <x v="2"/>
    <x v="16"/>
    <x v="1"/>
    <n v="110"/>
    <n v="1"/>
    <n v="1"/>
  </r>
  <r>
    <x v="25"/>
    <x v="0"/>
    <x v="15"/>
    <x v="2"/>
    <x v="0"/>
    <x v="0"/>
    <x v="2"/>
    <x v="16"/>
    <x v="2"/>
    <n v="240"/>
    <n v="1"/>
    <n v="2"/>
  </r>
  <r>
    <x v="26"/>
    <x v="3"/>
    <x v="3"/>
    <x v="4"/>
    <x v="0"/>
    <x v="0"/>
    <x v="0"/>
    <x v="16"/>
    <x v="1"/>
    <n v="2470"/>
    <n v="1"/>
    <n v="1"/>
  </r>
  <r>
    <x v="27"/>
    <x v="0"/>
    <x v="3"/>
    <x v="2"/>
    <x v="0"/>
    <x v="0"/>
    <x v="0"/>
    <x v="16"/>
    <x v="1"/>
    <n v="1200"/>
    <n v="1"/>
    <n v="1"/>
  </r>
  <r>
    <x v="28"/>
    <x v="0"/>
    <x v="16"/>
    <x v="2"/>
    <x v="0"/>
    <x v="0"/>
    <x v="0"/>
    <x v="16"/>
    <x v="0"/>
    <n v="308"/>
    <n v="1"/>
    <n v="1"/>
  </r>
  <r>
    <x v="29"/>
    <x v="0"/>
    <x v="3"/>
    <x v="4"/>
    <x v="0"/>
    <x v="0"/>
    <x v="0"/>
    <x v="16"/>
    <x v="1"/>
    <n v="200"/>
    <n v="1"/>
    <n v="1"/>
  </r>
  <r>
    <x v="30"/>
    <x v="1"/>
    <x v="17"/>
    <x v="7"/>
    <x v="0"/>
    <x v="0"/>
    <x v="2"/>
    <x v="17"/>
    <x v="0"/>
    <n v="422.88"/>
    <n v="1"/>
    <n v="1"/>
  </r>
  <r>
    <x v="31"/>
    <x v="4"/>
    <x v="18"/>
    <x v="8"/>
    <x v="0"/>
    <x v="0"/>
    <x v="2"/>
    <x v="18"/>
    <x v="0"/>
    <n v="150"/>
    <n v="1"/>
    <n v="1"/>
  </r>
  <r>
    <x v="32"/>
    <x v="1"/>
    <x v="19"/>
    <x v="9"/>
    <x v="0"/>
    <x v="0"/>
    <x v="2"/>
    <x v="19"/>
    <x v="1"/>
    <n v="1500"/>
    <n v="1"/>
    <n v="1"/>
  </r>
  <r>
    <x v="33"/>
    <x v="1"/>
    <x v="20"/>
    <x v="9"/>
    <x v="0"/>
    <x v="0"/>
    <x v="2"/>
    <x v="19"/>
    <x v="0"/>
    <n v="200"/>
    <n v="1"/>
    <n v="1"/>
  </r>
  <r>
    <x v="34"/>
    <x v="3"/>
    <x v="21"/>
    <x v="4"/>
    <x v="0"/>
    <x v="0"/>
    <x v="0"/>
    <x v="20"/>
    <x v="0"/>
    <n v="355.93"/>
    <n v="8"/>
    <n v="8"/>
  </r>
  <r>
    <x v="34"/>
    <x v="3"/>
    <x v="21"/>
    <x v="4"/>
    <x v="0"/>
    <x v="0"/>
    <x v="0"/>
    <x v="20"/>
    <x v="1"/>
    <n v="194.92"/>
    <n v="1"/>
    <n v="1"/>
  </r>
  <r>
    <x v="35"/>
    <x v="3"/>
    <x v="21"/>
    <x v="4"/>
    <x v="0"/>
    <x v="0"/>
    <x v="0"/>
    <x v="20"/>
    <x v="0"/>
    <n v="84.75"/>
    <n v="1"/>
    <n v="1"/>
  </r>
  <r>
    <x v="35"/>
    <x v="3"/>
    <x v="21"/>
    <x v="4"/>
    <x v="0"/>
    <x v="0"/>
    <x v="0"/>
    <x v="20"/>
    <x v="1"/>
    <n v="25.42"/>
    <n v="1"/>
    <n v="1"/>
  </r>
  <r>
    <x v="36"/>
    <x v="7"/>
    <x v="22"/>
    <x v="2"/>
    <x v="0"/>
    <x v="0"/>
    <x v="2"/>
    <x v="21"/>
    <x v="0"/>
    <n v="12677.65"/>
    <n v="2"/>
    <n v="40"/>
  </r>
  <r>
    <x v="37"/>
    <x v="0"/>
    <x v="23"/>
    <x v="2"/>
    <x v="0"/>
    <x v="0"/>
    <x v="0"/>
    <x v="22"/>
    <x v="1"/>
    <n v="7000"/>
    <n v="1"/>
    <n v="1"/>
  </r>
  <r>
    <x v="38"/>
    <x v="0"/>
    <x v="23"/>
    <x v="2"/>
    <x v="0"/>
    <x v="0"/>
    <x v="0"/>
    <x v="23"/>
    <x v="1"/>
    <n v="5400"/>
    <n v="1"/>
    <n v="1"/>
  </r>
  <r>
    <x v="39"/>
    <x v="3"/>
    <x v="3"/>
    <x v="4"/>
    <x v="0"/>
    <x v="0"/>
    <x v="0"/>
    <x v="11"/>
    <x v="1"/>
    <n v="160"/>
    <n v="1"/>
    <n v="1"/>
  </r>
  <r>
    <x v="40"/>
    <x v="0"/>
    <x v="15"/>
    <x v="2"/>
    <x v="0"/>
    <x v="0"/>
    <x v="4"/>
    <x v="16"/>
    <x v="2"/>
    <n v="840"/>
    <n v="1"/>
    <n v="1"/>
  </r>
  <r>
    <x v="41"/>
    <x v="1"/>
    <x v="24"/>
    <x v="2"/>
    <x v="0"/>
    <x v="0"/>
    <x v="1"/>
    <x v="6"/>
    <x v="1"/>
    <n v="5050"/>
    <n v="1"/>
    <n v="1"/>
  </r>
  <r>
    <x v="42"/>
    <x v="6"/>
    <x v="25"/>
    <x v="7"/>
    <x v="0"/>
    <x v="0"/>
    <x v="1"/>
    <x v="24"/>
    <x v="0"/>
    <n v="500"/>
    <n v="1"/>
    <n v="1"/>
  </r>
  <r>
    <x v="43"/>
    <x v="0"/>
    <x v="25"/>
    <x v="7"/>
    <x v="0"/>
    <x v="0"/>
    <x v="1"/>
    <x v="24"/>
    <x v="0"/>
    <n v="900"/>
    <n v="2"/>
    <n v="2"/>
  </r>
  <r>
    <x v="44"/>
    <x v="0"/>
    <x v="25"/>
    <x v="7"/>
    <x v="0"/>
    <x v="0"/>
    <x v="1"/>
    <x v="24"/>
    <x v="0"/>
    <n v="500"/>
    <n v="1"/>
    <n v="1"/>
  </r>
  <r>
    <x v="45"/>
    <x v="6"/>
    <x v="26"/>
    <x v="2"/>
    <x v="0"/>
    <x v="0"/>
    <x v="5"/>
    <x v="25"/>
    <x v="1"/>
    <n v="390"/>
    <n v="1"/>
    <n v="1"/>
  </r>
  <r>
    <x v="45"/>
    <x v="0"/>
    <x v="25"/>
    <x v="7"/>
    <x v="0"/>
    <x v="0"/>
    <x v="3"/>
    <x v="24"/>
    <x v="0"/>
    <n v="570"/>
    <n v="1"/>
    <n v="1"/>
  </r>
  <r>
    <x v="45"/>
    <x v="0"/>
    <x v="27"/>
    <x v="2"/>
    <x v="0"/>
    <x v="0"/>
    <x v="4"/>
    <x v="16"/>
    <x v="2"/>
    <n v="480"/>
    <n v="1"/>
    <n v="1"/>
  </r>
  <r>
    <x v="46"/>
    <x v="6"/>
    <x v="28"/>
    <x v="6"/>
    <x v="0"/>
    <x v="0"/>
    <x v="1"/>
    <x v="25"/>
    <x v="1"/>
    <n v="390"/>
    <n v="1"/>
    <n v="1"/>
  </r>
  <r>
    <x v="47"/>
    <x v="0"/>
    <x v="29"/>
    <x v="2"/>
    <x v="0"/>
    <x v="0"/>
    <x v="4"/>
    <x v="16"/>
    <x v="0"/>
    <n v="795"/>
    <n v="1"/>
    <n v="1"/>
  </r>
  <r>
    <x v="48"/>
    <x v="0"/>
    <x v="15"/>
    <x v="2"/>
    <x v="0"/>
    <x v="0"/>
    <x v="4"/>
    <x v="16"/>
    <x v="2"/>
    <n v="880"/>
    <n v="1"/>
    <n v="1"/>
  </r>
  <r>
    <x v="48"/>
    <x v="0"/>
    <x v="30"/>
    <x v="2"/>
    <x v="0"/>
    <x v="0"/>
    <x v="5"/>
    <x v="26"/>
    <x v="1"/>
    <n v="110"/>
    <n v="1"/>
    <n v="1"/>
  </r>
  <r>
    <x v="49"/>
    <x v="0"/>
    <x v="15"/>
    <x v="2"/>
    <x v="0"/>
    <x v="0"/>
    <x v="6"/>
    <x v="16"/>
    <x v="1"/>
    <n v="3880"/>
    <n v="1"/>
    <n v="1"/>
  </r>
  <r>
    <x v="50"/>
    <x v="0"/>
    <x v="9"/>
    <x v="3"/>
    <x v="0"/>
    <x v="0"/>
    <x v="6"/>
    <x v="16"/>
    <x v="0"/>
    <n v="600"/>
    <n v="1"/>
    <n v="1"/>
  </r>
  <r>
    <x v="51"/>
    <x v="3"/>
    <x v="31"/>
    <x v="2"/>
    <x v="0"/>
    <x v="0"/>
    <x v="6"/>
    <x v="27"/>
    <x v="3"/>
    <n v="576"/>
    <n v="1"/>
    <n v="24"/>
  </r>
  <r>
    <x v="51"/>
    <x v="3"/>
    <x v="32"/>
    <x v="2"/>
    <x v="0"/>
    <x v="0"/>
    <x v="6"/>
    <x v="27"/>
    <x v="0"/>
    <n v="336"/>
    <n v="1"/>
    <n v="12"/>
  </r>
  <r>
    <x v="51"/>
    <x v="6"/>
    <x v="17"/>
    <x v="7"/>
    <x v="0"/>
    <x v="0"/>
    <x v="4"/>
    <x v="28"/>
    <x v="0"/>
    <n v="262.70999999999998"/>
    <n v="1"/>
    <n v="1"/>
  </r>
  <r>
    <x v="52"/>
    <x v="3"/>
    <x v="30"/>
    <x v="2"/>
    <x v="0"/>
    <x v="0"/>
    <x v="6"/>
    <x v="16"/>
    <x v="1"/>
    <n v="2400"/>
    <n v="1"/>
    <n v="1"/>
  </r>
  <r>
    <x v="52"/>
    <x v="8"/>
    <x v="33"/>
    <x v="7"/>
    <x v="0"/>
    <x v="0"/>
    <x v="4"/>
    <x v="28"/>
    <x v="0"/>
    <n v="3608.47"/>
    <n v="1"/>
    <n v="2"/>
  </r>
  <r>
    <x v="52"/>
    <x v="8"/>
    <x v="34"/>
    <x v="7"/>
    <x v="0"/>
    <x v="0"/>
    <x v="4"/>
    <x v="28"/>
    <x v="0"/>
    <n v="237.29"/>
    <n v="1"/>
    <n v="2"/>
  </r>
  <r>
    <x v="52"/>
    <x v="8"/>
    <x v="35"/>
    <x v="7"/>
    <x v="0"/>
    <x v="0"/>
    <x v="4"/>
    <x v="28"/>
    <x v="0"/>
    <n v="165.26"/>
    <n v="1"/>
    <n v="3"/>
  </r>
  <r>
    <x v="53"/>
    <x v="7"/>
    <x v="36"/>
    <x v="7"/>
    <x v="0"/>
    <x v="0"/>
    <x v="6"/>
    <x v="28"/>
    <x v="0"/>
    <n v="169.49"/>
    <n v="1"/>
    <n v="1"/>
  </r>
  <r>
    <x v="53"/>
    <x v="7"/>
    <x v="37"/>
    <x v="7"/>
    <x v="0"/>
    <x v="0"/>
    <x v="6"/>
    <x v="28"/>
    <x v="0"/>
    <n v="1905.93"/>
    <n v="1"/>
    <n v="1"/>
  </r>
  <r>
    <x v="53"/>
    <x v="7"/>
    <x v="38"/>
    <x v="7"/>
    <x v="0"/>
    <x v="0"/>
    <x v="6"/>
    <x v="28"/>
    <x v="0"/>
    <n v="165.25"/>
    <n v="1"/>
    <n v="3"/>
  </r>
  <r>
    <x v="53"/>
    <x v="8"/>
    <x v="39"/>
    <x v="7"/>
    <x v="0"/>
    <x v="0"/>
    <x v="6"/>
    <x v="28"/>
    <x v="0"/>
    <n v="6271.19"/>
    <n v="1"/>
    <n v="2"/>
  </r>
  <r>
    <x v="53"/>
    <x v="8"/>
    <x v="36"/>
    <x v="7"/>
    <x v="0"/>
    <x v="0"/>
    <x v="6"/>
    <x v="28"/>
    <x v="0"/>
    <n v="338.98"/>
    <n v="1"/>
    <n v="2"/>
  </r>
  <r>
    <x v="53"/>
    <x v="8"/>
    <x v="40"/>
    <x v="7"/>
    <x v="0"/>
    <x v="0"/>
    <x v="6"/>
    <x v="28"/>
    <x v="0"/>
    <n v="262.70999999999998"/>
    <n v="1"/>
    <n v="1"/>
  </r>
  <r>
    <x v="53"/>
    <x v="8"/>
    <x v="41"/>
    <x v="7"/>
    <x v="0"/>
    <x v="0"/>
    <x v="6"/>
    <x v="28"/>
    <x v="0"/>
    <n v="101.69"/>
    <n v="1"/>
    <n v="1"/>
  </r>
  <r>
    <x v="53"/>
    <x v="6"/>
    <x v="42"/>
    <x v="7"/>
    <x v="0"/>
    <x v="0"/>
    <x v="6"/>
    <x v="28"/>
    <x v="0"/>
    <n v="27.97"/>
    <n v="1"/>
    <n v="1"/>
  </r>
  <r>
    <x v="54"/>
    <x v="3"/>
    <x v="43"/>
    <x v="7"/>
    <x v="2"/>
    <x v="0"/>
    <x v="6"/>
    <x v="28"/>
    <x v="0"/>
    <n v="329.66"/>
    <n v="1"/>
    <n v="1"/>
  </r>
  <r>
    <x v="54"/>
    <x v="3"/>
    <x v="44"/>
    <x v="7"/>
    <x v="2"/>
    <x v="0"/>
    <x v="6"/>
    <x v="28"/>
    <x v="0"/>
    <n v="244.92"/>
    <n v="1"/>
    <n v="1"/>
  </r>
  <r>
    <x v="54"/>
    <x v="3"/>
    <x v="45"/>
    <x v="7"/>
    <x v="2"/>
    <x v="0"/>
    <x v="6"/>
    <x v="28"/>
    <x v="0"/>
    <n v="130.51"/>
    <n v="1"/>
    <n v="1"/>
  </r>
  <r>
    <x v="54"/>
    <x v="7"/>
    <x v="46"/>
    <x v="4"/>
    <x v="0"/>
    <x v="0"/>
    <x v="4"/>
    <x v="29"/>
    <x v="1"/>
    <n v="4500"/>
    <n v="1"/>
    <n v="1"/>
  </r>
  <r>
    <x v="55"/>
    <x v="3"/>
    <x v="47"/>
    <x v="7"/>
    <x v="0"/>
    <x v="0"/>
    <x v="6"/>
    <x v="28"/>
    <x v="0"/>
    <n v="244.92"/>
    <n v="1"/>
    <n v="1"/>
  </r>
  <r>
    <x v="55"/>
    <x v="3"/>
    <x v="48"/>
    <x v="7"/>
    <x v="0"/>
    <x v="0"/>
    <x v="6"/>
    <x v="28"/>
    <x v="0"/>
    <n v="329.66"/>
    <n v="1"/>
    <n v="1"/>
  </r>
  <r>
    <x v="55"/>
    <x v="3"/>
    <x v="45"/>
    <x v="7"/>
    <x v="0"/>
    <x v="0"/>
    <x v="6"/>
    <x v="28"/>
    <x v="0"/>
    <n v="321.19"/>
    <n v="1"/>
    <n v="1"/>
  </r>
  <r>
    <x v="56"/>
    <x v="3"/>
    <x v="49"/>
    <x v="7"/>
    <x v="0"/>
    <x v="0"/>
    <x v="6"/>
    <x v="28"/>
    <x v="0"/>
    <n v="63.56"/>
    <n v="1"/>
    <n v="1"/>
  </r>
  <r>
    <x v="57"/>
    <x v="3"/>
    <x v="50"/>
    <x v="7"/>
    <x v="0"/>
    <x v="0"/>
    <x v="6"/>
    <x v="28"/>
    <x v="0"/>
    <n v="76.27"/>
    <n v="1"/>
    <n v="1"/>
  </r>
  <r>
    <x v="57"/>
    <x v="3"/>
    <x v="51"/>
    <x v="7"/>
    <x v="0"/>
    <x v="0"/>
    <x v="6"/>
    <x v="28"/>
    <x v="0"/>
    <n v="262.70999999999998"/>
    <n v="1"/>
    <n v="1"/>
  </r>
  <r>
    <x v="58"/>
    <x v="3"/>
    <x v="52"/>
    <x v="7"/>
    <x v="0"/>
    <x v="0"/>
    <x v="6"/>
    <x v="28"/>
    <x v="0"/>
    <n v="94.92"/>
    <n v="1"/>
    <n v="1"/>
  </r>
  <r>
    <x v="59"/>
    <x v="3"/>
    <x v="53"/>
    <x v="4"/>
    <x v="0"/>
    <x v="0"/>
    <x v="6"/>
    <x v="28"/>
    <x v="0"/>
    <n v="169.49"/>
    <n v="1"/>
    <n v="1"/>
  </r>
  <r>
    <x v="59"/>
    <x v="3"/>
    <x v="54"/>
    <x v="4"/>
    <x v="0"/>
    <x v="0"/>
    <x v="6"/>
    <x v="28"/>
    <x v="0"/>
    <n v="33.049999999999997"/>
    <n v="1"/>
    <n v="1"/>
  </r>
  <r>
    <x v="59"/>
    <x v="3"/>
    <x v="55"/>
    <x v="4"/>
    <x v="0"/>
    <x v="0"/>
    <x v="6"/>
    <x v="28"/>
    <x v="0"/>
    <n v="24.58"/>
    <n v="1"/>
    <n v="1"/>
  </r>
  <r>
    <x v="59"/>
    <x v="3"/>
    <x v="30"/>
    <x v="2"/>
    <x v="0"/>
    <x v="0"/>
    <x v="6"/>
    <x v="16"/>
    <x v="1"/>
    <n v="360"/>
    <n v="1"/>
    <n v="1"/>
  </r>
  <r>
    <x v="59"/>
    <x v="3"/>
    <x v="56"/>
    <x v="4"/>
    <x v="0"/>
    <x v="0"/>
    <x v="6"/>
    <x v="28"/>
    <x v="0"/>
    <n v="194.07"/>
    <n v="1"/>
    <n v="1"/>
  </r>
  <r>
    <x v="59"/>
    <x v="1"/>
    <x v="57"/>
    <x v="5"/>
    <x v="0"/>
    <x v="0"/>
    <x v="2"/>
    <x v="30"/>
    <x v="0"/>
    <n v="64.41"/>
    <n v="1"/>
    <n v="1"/>
  </r>
  <r>
    <x v="59"/>
    <x v="1"/>
    <x v="58"/>
    <x v="5"/>
    <x v="0"/>
    <x v="0"/>
    <x v="2"/>
    <x v="30"/>
    <x v="0"/>
    <n v="6.78"/>
    <n v="1"/>
    <n v="1"/>
  </r>
  <r>
    <x v="60"/>
    <x v="4"/>
    <x v="59"/>
    <x v="10"/>
    <x v="0"/>
    <x v="0"/>
    <x v="2"/>
    <x v="31"/>
    <x v="0"/>
    <n v="972.03"/>
    <n v="1"/>
    <n v="1"/>
  </r>
  <r>
    <x v="61"/>
    <x v="2"/>
    <x v="60"/>
    <x v="4"/>
    <x v="0"/>
    <x v="0"/>
    <x v="3"/>
    <x v="29"/>
    <x v="0"/>
    <n v="5255.82"/>
    <n v="1"/>
    <n v="1"/>
  </r>
  <r>
    <x v="62"/>
    <x v="3"/>
    <x v="21"/>
    <x v="11"/>
    <x v="0"/>
    <x v="0"/>
    <x v="3"/>
    <x v="32"/>
    <x v="0"/>
    <n v="75"/>
    <n v="1"/>
    <n v="1"/>
  </r>
  <r>
    <x v="62"/>
    <x v="3"/>
    <x v="21"/>
    <x v="11"/>
    <x v="0"/>
    <x v="0"/>
    <x v="3"/>
    <x v="32"/>
    <x v="1"/>
    <n v="75"/>
    <n v="1"/>
    <n v="1"/>
  </r>
  <r>
    <x v="62"/>
    <x v="3"/>
    <x v="30"/>
    <x v="2"/>
    <x v="0"/>
    <x v="0"/>
    <x v="6"/>
    <x v="16"/>
    <x v="1"/>
    <n v="3840"/>
    <n v="1"/>
    <n v="1"/>
  </r>
  <r>
    <x v="63"/>
    <x v="3"/>
    <x v="30"/>
    <x v="2"/>
    <x v="0"/>
    <x v="0"/>
    <x v="6"/>
    <x v="16"/>
    <x v="1"/>
    <n v="960"/>
    <n v="1"/>
    <n v="1"/>
  </r>
  <r>
    <x v="64"/>
    <x v="3"/>
    <x v="61"/>
    <x v="2"/>
    <x v="0"/>
    <x v="0"/>
    <x v="4"/>
    <x v="33"/>
    <x v="0"/>
    <n v="9657.44"/>
    <n v="1"/>
    <n v="1"/>
  </r>
  <r>
    <x v="65"/>
    <x v="3"/>
    <x v="62"/>
    <x v="2"/>
    <x v="0"/>
    <x v="0"/>
    <x v="6"/>
    <x v="16"/>
    <x v="1"/>
    <n v="362"/>
    <n v="1"/>
    <n v="1"/>
  </r>
  <r>
    <x v="65"/>
    <x v="1"/>
    <x v="63"/>
    <x v="10"/>
    <x v="0"/>
    <x v="0"/>
    <x v="4"/>
    <x v="34"/>
    <x v="0"/>
    <n v="1080"/>
    <n v="1"/>
    <n v="24"/>
  </r>
  <r>
    <x v="65"/>
    <x v="8"/>
    <x v="64"/>
    <x v="2"/>
    <x v="0"/>
    <x v="0"/>
    <x v="3"/>
    <x v="14"/>
    <x v="1"/>
    <n v="2450"/>
    <n v="1"/>
    <n v="1"/>
  </r>
  <r>
    <x v="66"/>
    <x v="8"/>
    <x v="64"/>
    <x v="2"/>
    <x v="0"/>
    <x v="0"/>
    <x v="3"/>
    <x v="14"/>
    <x v="1"/>
    <n v="850"/>
    <n v="1"/>
    <n v="1"/>
  </r>
  <r>
    <x v="67"/>
    <x v="1"/>
    <x v="21"/>
    <x v="2"/>
    <x v="0"/>
    <x v="0"/>
    <x v="2"/>
    <x v="14"/>
    <x v="1"/>
    <n v="2450"/>
    <n v="1"/>
    <n v="1"/>
  </r>
  <r>
    <x v="67"/>
    <x v="0"/>
    <x v="65"/>
    <x v="10"/>
    <x v="0"/>
    <x v="0"/>
    <x v="3"/>
    <x v="34"/>
    <x v="0"/>
    <n v="1350"/>
    <n v="1"/>
    <n v="30"/>
  </r>
  <r>
    <x v="68"/>
    <x v="0"/>
    <x v="30"/>
    <x v="2"/>
    <x v="0"/>
    <x v="0"/>
    <x v="5"/>
    <x v="16"/>
    <x v="1"/>
    <n v="2200"/>
    <n v="1"/>
    <n v="1"/>
  </r>
  <r>
    <x v="69"/>
    <x v="0"/>
    <x v="30"/>
    <x v="2"/>
    <x v="0"/>
    <x v="0"/>
    <x v="5"/>
    <x v="16"/>
    <x v="0"/>
    <n v="3420"/>
    <n v="1"/>
    <n v="1"/>
  </r>
  <r>
    <x v="70"/>
    <x v="0"/>
    <x v="65"/>
    <x v="10"/>
    <x v="0"/>
    <x v="0"/>
    <x v="2"/>
    <x v="34"/>
    <x v="0"/>
    <n v="1350"/>
    <n v="1"/>
    <n v="30"/>
  </r>
  <r>
    <x v="70"/>
    <x v="0"/>
    <x v="62"/>
    <x v="2"/>
    <x v="0"/>
    <x v="0"/>
    <x v="5"/>
    <x v="16"/>
    <x v="1"/>
    <n v="261"/>
    <n v="1"/>
    <n v="1"/>
  </r>
  <r>
    <x v="71"/>
    <x v="0"/>
    <x v="30"/>
    <x v="2"/>
    <x v="0"/>
    <x v="0"/>
    <x v="5"/>
    <x v="16"/>
    <x v="1"/>
    <n v="360"/>
    <n v="1"/>
    <n v="1"/>
  </r>
  <r>
    <x v="72"/>
    <x v="0"/>
    <x v="30"/>
    <x v="2"/>
    <x v="0"/>
    <x v="0"/>
    <x v="5"/>
    <x v="16"/>
    <x v="1"/>
    <n v="480"/>
    <n v="1"/>
    <n v="4"/>
  </r>
  <r>
    <x v="73"/>
    <x v="0"/>
    <x v="30"/>
    <x v="2"/>
    <x v="0"/>
    <x v="0"/>
    <x v="5"/>
    <x v="16"/>
    <x v="1"/>
    <n v="360"/>
    <n v="1"/>
    <n v="3"/>
  </r>
  <r>
    <x v="74"/>
    <x v="0"/>
    <x v="15"/>
    <x v="2"/>
    <x v="0"/>
    <x v="0"/>
    <x v="5"/>
    <x v="16"/>
    <x v="2"/>
    <n v="960"/>
    <n v="1"/>
    <n v="8"/>
  </r>
  <r>
    <x v="75"/>
    <x v="0"/>
    <x v="23"/>
    <x v="2"/>
    <x v="0"/>
    <x v="0"/>
    <x v="5"/>
    <x v="16"/>
    <x v="1"/>
    <n v="600"/>
    <n v="1"/>
    <n v="2"/>
  </r>
  <r>
    <x v="76"/>
    <x v="8"/>
    <x v="66"/>
    <x v="7"/>
    <x v="0"/>
    <x v="0"/>
    <x v="3"/>
    <x v="35"/>
    <x v="0"/>
    <n v="0"/>
    <n v="1"/>
    <n v="1"/>
  </r>
  <r>
    <x v="77"/>
    <x v="0"/>
    <x v="23"/>
    <x v="2"/>
    <x v="0"/>
    <x v="0"/>
    <x v="1"/>
    <x v="16"/>
    <x v="1"/>
    <n v="2400"/>
    <n v="2"/>
    <n v="8"/>
  </r>
  <r>
    <x v="78"/>
    <x v="0"/>
    <x v="30"/>
    <x v="2"/>
    <x v="0"/>
    <x v="0"/>
    <x v="1"/>
    <x v="16"/>
    <x v="1"/>
    <n v="1080"/>
    <n v="1"/>
    <n v="9"/>
  </r>
  <r>
    <x v="79"/>
    <x v="0"/>
    <x v="23"/>
    <x v="2"/>
    <x v="0"/>
    <x v="0"/>
    <x v="1"/>
    <x v="16"/>
    <x v="1"/>
    <n v="2400"/>
    <n v="1"/>
    <n v="8"/>
  </r>
  <r>
    <x v="80"/>
    <x v="0"/>
    <x v="30"/>
    <x v="2"/>
    <x v="0"/>
    <x v="0"/>
    <x v="1"/>
    <x v="16"/>
    <x v="1"/>
    <n v="600"/>
    <n v="1"/>
    <n v="5"/>
  </r>
  <r>
    <x v="81"/>
    <x v="4"/>
    <x v="67"/>
    <x v="12"/>
    <x v="0"/>
    <x v="0"/>
    <x v="4"/>
    <x v="36"/>
    <x v="0"/>
    <n v="825"/>
    <n v="1"/>
    <n v="1"/>
  </r>
  <r>
    <x v="82"/>
    <x v="0"/>
    <x v="30"/>
    <x v="2"/>
    <x v="0"/>
    <x v="0"/>
    <x v="1"/>
    <x v="16"/>
    <x v="1"/>
    <n v="900"/>
    <n v="1"/>
    <n v="6"/>
  </r>
  <r>
    <x v="83"/>
    <x v="0"/>
    <x v="30"/>
    <x v="2"/>
    <x v="0"/>
    <x v="0"/>
    <x v="1"/>
    <x v="16"/>
    <x v="0"/>
    <n v="240"/>
    <n v="1"/>
    <n v="1"/>
  </r>
  <r>
    <x v="84"/>
    <x v="4"/>
    <x v="68"/>
    <x v="13"/>
    <x v="0"/>
    <x v="0"/>
    <x v="1"/>
    <x v="37"/>
    <x v="0"/>
    <n v="593.22"/>
    <n v="1"/>
    <n v="1"/>
  </r>
  <r>
    <x v="84"/>
    <x v="0"/>
    <x v="30"/>
    <x v="2"/>
    <x v="0"/>
    <x v="0"/>
    <x v="1"/>
    <x v="16"/>
    <x v="1"/>
    <n v="3520"/>
    <n v="1"/>
    <n v="1"/>
  </r>
  <r>
    <x v="85"/>
    <x v="0"/>
    <x v="23"/>
    <x v="2"/>
    <x v="0"/>
    <x v="0"/>
    <x v="3"/>
    <x v="16"/>
    <x v="1"/>
    <n v="600"/>
    <n v="1"/>
    <n v="1"/>
  </r>
  <r>
    <x v="86"/>
    <x v="0"/>
    <x v="30"/>
    <x v="2"/>
    <x v="0"/>
    <x v="0"/>
    <x v="3"/>
    <x v="16"/>
    <x v="1"/>
    <n v="1200"/>
    <n v="1"/>
    <n v="10"/>
  </r>
  <r>
    <x v="87"/>
    <x v="0"/>
    <x v="30"/>
    <x v="2"/>
    <x v="0"/>
    <x v="0"/>
    <x v="3"/>
    <x v="16"/>
    <x v="1"/>
    <n v="1360"/>
    <n v="1"/>
    <n v="1"/>
  </r>
  <r>
    <x v="88"/>
    <x v="0"/>
    <x v="30"/>
    <x v="2"/>
    <x v="0"/>
    <x v="0"/>
    <x v="2"/>
    <x v="16"/>
    <x v="1"/>
    <n v="2840"/>
    <n v="1"/>
    <n v="1"/>
  </r>
  <r>
    <x v="89"/>
    <x v="2"/>
    <x v="9"/>
    <x v="3"/>
    <x v="0"/>
    <x v="0"/>
    <x v="2"/>
    <x v="16"/>
    <x v="0"/>
    <n v="40"/>
    <n v="1"/>
    <n v="1"/>
  </r>
  <r>
    <x v="90"/>
    <x v="8"/>
    <x v="69"/>
    <x v="13"/>
    <x v="0"/>
    <x v="0"/>
    <x v="4"/>
    <x v="38"/>
    <x v="0"/>
    <n v="220"/>
    <n v="1"/>
    <n v="100"/>
  </r>
  <r>
    <x v="91"/>
    <x v="3"/>
    <x v="69"/>
    <x v="14"/>
    <x v="0"/>
    <x v="0"/>
    <x v="6"/>
    <x v="38"/>
    <x v="0"/>
    <n v="220"/>
    <n v="1"/>
    <n v="100"/>
  </r>
  <r>
    <x v="92"/>
    <x v="8"/>
    <x v="69"/>
    <x v="5"/>
    <x v="0"/>
    <x v="0"/>
    <x v="5"/>
    <x v="38"/>
    <x v="0"/>
    <n v="300"/>
    <n v="1"/>
    <n v="1"/>
  </r>
  <r>
    <x v="92"/>
    <x v="4"/>
    <x v="18"/>
    <x v="8"/>
    <x v="0"/>
    <x v="0"/>
    <x v="2"/>
    <x v="18"/>
    <x v="0"/>
    <n v="150"/>
    <n v="1"/>
    <n v="1"/>
  </r>
  <r>
    <x v="93"/>
    <x v="2"/>
    <x v="6"/>
    <x v="2"/>
    <x v="0"/>
    <x v="0"/>
    <x v="3"/>
    <x v="39"/>
    <x v="1"/>
    <n v="950"/>
    <n v="1"/>
    <n v="1"/>
  </r>
  <r>
    <x v="94"/>
    <x v="8"/>
    <x v="69"/>
    <x v="4"/>
    <x v="0"/>
    <x v="0"/>
    <x v="5"/>
    <x v="38"/>
    <x v="0"/>
    <n v="220"/>
    <n v="1"/>
    <n v="100"/>
  </r>
  <r>
    <x v="95"/>
    <x v="8"/>
    <x v="69"/>
    <x v="4"/>
    <x v="0"/>
    <x v="0"/>
    <x v="1"/>
    <x v="38"/>
    <x v="0"/>
    <n v="220"/>
    <n v="1"/>
    <n v="100"/>
  </r>
  <r>
    <x v="96"/>
    <x v="8"/>
    <x v="69"/>
    <x v="4"/>
    <x v="0"/>
    <x v="0"/>
    <x v="2"/>
    <x v="38"/>
    <x v="0"/>
    <n v="220"/>
    <n v="1"/>
    <n v="100"/>
  </r>
  <r>
    <x v="97"/>
    <x v="8"/>
    <x v="70"/>
    <x v="13"/>
    <x v="0"/>
    <x v="0"/>
    <x v="4"/>
    <x v="40"/>
    <x v="0"/>
    <n v="4521.1899999999996"/>
    <n v="1"/>
    <n v="11"/>
  </r>
  <r>
    <x v="98"/>
    <x v="8"/>
    <x v="70"/>
    <x v="13"/>
    <x v="0"/>
    <x v="0"/>
    <x v="4"/>
    <x v="40"/>
    <x v="0"/>
    <n v="440.68"/>
    <n v="1"/>
    <n v="1"/>
  </r>
  <r>
    <x v="99"/>
    <x v="3"/>
    <x v="71"/>
    <x v="4"/>
    <x v="0"/>
    <x v="0"/>
    <x v="6"/>
    <x v="40"/>
    <x v="0"/>
    <n v="48"/>
    <n v="1"/>
    <n v="2"/>
  </r>
  <r>
    <x v="100"/>
    <x v="1"/>
    <x v="72"/>
    <x v="15"/>
    <x v="0"/>
    <x v="0"/>
    <x v="1"/>
    <x v="41"/>
    <x v="0"/>
    <n v="50.85"/>
    <n v="1"/>
    <n v="1"/>
  </r>
  <r>
    <x v="100"/>
    <x v="1"/>
    <x v="58"/>
    <x v="15"/>
    <x v="0"/>
    <x v="0"/>
    <x v="1"/>
    <x v="41"/>
    <x v="0"/>
    <n v="7.54"/>
    <n v="1"/>
    <n v="1"/>
  </r>
  <r>
    <x v="101"/>
    <x v="3"/>
    <x v="68"/>
    <x v="4"/>
    <x v="2"/>
    <x v="0"/>
    <x v="4"/>
    <x v="42"/>
    <x v="0"/>
    <n v="502.54"/>
    <n v="1"/>
    <n v="1"/>
  </r>
  <r>
    <x v="102"/>
    <x v="3"/>
    <x v="73"/>
    <x v="5"/>
    <x v="0"/>
    <x v="0"/>
    <x v="6"/>
    <x v="40"/>
    <x v="0"/>
    <n v="4521.1899999999996"/>
    <n v="1"/>
    <n v="1"/>
  </r>
  <r>
    <x v="103"/>
    <x v="3"/>
    <x v="69"/>
    <x v="5"/>
    <x v="0"/>
    <x v="0"/>
    <x v="6"/>
    <x v="40"/>
    <x v="0"/>
    <n v="1250"/>
    <n v="1"/>
    <n v="1000"/>
  </r>
  <r>
    <x v="104"/>
    <x v="0"/>
    <x v="74"/>
    <x v="2"/>
    <x v="0"/>
    <x v="0"/>
    <x v="5"/>
    <x v="43"/>
    <x v="0"/>
    <n v="298.31"/>
    <n v="1"/>
    <n v="1"/>
  </r>
  <r>
    <x v="105"/>
    <x v="8"/>
    <x v="70"/>
    <x v="13"/>
    <x v="0"/>
    <x v="0"/>
    <x v="5"/>
    <x v="40"/>
    <x v="0"/>
    <n v="2076.27"/>
    <n v="1"/>
    <n v="1"/>
  </r>
  <r>
    <x v="106"/>
    <x v="8"/>
    <x v="70"/>
    <x v="13"/>
    <x v="0"/>
    <x v="0"/>
    <x v="5"/>
    <x v="40"/>
    <x v="0"/>
    <n v="2076.27"/>
    <n v="1"/>
    <n v="1"/>
  </r>
  <r>
    <x v="107"/>
    <x v="3"/>
    <x v="74"/>
    <x v="2"/>
    <x v="0"/>
    <x v="0"/>
    <x v="1"/>
    <x v="43"/>
    <x v="1"/>
    <n v="298.31"/>
    <n v="1"/>
    <n v="4"/>
  </r>
  <r>
    <x v="108"/>
    <x v="8"/>
    <x v="75"/>
    <x v="4"/>
    <x v="0"/>
    <x v="0"/>
    <x v="1"/>
    <x v="40"/>
    <x v="0"/>
    <n v="2076.27"/>
    <n v="1"/>
    <n v="5000"/>
  </r>
  <r>
    <x v="109"/>
    <x v="1"/>
    <x v="19"/>
    <x v="4"/>
    <x v="0"/>
    <x v="0"/>
    <x v="5"/>
    <x v="19"/>
    <x v="1"/>
    <n v="1560"/>
    <n v="1"/>
    <n v="1"/>
  </r>
  <r>
    <x v="110"/>
    <x v="1"/>
    <x v="76"/>
    <x v="9"/>
    <x v="0"/>
    <x v="0"/>
    <x v="5"/>
    <x v="19"/>
    <x v="0"/>
    <n v="220.34"/>
    <n v="1"/>
    <n v="1"/>
  </r>
  <r>
    <x v="111"/>
    <x v="1"/>
    <x v="19"/>
    <x v="9"/>
    <x v="0"/>
    <x v="0"/>
    <x v="1"/>
    <x v="19"/>
    <x v="1"/>
    <n v="1500"/>
    <n v="1"/>
    <n v="1"/>
  </r>
  <r>
    <x v="112"/>
    <x v="8"/>
    <x v="75"/>
    <x v="4"/>
    <x v="0"/>
    <x v="0"/>
    <x v="1"/>
    <x v="40"/>
    <x v="0"/>
    <n v="364.41"/>
    <n v="1"/>
    <n v="1"/>
  </r>
  <r>
    <x v="113"/>
    <x v="1"/>
    <x v="19"/>
    <x v="9"/>
    <x v="0"/>
    <x v="0"/>
    <x v="3"/>
    <x v="19"/>
    <x v="1"/>
    <n v="1500"/>
    <n v="1"/>
    <n v="1"/>
  </r>
  <r>
    <x v="114"/>
    <x v="8"/>
    <x v="75"/>
    <x v="4"/>
    <x v="0"/>
    <x v="0"/>
    <x v="1"/>
    <x v="40"/>
    <x v="0"/>
    <n v="279.66000000000003"/>
    <n v="1"/>
    <n v="1"/>
  </r>
  <r>
    <x v="115"/>
    <x v="8"/>
    <x v="75"/>
    <x v="4"/>
    <x v="0"/>
    <x v="0"/>
    <x v="1"/>
    <x v="40"/>
    <x v="0"/>
    <n v="2076.25"/>
    <n v="5"/>
    <n v="5000"/>
  </r>
  <r>
    <x v="116"/>
    <x v="8"/>
    <x v="75"/>
    <x v="4"/>
    <x v="0"/>
    <x v="0"/>
    <x v="3"/>
    <x v="40"/>
    <x v="0"/>
    <n v="1661.02"/>
    <n v="1"/>
    <n v="4000"/>
  </r>
  <r>
    <x v="117"/>
    <x v="8"/>
    <x v="75"/>
    <x v="4"/>
    <x v="0"/>
    <x v="0"/>
    <x v="2"/>
    <x v="40"/>
    <x v="0"/>
    <n v="2076.27"/>
    <n v="1"/>
    <n v="5000"/>
  </r>
  <r>
    <x v="118"/>
    <x v="6"/>
    <x v="77"/>
    <x v="6"/>
    <x v="0"/>
    <x v="0"/>
    <x v="4"/>
    <x v="44"/>
    <x v="0"/>
    <n v="1550.7"/>
    <n v="1"/>
    <n v="1"/>
  </r>
  <r>
    <x v="119"/>
    <x v="6"/>
    <x v="78"/>
    <x v="7"/>
    <x v="0"/>
    <x v="0"/>
    <x v="5"/>
    <x v="44"/>
    <x v="0"/>
    <n v="450"/>
    <n v="1"/>
    <n v="1"/>
  </r>
  <r>
    <x v="120"/>
    <x v="3"/>
    <x v="79"/>
    <x v="16"/>
    <x v="0"/>
    <x v="0"/>
    <x v="6"/>
    <x v="45"/>
    <x v="0"/>
    <n v="288"/>
    <n v="1"/>
    <n v="1"/>
  </r>
  <r>
    <x v="120"/>
    <x v="3"/>
    <x v="80"/>
    <x v="16"/>
    <x v="0"/>
    <x v="0"/>
    <x v="6"/>
    <x v="45"/>
    <x v="0"/>
    <n v="133.9"/>
    <n v="1"/>
    <n v="1"/>
  </r>
  <r>
    <x v="121"/>
    <x v="1"/>
    <x v="64"/>
    <x v="2"/>
    <x v="0"/>
    <x v="0"/>
    <x v="3"/>
    <x v="46"/>
    <x v="1"/>
    <n v="310"/>
    <n v="1"/>
    <n v="1"/>
  </r>
  <r>
    <x v="122"/>
    <x v="6"/>
    <x v="81"/>
    <x v="2"/>
    <x v="0"/>
    <x v="0"/>
    <x v="3"/>
    <x v="46"/>
    <x v="1"/>
    <n v="130"/>
    <n v="1"/>
    <n v="1"/>
  </r>
  <r>
    <x v="123"/>
    <x v="7"/>
    <x v="82"/>
    <x v="2"/>
    <x v="0"/>
    <x v="0"/>
    <x v="4"/>
    <x v="21"/>
    <x v="1"/>
    <n v="18794.919999999998"/>
    <n v="1"/>
    <n v="1"/>
  </r>
  <r>
    <x v="124"/>
    <x v="7"/>
    <x v="82"/>
    <x v="2"/>
    <x v="0"/>
    <x v="0"/>
    <x v="4"/>
    <x v="21"/>
    <x v="1"/>
    <n v="18758.310000000001"/>
    <n v="1"/>
    <n v="1"/>
  </r>
  <r>
    <x v="125"/>
    <x v="7"/>
    <x v="83"/>
    <x v="2"/>
    <x v="0"/>
    <x v="0"/>
    <x v="4"/>
    <x v="21"/>
    <x v="1"/>
    <n v="3202.99"/>
    <n v="1"/>
    <n v="1"/>
  </r>
  <r>
    <x v="125"/>
    <x v="7"/>
    <x v="22"/>
    <x v="2"/>
    <x v="0"/>
    <x v="0"/>
    <x v="4"/>
    <x v="21"/>
    <x v="1"/>
    <n v="3006.87"/>
    <n v="1"/>
    <n v="1"/>
  </r>
  <r>
    <x v="126"/>
    <x v="7"/>
    <x v="22"/>
    <x v="2"/>
    <x v="0"/>
    <x v="0"/>
    <x v="4"/>
    <x v="21"/>
    <x v="1"/>
    <n v="3140"/>
    <n v="1"/>
    <n v="1"/>
  </r>
  <r>
    <x v="127"/>
    <x v="7"/>
    <x v="22"/>
    <x v="2"/>
    <x v="0"/>
    <x v="0"/>
    <x v="4"/>
    <x v="21"/>
    <x v="1"/>
    <n v="7450"/>
    <n v="1"/>
    <n v="1"/>
  </r>
  <r>
    <x v="128"/>
    <x v="7"/>
    <x v="22"/>
    <x v="2"/>
    <x v="0"/>
    <x v="0"/>
    <x v="4"/>
    <x v="21"/>
    <x v="1"/>
    <n v="10500"/>
    <n v="1"/>
    <n v="1"/>
  </r>
  <r>
    <x v="129"/>
    <x v="3"/>
    <x v="84"/>
    <x v="14"/>
    <x v="0"/>
    <x v="0"/>
    <x v="6"/>
    <x v="47"/>
    <x v="0"/>
    <n v="27.12"/>
    <n v="1"/>
    <n v="20"/>
  </r>
  <r>
    <x v="129"/>
    <x v="3"/>
    <x v="85"/>
    <x v="14"/>
    <x v="0"/>
    <x v="0"/>
    <x v="6"/>
    <x v="47"/>
    <x v="0"/>
    <n v="122.88"/>
    <n v="1"/>
    <n v="1"/>
  </r>
  <r>
    <x v="129"/>
    <x v="3"/>
    <x v="86"/>
    <x v="14"/>
    <x v="0"/>
    <x v="0"/>
    <x v="6"/>
    <x v="47"/>
    <x v="0"/>
    <n v="754.24"/>
    <n v="1"/>
    <n v="1"/>
  </r>
  <r>
    <x v="129"/>
    <x v="3"/>
    <x v="87"/>
    <x v="14"/>
    <x v="0"/>
    <x v="0"/>
    <x v="6"/>
    <x v="47"/>
    <x v="0"/>
    <n v="101.69"/>
    <n v="1"/>
    <n v="1"/>
  </r>
  <r>
    <x v="129"/>
    <x v="3"/>
    <x v="88"/>
    <x v="14"/>
    <x v="0"/>
    <x v="0"/>
    <x v="6"/>
    <x v="47"/>
    <x v="1"/>
    <n v="220.34"/>
    <n v="1"/>
    <n v="1"/>
  </r>
  <r>
    <x v="129"/>
    <x v="3"/>
    <x v="89"/>
    <x v="14"/>
    <x v="0"/>
    <x v="0"/>
    <x v="6"/>
    <x v="47"/>
    <x v="0"/>
    <n v="59.32"/>
    <n v="1"/>
    <n v="1"/>
  </r>
  <r>
    <x v="129"/>
    <x v="3"/>
    <x v="90"/>
    <x v="14"/>
    <x v="0"/>
    <x v="0"/>
    <x v="6"/>
    <x v="47"/>
    <x v="0"/>
    <n v="42.37"/>
    <n v="1"/>
    <n v="1"/>
  </r>
  <r>
    <x v="130"/>
    <x v="3"/>
    <x v="91"/>
    <x v="2"/>
    <x v="0"/>
    <x v="0"/>
    <x v="6"/>
    <x v="21"/>
    <x v="0"/>
    <n v="750"/>
    <n v="1"/>
    <n v="3"/>
  </r>
  <r>
    <x v="130"/>
    <x v="3"/>
    <x v="92"/>
    <x v="2"/>
    <x v="0"/>
    <x v="0"/>
    <x v="6"/>
    <x v="21"/>
    <x v="0"/>
    <n v="12600"/>
    <n v="1"/>
    <n v="63"/>
  </r>
  <r>
    <x v="130"/>
    <x v="3"/>
    <x v="93"/>
    <x v="2"/>
    <x v="0"/>
    <x v="0"/>
    <x v="6"/>
    <x v="21"/>
    <x v="0"/>
    <n v="1000"/>
    <n v="1"/>
    <n v="1"/>
  </r>
  <r>
    <x v="130"/>
    <x v="3"/>
    <x v="94"/>
    <x v="2"/>
    <x v="0"/>
    <x v="0"/>
    <x v="6"/>
    <x v="21"/>
    <x v="0"/>
    <n v="7080"/>
    <n v="1"/>
    <n v="59"/>
  </r>
  <r>
    <x v="131"/>
    <x v="3"/>
    <x v="91"/>
    <x v="2"/>
    <x v="0"/>
    <x v="0"/>
    <x v="6"/>
    <x v="21"/>
    <x v="0"/>
    <n v="3000"/>
    <n v="1"/>
    <n v="12"/>
  </r>
  <r>
    <x v="131"/>
    <x v="3"/>
    <x v="95"/>
    <x v="2"/>
    <x v="0"/>
    <x v="0"/>
    <x v="6"/>
    <x v="21"/>
    <x v="0"/>
    <n v="500"/>
    <n v="1"/>
    <n v="10"/>
  </r>
  <r>
    <x v="131"/>
    <x v="3"/>
    <x v="96"/>
    <x v="2"/>
    <x v="0"/>
    <x v="0"/>
    <x v="6"/>
    <x v="21"/>
    <x v="0"/>
    <n v="2000"/>
    <n v="1"/>
    <n v="10"/>
  </r>
  <r>
    <x v="131"/>
    <x v="3"/>
    <x v="93"/>
    <x v="2"/>
    <x v="0"/>
    <x v="0"/>
    <x v="6"/>
    <x v="21"/>
    <x v="0"/>
    <n v="5000"/>
    <n v="1"/>
    <n v="5"/>
  </r>
  <r>
    <x v="132"/>
    <x v="7"/>
    <x v="82"/>
    <x v="2"/>
    <x v="0"/>
    <x v="0"/>
    <x v="5"/>
    <x v="21"/>
    <x v="0"/>
    <n v="4763"/>
    <n v="10"/>
    <n v="49"/>
  </r>
  <r>
    <x v="133"/>
    <x v="7"/>
    <x v="82"/>
    <x v="2"/>
    <x v="0"/>
    <x v="0"/>
    <x v="1"/>
    <x v="21"/>
    <x v="0"/>
    <n v="24621.97"/>
    <n v="5"/>
    <n v="138"/>
  </r>
  <r>
    <x v="134"/>
    <x v="7"/>
    <x v="82"/>
    <x v="4"/>
    <x v="0"/>
    <x v="0"/>
    <x v="1"/>
    <x v="21"/>
    <x v="0"/>
    <n v="8000"/>
    <n v="1"/>
    <n v="40"/>
  </r>
  <r>
    <x v="134"/>
    <x v="7"/>
    <x v="82"/>
    <x v="2"/>
    <x v="0"/>
    <x v="0"/>
    <x v="1"/>
    <x v="21"/>
    <x v="0"/>
    <n v="8000"/>
    <n v="2"/>
    <n v="63"/>
  </r>
  <r>
    <x v="135"/>
    <x v="7"/>
    <x v="97"/>
    <x v="2"/>
    <x v="0"/>
    <x v="0"/>
    <x v="1"/>
    <x v="21"/>
    <x v="0"/>
    <n v="2000"/>
    <n v="1"/>
    <n v="10"/>
  </r>
  <r>
    <x v="135"/>
    <x v="7"/>
    <x v="82"/>
    <x v="2"/>
    <x v="0"/>
    <x v="0"/>
    <x v="1"/>
    <x v="21"/>
    <x v="0"/>
    <n v="32498.81"/>
    <n v="9"/>
    <n v="222"/>
  </r>
  <r>
    <x v="136"/>
    <x v="3"/>
    <x v="92"/>
    <x v="2"/>
    <x v="0"/>
    <x v="0"/>
    <x v="3"/>
    <x v="21"/>
    <x v="0"/>
    <n v="13520.66"/>
    <n v="1"/>
    <n v="86"/>
  </r>
  <r>
    <x v="136"/>
    <x v="3"/>
    <x v="93"/>
    <x v="2"/>
    <x v="0"/>
    <x v="0"/>
    <x v="3"/>
    <x v="21"/>
    <x v="0"/>
    <n v="2130.02"/>
    <n v="1"/>
    <n v="3"/>
  </r>
  <r>
    <x v="136"/>
    <x v="3"/>
    <x v="94"/>
    <x v="2"/>
    <x v="0"/>
    <x v="0"/>
    <x v="3"/>
    <x v="21"/>
    <x v="0"/>
    <n v="5723"/>
    <n v="1"/>
    <n v="59"/>
  </r>
  <r>
    <x v="137"/>
    <x v="3"/>
    <x v="97"/>
    <x v="2"/>
    <x v="0"/>
    <x v="0"/>
    <x v="3"/>
    <x v="21"/>
    <x v="0"/>
    <n v="7489"/>
    <n v="1"/>
    <n v="20"/>
  </r>
  <r>
    <x v="137"/>
    <x v="3"/>
    <x v="92"/>
    <x v="2"/>
    <x v="0"/>
    <x v="0"/>
    <x v="3"/>
    <x v="21"/>
    <x v="0"/>
    <n v="2276.85"/>
    <n v="1"/>
    <n v="10"/>
  </r>
  <r>
    <x v="138"/>
    <x v="7"/>
    <x v="92"/>
    <x v="2"/>
    <x v="0"/>
    <x v="0"/>
    <x v="2"/>
    <x v="21"/>
    <x v="0"/>
    <n v="9904.67"/>
    <n v="1"/>
    <n v="63"/>
  </r>
  <r>
    <x v="138"/>
    <x v="7"/>
    <x v="93"/>
    <x v="2"/>
    <x v="0"/>
    <x v="0"/>
    <x v="2"/>
    <x v="21"/>
    <x v="0"/>
    <n v="4970"/>
    <n v="1"/>
    <n v="7"/>
  </r>
  <r>
    <x v="138"/>
    <x v="7"/>
    <x v="94"/>
    <x v="2"/>
    <x v="0"/>
    <x v="0"/>
    <x v="2"/>
    <x v="21"/>
    <x v="0"/>
    <n v="6499"/>
    <n v="1"/>
    <n v="67"/>
  </r>
  <r>
    <x v="139"/>
    <x v="3"/>
    <x v="28"/>
    <x v="2"/>
    <x v="1"/>
    <x v="0"/>
    <x v="1"/>
    <x v="48"/>
    <x v="1"/>
    <n v="2667"/>
    <n v="1"/>
    <n v="1"/>
  </r>
  <r>
    <x v="140"/>
    <x v="6"/>
    <x v="28"/>
    <x v="6"/>
    <x v="0"/>
    <x v="0"/>
    <x v="1"/>
    <x v="48"/>
    <x v="1"/>
    <n v="2676.75"/>
    <n v="1"/>
    <n v="1"/>
  </r>
  <r>
    <x v="141"/>
    <x v="4"/>
    <x v="98"/>
    <x v="12"/>
    <x v="0"/>
    <x v="0"/>
    <x v="5"/>
    <x v="49"/>
    <x v="0"/>
    <n v="1600"/>
    <n v="1"/>
    <n v="1"/>
  </r>
  <r>
    <x v="142"/>
    <x v="1"/>
    <x v="99"/>
    <x v="17"/>
    <x v="0"/>
    <x v="0"/>
    <x v="2"/>
    <x v="50"/>
    <x v="0"/>
    <n v="101.7"/>
    <n v="1"/>
    <n v="6"/>
  </r>
  <r>
    <x v="143"/>
    <x v="4"/>
    <x v="100"/>
    <x v="4"/>
    <x v="0"/>
    <x v="0"/>
    <x v="1"/>
    <x v="51"/>
    <x v="0"/>
    <n v="1900"/>
    <n v="1"/>
    <n v="1"/>
  </r>
  <r>
    <x v="144"/>
    <x v="0"/>
    <x v="74"/>
    <x v="2"/>
    <x v="0"/>
    <x v="0"/>
    <x v="3"/>
    <x v="52"/>
    <x v="0"/>
    <n v="101.69"/>
    <n v="1"/>
    <n v="1"/>
  </r>
  <r>
    <x v="145"/>
    <x v="3"/>
    <x v="101"/>
    <x v="11"/>
    <x v="0"/>
    <x v="0"/>
    <x v="1"/>
    <x v="53"/>
    <x v="0"/>
    <n v="211.87"/>
    <n v="2"/>
    <n v="2"/>
  </r>
  <r>
    <x v="146"/>
    <x v="8"/>
    <x v="6"/>
    <x v="11"/>
    <x v="0"/>
    <x v="0"/>
    <x v="1"/>
    <x v="53"/>
    <x v="1"/>
    <n v="101.69"/>
    <n v="1"/>
    <n v="1"/>
  </r>
  <r>
    <x v="147"/>
    <x v="4"/>
    <x v="102"/>
    <x v="2"/>
    <x v="0"/>
    <x v="0"/>
    <x v="6"/>
    <x v="54"/>
    <x v="0"/>
    <n v="264"/>
    <n v="1"/>
    <n v="22"/>
  </r>
  <r>
    <x v="147"/>
    <x v="4"/>
    <x v="103"/>
    <x v="2"/>
    <x v="0"/>
    <x v="0"/>
    <x v="6"/>
    <x v="54"/>
    <x v="0"/>
    <n v="100"/>
    <n v="1"/>
    <n v="1"/>
  </r>
  <r>
    <x v="148"/>
    <x v="3"/>
    <x v="102"/>
    <x v="18"/>
    <x v="0"/>
    <x v="0"/>
    <x v="6"/>
    <x v="54"/>
    <x v="0"/>
    <n v="20"/>
    <n v="1"/>
    <n v="2"/>
  </r>
  <r>
    <x v="149"/>
    <x v="3"/>
    <x v="104"/>
    <x v="18"/>
    <x v="0"/>
    <x v="0"/>
    <x v="6"/>
    <x v="54"/>
    <x v="0"/>
    <n v="50.85"/>
    <n v="1"/>
    <n v="1"/>
  </r>
  <r>
    <x v="149"/>
    <x v="3"/>
    <x v="103"/>
    <x v="18"/>
    <x v="0"/>
    <x v="0"/>
    <x v="6"/>
    <x v="54"/>
    <x v="0"/>
    <n v="466.1"/>
    <n v="1"/>
    <n v="1"/>
  </r>
  <r>
    <x v="150"/>
    <x v="1"/>
    <x v="102"/>
    <x v="18"/>
    <x v="0"/>
    <x v="0"/>
    <x v="1"/>
    <x v="54"/>
    <x v="0"/>
    <n v="50"/>
    <n v="1"/>
    <n v="1"/>
  </r>
  <r>
    <x v="151"/>
    <x v="3"/>
    <x v="105"/>
    <x v="19"/>
    <x v="0"/>
    <x v="0"/>
    <x v="1"/>
    <x v="55"/>
    <x v="0"/>
    <n v="11.65"/>
    <n v="1"/>
    <n v="1"/>
  </r>
  <r>
    <x v="151"/>
    <x v="3"/>
    <x v="106"/>
    <x v="19"/>
    <x v="0"/>
    <x v="0"/>
    <x v="1"/>
    <x v="55"/>
    <x v="0"/>
    <n v="138.96"/>
    <n v="3"/>
    <n v="15"/>
  </r>
  <r>
    <x v="151"/>
    <x v="3"/>
    <x v="107"/>
    <x v="19"/>
    <x v="0"/>
    <x v="0"/>
    <x v="1"/>
    <x v="55"/>
    <x v="0"/>
    <n v="76.17"/>
    <n v="3"/>
    <n v="6"/>
  </r>
  <r>
    <x v="151"/>
    <x v="3"/>
    <x v="108"/>
    <x v="19"/>
    <x v="0"/>
    <x v="0"/>
    <x v="1"/>
    <x v="55"/>
    <x v="0"/>
    <n v="20.29"/>
    <n v="1"/>
    <n v="1"/>
  </r>
  <r>
    <x v="151"/>
    <x v="3"/>
    <x v="109"/>
    <x v="19"/>
    <x v="0"/>
    <x v="0"/>
    <x v="1"/>
    <x v="55"/>
    <x v="0"/>
    <n v="14.72"/>
    <n v="1"/>
    <n v="2"/>
  </r>
  <r>
    <x v="151"/>
    <x v="3"/>
    <x v="110"/>
    <x v="19"/>
    <x v="0"/>
    <x v="0"/>
    <x v="1"/>
    <x v="55"/>
    <x v="0"/>
    <n v="10.9"/>
    <n v="1"/>
    <n v="1"/>
  </r>
  <r>
    <x v="151"/>
    <x v="3"/>
    <x v="111"/>
    <x v="19"/>
    <x v="0"/>
    <x v="0"/>
    <x v="1"/>
    <x v="55"/>
    <x v="0"/>
    <n v="58.39"/>
    <n v="1"/>
    <n v="2"/>
  </r>
  <r>
    <x v="151"/>
    <x v="3"/>
    <x v="112"/>
    <x v="19"/>
    <x v="0"/>
    <x v="0"/>
    <x v="1"/>
    <x v="55"/>
    <x v="0"/>
    <n v="15"/>
    <n v="1"/>
    <n v="2"/>
  </r>
  <r>
    <x v="151"/>
    <x v="3"/>
    <x v="113"/>
    <x v="19"/>
    <x v="0"/>
    <x v="0"/>
    <x v="1"/>
    <x v="55"/>
    <x v="0"/>
    <n v="7.25"/>
    <n v="1"/>
    <n v="1"/>
  </r>
  <r>
    <x v="151"/>
    <x v="3"/>
    <x v="114"/>
    <x v="19"/>
    <x v="0"/>
    <x v="0"/>
    <x v="1"/>
    <x v="55"/>
    <x v="0"/>
    <n v="56"/>
    <n v="1"/>
    <n v="2"/>
  </r>
  <r>
    <x v="151"/>
    <x v="3"/>
    <x v="115"/>
    <x v="19"/>
    <x v="0"/>
    <x v="0"/>
    <x v="1"/>
    <x v="55"/>
    <x v="0"/>
    <n v="17.36"/>
    <n v="1"/>
    <n v="4"/>
  </r>
  <r>
    <x v="151"/>
    <x v="3"/>
    <x v="116"/>
    <x v="19"/>
    <x v="0"/>
    <x v="0"/>
    <x v="1"/>
    <x v="55"/>
    <x v="0"/>
    <n v="2"/>
    <n v="1"/>
    <n v="1"/>
  </r>
  <r>
    <x v="151"/>
    <x v="3"/>
    <x v="117"/>
    <x v="19"/>
    <x v="0"/>
    <x v="0"/>
    <x v="1"/>
    <x v="55"/>
    <x v="0"/>
    <n v="6"/>
    <n v="1"/>
    <n v="2"/>
  </r>
  <r>
    <x v="152"/>
    <x v="3"/>
    <x v="118"/>
    <x v="2"/>
    <x v="0"/>
    <x v="0"/>
    <x v="6"/>
    <x v="56"/>
    <x v="1"/>
    <n v="135"/>
    <n v="1"/>
    <n v="1"/>
  </r>
  <r>
    <x v="153"/>
    <x v="4"/>
    <x v="119"/>
    <x v="20"/>
    <x v="0"/>
    <x v="0"/>
    <x v="4"/>
    <x v="57"/>
    <x v="0"/>
    <n v="1688.47"/>
    <n v="1"/>
    <n v="34"/>
  </r>
  <r>
    <x v="154"/>
    <x v="4"/>
    <x v="119"/>
    <x v="20"/>
    <x v="0"/>
    <x v="0"/>
    <x v="4"/>
    <x v="57"/>
    <x v="0"/>
    <n v="248.31"/>
    <n v="1"/>
    <n v="5"/>
  </r>
  <r>
    <x v="155"/>
    <x v="1"/>
    <x v="120"/>
    <x v="3"/>
    <x v="0"/>
    <x v="0"/>
    <x v="3"/>
    <x v="58"/>
    <x v="1"/>
    <n v="335"/>
    <n v="1"/>
    <n v="1"/>
  </r>
  <r>
    <x v="156"/>
    <x v="6"/>
    <x v="26"/>
    <x v="2"/>
    <x v="0"/>
    <x v="0"/>
    <x v="4"/>
    <x v="59"/>
    <x v="1"/>
    <n v="1500"/>
    <n v="1"/>
    <n v="1"/>
  </r>
  <r>
    <x v="157"/>
    <x v="1"/>
    <x v="1"/>
    <x v="1"/>
    <x v="0"/>
    <x v="0"/>
    <x v="1"/>
    <x v="60"/>
    <x v="0"/>
    <n v="81.36"/>
    <n v="1"/>
    <n v="1"/>
  </r>
  <r>
    <x v="158"/>
    <x v="1"/>
    <x v="1"/>
    <x v="1"/>
    <x v="0"/>
    <x v="0"/>
    <x v="3"/>
    <x v="61"/>
    <x v="0"/>
    <n v="112.71"/>
    <n v="1"/>
    <n v="1"/>
  </r>
  <r>
    <x v="159"/>
    <x v="4"/>
    <x v="121"/>
    <x v="12"/>
    <x v="0"/>
    <x v="0"/>
    <x v="7"/>
    <x v="62"/>
    <x v="0"/>
    <n v="2700"/>
    <n v="1"/>
    <n v="1"/>
  </r>
  <r>
    <x v="160"/>
    <x v="3"/>
    <x v="122"/>
    <x v="14"/>
    <x v="0"/>
    <x v="0"/>
    <x v="6"/>
    <x v="63"/>
    <x v="0"/>
    <n v="16.95"/>
    <n v="1"/>
    <n v="1"/>
  </r>
  <r>
    <x v="160"/>
    <x v="3"/>
    <x v="123"/>
    <x v="14"/>
    <x v="0"/>
    <x v="0"/>
    <x v="6"/>
    <x v="63"/>
    <x v="0"/>
    <n v="609.32000000000005"/>
    <n v="1"/>
    <n v="1"/>
  </r>
  <r>
    <x v="161"/>
    <x v="8"/>
    <x v="124"/>
    <x v="13"/>
    <x v="0"/>
    <x v="0"/>
    <x v="4"/>
    <x v="64"/>
    <x v="0"/>
    <n v="525.41999999999996"/>
    <n v="1"/>
    <n v="1"/>
  </r>
  <r>
    <x v="162"/>
    <x v="8"/>
    <x v="125"/>
    <x v="13"/>
    <x v="0"/>
    <x v="0"/>
    <x v="4"/>
    <x v="64"/>
    <x v="0"/>
    <n v="500"/>
    <n v="1"/>
    <n v="1"/>
  </r>
  <r>
    <x v="162"/>
    <x v="8"/>
    <x v="124"/>
    <x v="13"/>
    <x v="0"/>
    <x v="0"/>
    <x v="4"/>
    <x v="64"/>
    <x v="0"/>
    <n v="9915.25"/>
    <n v="1"/>
    <n v="60000"/>
  </r>
  <r>
    <x v="163"/>
    <x v="8"/>
    <x v="125"/>
    <x v="13"/>
    <x v="0"/>
    <x v="0"/>
    <x v="4"/>
    <x v="64"/>
    <x v="0"/>
    <n v="288.14"/>
    <n v="1"/>
    <n v="1"/>
  </r>
  <r>
    <x v="163"/>
    <x v="8"/>
    <x v="124"/>
    <x v="13"/>
    <x v="0"/>
    <x v="0"/>
    <x v="4"/>
    <x v="64"/>
    <x v="0"/>
    <n v="932.2"/>
    <n v="1"/>
    <n v="1"/>
  </r>
  <r>
    <x v="164"/>
    <x v="3"/>
    <x v="125"/>
    <x v="5"/>
    <x v="0"/>
    <x v="0"/>
    <x v="6"/>
    <x v="64"/>
    <x v="0"/>
    <n v="500"/>
    <n v="2"/>
    <n v="1500"/>
  </r>
  <r>
    <x v="164"/>
    <x v="3"/>
    <x v="124"/>
    <x v="5"/>
    <x v="0"/>
    <x v="0"/>
    <x v="6"/>
    <x v="64"/>
    <x v="0"/>
    <n v="5423.74"/>
    <n v="7"/>
    <n v="32000"/>
  </r>
  <r>
    <x v="165"/>
    <x v="3"/>
    <x v="126"/>
    <x v="5"/>
    <x v="0"/>
    <x v="0"/>
    <x v="6"/>
    <x v="64"/>
    <x v="0"/>
    <n v="2724.59"/>
    <n v="12"/>
    <n v="15000"/>
  </r>
  <r>
    <x v="166"/>
    <x v="8"/>
    <x v="124"/>
    <x v="13"/>
    <x v="0"/>
    <x v="0"/>
    <x v="5"/>
    <x v="64"/>
    <x v="0"/>
    <n v="5186.43"/>
    <n v="12"/>
    <n v="12"/>
  </r>
  <r>
    <x v="167"/>
    <x v="8"/>
    <x v="125"/>
    <x v="13"/>
    <x v="0"/>
    <x v="0"/>
    <x v="5"/>
    <x v="64"/>
    <x v="0"/>
    <n v="2649.83"/>
    <n v="12"/>
    <n v="8001"/>
  </r>
  <r>
    <x v="167"/>
    <x v="8"/>
    <x v="124"/>
    <x v="13"/>
    <x v="0"/>
    <x v="0"/>
    <x v="5"/>
    <x v="64"/>
    <x v="0"/>
    <n v="1536.6"/>
    <n v="4"/>
    <n v="4000"/>
  </r>
  <r>
    <x v="168"/>
    <x v="8"/>
    <x v="125"/>
    <x v="4"/>
    <x v="0"/>
    <x v="0"/>
    <x v="1"/>
    <x v="64"/>
    <x v="0"/>
    <n v="2101.6999999999998"/>
    <n v="4"/>
    <n v="7500"/>
  </r>
  <r>
    <x v="168"/>
    <x v="8"/>
    <x v="127"/>
    <x v="4"/>
    <x v="0"/>
    <x v="0"/>
    <x v="1"/>
    <x v="64"/>
    <x v="0"/>
    <n v="3902.55"/>
    <n v="4"/>
    <n v="25000"/>
  </r>
  <r>
    <x v="169"/>
    <x v="1"/>
    <x v="105"/>
    <x v="5"/>
    <x v="0"/>
    <x v="0"/>
    <x v="2"/>
    <x v="65"/>
    <x v="0"/>
    <n v="10.08"/>
    <n v="1"/>
    <n v="1"/>
  </r>
  <r>
    <x v="169"/>
    <x v="1"/>
    <x v="128"/>
    <x v="5"/>
    <x v="0"/>
    <x v="0"/>
    <x v="2"/>
    <x v="65"/>
    <x v="0"/>
    <n v="39.32"/>
    <n v="2"/>
    <n v="8"/>
  </r>
  <r>
    <x v="169"/>
    <x v="1"/>
    <x v="107"/>
    <x v="5"/>
    <x v="0"/>
    <x v="0"/>
    <x v="2"/>
    <x v="65"/>
    <x v="0"/>
    <n v="132.05000000000001"/>
    <n v="4"/>
    <n v="12"/>
  </r>
  <r>
    <x v="169"/>
    <x v="1"/>
    <x v="129"/>
    <x v="5"/>
    <x v="0"/>
    <x v="0"/>
    <x v="2"/>
    <x v="65"/>
    <x v="0"/>
    <n v="46.53"/>
    <n v="1"/>
    <n v="1"/>
  </r>
  <r>
    <x v="169"/>
    <x v="1"/>
    <x v="130"/>
    <x v="5"/>
    <x v="0"/>
    <x v="0"/>
    <x v="2"/>
    <x v="65"/>
    <x v="0"/>
    <n v="16.86"/>
    <n v="1"/>
    <n v="1"/>
  </r>
  <r>
    <x v="169"/>
    <x v="1"/>
    <x v="131"/>
    <x v="5"/>
    <x v="0"/>
    <x v="0"/>
    <x v="2"/>
    <x v="65"/>
    <x v="0"/>
    <n v="22.37"/>
    <n v="1"/>
    <n v="8"/>
  </r>
  <r>
    <x v="169"/>
    <x v="1"/>
    <x v="132"/>
    <x v="5"/>
    <x v="0"/>
    <x v="0"/>
    <x v="2"/>
    <x v="65"/>
    <x v="0"/>
    <n v="30.85"/>
    <n v="1"/>
    <n v="4"/>
  </r>
  <r>
    <x v="169"/>
    <x v="1"/>
    <x v="133"/>
    <x v="5"/>
    <x v="0"/>
    <x v="0"/>
    <x v="2"/>
    <x v="65"/>
    <x v="0"/>
    <n v="7.54"/>
    <n v="1"/>
    <n v="1"/>
  </r>
  <r>
    <x v="169"/>
    <x v="1"/>
    <x v="134"/>
    <x v="5"/>
    <x v="0"/>
    <x v="0"/>
    <x v="2"/>
    <x v="65"/>
    <x v="0"/>
    <n v="65.599999999999994"/>
    <n v="2"/>
    <n v="4"/>
  </r>
  <r>
    <x v="169"/>
    <x v="1"/>
    <x v="108"/>
    <x v="5"/>
    <x v="0"/>
    <x v="0"/>
    <x v="2"/>
    <x v="65"/>
    <x v="0"/>
    <n v="45.59"/>
    <n v="1"/>
    <n v="2"/>
  </r>
  <r>
    <x v="169"/>
    <x v="1"/>
    <x v="109"/>
    <x v="5"/>
    <x v="0"/>
    <x v="0"/>
    <x v="2"/>
    <x v="65"/>
    <x v="0"/>
    <n v="17.63"/>
    <n v="1"/>
    <n v="2"/>
  </r>
  <r>
    <x v="169"/>
    <x v="1"/>
    <x v="112"/>
    <x v="5"/>
    <x v="0"/>
    <x v="0"/>
    <x v="2"/>
    <x v="65"/>
    <x v="0"/>
    <n v="30.51"/>
    <n v="1"/>
    <n v="3"/>
  </r>
  <r>
    <x v="169"/>
    <x v="1"/>
    <x v="135"/>
    <x v="5"/>
    <x v="0"/>
    <x v="0"/>
    <x v="2"/>
    <x v="65"/>
    <x v="0"/>
    <n v="163.30000000000001"/>
    <n v="2"/>
    <n v="3"/>
  </r>
  <r>
    <x v="169"/>
    <x v="1"/>
    <x v="136"/>
    <x v="5"/>
    <x v="0"/>
    <x v="0"/>
    <x v="2"/>
    <x v="65"/>
    <x v="0"/>
    <n v="13.47"/>
    <n v="1"/>
    <n v="1"/>
  </r>
  <r>
    <x v="169"/>
    <x v="1"/>
    <x v="117"/>
    <x v="5"/>
    <x v="0"/>
    <x v="0"/>
    <x v="2"/>
    <x v="65"/>
    <x v="0"/>
    <n v="8.31"/>
    <n v="1"/>
    <n v="2"/>
  </r>
  <r>
    <x v="170"/>
    <x v="3"/>
    <x v="125"/>
    <x v="4"/>
    <x v="0"/>
    <x v="0"/>
    <x v="3"/>
    <x v="64"/>
    <x v="0"/>
    <n v="3796.63"/>
    <n v="8"/>
    <n v="14000"/>
  </r>
  <r>
    <x v="170"/>
    <x v="3"/>
    <x v="127"/>
    <x v="4"/>
    <x v="0"/>
    <x v="0"/>
    <x v="3"/>
    <x v="64"/>
    <x v="0"/>
    <n v="1567.79"/>
    <n v="12"/>
    <n v="10000"/>
  </r>
  <r>
    <x v="171"/>
    <x v="1"/>
    <x v="1"/>
    <x v="1"/>
    <x v="0"/>
    <x v="0"/>
    <x v="5"/>
    <x v="66"/>
    <x v="0"/>
    <n v="78.39"/>
    <n v="1"/>
    <n v="1"/>
  </r>
  <r>
    <x v="172"/>
    <x v="8"/>
    <x v="137"/>
    <x v="13"/>
    <x v="0"/>
    <x v="0"/>
    <x v="4"/>
    <x v="67"/>
    <x v="0"/>
    <n v="128"/>
    <n v="1"/>
    <n v="2"/>
  </r>
  <r>
    <x v="172"/>
    <x v="8"/>
    <x v="138"/>
    <x v="13"/>
    <x v="0"/>
    <x v="0"/>
    <x v="4"/>
    <x v="67"/>
    <x v="0"/>
    <n v="835.2"/>
    <n v="1"/>
    <n v="48"/>
  </r>
  <r>
    <x v="173"/>
    <x v="3"/>
    <x v="137"/>
    <x v="4"/>
    <x v="0"/>
    <x v="0"/>
    <x v="6"/>
    <x v="67"/>
    <x v="0"/>
    <n v="128"/>
    <n v="1"/>
    <n v="2"/>
  </r>
  <r>
    <x v="173"/>
    <x v="3"/>
    <x v="138"/>
    <x v="4"/>
    <x v="0"/>
    <x v="0"/>
    <x v="6"/>
    <x v="67"/>
    <x v="0"/>
    <n v="696"/>
    <n v="1"/>
    <n v="40"/>
  </r>
  <r>
    <x v="174"/>
    <x v="3"/>
    <x v="137"/>
    <x v="5"/>
    <x v="0"/>
    <x v="0"/>
    <x v="6"/>
    <x v="67"/>
    <x v="0"/>
    <n v="128"/>
    <n v="1"/>
    <n v="2"/>
  </r>
  <r>
    <x v="174"/>
    <x v="3"/>
    <x v="139"/>
    <x v="5"/>
    <x v="0"/>
    <x v="0"/>
    <x v="6"/>
    <x v="67"/>
    <x v="0"/>
    <n v="1044"/>
    <n v="1"/>
    <n v="60"/>
  </r>
  <r>
    <x v="175"/>
    <x v="3"/>
    <x v="137"/>
    <x v="5"/>
    <x v="0"/>
    <x v="0"/>
    <x v="6"/>
    <x v="67"/>
    <x v="0"/>
    <n v="128"/>
    <n v="1"/>
    <n v="2"/>
  </r>
  <r>
    <x v="175"/>
    <x v="3"/>
    <x v="139"/>
    <x v="5"/>
    <x v="0"/>
    <x v="0"/>
    <x v="6"/>
    <x v="67"/>
    <x v="0"/>
    <n v="1044"/>
    <n v="1"/>
    <n v="60"/>
  </r>
  <r>
    <x v="176"/>
    <x v="8"/>
    <x v="140"/>
    <x v="4"/>
    <x v="0"/>
    <x v="0"/>
    <x v="5"/>
    <x v="67"/>
    <x v="0"/>
    <n v="128"/>
    <n v="1"/>
    <n v="2"/>
  </r>
  <r>
    <x v="176"/>
    <x v="8"/>
    <x v="138"/>
    <x v="4"/>
    <x v="0"/>
    <x v="0"/>
    <x v="5"/>
    <x v="67"/>
    <x v="0"/>
    <n v="1044"/>
    <n v="1"/>
    <n v="60"/>
  </r>
  <r>
    <x v="177"/>
    <x v="8"/>
    <x v="141"/>
    <x v="4"/>
    <x v="0"/>
    <x v="0"/>
    <x v="1"/>
    <x v="67"/>
    <x v="0"/>
    <n v="192"/>
    <n v="1"/>
    <n v="3"/>
  </r>
  <r>
    <x v="178"/>
    <x v="8"/>
    <x v="138"/>
    <x v="4"/>
    <x v="0"/>
    <x v="0"/>
    <x v="1"/>
    <x v="67"/>
    <x v="0"/>
    <n v="2069.8000000000002"/>
    <n v="2"/>
    <n v="121"/>
  </r>
  <r>
    <x v="179"/>
    <x v="8"/>
    <x v="141"/>
    <x v="4"/>
    <x v="0"/>
    <x v="0"/>
    <x v="3"/>
    <x v="67"/>
    <x v="0"/>
    <n v="192"/>
    <n v="1"/>
    <n v="3"/>
  </r>
  <r>
    <x v="179"/>
    <x v="8"/>
    <x v="138"/>
    <x v="4"/>
    <x v="0"/>
    <x v="0"/>
    <x v="3"/>
    <x v="67"/>
    <x v="0"/>
    <n v="2069.8000000000002"/>
    <n v="2"/>
    <n v="31"/>
  </r>
  <r>
    <x v="180"/>
    <x v="8"/>
    <x v="142"/>
    <x v="7"/>
    <x v="0"/>
    <x v="0"/>
    <x v="3"/>
    <x v="67"/>
    <x v="0"/>
    <n v="820"/>
    <n v="1"/>
    <n v="1"/>
  </r>
  <r>
    <x v="181"/>
    <x v="8"/>
    <x v="139"/>
    <x v="5"/>
    <x v="0"/>
    <x v="0"/>
    <x v="3"/>
    <x v="67"/>
    <x v="0"/>
    <n v="2028"/>
    <n v="1"/>
    <n v="30"/>
  </r>
  <r>
    <x v="182"/>
    <x v="4"/>
    <x v="143"/>
    <x v="15"/>
    <x v="1"/>
    <x v="0"/>
    <x v="1"/>
    <x v="68"/>
    <x v="0"/>
    <n v="8.4700000000000006"/>
    <n v="1"/>
    <n v="1"/>
  </r>
  <r>
    <x v="182"/>
    <x v="4"/>
    <x v="144"/>
    <x v="15"/>
    <x v="1"/>
    <x v="0"/>
    <x v="1"/>
    <x v="68"/>
    <x v="0"/>
    <n v="2.12"/>
    <n v="1"/>
    <n v="1"/>
  </r>
  <r>
    <x v="182"/>
    <x v="4"/>
    <x v="145"/>
    <x v="15"/>
    <x v="1"/>
    <x v="0"/>
    <x v="1"/>
    <x v="68"/>
    <x v="0"/>
    <n v="12.71"/>
    <n v="1"/>
    <n v="1"/>
  </r>
  <r>
    <x v="182"/>
    <x v="4"/>
    <x v="58"/>
    <x v="15"/>
    <x v="1"/>
    <x v="0"/>
    <x v="1"/>
    <x v="68"/>
    <x v="0"/>
    <n v="8.4700000000000006"/>
    <n v="1"/>
    <n v="1"/>
  </r>
  <r>
    <x v="182"/>
    <x v="4"/>
    <x v="146"/>
    <x v="15"/>
    <x v="1"/>
    <x v="0"/>
    <x v="1"/>
    <x v="68"/>
    <x v="0"/>
    <n v="24.49"/>
    <n v="1"/>
    <n v="1"/>
  </r>
  <r>
    <x v="182"/>
    <x v="4"/>
    <x v="147"/>
    <x v="15"/>
    <x v="1"/>
    <x v="0"/>
    <x v="1"/>
    <x v="68"/>
    <x v="0"/>
    <n v="12.71"/>
    <n v="1"/>
    <n v="1"/>
  </r>
  <r>
    <x v="182"/>
    <x v="4"/>
    <x v="148"/>
    <x v="15"/>
    <x v="1"/>
    <x v="0"/>
    <x v="1"/>
    <x v="68"/>
    <x v="0"/>
    <n v="63.56"/>
    <n v="1"/>
    <n v="1"/>
  </r>
  <r>
    <x v="182"/>
    <x v="4"/>
    <x v="149"/>
    <x v="15"/>
    <x v="1"/>
    <x v="0"/>
    <x v="1"/>
    <x v="68"/>
    <x v="0"/>
    <n v="12.71"/>
    <n v="1"/>
    <n v="1"/>
  </r>
  <r>
    <x v="183"/>
    <x v="1"/>
    <x v="150"/>
    <x v="2"/>
    <x v="0"/>
    <x v="0"/>
    <x v="7"/>
    <x v="69"/>
    <x v="1"/>
    <n v="2220"/>
    <n v="1"/>
    <n v="1"/>
  </r>
  <r>
    <x v="184"/>
    <x v="1"/>
    <x v="150"/>
    <x v="4"/>
    <x v="0"/>
    <x v="0"/>
    <x v="7"/>
    <x v="69"/>
    <x v="1"/>
    <n v="1800"/>
    <n v="1"/>
    <n v="1"/>
  </r>
  <r>
    <x v="185"/>
    <x v="1"/>
    <x v="151"/>
    <x v="2"/>
    <x v="0"/>
    <x v="0"/>
    <x v="4"/>
    <x v="69"/>
    <x v="0"/>
    <n v="750"/>
    <n v="1"/>
    <n v="1"/>
  </r>
  <r>
    <x v="186"/>
    <x v="1"/>
    <x v="28"/>
    <x v="2"/>
    <x v="0"/>
    <x v="0"/>
    <x v="5"/>
    <x v="69"/>
    <x v="1"/>
    <n v="270"/>
    <n v="1"/>
    <n v="1"/>
  </r>
  <r>
    <x v="187"/>
    <x v="1"/>
    <x v="26"/>
    <x v="2"/>
    <x v="0"/>
    <x v="0"/>
    <x v="5"/>
    <x v="69"/>
    <x v="0"/>
    <n v="337.5"/>
    <n v="1"/>
    <n v="4"/>
  </r>
  <r>
    <x v="188"/>
    <x v="1"/>
    <x v="152"/>
    <x v="2"/>
    <x v="0"/>
    <x v="0"/>
    <x v="5"/>
    <x v="69"/>
    <x v="0"/>
    <n v="300"/>
    <n v="1"/>
    <n v="4"/>
  </r>
  <r>
    <x v="189"/>
    <x v="4"/>
    <x v="14"/>
    <x v="2"/>
    <x v="0"/>
    <x v="0"/>
    <x v="3"/>
    <x v="69"/>
    <x v="0"/>
    <n v="1950"/>
    <n v="1"/>
    <n v="1"/>
  </r>
  <r>
    <x v="190"/>
    <x v="6"/>
    <x v="28"/>
    <x v="2"/>
    <x v="0"/>
    <x v="0"/>
    <x v="3"/>
    <x v="69"/>
    <x v="0"/>
    <n v="562.5"/>
    <n v="1"/>
    <n v="1"/>
  </r>
  <r>
    <x v="191"/>
    <x v="1"/>
    <x v="66"/>
    <x v="21"/>
    <x v="0"/>
    <x v="0"/>
    <x v="5"/>
    <x v="70"/>
    <x v="0"/>
    <n v="338.98"/>
    <n v="1"/>
    <n v="1"/>
  </r>
  <r>
    <x v="191"/>
    <x v="1"/>
    <x v="153"/>
    <x v="21"/>
    <x v="0"/>
    <x v="0"/>
    <x v="5"/>
    <x v="70"/>
    <x v="0"/>
    <n v="610.16999999999996"/>
    <n v="1"/>
    <n v="6"/>
  </r>
  <r>
    <x v="192"/>
    <x v="1"/>
    <x v="1"/>
    <x v="1"/>
    <x v="0"/>
    <x v="0"/>
    <x v="1"/>
    <x v="71"/>
    <x v="0"/>
    <n v="211.86"/>
    <n v="1"/>
    <n v="1"/>
  </r>
  <r>
    <x v="193"/>
    <x v="8"/>
    <x v="139"/>
    <x v="13"/>
    <x v="0"/>
    <x v="0"/>
    <x v="5"/>
    <x v="67"/>
    <x v="0"/>
    <n v="41.8"/>
    <n v="1"/>
    <n v="1"/>
  </r>
  <r>
    <x v="194"/>
    <x v="8"/>
    <x v="141"/>
    <x v="4"/>
    <x v="0"/>
    <x v="0"/>
    <x v="3"/>
    <x v="67"/>
    <x v="0"/>
    <n v="1240"/>
    <n v="1"/>
    <n v="20"/>
  </r>
  <r>
    <x v="195"/>
    <x v="1"/>
    <x v="1"/>
    <x v="1"/>
    <x v="0"/>
    <x v="0"/>
    <x v="1"/>
    <x v="72"/>
    <x v="0"/>
    <n v="1283.9000000000001"/>
    <n v="1"/>
    <n v="1"/>
  </r>
  <r>
    <x v="196"/>
    <x v="3"/>
    <x v="127"/>
    <x v="5"/>
    <x v="0"/>
    <x v="0"/>
    <x v="6"/>
    <x v="73"/>
    <x v="0"/>
    <n v="644.08000000000004"/>
    <n v="4"/>
    <n v="4000"/>
  </r>
  <r>
    <x v="197"/>
    <x v="3"/>
    <x v="124"/>
    <x v="14"/>
    <x v="0"/>
    <x v="0"/>
    <x v="6"/>
    <x v="73"/>
    <x v="0"/>
    <n v="1000"/>
    <n v="1"/>
    <n v="1"/>
  </r>
  <r>
    <x v="198"/>
    <x v="8"/>
    <x v="127"/>
    <x v="13"/>
    <x v="0"/>
    <x v="0"/>
    <x v="5"/>
    <x v="73"/>
    <x v="0"/>
    <n v="6440.68"/>
    <n v="8"/>
    <n v="8"/>
  </r>
  <r>
    <x v="199"/>
    <x v="8"/>
    <x v="124"/>
    <x v="13"/>
    <x v="0"/>
    <x v="0"/>
    <x v="5"/>
    <x v="73"/>
    <x v="0"/>
    <n v="1610.16"/>
    <n v="2"/>
    <n v="10000"/>
  </r>
  <r>
    <x v="200"/>
    <x v="8"/>
    <x v="127"/>
    <x v="4"/>
    <x v="0"/>
    <x v="0"/>
    <x v="5"/>
    <x v="73"/>
    <x v="0"/>
    <n v="6440.64"/>
    <n v="8"/>
    <n v="40000"/>
  </r>
  <r>
    <x v="201"/>
    <x v="8"/>
    <x v="127"/>
    <x v="4"/>
    <x v="0"/>
    <x v="0"/>
    <x v="1"/>
    <x v="73"/>
    <x v="0"/>
    <n v="1127.1400000000001"/>
    <n v="7"/>
    <n v="7000"/>
  </r>
  <r>
    <x v="202"/>
    <x v="8"/>
    <x v="127"/>
    <x v="4"/>
    <x v="0"/>
    <x v="0"/>
    <x v="3"/>
    <x v="73"/>
    <x v="0"/>
    <n v="6440.64"/>
    <n v="8"/>
    <n v="40000"/>
  </r>
  <r>
    <x v="203"/>
    <x v="3"/>
    <x v="127"/>
    <x v="4"/>
    <x v="0"/>
    <x v="0"/>
    <x v="3"/>
    <x v="73"/>
    <x v="0"/>
    <n v="8855.8799999999992"/>
    <n v="11"/>
    <n v="55000"/>
  </r>
  <r>
    <x v="204"/>
    <x v="8"/>
    <x v="127"/>
    <x v="4"/>
    <x v="0"/>
    <x v="0"/>
    <x v="2"/>
    <x v="73"/>
    <x v="0"/>
    <n v="805.08"/>
    <n v="2"/>
    <n v="5000"/>
  </r>
  <r>
    <x v="205"/>
    <x v="8"/>
    <x v="127"/>
    <x v="4"/>
    <x v="0"/>
    <x v="0"/>
    <x v="2"/>
    <x v="73"/>
    <x v="0"/>
    <n v="483.05"/>
    <n v="2"/>
    <n v="3000"/>
  </r>
  <r>
    <x v="206"/>
    <x v="1"/>
    <x v="1"/>
    <x v="1"/>
    <x v="0"/>
    <x v="0"/>
    <x v="1"/>
    <x v="74"/>
    <x v="0"/>
    <n v="870.59"/>
    <n v="1"/>
    <n v="1"/>
  </r>
  <r>
    <x v="207"/>
    <x v="6"/>
    <x v="154"/>
    <x v="22"/>
    <x v="0"/>
    <x v="0"/>
    <x v="3"/>
    <x v="75"/>
    <x v="0"/>
    <n v="214.9"/>
    <n v="1"/>
    <n v="10"/>
  </r>
  <r>
    <x v="208"/>
    <x v="8"/>
    <x v="127"/>
    <x v="4"/>
    <x v="0"/>
    <x v="0"/>
    <x v="3"/>
    <x v="76"/>
    <x v="0"/>
    <n v="124"/>
    <n v="1"/>
    <n v="1000"/>
  </r>
  <r>
    <x v="209"/>
    <x v="8"/>
    <x v="137"/>
    <x v="13"/>
    <x v="0"/>
    <x v="0"/>
    <x v="6"/>
    <x v="77"/>
    <x v="0"/>
    <n v="6.78"/>
    <n v="1"/>
    <n v="1"/>
  </r>
  <r>
    <x v="209"/>
    <x v="8"/>
    <x v="155"/>
    <x v="13"/>
    <x v="0"/>
    <x v="0"/>
    <x v="6"/>
    <x v="77"/>
    <x v="0"/>
    <n v="81.78"/>
    <n v="2"/>
    <n v="8"/>
  </r>
  <r>
    <x v="210"/>
    <x v="3"/>
    <x v="137"/>
    <x v="4"/>
    <x v="0"/>
    <x v="0"/>
    <x v="1"/>
    <x v="77"/>
    <x v="0"/>
    <n v="6.78"/>
    <n v="1"/>
    <n v="1"/>
  </r>
  <r>
    <x v="210"/>
    <x v="3"/>
    <x v="156"/>
    <x v="4"/>
    <x v="0"/>
    <x v="0"/>
    <x v="1"/>
    <x v="77"/>
    <x v="0"/>
    <n v="69.069999999999993"/>
    <n v="2"/>
    <n v="8"/>
  </r>
  <r>
    <x v="211"/>
    <x v="8"/>
    <x v="157"/>
    <x v="4"/>
    <x v="0"/>
    <x v="0"/>
    <x v="2"/>
    <x v="77"/>
    <x v="0"/>
    <n v="13.56"/>
    <n v="1"/>
    <n v="2"/>
  </r>
  <r>
    <x v="211"/>
    <x v="8"/>
    <x v="156"/>
    <x v="4"/>
    <x v="0"/>
    <x v="0"/>
    <x v="2"/>
    <x v="77"/>
    <x v="0"/>
    <n v="81.78"/>
    <n v="2"/>
    <n v="8"/>
  </r>
  <r>
    <x v="212"/>
    <x v="1"/>
    <x v="109"/>
    <x v="14"/>
    <x v="0"/>
    <x v="0"/>
    <x v="3"/>
    <x v="78"/>
    <x v="0"/>
    <n v="8.4"/>
    <n v="1"/>
    <n v="2"/>
  </r>
  <r>
    <x v="212"/>
    <x v="1"/>
    <x v="158"/>
    <x v="14"/>
    <x v="0"/>
    <x v="0"/>
    <x v="3"/>
    <x v="78"/>
    <x v="0"/>
    <n v="16.2"/>
    <n v="2"/>
    <n v="2"/>
  </r>
  <r>
    <x v="212"/>
    <x v="1"/>
    <x v="114"/>
    <x v="14"/>
    <x v="0"/>
    <x v="0"/>
    <x v="3"/>
    <x v="78"/>
    <x v="0"/>
    <n v="50"/>
    <n v="1"/>
    <n v="2"/>
  </r>
  <r>
    <x v="212"/>
    <x v="1"/>
    <x v="159"/>
    <x v="14"/>
    <x v="0"/>
    <x v="0"/>
    <x v="3"/>
    <x v="78"/>
    <x v="0"/>
    <n v="40.4"/>
    <n v="2"/>
    <n v="5"/>
  </r>
  <r>
    <x v="212"/>
    <x v="1"/>
    <x v="136"/>
    <x v="14"/>
    <x v="0"/>
    <x v="0"/>
    <x v="3"/>
    <x v="78"/>
    <x v="0"/>
    <n v="18"/>
    <n v="1"/>
    <n v="3"/>
  </r>
  <r>
    <x v="212"/>
    <x v="1"/>
    <x v="117"/>
    <x v="14"/>
    <x v="0"/>
    <x v="0"/>
    <x v="3"/>
    <x v="78"/>
    <x v="0"/>
    <n v="9"/>
    <n v="1"/>
    <n v="1"/>
  </r>
  <r>
    <x v="213"/>
    <x v="1"/>
    <x v="160"/>
    <x v="5"/>
    <x v="1"/>
    <x v="0"/>
    <x v="1"/>
    <x v="78"/>
    <x v="0"/>
    <n v="1.35"/>
    <n v="1"/>
    <n v="1"/>
  </r>
  <r>
    <x v="213"/>
    <x v="1"/>
    <x v="161"/>
    <x v="5"/>
    <x v="1"/>
    <x v="0"/>
    <x v="1"/>
    <x v="78"/>
    <x v="0"/>
    <n v="1.03"/>
    <n v="1"/>
    <n v="1"/>
  </r>
  <r>
    <x v="213"/>
    <x v="1"/>
    <x v="162"/>
    <x v="5"/>
    <x v="1"/>
    <x v="0"/>
    <x v="1"/>
    <x v="78"/>
    <x v="0"/>
    <n v="25.24"/>
    <n v="1"/>
    <n v="2"/>
  </r>
  <r>
    <x v="213"/>
    <x v="1"/>
    <x v="163"/>
    <x v="5"/>
    <x v="1"/>
    <x v="0"/>
    <x v="1"/>
    <x v="78"/>
    <x v="0"/>
    <n v="7.67"/>
    <n v="3"/>
    <n v="5"/>
  </r>
  <r>
    <x v="213"/>
    <x v="1"/>
    <x v="164"/>
    <x v="5"/>
    <x v="1"/>
    <x v="0"/>
    <x v="1"/>
    <x v="78"/>
    <x v="0"/>
    <n v="50.42"/>
    <n v="1"/>
    <n v="50"/>
  </r>
  <r>
    <x v="213"/>
    <x v="1"/>
    <x v="165"/>
    <x v="5"/>
    <x v="1"/>
    <x v="0"/>
    <x v="1"/>
    <x v="78"/>
    <x v="0"/>
    <n v="17.36"/>
    <n v="1"/>
    <n v="3"/>
  </r>
  <r>
    <x v="213"/>
    <x v="1"/>
    <x v="166"/>
    <x v="5"/>
    <x v="1"/>
    <x v="0"/>
    <x v="1"/>
    <x v="78"/>
    <x v="0"/>
    <n v="17"/>
    <n v="1"/>
    <n v="7"/>
  </r>
  <r>
    <x v="213"/>
    <x v="1"/>
    <x v="167"/>
    <x v="5"/>
    <x v="1"/>
    <x v="0"/>
    <x v="1"/>
    <x v="78"/>
    <x v="0"/>
    <n v="39.53"/>
    <n v="1"/>
    <n v="4"/>
  </r>
  <r>
    <x v="213"/>
    <x v="1"/>
    <x v="168"/>
    <x v="5"/>
    <x v="1"/>
    <x v="0"/>
    <x v="1"/>
    <x v="78"/>
    <x v="0"/>
    <n v="3.12"/>
    <n v="1"/>
    <n v="2"/>
  </r>
  <r>
    <x v="213"/>
    <x v="1"/>
    <x v="169"/>
    <x v="5"/>
    <x v="1"/>
    <x v="0"/>
    <x v="1"/>
    <x v="78"/>
    <x v="0"/>
    <n v="54.24"/>
    <n v="3"/>
    <n v="3"/>
  </r>
  <r>
    <x v="213"/>
    <x v="1"/>
    <x v="170"/>
    <x v="5"/>
    <x v="1"/>
    <x v="0"/>
    <x v="1"/>
    <x v="78"/>
    <x v="0"/>
    <n v="71.16"/>
    <n v="2"/>
    <n v="5"/>
  </r>
  <r>
    <x v="213"/>
    <x v="1"/>
    <x v="171"/>
    <x v="5"/>
    <x v="1"/>
    <x v="0"/>
    <x v="1"/>
    <x v="78"/>
    <x v="0"/>
    <n v="4.8"/>
    <n v="1"/>
    <n v="1"/>
  </r>
  <r>
    <x v="213"/>
    <x v="1"/>
    <x v="172"/>
    <x v="5"/>
    <x v="1"/>
    <x v="0"/>
    <x v="1"/>
    <x v="78"/>
    <x v="0"/>
    <n v="4.5"/>
    <n v="2"/>
    <n v="3"/>
  </r>
  <r>
    <x v="213"/>
    <x v="1"/>
    <x v="173"/>
    <x v="5"/>
    <x v="1"/>
    <x v="0"/>
    <x v="1"/>
    <x v="78"/>
    <x v="0"/>
    <n v="4.28"/>
    <n v="2"/>
    <n v="2"/>
  </r>
  <r>
    <x v="213"/>
    <x v="1"/>
    <x v="174"/>
    <x v="5"/>
    <x v="1"/>
    <x v="0"/>
    <x v="1"/>
    <x v="78"/>
    <x v="0"/>
    <n v="7.93"/>
    <n v="1"/>
    <n v="2"/>
  </r>
  <r>
    <x v="214"/>
    <x v="3"/>
    <x v="175"/>
    <x v="18"/>
    <x v="0"/>
    <x v="0"/>
    <x v="3"/>
    <x v="78"/>
    <x v="3"/>
    <n v="366.1"/>
    <n v="3"/>
    <n v="38"/>
  </r>
  <r>
    <x v="215"/>
    <x v="1"/>
    <x v="57"/>
    <x v="5"/>
    <x v="0"/>
    <x v="0"/>
    <x v="1"/>
    <x v="79"/>
    <x v="0"/>
    <n v="227.05"/>
    <n v="1"/>
    <n v="5"/>
  </r>
  <r>
    <x v="216"/>
    <x v="1"/>
    <x v="57"/>
    <x v="5"/>
    <x v="0"/>
    <x v="0"/>
    <x v="2"/>
    <x v="79"/>
    <x v="0"/>
    <n v="227.05"/>
    <n v="1"/>
    <n v="5"/>
  </r>
  <r>
    <x v="217"/>
    <x v="1"/>
    <x v="1"/>
    <x v="1"/>
    <x v="0"/>
    <x v="0"/>
    <x v="1"/>
    <x v="80"/>
    <x v="0"/>
    <n v="261.86"/>
    <n v="1"/>
    <n v="1"/>
  </r>
  <r>
    <x v="218"/>
    <x v="1"/>
    <x v="1"/>
    <x v="1"/>
    <x v="0"/>
    <x v="0"/>
    <x v="1"/>
    <x v="81"/>
    <x v="0"/>
    <n v="86.44"/>
    <n v="1"/>
    <n v="1"/>
  </r>
  <r>
    <x v="219"/>
    <x v="1"/>
    <x v="1"/>
    <x v="1"/>
    <x v="0"/>
    <x v="0"/>
    <x v="1"/>
    <x v="82"/>
    <x v="0"/>
    <n v="92.8"/>
    <n v="1"/>
    <n v="1"/>
  </r>
  <r>
    <x v="220"/>
    <x v="4"/>
    <x v="176"/>
    <x v="23"/>
    <x v="0"/>
    <x v="0"/>
    <x v="4"/>
    <x v="83"/>
    <x v="0"/>
    <n v="100"/>
    <n v="1"/>
    <n v="1"/>
  </r>
  <r>
    <x v="221"/>
    <x v="3"/>
    <x v="177"/>
    <x v="24"/>
    <x v="0"/>
    <x v="0"/>
    <x v="6"/>
    <x v="83"/>
    <x v="0"/>
    <n v="100"/>
    <n v="1"/>
    <n v="1"/>
  </r>
  <r>
    <x v="222"/>
    <x v="3"/>
    <x v="177"/>
    <x v="4"/>
    <x v="0"/>
    <x v="0"/>
    <x v="5"/>
    <x v="83"/>
    <x v="0"/>
    <n v="100"/>
    <n v="1"/>
    <n v="1"/>
  </r>
  <r>
    <x v="223"/>
    <x v="4"/>
    <x v="177"/>
    <x v="23"/>
    <x v="0"/>
    <x v="0"/>
    <x v="1"/>
    <x v="83"/>
    <x v="0"/>
    <n v="100"/>
    <n v="1"/>
    <n v="1"/>
  </r>
  <r>
    <x v="224"/>
    <x v="4"/>
    <x v="177"/>
    <x v="24"/>
    <x v="0"/>
    <x v="0"/>
    <x v="3"/>
    <x v="84"/>
    <x v="0"/>
    <n v="100"/>
    <n v="1"/>
    <n v="1"/>
  </r>
  <r>
    <x v="225"/>
    <x v="3"/>
    <x v="178"/>
    <x v="4"/>
    <x v="0"/>
    <x v="0"/>
    <x v="5"/>
    <x v="85"/>
    <x v="0"/>
    <n v="355.93"/>
    <n v="1"/>
    <n v="2"/>
  </r>
  <r>
    <x v="226"/>
    <x v="2"/>
    <x v="179"/>
    <x v="0"/>
    <x v="0"/>
    <x v="0"/>
    <x v="3"/>
    <x v="85"/>
    <x v="1"/>
    <n v="355.93"/>
    <n v="1"/>
    <n v="2"/>
  </r>
  <r>
    <x v="227"/>
    <x v="4"/>
    <x v="180"/>
    <x v="20"/>
    <x v="0"/>
    <x v="0"/>
    <x v="5"/>
    <x v="86"/>
    <x v="0"/>
    <n v="150"/>
    <n v="1"/>
    <n v="1"/>
  </r>
  <r>
    <x v="228"/>
    <x v="2"/>
    <x v="180"/>
    <x v="4"/>
    <x v="0"/>
    <x v="0"/>
    <x v="1"/>
    <x v="86"/>
    <x v="0"/>
    <n v="127.12"/>
    <n v="1"/>
    <n v="1"/>
  </r>
  <r>
    <x v="229"/>
    <x v="2"/>
    <x v="181"/>
    <x v="4"/>
    <x v="0"/>
    <x v="0"/>
    <x v="1"/>
    <x v="86"/>
    <x v="0"/>
    <n v="150"/>
    <n v="1"/>
    <n v="1"/>
  </r>
  <r>
    <x v="230"/>
    <x v="1"/>
    <x v="182"/>
    <x v="14"/>
    <x v="0"/>
    <x v="0"/>
    <x v="5"/>
    <x v="87"/>
    <x v="3"/>
    <n v="169.49"/>
    <n v="1"/>
    <n v="16"/>
  </r>
  <r>
    <x v="230"/>
    <x v="1"/>
    <x v="183"/>
    <x v="14"/>
    <x v="0"/>
    <x v="0"/>
    <x v="5"/>
    <x v="87"/>
    <x v="3"/>
    <n v="177.97"/>
    <n v="1"/>
    <n v="40"/>
  </r>
  <r>
    <x v="231"/>
    <x v="4"/>
    <x v="184"/>
    <x v="1"/>
    <x v="0"/>
    <x v="0"/>
    <x v="1"/>
    <x v="88"/>
    <x v="0"/>
    <n v="95"/>
    <n v="1"/>
    <n v="1"/>
  </r>
  <r>
    <x v="232"/>
    <x v="2"/>
    <x v="185"/>
    <x v="25"/>
    <x v="0"/>
    <x v="0"/>
    <x v="3"/>
    <x v="89"/>
    <x v="0"/>
    <n v="64.41"/>
    <n v="1"/>
    <n v="1"/>
  </r>
  <r>
    <x v="233"/>
    <x v="1"/>
    <x v="186"/>
    <x v="1"/>
    <x v="0"/>
    <x v="0"/>
    <x v="1"/>
    <x v="3"/>
    <x v="0"/>
    <n v="79.41"/>
    <n v="1"/>
    <n v="1"/>
  </r>
  <r>
    <x v="234"/>
    <x v="1"/>
    <x v="187"/>
    <x v="2"/>
    <x v="0"/>
    <x v="0"/>
    <x v="3"/>
    <x v="90"/>
    <x v="0"/>
    <n v="2081.3000000000002"/>
    <n v="1"/>
    <n v="1"/>
  </r>
  <r>
    <x v="235"/>
    <x v="1"/>
    <x v="188"/>
    <x v="7"/>
    <x v="0"/>
    <x v="0"/>
    <x v="1"/>
    <x v="91"/>
    <x v="0"/>
    <n v="58.47"/>
    <n v="1"/>
    <n v="3"/>
  </r>
  <r>
    <x v="236"/>
    <x v="1"/>
    <x v="189"/>
    <x v="2"/>
    <x v="0"/>
    <x v="0"/>
    <x v="7"/>
    <x v="92"/>
    <x v="1"/>
    <n v="193.23"/>
    <n v="1"/>
    <n v="1"/>
  </r>
  <r>
    <x v="237"/>
    <x v="1"/>
    <x v="189"/>
    <x v="2"/>
    <x v="0"/>
    <x v="0"/>
    <x v="4"/>
    <x v="92"/>
    <x v="1"/>
    <n v="193.23"/>
    <n v="1"/>
    <n v="1"/>
  </r>
  <r>
    <x v="238"/>
    <x v="1"/>
    <x v="189"/>
    <x v="2"/>
    <x v="0"/>
    <x v="0"/>
    <x v="6"/>
    <x v="92"/>
    <x v="1"/>
    <n v="193.23"/>
    <n v="1"/>
    <n v="1"/>
  </r>
  <r>
    <x v="239"/>
    <x v="1"/>
    <x v="189"/>
    <x v="2"/>
    <x v="0"/>
    <x v="0"/>
    <x v="5"/>
    <x v="92"/>
    <x v="1"/>
    <n v="221.82"/>
    <n v="1"/>
    <n v="1"/>
  </r>
  <r>
    <x v="240"/>
    <x v="1"/>
    <x v="189"/>
    <x v="2"/>
    <x v="0"/>
    <x v="0"/>
    <x v="1"/>
    <x v="92"/>
    <x v="1"/>
    <n v="221.82"/>
    <n v="1"/>
    <n v="1"/>
  </r>
  <r>
    <x v="241"/>
    <x v="1"/>
    <x v="189"/>
    <x v="2"/>
    <x v="0"/>
    <x v="0"/>
    <x v="3"/>
    <x v="92"/>
    <x v="1"/>
    <n v="261.75"/>
    <n v="1"/>
    <n v="1"/>
  </r>
  <r>
    <x v="242"/>
    <x v="1"/>
    <x v="189"/>
    <x v="2"/>
    <x v="0"/>
    <x v="0"/>
    <x v="2"/>
    <x v="92"/>
    <x v="1"/>
    <n v="221.82"/>
    <n v="1"/>
    <n v="1"/>
  </r>
  <r>
    <x v="243"/>
    <x v="6"/>
    <x v="190"/>
    <x v="26"/>
    <x v="0"/>
    <x v="0"/>
    <x v="1"/>
    <x v="93"/>
    <x v="0"/>
    <n v="9627.19"/>
    <n v="1"/>
    <n v="1"/>
  </r>
  <r>
    <x v="244"/>
    <x v="1"/>
    <x v="191"/>
    <x v="7"/>
    <x v="0"/>
    <x v="0"/>
    <x v="7"/>
    <x v="94"/>
    <x v="0"/>
    <n v="1327.12"/>
    <n v="1"/>
    <n v="1"/>
  </r>
  <r>
    <x v="245"/>
    <x v="1"/>
    <x v="81"/>
    <x v="27"/>
    <x v="0"/>
    <x v="0"/>
    <x v="7"/>
    <x v="94"/>
    <x v="1"/>
    <n v="661.02"/>
    <n v="1"/>
    <n v="1"/>
  </r>
  <r>
    <x v="246"/>
    <x v="1"/>
    <x v="192"/>
    <x v="7"/>
    <x v="0"/>
    <x v="0"/>
    <x v="4"/>
    <x v="94"/>
    <x v="0"/>
    <n v="210.17"/>
    <n v="1"/>
    <n v="1"/>
  </r>
  <r>
    <x v="247"/>
    <x v="1"/>
    <x v="122"/>
    <x v="3"/>
    <x v="0"/>
    <x v="0"/>
    <x v="6"/>
    <x v="91"/>
    <x v="0"/>
    <n v="8.4700000000000006"/>
    <n v="1"/>
    <n v="1"/>
  </r>
  <r>
    <x v="247"/>
    <x v="1"/>
    <x v="193"/>
    <x v="7"/>
    <x v="0"/>
    <x v="0"/>
    <x v="6"/>
    <x v="91"/>
    <x v="0"/>
    <n v="42.2"/>
    <n v="1"/>
    <n v="2"/>
  </r>
  <r>
    <x v="248"/>
    <x v="1"/>
    <x v="47"/>
    <x v="7"/>
    <x v="0"/>
    <x v="0"/>
    <x v="1"/>
    <x v="95"/>
    <x v="0"/>
    <n v="42.37"/>
    <n v="1"/>
    <n v="1"/>
  </r>
  <r>
    <x v="248"/>
    <x v="1"/>
    <x v="58"/>
    <x v="2"/>
    <x v="0"/>
    <x v="0"/>
    <x v="1"/>
    <x v="95"/>
    <x v="0"/>
    <n v="16.95"/>
    <n v="1"/>
    <n v="1"/>
  </r>
  <r>
    <x v="248"/>
    <x v="1"/>
    <x v="33"/>
    <x v="7"/>
    <x v="0"/>
    <x v="0"/>
    <x v="1"/>
    <x v="95"/>
    <x v="0"/>
    <n v="1571.19"/>
    <n v="1"/>
    <n v="1"/>
  </r>
  <r>
    <x v="248"/>
    <x v="1"/>
    <x v="17"/>
    <x v="7"/>
    <x v="0"/>
    <x v="0"/>
    <x v="1"/>
    <x v="95"/>
    <x v="0"/>
    <n v="240.68"/>
    <n v="1"/>
    <n v="1"/>
  </r>
  <r>
    <x v="248"/>
    <x v="1"/>
    <x v="194"/>
    <x v="7"/>
    <x v="0"/>
    <x v="0"/>
    <x v="1"/>
    <x v="95"/>
    <x v="0"/>
    <n v="36.44"/>
    <n v="1"/>
    <n v="1"/>
  </r>
  <r>
    <x v="249"/>
    <x v="4"/>
    <x v="195"/>
    <x v="13"/>
    <x v="0"/>
    <x v="0"/>
    <x v="1"/>
    <x v="95"/>
    <x v="0"/>
    <n v="42.37"/>
    <n v="1"/>
    <n v="1"/>
  </r>
  <r>
    <x v="249"/>
    <x v="4"/>
    <x v="58"/>
    <x v="4"/>
    <x v="0"/>
    <x v="0"/>
    <x v="1"/>
    <x v="95"/>
    <x v="0"/>
    <n v="16.95"/>
    <n v="1"/>
    <n v="1"/>
  </r>
  <r>
    <x v="250"/>
    <x v="9"/>
    <x v="17"/>
    <x v="7"/>
    <x v="0"/>
    <x v="0"/>
    <x v="3"/>
    <x v="95"/>
    <x v="0"/>
    <n v="224.15"/>
    <n v="1"/>
    <n v="1"/>
  </r>
  <r>
    <x v="251"/>
    <x v="9"/>
    <x v="58"/>
    <x v="2"/>
    <x v="0"/>
    <x v="0"/>
    <x v="3"/>
    <x v="95"/>
    <x v="1"/>
    <n v="16.95"/>
    <n v="1"/>
    <n v="1"/>
  </r>
  <r>
    <x v="252"/>
    <x v="6"/>
    <x v="196"/>
    <x v="7"/>
    <x v="0"/>
    <x v="0"/>
    <x v="3"/>
    <x v="95"/>
    <x v="0"/>
    <n v="51.69"/>
    <n v="1"/>
    <n v="1"/>
  </r>
  <r>
    <x v="252"/>
    <x v="6"/>
    <x v="17"/>
    <x v="7"/>
    <x v="0"/>
    <x v="0"/>
    <x v="3"/>
    <x v="95"/>
    <x v="0"/>
    <n v="222.04"/>
    <n v="1"/>
    <n v="1"/>
  </r>
  <r>
    <x v="253"/>
    <x v="1"/>
    <x v="58"/>
    <x v="2"/>
    <x v="0"/>
    <x v="0"/>
    <x v="1"/>
    <x v="96"/>
    <x v="0"/>
    <n v="9.24"/>
    <n v="1"/>
    <n v="1"/>
  </r>
  <r>
    <x v="253"/>
    <x v="6"/>
    <x v="197"/>
    <x v="7"/>
    <x v="0"/>
    <x v="0"/>
    <x v="1"/>
    <x v="96"/>
    <x v="0"/>
    <n v="635.51"/>
    <n v="1"/>
    <n v="1"/>
  </r>
  <r>
    <x v="254"/>
    <x v="8"/>
    <x v="198"/>
    <x v="4"/>
    <x v="0"/>
    <x v="0"/>
    <x v="2"/>
    <x v="97"/>
    <x v="0"/>
    <n v="53"/>
    <n v="1"/>
    <n v="1"/>
  </r>
  <r>
    <x v="255"/>
    <x v="3"/>
    <x v="122"/>
    <x v="18"/>
    <x v="0"/>
    <x v="0"/>
    <x v="6"/>
    <x v="98"/>
    <x v="0"/>
    <n v="27.97"/>
    <n v="1"/>
    <n v="1"/>
  </r>
  <r>
    <x v="255"/>
    <x v="3"/>
    <x v="199"/>
    <x v="18"/>
    <x v="0"/>
    <x v="0"/>
    <x v="6"/>
    <x v="98"/>
    <x v="0"/>
    <n v="42.29"/>
    <n v="1"/>
    <n v="1"/>
  </r>
  <r>
    <x v="255"/>
    <x v="3"/>
    <x v="200"/>
    <x v="18"/>
    <x v="0"/>
    <x v="0"/>
    <x v="6"/>
    <x v="98"/>
    <x v="0"/>
    <n v="406.02"/>
    <n v="1"/>
    <n v="1"/>
  </r>
  <r>
    <x v="255"/>
    <x v="3"/>
    <x v="201"/>
    <x v="18"/>
    <x v="0"/>
    <x v="0"/>
    <x v="6"/>
    <x v="98"/>
    <x v="0"/>
    <n v="16.100000000000001"/>
    <n v="1"/>
    <n v="1"/>
  </r>
  <r>
    <x v="256"/>
    <x v="8"/>
    <x v="127"/>
    <x v="4"/>
    <x v="0"/>
    <x v="0"/>
    <x v="1"/>
    <x v="64"/>
    <x v="0"/>
    <n v="1915.26"/>
    <n v="14"/>
    <n v="11000"/>
  </r>
  <r>
    <x v="257"/>
    <x v="8"/>
    <x v="127"/>
    <x v="4"/>
    <x v="0"/>
    <x v="0"/>
    <x v="1"/>
    <x v="64"/>
    <x v="0"/>
    <n v="7504.19"/>
    <n v="19"/>
    <n v="48000"/>
  </r>
  <r>
    <x v="258"/>
    <x v="3"/>
    <x v="125"/>
    <x v="4"/>
    <x v="0"/>
    <x v="0"/>
    <x v="3"/>
    <x v="64"/>
    <x v="0"/>
    <n v="542.38"/>
    <n v="2"/>
    <n v="2000"/>
  </r>
  <r>
    <x v="258"/>
    <x v="3"/>
    <x v="127"/>
    <x v="4"/>
    <x v="0"/>
    <x v="0"/>
    <x v="3"/>
    <x v="64"/>
    <x v="0"/>
    <n v="2351.67"/>
    <n v="17"/>
    <n v="15000"/>
  </r>
  <r>
    <x v="259"/>
    <x v="8"/>
    <x v="125"/>
    <x v="4"/>
    <x v="0"/>
    <x v="0"/>
    <x v="2"/>
    <x v="64"/>
    <x v="0"/>
    <n v="213.56"/>
    <n v="1"/>
    <n v="1000"/>
  </r>
  <r>
    <x v="259"/>
    <x v="8"/>
    <x v="127"/>
    <x v="4"/>
    <x v="0"/>
    <x v="0"/>
    <x v="2"/>
    <x v="64"/>
    <x v="0"/>
    <n v="3012.67"/>
    <n v="17"/>
    <n v="19000"/>
  </r>
  <r>
    <x v="260"/>
    <x v="1"/>
    <x v="46"/>
    <x v="28"/>
    <x v="0"/>
    <x v="0"/>
    <x v="3"/>
    <x v="99"/>
    <x v="0"/>
    <n v="21.48"/>
    <n v="1"/>
    <n v="1"/>
  </r>
  <r>
    <x v="260"/>
    <x v="7"/>
    <x v="46"/>
    <x v="28"/>
    <x v="0"/>
    <x v="0"/>
    <x v="3"/>
    <x v="99"/>
    <x v="0"/>
    <n v="57.31"/>
    <n v="2"/>
    <n v="2"/>
  </r>
  <r>
    <x v="260"/>
    <x v="10"/>
    <x v="46"/>
    <x v="28"/>
    <x v="0"/>
    <x v="0"/>
    <x v="3"/>
    <x v="99"/>
    <x v="0"/>
    <n v="21.48"/>
    <n v="1"/>
    <n v="1"/>
  </r>
  <r>
    <x v="261"/>
    <x v="3"/>
    <x v="202"/>
    <x v="4"/>
    <x v="0"/>
    <x v="0"/>
    <x v="2"/>
    <x v="100"/>
    <x v="1"/>
    <n v="626.19000000000005"/>
    <n v="1"/>
    <n v="1"/>
  </r>
  <r>
    <x v="262"/>
    <x v="1"/>
    <x v="46"/>
    <x v="28"/>
    <x v="0"/>
    <x v="0"/>
    <x v="1"/>
    <x v="101"/>
    <x v="1"/>
    <n v="25.33"/>
    <n v="1"/>
    <n v="1"/>
  </r>
  <r>
    <x v="263"/>
    <x v="1"/>
    <x v="1"/>
    <x v="1"/>
    <x v="0"/>
    <x v="0"/>
    <x v="2"/>
    <x v="60"/>
    <x v="0"/>
    <n v="104"/>
    <n v="1"/>
    <n v="1"/>
  </r>
  <r>
    <x v="264"/>
    <x v="1"/>
    <x v="1"/>
    <x v="1"/>
    <x v="0"/>
    <x v="0"/>
    <x v="2"/>
    <x v="102"/>
    <x v="0"/>
    <n v="20.9"/>
    <n v="1"/>
    <n v="1"/>
  </r>
  <r>
    <x v="265"/>
    <x v="6"/>
    <x v="58"/>
    <x v="7"/>
    <x v="0"/>
    <x v="0"/>
    <x v="2"/>
    <x v="63"/>
    <x v="0"/>
    <n v="8.39"/>
    <n v="1"/>
    <n v="1"/>
  </r>
  <r>
    <x v="265"/>
    <x v="6"/>
    <x v="203"/>
    <x v="7"/>
    <x v="0"/>
    <x v="0"/>
    <x v="2"/>
    <x v="63"/>
    <x v="0"/>
    <n v="58.47"/>
    <n v="1"/>
    <n v="1"/>
  </r>
  <r>
    <x v="266"/>
    <x v="1"/>
    <x v="114"/>
    <x v="5"/>
    <x v="0"/>
    <x v="0"/>
    <x v="0"/>
    <x v="65"/>
    <x v="0"/>
    <n v="200.4"/>
    <n v="1"/>
    <n v="6"/>
  </r>
  <r>
    <x v="266"/>
    <x v="1"/>
    <x v="159"/>
    <x v="5"/>
    <x v="0"/>
    <x v="0"/>
    <x v="0"/>
    <x v="65"/>
    <x v="0"/>
    <n v="583"/>
    <n v="2"/>
    <n v="78"/>
  </r>
  <r>
    <x v="267"/>
    <x v="8"/>
    <x v="204"/>
    <x v="5"/>
    <x v="0"/>
    <x v="0"/>
    <x v="0"/>
    <x v="64"/>
    <x v="0"/>
    <n v="148.31"/>
    <n v="1"/>
    <n v="500"/>
  </r>
  <r>
    <x v="267"/>
    <x v="8"/>
    <x v="205"/>
    <x v="5"/>
    <x v="0"/>
    <x v="0"/>
    <x v="0"/>
    <x v="64"/>
    <x v="0"/>
    <n v="148.31"/>
    <n v="1"/>
    <n v="500"/>
  </r>
  <r>
    <x v="267"/>
    <x v="8"/>
    <x v="206"/>
    <x v="5"/>
    <x v="0"/>
    <x v="0"/>
    <x v="0"/>
    <x v="64"/>
    <x v="0"/>
    <n v="620.34"/>
    <n v="1"/>
    <n v="4000"/>
  </r>
  <r>
    <x v="267"/>
    <x v="8"/>
    <x v="207"/>
    <x v="5"/>
    <x v="0"/>
    <x v="0"/>
    <x v="0"/>
    <x v="64"/>
    <x v="0"/>
    <n v="64.41"/>
    <n v="1"/>
    <n v="400"/>
  </r>
  <r>
    <x v="267"/>
    <x v="8"/>
    <x v="208"/>
    <x v="5"/>
    <x v="0"/>
    <x v="0"/>
    <x v="0"/>
    <x v="64"/>
    <x v="0"/>
    <n v="105.93"/>
    <n v="1"/>
    <n v="250"/>
  </r>
  <r>
    <x v="267"/>
    <x v="8"/>
    <x v="209"/>
    <x v="5"/>
    <x v="0"/>
    <x v="0"/>
    <x v="0"/>
    <x v="64"/>
    <x v="0"/>
    <n v="885.79"/>
    <n v="6"/>
    <n v="5160"/>
  </r>
  <r>
    <x v="267"/>
    <x v="8"/>
    <x v="210"/>
    <x v="5"/>
    <x v="0"/>
    <x v="0"/>
    <x v="0"/>
    <x v="64"/>
    <x v="0"/>
    <n v="29.47"/>
    <n v="1"/>
    <n v="190"/>
  </r>
  <r>
    <x v="268"/>
    <x v="1"/>
    <x v="1"/>
    <x v="1"/>
    <x v="0"/>
    <x v="0"/>
    <x v="2"/>
    <x v="103"/>
    <x v="0"/>
    <n v="217"/>
    <n v="1"/>
    <n v="1"/>
  </r>
  <r>
    <x v="269"/>
    <x v="6"/>
    <x v="211"/>
    <x v="7"/>
    <x v="0"/>
    <x v="0"/>
    <x v="0"/>
    <x v="104"/>
    <x v="0"/>
    <n v="59.24"/>
    <n v="1"/>
    <n v="1"/>
  </r>
  <r>
    <x v="269"/>
    <x v="6"/>
    <x v="58"/>
    <x v="4"/>
    <x v="0"/>
    <x v="0"/>
    <x v="0"/>
    <x v="104"/>
    <x v="0"/>
    <n v="8.4700000000000006"/>
    <n v="1"/>
    <n v="1"/>
  </r>
  <r>
    <x v="269"/>
    <x v="6"/>
    <x v="212"/>
    <x v="7"/>
    <x v="0"/>
    <x v="0"/>
    <x v="0"/>
    <x v="104"/>
    <x v="0"/>
    <n v="21.1"/>
    <n v="1"/>
    <n v="1"/>
  </r>
  <r>
    <x v="270"/>
    <x v="8"/>
    <x v="163"/>
    <x v="4"/>
    <x v="0"/>
    <x v="0"/>
    <x v="0"/>
    <x v="67"/>
    <x v="0"/>
    <n v="209"/>
    <n v="1"/>
    <n v="5"/>
  </r>
  <r>
    <x v="270"/>
    <x v="8"/>
    <x v="139"/>
    <x v="4"/>
    <x v="0"/>
    <x v="0"/>
    <x v="0"/>
    <x v="67"/>
    <x v="0"/>
    <n v="2268"/>
    <n v="1"/>
    <n v="120"/>
  </r>
  <r>
    <x v="271"/>
    <x v="3"/>
    <x v="151"/>
    <x v="2"/>
    <x v="0"/>
    <x v="0"/>
    <x v="0"/>
    <x v="69"/>
    <x v="0"/>
    <n v="2550"/>
    <n v="1"/>
    <n v="34"/>
  </r>
  <r>
    <x v="272"/>
    <x v="3"/>
    <x v="100"/>
    <x v="6"/>
    <x v="0"/>
    <x v="0"/>
    <x v="0"/>
    <x v="69"/>
    <x v="1"/>
    <n v="450"/>
    <n v="1"/>
    <n v="1"/>
  </r>
  <r>
    <x v="273"/>
    <x v="3"/>
    <x v="213"/>
    <x v="1"/>
    <x v="0"/>
    <x v="0"/>
    <x v="2"/>
    <x v="105"/>
    <x v="0"/>
    <n v="0"/>
    <n v="1"/>
    <n v="1"/>
  </r>
  <r>
    <x v="273"/>
    <x v="1"/>
    <x v="1"/>
    <x v="1"/>
    <x v="0"/>
    <x v="0"/>
    <x v="2"/>
    <x v="105"/>
    <x v="0"/>
    <n v="444"/>
    <n v="1"/>
    <n v="1"/>
  </r>
  <r>
    <x v="274"/>
    <x v="1"/>
    <x v="1"/>
    <x v="1"/>
    <x v="0"/>
    <x v="0"/>
    <x v="0"/>
    <x v="105"/>
    <x v="0"/>
    <n v="462"/>
    <n v="1"/>
    <n v="1"/>
  </r>
  <r>
    <x v="275"/>
    <x v="1"/>
    <x v="1"/>
    <x v="1"/>
    <x v="0"/>
    <x v="0"/>
    <x v="2"/>
    <x v="80"/>
    <x v="0"/>
    <n v="276"/>
    <n v="1"/>
    <n v="1"/>
  </r>
  <r>
    <x v="276"/>
    <x v="1"/>
    <x v="1"/>
    <x v="1"/>
    <x v="0"/>
    <x v="0"/>
    <x v="2"/>
    <x v="106"/>
    <x v="0"/>
    <n v="52.97"/>
    <n v="1"/>
    <n v="1"/>
  </r>
  <r>
    <x v="277"/>
    <x v="1"/>
    <x v="1"/>
    <x v="1"/>
    <x v="0"/>
    <x v="0"/>
    <x v="0"/>
    <x v="106"/>
    <x v="0"/>
    <n v="64.5"/>
    <n v="1"/>
    <n v="1"/>
  </r>
  <r>
    <x v="278"/>
    <x v="8"/>
    <x v="214"/>
    <x v="4"/>
    <x v="0"/>
    <x v="0"/>
    <x v="0"/>
    <x v="77"/>
    <x v="0"/>
    <n v="677.97"/>
    <n v="1"/>
    <n v="20"/>
  </r>
  <r>
    <x v="279"/>
    <x v="8"/>
    <x v="157"/>
    <x v="4"/>
    <x v="0"/>
    <x v="0"/>
    <x v="0"/>
    <x v="77"/>
    <x v="0"/>
    <n v="13.56"/>
    <n v="1"/>
    <n v="2"/>
  </r>
  <r>
    <x v="279"/>
    <x v="8"/>
    <x v="156"/>
    <x v="4"/>
    <x v="0"/>
    <x v="0"/>
    <x v="0"/>
    <x v="77"/>
    <x v="0"/>
    <n v="112.29"/>
    <n v="2"/>
    <n v="10"/>
  </r>
  <r>
    <x v="280"/>
    <x v="3"/>
    <x v="186"/>
    <x v="1"/>
    <x v="0"/>
    <x v="0"/>
    <x v="2"/>
    <x v="107"/>
    <x v="0"/>
    <n v="141.5"/>
    <n v="1"/>
    <n v="1"/>
  </r>
  <r>
    <x v="281"/>
    <x v="1"/>
    <x v="1"/>
    <x v="1"/>
    <x v="0"/>
    <x v="0"/>
    <x v="2"/>
    <x v="81"/>
    <x v="0"/>
    <n v="86"/>
    <n v="1"/>
    <n v="1"/>
  </r>
  <r>
    <x v="282"/>
    <x v="1"/>
    <x v="1"/>
    <x v="1"/>
    <x v="0"/>
    <x v="0"/>
    <x v="2"/>
    <x v="81"/>
    <x v="0"/>
    <n v="30"/>
    <n v="1"/>
    <n v="1"/>
  </r>
  <r>
    <x v="283"/>
    <x v="1"/>
    <x v="1"/>
    <x v="1"/>
    <x v="0"/>
    <x v="0"/>
    <x v="0"/>
    <x v="108"/>
    <x v="0"/>
    <n v="71.7"/>
    <n v="1"/>
    <n v="1"/>
  </r>
  <r>
    <x v="284"/>
    <x v="4"/>
    <x v="177"/>
    <x v="23"/>
    <x v="0"/>
    <x v="0"/>
    <x v="2"/>
    <x v="83"/>
    <x v="0"/>
    <n v="225"/>
    <n v="1"/>
    <n v="4"/>
  </r>
  <r>
    <x v="285"/>
    <x v="4"/>
    <x v="177"/>
    <x v="24"/>
    <x v="0"/>
    <x v="0"/>
    <x v="0"/>
    <x v="83"/>
    <x v="0"/>
    <n v="225"/>
    <n v="1"/>
    <n v="4"/>
  </r>
  <r>
    <x v="286"/>
    <x v="3"/>
    <x v="187"/>
    <x v="29"/>
    <x v="0"/>
    <x v="0"/>
    <x v="0"/>
    <x v="109"/>
    <x v="0"/>
    <n v="528.03"/>
    <n v="1"/>
    <n v="1"/>
  </r>
  <r>
    <x v="287"/>
    <x v="3"/>
    <x v="187"/>
    <x v="29"/>
    <x v="0"/>
    <x v="0"/>
    <x v="0"/>
    <x v="109"/>
    <x v="0"/>
    <n v="528.03"/>
    <n v="1"/>
    <n v="1"/>
  </r>
  <r>
    <x v="288"/>
    <x v="3"/>
    <x v="187"/>
    <x v="29"/>
    <x v="0"/>
    <x v="0"/>
    <x v="0"/>
    <x v="109"/>
    <x v="0"/>
    <n v="528.03"/>
    <n v="1"/>
    <n v="1"/>
  </r>
  <r>
    <x v="289"/>
    <x v="3"/>
    <x v="187"/>
    <x v="29"/>
    <x v="0"/>
    <x v="0"/>
    <x v="0"/>
    <x v="109"/>
    <x v="0"/>
    <n v="528.27"/>
    <n v="1"/>
    <n v="1"/>
  </r>
  <r>
    <x v="290"/>
    <x v="1"/>
    <x v="1"/>
    <x v="1"/>
    <x v="0"/>
    <x v="0"/>
    <x v="2"/>
    <x v="2"/>
    <x v="0"/>
    <n v="238.98"/>
    <n v="1"/>
    <n v="1"/>
  </r>
  <r>
    <x v="291"/>
    <x v="2"/>
    <x v="185"/>
    <x v="25"/>
    <x v="0"/>
    <x v="0"/>
    <x v="2"/>
    <x v="110"/>
    <x v="0"/>
    <n v="64"/>
    <n v="1"/>
    <n v="1"/>
  </r>
  <r>
    <x v="292"/>
    <x v="1"/>
    <x v="1"/>
    <x v="1"/>
    <x v="0"/>
    <x v="0"/>
    <x v="2"/>
    <x v="81"/>
    <x v="0"/>
    <n v="30"/>
    <n v="1"/>
    <n v="1"/>
  </r>
  <r>
    <x v="293"/>
    <x v="1"/>
    <x v="1"/>
    <x v="1"/>
    <x v="0"/>
    <x v="0"/>
    <x v="2"/>
    <x v="81"/>
    <x v="0"/>
    <n v="30"/>
    <n v="1"/>
    <n v="1"/>
  </r>
  <r>
    <x v="294"/>
    <x v="1"/>
    <x v="1"/>
    <x v="1"/>
    <x v="0"/>
    <x v="0"/>
    <x v="0"/>
    <x v="81"/>
    <x v="0"/>
    <n v="30"/>
    <n v="1"/>
    <n v="1"/>
  </r>
  <r>
    <x v="295"/>
    <x v="1"/>
    <x v="185"/>
    <x v="25"/>
    <x v="0"/>
    <x v="0"/>
    <x v="0"/>
    <x v="89"/>
    <x v="0"/>
    <n v="183.65"/>
    <n v="1"/>
    <n v="1"/>
  </r>
  <r>
    <x v="296"/>
    <x v="1"/>
    <x v="186"/>
    <x v="1"/>
    <x v="0"/>
    <x v="0"/>
    <x v="0"/>
    <x v="111"/>
    <x v="0"/>
    <n v="61"/>
    <n v="1"/>
    <n v="1"/>
  </r>
  <r>
    <x v="297"/>
    <x v="1"/>
    <x v="1"/>
    <x v="1"/>
    <x v="0"/>
    <x v="0"/>
    <x v="0"/>
    <x v="112"/>
    <x v="0"/>
    <n v="88"/>
    <n v="1"/>
    <n v="1"/>
  </r>
  <r>
    <x v="298"/>
    <x v="1"/>
    <x v="185"/>
    <x v="25"/>
    <x v="0"/>
    <x v="0"/>
    <x v="0"/>
    <x v="89"/>
    <x v="0"/>
    <n v="73.89"/>
    <n v="1"/>
    <n v="1"/>
  </r>
  <r>
    <x v="299"/>
    <x v="4"/>
    <x v="184"/>
    <x v="1"/>
    <x v="0"/>
    <x v="0"/>
    <x v="0"/>
    <x v="88"/>
    <x v="0"/>
    <n v="101.69"/>
    <n v="1"/>
    <n v="1"/>
  </r>
  <r>
    <x v="300"/>
    <x v="1"/>
    <x v="1"/>
    <x v="1"/>
    <x v="0"/>
    <x v="0"/>
    <x v="0"/>
    <x v="113"/>
    <x v="0"/>
    <n v="127.8"/>
    <n v="1"/>
    <n v="1"/>
  </r>
  <r>
    <x v="301"/>
    <x v="4"/>
    <x v="215"/>
    <x v="5"/>
    <x v="0"/>
    <x v="0"/>
    <x v="2"/>
    <x v="114"/>
    <x v="1"/>
    <n v="20.25"/>
    <n v="1"/>
    <n v="1"/>
  </r>
  <r>
    <x v="301"/>
    <x v="4"/>
    <x v="58"/>
    <x v="2"/>
    <x v="0"/>
    <x v="0"/>
    <x v="2"/>
    <x v="114"/>
    <x v="0"/>
    <n v="8.39"/>
    <n v="1"/>
    <n v="1"/>
  </r>
  <r>
    <x v="301"/>
    <x v="4"/>
    <x v="216"/>
    <x v="5"/>
    <x v="0"/>
    <x v="0"/>
    <x v="2"/>
    <x v="114"/>
    <x v="0"/>
    <n v="9.4700000000000006"/>
    <n v="1"/>
    <n v="1"/>
  </r>
  <r>
    <x v="302"/>
    <x v="1"/>
    <x v="58"/>
    <x v="4"/>
    <x v="0"/>
    <x v="0"/>
    <x v="2"/>
    <x v="115"/>
    <x v="0"/>
    <n v="28.82"/>
    <n v="1"/>
    <n v="1"/>
  </r>
  <r>
    <x v="302"/>
    <x v="1"/>
    <x v="217"/>
    <x v="18"/>
    <x v="0"/>
    <x v="0"/>
    <x v="2"/>
    <x v="115"/>
    <x v="0"/>
    <n v="547.16"/>
    <n v="1"/>
    <n v="4"/>
  </r>
  <r>
    <x v="303"/>
    <x v="2"/>
    <x v="185"/>
    <x v="25"/>
    <x v="0"/>
    <x v="0"/>
    <x v="2"/>
    <x v="89"/>
    <x v="0"/>
    <n v="190.41"/>
    <n v="1"/>
    <n v="1"/>
  </r>
  <r>
    <x v="304"/>
    <x v="2"/>
    <x v="185"/>
    <x v="25"/>
    <x v="0"/>
    <x v="0"/>
    <x v="2"/>
    <x v="116"/>
    <x v="0"/>
    <n v="241.11"/>
    <n v="1"/>
    <n v="1"/>
  </r>
  <r>
    <x v="305"/>
    <x v="1"/>
    <x v="185"/>
    <x v="25"/>
    <x v="0"/>
    <x v="0"/>
    <x v="0"/>
    <x v="116"/>
    <x v="0"/>
    <n v="250.03"/>
    <n v="1"/>
    <n v="1"/>
  </r>
  <r>
    <x v="306"/>
    <x v="1"/>
    <x v="185"/>
    <x v="25"/>
    <x v="0"/>
    <x v="0"/>
    <x v="2"/>
    <x v="117"/>
    <x v="0"/>
    <n v="195.05"/>
    <n v="1"/>
    <n v="1"/>
  </r>
  <r>
    <x v="307"/>
    <x v="1"/>
    <x v="185"/>
    <x v="25"/>
    <x v="0"/>
    <x v="0"/>
    <x v="2"/>
    <x v="117"/>
    <x v="0"/>
    <n v="198.93"/>
    <n v="1"/>
    <n v="1"/>
  </r>
  <r>
    <x v="308"/>
    <x v="1"/>
    <x v="185"/>
    <x v="25"/>
    <x v="0"/>
    <x v="0"/>
    <x v="2"/>
    <x v="117"/>
    <x v="0"/>
    <n v="181.26"/>
    <n v="1"/>
    <n v="1"/>
  </r>
  <r>
    <x v="309"/>
    <x v="1"/>
    <x v="189"/>
    <x v="2"/>
    <x v="0"/>
    <x v="0"/>
    <x v="2"/>
    <x v="92"/>
    <x v="1"/>
    <n v="87.29"/>
    <n v="1"/>
    <n v="1"/>
  </r>
  <r>
    <x v="310"/>
    <x v="1"/>
    <x v="189"/>
    <x v="2"/>
    <x v="0"/>
    <x v="0"/>
    <x v="0"/>
    <x v="92"/>
    <x v="1"/>
    <n v="87.29"/>
    <n v="1"/>
    <n v="1"/>
  </r>
  <r>
    <x v="311"/>
    <x v="1"/>
    <x v="189"/>
    <x v="2"/>
    <x v="0"/>
    <x v="0"/>
    <x v="0"/>
    <x v="92"/>
    <x v="1"/>
    <n v="221.82"/>
    <n v="1"/>
    <n v="1"/>
  </r>
  <r>
    <x v="312"/>
    <x v="8"/>
    <x v="127"/>
    <x v="4"/>
    <x v="0"/>
    <x v="0"/>
    <x v="1"/>
    <x v="73"/>
    <x v="0"/>
    <n v="2415.25"/>
    <n v="1"/>
    <n v="15000"/>
  </r>
  <r>
    <x v="313"/>
    <x v="8"/>
    <x v="127"/>
    <x v="4"/>
    <x v="0"/>
    <x v="0"/>
    <x v="3"/>
    <x v="73"/>
    <x v="0"/>
    <n v="805.08"/>
    <n v="1"/>
    <n v="5000"/>
  </r>
  <r>
    <x v="314"/>
    <x v="0"/>
    <x v="157"/>
    <x v="2"/>
    <x v="0"/>
    <x v="0"/>
    <x v="0"/>
    <x v="118"/>
    <x v="0"/>
    <n v="50.85"/>
    <n v="1"/>
    <n v="1"/>
  </r>
  <r>
    <x v="315"/>
    <x v="1"/>
    <x v="6"/>
    <x v="2"/>
    <x v="0"/>
    <x v="0"/>
    <x v="2"/>
    <x v="92"/>
    <x v="1"/>
    <n v="168.64"/>
    <n v="1"/>
    <n v="1"/>
  </r>
  <r>
    <x v="316"/>
    <x v="1"/>
    <x v="218"/>
    <x v="30"/>
    <x v="0"/>
    <x v="0"/>
    <x v="3"/>
    <x v="119"/>
    <x v="0"/>
    <n v="238.98"/>
    <n v="1"/>
    <n v="1"/>
  </r>
  <r>
    <x v="317"/>
    <x v="1"/>
    <x v="76"/>
    <x v="18"/>
    <x v="0"/>
    <x v="0"/>
    <x v="3"/>
    <x v="78"/>
    <x v="0"/>
    <n v="14.13"/>
    <n v="1"/>
    <n v="3"/>
  </r>
  <r>
    <x v="317"/>
    <x v="1"/>
    <x v="219"/>
    <x v="5"/>
    <x v="0"/>
    <x v="0"/>
    <x v="3"/>
    <x v="78"/>
    <x v="0"/>
    <n v="48.14"/>
    <n v="1"/>
    <n v="2"/>
  </r>
  <r>
    <x v="317"/>
    <x v="1"/>
    <x v="220"/>
    <x v="5"/>
    <x v="0"/>
    <x v="0"/>
    <x v="3"/>
    <x v="78"/>
    <x v="0"/>
    <n v="10.59"/>
    <n v="1"/>
    <n v="3"/>
  </r>
  <r>
    <x v="317"/>
    <x v="1"/>
    <x v="162"/>
    <x v="18"/>
    <x v="0"/>
    <x v="0"/>
    <x v="3"/>
    <x v="78"/>
    <x v="0"/>
    <n v="8.25"/>
    <n v="1"/>
    <n v="3"/>
  </r>
  <r>
    <x v="317"/>
    <x v="1"/>
    <x v="221"/>
    <x v="5"/>
    <x v="0"/>
    <x v="0"/>
    <x v="3"/>
    <x v="78"/>
    <x v="0"/>
    <n v="26.6"/>
    <n v="3"/>
    <n v="3"/>
  </r>
  <r>
    <x v="317"/>
    <x v="1"/>
    <x v="222"/>
    <x v="18"/>
    <x v="0"/>
    <x v="0"/>
    <x v="3"/>
    <x v="78"/>
    <x v="0"/>
    <n v="8.1999999999999993"/>
    <n v="3"/>
    <n v="25"/>
  </r>
  <r>
    <x v="317"/>
    <x v="1"/>
    <x v="223"/>
    <x v="18"/>
    <x v="0"/>
    <x v="0"/>
    <x v="3"/>
    <x v="78"/>
    <x v="0"/>
    <n v="11.85"/>
    <n v="3"/>
    <n v="3"/>
  </r>
  <r>
    <x v="317"/>
    <x v="1"/>
    <x v="224"/>
    <x v="18"/>
    <x v="0"/>
    <x v="0"/>
    <x v="3"/>
    <x v="78"/>
    <x v="0"/>
    <n v="6.36"/>
    <n v="1"/>
    <n v="3"/>
  </r>
  <r>
    <x v="317"/>
    <x v="1"/>
    <x v="170"/>
    <x v="18"/>
    <x v="0"/>
    <x v="0"/>
    <x v="3"/>
    <x v="78"/>
    <x v="0"/>
    <n v="32.86"/>
    <n v="1"/>
    <n v="2"/>
  </r>
  <r>
    <x v="317"/>
    <x v="1"/>
    <x v="225"/>
    <x v="18"/>
    <x v="0"/>
    <x v="0"/>
    <x v="3"/>
    <x v="78"/>
    <x v="0"/>
    <n v="9.75"/>
    <n v="1"/>
    <n v="1"/>
  </r>
  <r>
    <x v="318"/>
    <x v="1"/>
    <x v="47"/>
    <x v="7"/>
    <x v="0"/>
    <x v="0"/>
    <x v="2"/>
    <x v="95"/>
    <x v="0"/>
    <n v="156.78"/>
    <n v="1"/>
    <n v="2"/>
  </r>
  <r>
    <x v="318"/>
    <x v="1"/>
    <x v="58"/>
    <x v="2"/>
    <x v="0"/>
    <x v="0"/>
    <x v="2"/>
    <x v="95"/>
    <x v="0"/>
    <n v="12.71"/>
    <n v="1"/>
    <n v="1"/>
  </r>
  <r>
    <x v="319"/>
    <x v="6"/>
    <x v="195"/>
    <x v="7"/>
    <x v="0"/>
    <x v="0"/>
    <x v="2"/>
    <x v="95"/>
    <x v="0"/>
    <n v="538.14"/>
    <n v="1"/>
    <n v="1"/>
  </r>
  <r>
    <x v="320"/>
    <x v="3"/>
    <x v="33"/>
    <x v="31"/>
    <x v="0"/>
    <x v="0"/>
    <x v="2"/>
    <x v="95"/>
    <x v="0"/>
    <n v="3355.93"/>
    <n v="1"/>
    <n v="2"/>
  </r>
  <r>
    <x v="320"/>
    <x v="3"/>
    <x v="17"/>
    <x v="31"/>
    <x v="0"/>
    <x v="0"/>
    <x v="2"/>
    <x v="95"/>
    <x v="0"/>
    <n v="233.98"/>
    <n v="1"/>
    <n v="1"/>
  </r>
  <r>
    <x v="320"/>
    <x v="3"/>
    <x v="35"/>
    <x v="31"/>
    <x v="0"/>
    <x v="0"/>
    <x v="2"/>
    <x v="95"/>
    <x v="0"/>
    <n v="0"/>
    <n v="1"/>
    <n v="2"/>
  </r>
  <r>
    <x v="320"/>
    <x v="3"/>
    <x v="188"/>
    <x v="31"/>
    <x v="0"/>
    <x v="0"/>
    <x v="2"/>
    <x v="95"/>
    <x v="0"/>
    <n v="79.239999999999995"/>
    <n v="1"/>
    <n v="1"/>
  </r>
  <r>
    <x v="321"/>
    <x v="3"/>
    <x v="226"/>
    <x v="7"/>
    <x v="0"/>
    <x v="0"/>
    <x v="2"/>
    <x v="95"/>
    <x v="0"/>
    <n v="156.78"/>
    <n v="1"/>
    <n v="2"/>
  </r>
  <r>
    <x v="321"/>
    <x v="3"/>
    <x v="58"/>
    <x v="7"/>
    <x v="0"/>
    <x v="0"/>
    <x v="2"/>
    <x v="95"/>
    <x v="0"/>
    <n v="16.95"/>
    <n v="1"/>
    <n v="1"/>
  </r>
  <r>
    <x v="321"/>
    <x v="3"/>
    <x v="203"/>
    <x v="7"/>
    <x v="0"/>
    <x v="0"/>
    <x v="2"/>
    <x v="95"/>
    <x v="0"/>
    <n v="51.27"/>
    <n v="1"/>
    <n v="1"/>
  </r>
  <r>
    <x v="321"/>
    <x v="3"/>
    <x v="227"/>
    <x v="7"/>
    <x v="0"/>
    <x v="0"/>
    <x v="2"/>
    <x v="95"/>
    <x v="0"/>
    <n v="71.19"/>
    <n v="1"/>
    <n v="4"/>
  </r>
  <r>
    <x v="322"/>
    <x v="0"/>
    <x v="1"/>
    <x v="1"/>
    <x v="0"/>
    <x v="0"/>
    <x v="0"/>
    <x v="120"/>
    <x v="0"/>
    <n v="128.81"/>
    <n v="1"/>
    <n v="1"/>
  </r>
  <r>
    <x v="323"/>
    <x v="1"/>
    <x v="1"/>
    <x v="1"/>
    <x v="0"/>
    <x v="0"/>
    <x v="2"/>
    <x v="121"/>
    <x v="0"/>
    <n v="59.8"/>
    <n v="1"/>
    <n v="1"/>
  </r>
  <r>
    <x v="324"/>
    <x v="8"/>
    <x v="228"/>
    <x v="7"/>
    <x v="0"/>
    <x v="0"/>
    <x v="2"/>
    <x v="122"/>
    <x v="0"/>
    <n v="25.34"/>
    <n v="1"/>
    <n v="1"/>
  </r>
  <r>
    <x v="324"/>
    <x v="8"/>
    <x v="58"/>
    <x v="2"/>
    <x v="0"/>
    <x v="0"/>
    <x v="2"/>
    <x v="122"/>
    <x v="0"/>
    <n v="8.39"/>
    <n v="1"/>
    <n v="1"/>
  </r>
  <r>
    <x v="325"/>
    <x v="1"/>
    <x v="6"/>
    <x v="2"/>
    <x v="0"/>
    <x v="0"/>
    <x v="0"/>
    <x v="96"/>
    <x v="1"/>
    <n v="9.24"/>
    <n v="1"/>
    <n v="1"/>
  </r>
  <r>
    <x v="326"/>
    <x v="1"/>
    <x v="58"/>
    <x v="2"/>
    <x v="0"/>
    <x v="0"/>
    <x v="0"/>
    <x v="123"/>
    <x v="0"/>
    <n v="9.32"/>
    <n v="1"/>
    <n v="1"/>
  </r>
  <r>
    <x v="326"/>
    <x v="6"/>
    <x v="228"/>
    <x v="7"/>
    <x v="0"/>
    <x v="0"/>
    <x v="0"/>
    <x v="123"/>
    <x v="0"/>
    <n v="55.08"/>
    <n v="1"/>
    <n v="1"/>
  </r>
  <r>
    <x v="327"/>
    <x v="1"/>
    <x v="229"/>
    <x v="7"/>
    <x v="0"/>
    <x v="0"/>
    <x v="2"/>
    <x v="98"/>
    <x v="0"/>
    <n v="2202.54"/>
    <n v="1"/>
    <n v="1"/>
  </r>
  <r>
    <x v="327"/>
    <x v="1"/>
    <x v="58"/>
    <x v="7"/>
    <x v="0"/>
    <x v="0"/>
    <x v="2"/>
    <x v="98"/>
    <x v="0"/>
    <n v="10.93"/>
    <n v="1"/>
    <n v="1"/>
  </r>
  <r>
    <x v="328"/>
    <x v="8"/>
    <x v="120"/>
    <x v="4"/>
    <x v="0"/>
    <x v="0"/>
    <x v="5"/>
    <x v="124"/>
    <x v="0"/>
    <n v="6.9"/>
    <n v="1"/>
    <n v="1"/>
  </r>
  <r>
    <x v="329"/>
    <x v="1"/>
    <x v="175"/>
    <x v="19"/>
    <x v="0"/>
    <x v="0"/>
    <x v="5"/>
    <x v="125"/>
    <x v="3"/>
    <n v="146.94999999999999"/>
    <n v="1"/>
    <n v="1"/>
  </r>
  <r>
    <x v="330"/>
    <x v="0"/>
    <x v="230"/>
    <x v="0"/>
    <x v="0"/>
    <x v="0"/>
    <x v="1"/>
    <x v="125"/>
    <x v="0"/>
    <n v="160"/>
    <n v="2"/>
    <n v="2"/>
  </r>
  <r>
    <x v="331"/>
    <x v="2"/>
    <x v="231"/>
    <x v="4"/>
    <x v="0"/>
    <x v="0"/>
    <x v="1"/>
    <x v="126"/>
    <x v="0"/>
    <n v="355.08"/>
    <n v="1"/>
    <n v="1"/>
  </r>
  <r>
    <x v="332"/>
    <x v="8"/>
    <x v="125"/>
    <x v="4"/>
    <x v="0"/>
    <x v="0"/>
    <x v="2"/>
    <x v="64"/>
    <x v="0"/>
    <n v="1286.76"/>
    <n v="12"/>
    <n v="4250"/>
  </r>
  <r>
    <x v="332"/>
    <x v="8"/>
    <x v="127"/>
    <x v="4"/>
    <x v="0"/>
    <x v="0"/>
    <x v="2"/>
    <x v="64"/>
    <x v="0"/>
    <n v="1107.33"/>
    <n v="8"/>
    <n v="7000"/>
  </r>
  <r>
    <x v="333"/>
    <x v="5"/>
    <x v="6"/>
    <x v="2"/>
    <x v="1"/>
    <x v="0"/>
    <x v="2"/>
    <x v="8"/>
    <x v="1"/>
    <n v="1317.5"/>
    <n v="1"/>
    <n v="1"/>
  </r>
  <r>
    <x v="334"/>
    <x v="3"/>
    <x v="232"/>
    <x v="2"/>
    <x v="0"/>
    <x v="0"/>
    <x v="6"/>
    <x v="127"/>
    <x v="1"/>
    <n v="350"/>
    <n v="1"/>
    <n v="1"/>
  </r>
  <r>
    <x v="335"/>
    <x v="7"/>
    <x v="82"/>
    <x v="2"/>
    <x v="0"/>
    <x v="0"/>
    <x v="4"/>
    <x v="128"/>
    <x v="0"/>
    <n v="1700"/>
    <n v="1"/>
    <n v="1"/>
  </r>
  <r>
    <x v="336"/>
    <x v="3"/>
    <x v="26"/>
    <x v="2"/>
    <x v="0"/>
    <x v="0"/>
    <x v="6"/>
    <x v="129"/>
    <x v="0"/>
    <n v="1500"/>
    <n v="1"/>
    <n v="1"/>
  </r>
  <r>
    <x v="336"/>
    <x v="5"/>
    <x v="64"/>
    <x v="2"/>
    <x v="0"/>
    <x v="0"/>
    <x v="3"/>
    <x v="8"/>
    <x v="1"/>
    <n v="846.09"/>
    <n v="1"/>
    <n v="1"/>
  </r>
  <r>
    <x v="336"/>
    <x v="0"/>
    <x v="233"/>
    <x v="2"/>
    <x v="0"/>
    <x v="0"/>
    <x v="7"/>
    <x v="130"/>
    <x v="2"/>
    <n v="300"/>
    <n v="1"/>
    <n v="1"/>
  </r>
  <r>
    <x v="337"/>
    <x v="0"/>
    <x v="15"/>
    <x v="2"/>
    <x v="0"/>
    <x v="0"/>
    <x v="7"/>
    <x v="16"/>
    <x v="2"/>
    <n v="840"/>
    <n v="1"/>
    <n v="1"/>
  </r>
  <r>
    <x v="338"/>
    <x v="5"/>
    <x v="6"/>
    <x v="2"/>
    <x v="0"/>
    <x v="0"/>
    <x v="3"/>
    <x v="8"/>
    <x v="1"/>
    <n v="120"/>
    <n v="1"/>
    <n v="3"/>
  </r>
  <r>
    <x v="338"/>
    <x v="7"/>
    <x v="82"/>
    <x v="2"/>
    <x v="0"/>
    <x v="0"/>
    <x v="4"/>
    <x v="131"/>
    <x v="1"/>
    <n v="2000"/>
    <n v="1"/>
    <n v="1"/>
  </r>
  <r>
    <x v="338"/>
    <x v="0"/>
    <x v="233"/>
    <x v="2"/>
    <x v="0"/>
    <x v="0"/>
    <x v="4"/>
    <x v="130"/>
    <x v="2"/>
    <n v="300"/>
    <n v="1"/>
    <n v="1"/>
  </r>
  <r>
    <x v="339"/>
    <x v="3"/>
    <x v="6"/>
    <x v="2"/>
    <x v="0"/>
    <x v="0"/>
    <x v="6"/>
    <x v="132"/>
    <x v="1"/>
    <n v="182.5"/>
    <n v="1"/>
    <n v="1"/>
  </r>
  <r>
    <x v="339"/>
    <x v="1"/>
    <x v="8"/>
    <x v="4"/>
    <x v="0"/>
    <x v="0"/>
    <x v="7"/>
    <x v="10"/>
    <x v="1"/>
    <n v="170"/>
    <n v="1"/>
    <n v="1"/>
  </r>
  <r>
    <x v="340"/>
    <x v="1"/>
    <x v="8"/>
    <x v="4"/>
    <x v="0"/>
    <x v="0"/>
    <x v="4"/>
    <x v="10"/>
    <x v="1"/>
    <n v="1040"/>
    <n v="1"/>
    <n v="1"/>
  </r>
  <r>
    <x v="340"/>
    <x v="0"/>
    <x v="27"/>
    <x v="2"/>
    <x v="0"/>
    <x v="0"/>
    <x v="6"/>
    <x v="26"/>
    <x v="2"/>
    <n v="640"/>
    <n v="1"/>
    <n v="1"/>
  </r>
  <r>
    <x v="341"/>
    <x v="1"/>
    <x v="234"/>
    <x v="2"/>
    <x v="0"/>
    <x v="0"/>
    <x v="7"/>
    <x v="133"/>
    <x v="1"/>
    <n v="1200"/>
    <n v="1"/>
    <n v="1"/>
  </r>
  <r>
    <x v="342"/>
    <x v="0"/>
    <x v="15"/>
    <x v="2"/>
    <x v="0"/>
    <x v="0"/>
    <x v="5"/>
    <x v="26"/>
    <x v="2"/>
    <n v="1540"/>
    <n v="1"/>
    <n v="14"/>
  </r>
  <r>
    <x v="343"/>
    <x v="3"/>
    <x v="8"/>
    <x v="4"/>
    <x v="0"/>
    <x v="0"/>
    <x v="6"/>
    <x v="10"/>
    <x v="1"/>
    <n v="240"/>
    <n v="1"/>
    <n v="1"/>
  </r>
  <r>
    <x v="343"/>
    <x v="7"/>
    <x v="22"/>
    <x v="2"/>
    <x v="0"/>
    <x v="0"/>
    <x v="4"/>
    <x v="134"/>
    <x v="1"/>
    <n v="1600"/>
    <n v="1"/>
    <n v="1"/>
  </r>
  <r>
    <x v="344"/>
    <x v="7"/>
    <x v="235"/>
    <x v="2"/>
    <x v="0"/>
    <x v="0"/>
    <x v="4"/>
    <x v="135"/>
    <x v="0"/>
    <n v="2500"/>
    <n v="1"/>
    <n v="1"/>
  </r>
  <r>
    <x v="344"/>
    <x v="6"/>
    <x v="236"/>
    <x v="2"/>
    <x v="0"/>
    <x v="0"/>
    <x v="4"/>
    <x v="136"/>
    <x v="1"/>
    <n v="1680"/>
    <n v="1"/>
    <n v="1"/>
  </r>
  <r>
    <x v="344"/>
    <x v="0"/>
    <x v="15"/>
    <x v="2"/>
    <x v="0"/>
    <x v="0"/>
    <x v="3"/>
    <x v="26"/>
    <x v="1"/>
    <n v="2090"/>
    <n v="1"/>
    <n v="19"/>
  </r>
  <r>
    <x v="345"/>
    <x v="1"/>
    <x v="237"/>
    <x v="4"/>
    <x v="0"/>
    <x v="0"/>
    <x v="3"/>
    <x v="10"/>
    <x v="0"/>
    <n v="570"/>
    <n v="1"/>
    <n v="1"/>
  </r>
  <r>
    <x v="346"/>
    <x v="1"/>
    <x v="8"/>
    <x v="4"/>
    <x v="0"/>
    <x v="0"/>
    <x v="2"/>
    <x v="10"/>
    <x v="1"/>
    <n v="470"/>
    <n v="1"/>
    <n v="1"/>
  </r>
  <r>
    <x v="347"/>
    <x v="7"/>
    <x v="82"/>
    <x v="2"/>
    <x v="0"/>
    <x v="0"/>
    <x v="4"/>
    <x v="137"/>
    <x v="0"/>
    <n v="1600"/>
    <n v="1"/>
    <n v="1"/>
  </r>
  <r>
    <x v="348"/>
    <x v="1"/>
    <x v="238"/>
    <x v="2"/>
    <x v="0"/>
    <x v="0"/>
    <x v="2"/>
    <x v="138"/>
    <x v="0"/>
    <n v="400"/>
    <n v="1"/>
    <n v="1"/>
  </r>
  <r>
    <x v="349"/>
    <x v="0"/>
    <x v="30"/>
    <x v="2"/>
    <x v="0"/>
    <x v="0"/>
    <x v="1"/>
    <x v="11"/>
    <x v="1"/>
    <n v="292.37"/>
    <n v="1"/>
    <n v="1"/>
  </r>
  <r>
    <x v="350"/>
    <x v="1"/>
    <x v="8"/>
    <x v="4"/>
    <x v="0"/>
    <x v="0"/>
    <x v="5"/>
    <x v="12"/>
    <x v="1"/>
    <n v="400"/>
    <n v="1"/>
    <n v="1"/>
  </r>
  <r>
    <x v="350"/>
    <x v="7"/>
    <x v="239"/>
    <x v="2"/>
    <x v="0"/>
    <x v="0"/>
    <x v="4"/>
    <x v="139"/>
    <x v="0"/>
    <n v="2000"/>
    <n v="1"/>
    <n v="1"/>
  </r>
  <r>
    <x v="350"/>
    <x v="0"/>
    <x v="15"/>
    <x v="2"/>
    <x v="0"/>
    <x v="0"/>
    <x v="2"/>
    <x v="11"/>
    <x v="1"/>
    <n v="135"/>
    <n v="1"/>
    <n v="1"/>
  </r>
  <r>
    <x v="351"/>
    <x v="1"/>
    <x v="62"/>
    <x v="2"/>
    <x v="0"/>
    <x v="0"/>
    <x v="1"/>
    <x v="13"/>
    <x v="1"/>
    <n v="150"/>
    <n v="1"/>
    <n v="1"/>
  </r>
  <r>
    <x v="352"/>
    <x v="1"/>
    <x v="62"/>
    <x v="2"/>
    <x v="0"/>
    <x v="0"/>
    <x v="2"/>
    <x v="13"/>
    <x v="1"/>
    <n v="150"/>
    <n v="1"/>
    <n v="1"/>
  </r>
  <r>
    <x v="353"/>
    <x v="1"/>
    <x v="6"/>
    <x v="2"/>
    <x v="0"/>
    <x v="0"/>
    <x v="5"/>
    <x v="14"/>
    <x v="1"/>
    <n v="550"/>
    <n v="1"/>
    <n v="1"/>
  </r>
  <r>
    <x v="354"/>
    <x v="1"/>
    <x v="10"/>
    <x v="2"/>
    <x v="0"/>
    <x v="0"/>
    <x v="2"/>
    <x v="14"/>
    <x v="0"/>
    <n v="2500"/>
    <n v="1"/>
    <n v="1"/>
  </r>
  <r>
    <x v="355"/>
    <x v="6"/>
    <x v="28"/>
    <x v="6"/>
    <x v="0"/>
    <x v="0"/>
    <x v="6"/>
    <x v="15"/>
    <x v="0"/>
    <n v="900"/>
    <n v="1"/>
    <n v="1"/>
  </r>
  <r>
    <x v="356"/>
    <x v="6"/>
    <x v="14"/>
    <x v="6"/>
    <x v="0"/>
    <x v="0"/>
    <x v="5"/>
    <x v="15"/>
    <x v="0"/>
    <n v="1350"/>
    <n v="1"/>
    <n v="1"/>
  </r>
  <r>
    <x v="357"/>
    <x v="6"/>
    <x v="14"/>
    <x v="6"/>
    <x v="0"/>
    <x v="0"/>
    <x v="1"/>
    <x v="15"/>
    <x v="0"/>
    <n v="381.36"/>
    <n v="1"/>
    <n v="1"/>
  </r>
  <r>
    <x v="358"/>
    <x v="7"/>
    <x v="240"/>
    <x v="2"/>
    <x v="0"/>
    <x v="0"/>
    <x v="4"/>
    <x v="140"/>
    <x v="0"/>
    <n v="1300"/>
    <n v="1"/>
    <n v="1"/>
  </r>
  <r>
    <x v="359"/>
    <x v="7"/>
    <x v="22"/>
    <x v="2"/>
    <x v="0"/>
    <x v="0"/>
    <x v="4"/>
    <x v="141"/>
    <x v="0"/>
    <n v="1650"/>
    <n v="1"/>
    <n v="1"/>
  </r>
  <r>
    <x v="360"/>
    <x v="2"/>
    <x v="26"/>
    <x v="2"/>
    <x v="0"/>
    <x v="0"/>
    <x v="1"/>
    <x v="142"/>
    <x v="0"/>
    <n v="5052"/>
    <n v="1"/>
    <n v="1"/>
  </r>
  <r>
    <x v="361"/>
    <x v="1"/>
    <x v="241"/>
    <x v="32"/>
    <x v="0"/>
    <x v="0"/>
    <x v="3"/>
    <x v="143"/>
    <x v="1"/>
    <n v="109.32"/>
    <n v="1"/>
    <n v="1"/>
  </r>
  <r>
    <x v="362"/>
    <x v="1"/>
    <x v="241"/>
    <x v="32"/>
    <x v="0"/>
    <x v="0"/>
    <x v="2"/>
    <x v="143"/>
    <x v="1"/>
    <n v="109.32"/>
    <n v="1"/>
    <n v="1"/>
  </r>
  <r>
    <x v="363"/>
    <x v="1"/>
    <x v="242"/>
    <x v="2"/>
    <x v="0"/>
    <x v="0"/>
    <x v="1"/>
    <x v="144"/>
    <x v="1"/>
    <n v="6.27"/>
    <n v="1"/>
    <n v="1"/>
  </r>
  <r>
    <x v="364"/>
    <x v="1"/>
    <x v="242"/>
    <x v="33"/>
    <x v="0"/>
    <x v="0"/>
    <x v="3"/>
    <x v="144"/>
    <x v="1"/>
    <n v="6.27"/>
    <n v="1"/>
    <n v="1"/>
  </r>
  <r>
    <x v="365"/>
    <x v="1"/>
    <x v="243"/>
    <x v="34"/>
    <x v="0"/>
    <x v="0"/>
    <x v="5"/>
    <x v="100"/>
    <x v="0"/>
    <n v="731.1"/>
    <n v="1"/>
    <n v="1"/>
  </r>
  <r>
    <x v="366"/>
    <x v="1"/>
    <x v="243"/>
    <x v="34"/>
    <x v="0"/>
    <x v="0"/>
    <x v="1"/>
    <x v="100"/>
    <x v="0"/>
    <n v="590.76"/>
    <n v="1"/>
    <n v="1"/>
  </r>
  <r>
    <x v="367"/>
    <x v="1"/>
    <x v="202"/>
    <x v="34"/>
    <x v="0"/>
    <x v="0"/>
    <x v="3"/>
    <x v="100"/>
    <x v="1"/>
    <n v="697.9"/>
    <n v="1"/>
    <n v="1"/>
  </r>
  <r>
    <x v="368"/>
    <x v="3"/>
    <x v="243"/>
    <x v="34"/>
    <x v="0"/>
    <x v="0"/>
    <x v="6"/>
    <x v="100"/>
    <x v="0"/>
    <n v="749.07"/>
    <n v="1"/>
    <n v="1"/>
  </r>
  <r>
    <x v="369"/>
    <x v="1"/>
    <x v="244"/>
    <x v="2"/>
    <x v="0"/>
    <x v="0"/>
    <x v="3"/>
    <x v="101"/>
    <x v="0"/>
    <n v="51.98"/>
    <n v="1"/>
    <n v="1"/>
  </r>
  <r>
    <x v="370"/>
    <x v="1"/>
    <x v="6"/>
    <x v="28"/>
    <x v="0"/>
    <x v="0"/>
    <x v="5"/>
    <x v="101"/>
    <x v="1"/>
    <n v="47.37"/>
    <n v="1"/>
    <n v="1"/>
  </r>
  <r>
    <x v="371"/>
    <x v="1"/>
    <x v="6"/>
    <x v="28"/>
    <x v="0"/>
    <x v="0"/>
    <x v="5"/>
    <x v="101"/>
    <x v="1"/>
    <n v="23.69"/>
    <n v="1"/>
    <n v="1"/>
  </r>
  <r>
    <x v="372"/>
    <x v="1"/>
    <x v="6"/>
    <x v="28"/>
    <x v="0"/>
    <x v="0"/>
    <x v="5"/>
    <x v="101"/>
    <x v="1"/>
    <n v="25.33"/>
    <n v="1"/>
    <n v="1"/>
  </r>
  <r>
    <x v="373"/>
    <x v="10"/>
    <x v="46"/>
    <x v="28"/>
    <x v="0"/>
    <x v="0"/>
    <x v="1"/>
    <x v="101"/>
    <x v="1"/>
    <n v="25.33"/>
    <n v="1"/>
    <n v="1"/>
  </r>
  <r>
    <x v="374"/>
    <x v="11"/>
    <x v="46"/>
    <x v="28"/>
    <x v="0"/>
    <x v="0"/>
    <x v="1"/>
    <x v="101"/>
    <x v="1"/>
    <n v="47.37"/>
    <n v="1"/>
    <n v="1"/>
  </r>
  <r>
    <x v="375"/>
    <x v="11"/>
    <x v="46"/>
    <x v="28"/>
    <x v="0"/>
    <x v="0"/>
    <x v="1"/>
    <x v="101"/>
    <x v="1"/>
    <n v="23.69"/>
    <n v="1"/>
    <n v="1"/>
  </r>
  <r>
    <x v="376"/>
    <x v="2"/>
    <x v="78"/>
    <x v="28"/>
    <x v="0"/>
    <x v="0"/>
    <x v="2"/>
    <x v="101"/>
    <x v="0"/>
    <n v="27.03"/>
    <n v="1"/>
    <n v="1"/>
  </r>
  <r>
    <x v="377"/>
    <x v="3"/>
    <x v="245"/>
    <x v="14"/>
    <x v="0"/>
    <x v="0"/>
    <x v="6"/>
    <x v="14"/>
    <x v="0"/>
    <n v="169.49"/>
    <n v="1"/>
    <n v="1"/>
  </r>
  <r>
    <x v="378"/>
    <x v="0"/>
    <x v="15"/>
    <x v="2"/>
    <x v="0"/>
    <x v="0"/>
    <x v="1"/>
    <x v="145"/>
    <x v="2"/>
    <n v="254.24"/>
    <n v="1"/>
    <n v="1"/>
  </r>
  <r>
    <x v="379"/>
    <x v="11"/>
    <x v="82"/>
    <x v="35"/>
    <x v="0"/>
    <x v="0"/>
    <x v="5"/>
    <x v="146"/>
    <x v="1"/>
    <n v="2000"/>
    <n v="1"/>
    <n v="1"/>
  </r>
  <r>
    <x v="380"/>
    <x v="7"/>
    <x v="82"/>
    <x v="2"/>
    <x v="0"/>
    <x v="0"/>
    <x v="5"/>
    <x v="146"/>
    <x v="1"/>
    <n v="1800"/>
    <n v="1"/>
    <n v="1"/>
  </r>
  <r>
    <x v="381"/>
    <x v="3"/>
    <x v="26"/>
    <x v="4"/>
    <x v="0"/>
    <x v="0"/>
    <x v="6"/>
    <x v="129"/>
    <x v="0"/>
    <n v="500"/>
    <n v="1"/>
    <n v="1"/>
  </r>
  <r>
    <x v="382"/>
    <x v="3"/>
    <x v="26"/>
    <x v="4"/>
    <x v="0"/>
    <x v="0"/>
    <x v="6"/>
    <x v="129"/>
    <x v="0"/>
    <n v="500"/>
    <n v="1"/>
    <n v="1"/>
  </r>
  <r>
    <x v="383"/>
    <x v="3"/>
    <x v="26"/>
    <x v="2"/>
    <x v="0"/>
    <x v="0"/>
    <x v="5"/>
    <x v="129"/>
    <x v="0"/>
    <n v="500"/>
    <n v="1"/>
    <n v="1"/>
  </r>
  <r>
    <x v="384"/>
    <x v="1"/>
    <x v="60"/>
    <x v="4"/>
    <x v="0"/>
    <x v="0"/>
    <x v="1"/>
    <x v="129"/>
    <x v="0"/>
    <n v="847.46"/>
    <n v="1"/>
    <n v="1"/>
  </r>
  <r>
    <x v="385"/>
    <x v="1"/>
    <x v="8"/>
    <x v="4"/>
    <x v="0"/>
    <x v="0"/>
    <x v="5"/>
    <x v="10"/>
    <x v="1"/>
    <n v="320"/>
    <n v="1"/>
    <n v="1"/>
  </r>
  <r>
    <x v="386"/>
    <x v="1"/>
    <x v="6"/>
    <x v="4"/>
    <x v="0"/>
    <x v="0"/>
    <x v="3"/>
    <x v="147"/>
    <x v="1"/>
    <n v="3750"/>
    <n v="1"/>
    <n v="1"/>
  </r>
  <r>
    <x v="387"/>
    <x v="1"/>
    <x v="26"/>
    <x v="2"/>
    <x v="0"/>
    <x v="0"/>
    <x v="5"/>
    <x v="13"/>
    <x v="1"/>
    <n v="150"/>
    <n v="1"/>
    <n v="1"/>
  </r>
  <r>
    <x v="388"/>
    <x v="1"/>
    <x v="62"/>
    <x v="2"/>
    <x v="0"/>
    <x v="0"/>
    <x v="1"/>
    <x v="13"/>
    <x v="1"/>
    <n v="100"/>
    <n v="1"/>
    <n v="1"/>
  </r>
  <r>
    <x v="389"/>
    <x v="8"/>
    <x v="9"/>
    <x v="2"/>
    <x v="0"/>
    <x v="0"/>
    <x v="1"/>
    <x v="148"/>
    <x v="0"/>
    <n v="565"/>
    <n v="1"/>
    <n v="1"/>
  </r>
  <r>
    <x v="390"/>
    <x v="6"/>
    <x v="14"/>
    <x v="6"/>
    <x v="0"/>
    <x v="0"/>
    <x v="3"/>
    <x v="15"/>
    <x v="0"/>
    <n v="476.27"/>
    <n v="1"/>
    <n v="1"/>
  </r>
  <r>
    <x v="391"/>
    <x v="3"/>
    <x v="82"/>
    <x v="4"/>
    <x v="0"/>
    <x v="0"/>
    <x v="5"/>
    <x v="29"/>
    <x v="1"/>
    <n v="5776.55"/>
    <n v="1"/>
    <n v="1"/>
  </r>
  <r>
    <x v="392"/>
    <x v="1"/>
    <x v="202"/>
    <x v="34"/>
    <x v="0"/>
    <x v="0"/>
    <x v="2"/>
    <x v="100"/>
    <x v="1"/>
    <n v="20.079999999999998"/>
    <n v="1"/>
    <n v="1"/>
  </r>
  <r>
    <x v="393"/>
    <x v="1"/>
    <x v="242"/>
    <x v="33"/>
    <x v="1"/>
    <x v="0"/>
    <x v="0"/>
    <x v="144"/>
    <x v="1"/>
    <n v="6.19"/>
    <n v="1"/>
    <n v="1"/>
  </r>
  <r>
    <x v="394"/>
    <x v="4"/>
    <x v="6"/>
    <x v="28"/>
    <x v="0"/>
    <x v="0"/>
    <x v="0"/>
    <x v="101"/>
    <x v="1"/>
    <n v="33.5"/>
    <n v="1"/>
    <n v="1"/>
  </r>
  <r>
    <x v="395"/>
    <x v="7"/>
    <x v="46"/>
    <x v="28"/>
    <x v="1"/>
    <x v="0"/>
    <x v="0"/>
    <x v="101"/>
    <x v="1"/>
    <n v="57.57"/>
    <n v="1"/>
    <n v="1"/>
  </r>
  <r>
    <x v="395"/>
    <x v="10"/>
    <x v="46"/>
    <x v="28"/>
    <x v="1"/>
    <x v="0"/>
    <x v="0"/>
    <x v="101"/>
    <x v="1"/>
    <n v="19.190000000000001"/>
    <n v="1"/>
    <n v="1"/>
  </r>
  <r>
    <x v="396"/>
    <x v="1"/>
    <x v="46"/>
    <x v="28"/>
    <x v="1"/>
    <x v="0"/>
    <x v="0"/>
    <x v="101"/>
    <x v="1"/>
    <n v="26.15"/>
    <n v="1"/>
    <n v="1"/>
  </r>
  <r>
    <x v="397"/>
    <x v="2"/>
    <x v="46"/>
    <x v="28"/>
    <x v="1"/>
    <x v="0"/>
    <x v="0"/>
    <x v="101"/>
    <x v="1"/>
    <n v="36.04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ADD07-8F4D-4432-B7B9-B1F4BE22A151}" name="TablaDinámica7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8:X160" firstHeaderRow="0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axis="axisRow" dataField="1" showAll="0">
      <items count="152">
        <item x="112"/>
        <item x="104"/>
        <item x="102"/>
        <item x="95"/>
        <item x="8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6"/>
        <item x="97"/>
        <item x="98"/>
        <item x="99"/>
        <item x="100"/>
        <item x="101"/>
        <item x="103"/>
        <item x="105"/>
        <item x="106"/>
        <item x="107"/>
        <item x="108"/>
        <item x="109"/>
        <item x="110"/>
        <item x="111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8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F7A61-0C71-4244-A338-65B0771753E8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8:F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 Importe sin impuestos firma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5D78E-4DAD-4CEA-A861-8B39C43FAEA9}" name="TablaDinámica5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8:O158" firstHeaderRow="0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axis="axisRow" showAll="0">
      <items count="150">
        <item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7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08883-0082-4031-90D9-15CC12958D3C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C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Cuenta de Fecha de factura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0C2D6-6F4A-4CF3-B4F7-64245B24E0FA}" name="TablaDiná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I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30"/>
  </rowFields>
  <rowItems count="2">
    <i>
      <x/>
    </i>
    <i t="grand">
      <x/>
    </i>
  </rowItems>
  <colItems count="1">
    <i/>
  </colItems>
  <dataFields count="1">
    <dataField name=" Importe sin impuestos firma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5B40A-2406-413F-8FF6-214B8E57DD92}" name="TablaDinámica8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5:F27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F6E5A-F9DD-4EEF-89F3-55EE868FBBB0}" name="TablaDiná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17:F19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27"/>
  </rowFields>
  <rowItems count="2">
    <i>
      <x/>
    </i>
    <i t="grand">
      <x/>
    </i>
  </rowItems>
  <colItems count="1">
    <i/>
  </colItems>
  <dataFields count="1">
    <dataField name="Suma de Impuesto firmado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EAA98-8EB6-451C-AB56-D1EEA2755A0D}" name="TablaDinámica6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8:R10" firstHeaderRow="1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31"/>
  </rowFields>
  <rowItems count="2">
    <i>
      <x/>
    </i>
    <i t="grand">
      <x/>
    </i>
  </rowItems>
  <colItems count="1">
    <i/>
  </colItems>
  <dataFields count="1">
    <dataField name=" Importe sin impuestos firmado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EC8F5-E52C-4199-BD62-2D183B34EEE6}" name="TablaDinámica9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8:AD412" firstHeaderRow="0" firstDataRow="1" firstDataCol="1"/>
  <pivotFields count="40">
    <pivotField axis="axisRow" showAll="0">
      <items count="4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m="1" x="422"/>
        <item m="1" x="423"/>
        <item m="1" x="421"/>
        <item m="1" x="419"/>
        <item m="1" x="427"/>
        <item m="1" x="426"/>
        <item m="1" x="428"/>
        <item m="1" x="429"/>
        <item m="1" x="420"/>
        <item m="1" x="424"/>
        <item m="1" x="425"/>
        <item m="1" x="413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4"/>
        <item m="1" x="415"/>
        <item m="1" x="416"/>
        <item m="1" x="417"/>
        <item m="1" x="418"/>
        <item t="default"/>
      </items>
    </pivotField>
    <pivotField showAll="0"/>
    <pivotField showAll="0"/>
    <pivotField showAll="0"/>
    <pivotField showAll="0"/>
    <pivotField numFmtId="4" showAll="0"/>
    <pivotField showAll="0"/>
    <pivotField showAll="0"/>
    <pivotField dataField="1" showAll="0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0"/>
  </rowFields>
  <rowItems count="40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uenta de Fecha de factura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6C8B4C-0744-42BC-8546-4A1DFC8D6EA4}" name="TablaDinámica33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E423:DG670" firstHeaderRow="0" firstDataRow="1" firstDataCol="1"/>
  <pivotFields count="12">
    <pivotField showAll="0"/>
    <pivotField showAll="0">
      <items count="13">
        <item x="1"/>
        <item x="5"/>
        <item x="2"/>
        <item x="7"/>
        <item x="9"/>
        <item x="8"/>
        <item x="11"/>
        <item x="10"/>
        <item x="4"/>
        <item x="6"/>
        <item x="0"/>
        <item x="3"/>
        <item t="default"/>
      </items>
    </pivotField>
    <pivotField axis="axisRow" showAll="0">
      <items count="247">
        <item x="178"/>
        <item x="215"/>
        <item x="143"/>
        <item x="105"/>
        <item x="144"/>
        <item x="1"/>
        <item x="18"/>
        <item x="128"/>
        <item x="154"/>
        <item x="77"/>
        <item x="238"/>
        <item x="9"/>
        <item x="68"/>
        <item x="76"/>
        <item x="106"/>
        <item x="8"/>
        <item x="47"/>
        <item x="60"/>
        <item x="226"/>
        <item x="219"/>
        <item x="72"/>
        <item x="71"/>
        <item x="220"/>
        <item x="99"/>
        <item x="70"/>
        <item x="75"/>
        <item x="204"/>
        <item x="205"/>
        <item x="125"/>
        <item x="107"/>
        <item x="192"/>
        <item x="127"/>
        <item x="206"/>
        <item x="207"/>
        <item x="208"/>
        <item x="209"/>
        <item x="210"/>
        <item x="49"/>
        <item x="195"/>
        <item x="84"/>
        <item x="57"/>
        <item x="229"/>
        <item x="69"/>
        <item x="198"/>
        <item x="121"/>
        <item x="98"/>
        <item x="12"/>
        <item x="7"/>
        <item x="73"/>
        <item x="176"/>
        <item x="129"/>
        <item x="65"/>
        <item x="85"/>
        <item x="137"/>
        <item x="160"/>
        <item x="157"/>
        <item x="140"/>
        <item x="124"/>
        <item x="161"/>
        <item x="231"/>
        <item x="190"/>
        <item x="61"/>
        <item x="228"/>
        <item x="152"/>
        <item x="59"/>
        <item x="243"/>
        <item x="214"/>
        <item x="235"/>
        <item x="97"/>
        <item x="211"/>
        <item x="145"/>
        <item x="58"/>
        <item x="151"/>
        <item x="14"/>
        <item x="91"/>
        <item x="186"/>
        <item x="130"/>
        <item x="48"/>
        <item x="95"/>
        <item x="239"/>
        <item x="237"/>
        <item x="92"/>
        <item x="96"/>
        <item x="162"/>
        <item x="122"/>
        <item x="52"/>
        <item x="0"/>
        <item x="78"/>
        <item x="191"/>
        <item x="25"/>
        <item x="199"/>
        <item x="131"/>
        <item x="203"/>
        <item x="163"/>
        <item x="139"/>
        <item x="164"/>
        <item x="165"/>
        <item x="102"/>
        <item x="185"/>
        <item x="16"/>
        <item x="50"/>
        <item x="240"/>
        <item x="166"/>
        <item x="132"/>
        <item x="146"/>
        <item x="167"/>
        <item x="218"/>
        <item x="39"/>
        <item x="150"/>
        <item x="104"/>
        <item x="123"/>
        <item x="142"/>
        <item x="221"/>
        <item x="133"/>
        <item x="245"/>
        <item x="134"/>
        <item x="36"/>
        <item x="53"/>
        <item x="54"/>
        <item x="43"/>
        <item x="55"/>
        <item x="197"/>
        <item x="196"/>
        <item x="86"/>
        <item x="212"/>
        <item x="103"/>
        <item x="222"/>
        <item x="33"/>
        <item x="108"/>
        <item x="109"/>
        <item x="37"/>
        <item x="110"/>
        <item x="40"/>
        <item x="180"/>
        <item x="168"/>
        <item x="111"/>
        <item x="112"/>
        <item x="113"/>
        <item x="44"/>
        <item x="41"/>
        <item x="42"/>
        <item x="38"/>
        <item x="101"/>
        <item x="234"/>
        <item x="147"/>
        <item x="87"/>
        <item x="34"/>
        <item x="223"/>
        <item x="66"/>
        <item x="224"/>
        <item x="79"/>
        <item x="17"/>
        <item x="51"/>
        <item x="35"/>
        <item x="227"/>
        <item x="120"/>
        <item x="148"/>
        <item x="158"/>
        <item x="114"/>
        <item x="159"/>
        <item x="135"/>
        <item x="149"/>
        <item x="2"/>
        <item x="115"/>
        <item x="67"/>
        <item x="244"/>
        <item x="169"/>
        <item x="63"/>
        <item x="31"/>
        <item x="32"/>
        <item x="170"/>
        <item x="5"/>
        <item x="93"/>
        <item x="116"/>
        <item x="83"/>
        <item x="94"/>
        <item x="171"/>
        <item x="10"/>
        <item x="172"/>
        <item x="141"/>
        <item x="80"/>
        <item x="138"/>
        <item x="136"/>
        <item x="200"/>
        <item x="201"/>
        <item x="177"/>
        <item x="187"/>
        <item x="3"/>
        <item x="29"/>
        <item x="242"/>
        <item x="100"/>
        <item x="46"/>
        <item x="118"/>
        <item x="82"/>
        <item x="28"/>
        <item x="236"/>
        <item x="232"/>
        <item x="179"/>
        <item x="81"/>
        <item x="241"/>
        <item x="202"/>
        <item x="21"/>
        <item x="22"/>
        <item x="189"/>
        <item x="4"/>
        <item x="24"/>
        <item x="23"/>
        <item x="15"/>
        <item x="26"/>
        <item x="88"/>
        <item x="6"/>
        <item x="19"/>
        <item x="62"/>
        <item x="30"/>
        <item x="64"/>
        <item x="74"/>
        <item x="153"/>
        <item x="217"/>
        <item x="194"/>
        <item x="225"/>
        <item x="188"/>
        <item x="193"/>
        <item x="155"/>
        <item x="156"/>
        <item x="175"/>
        <item x="181"/>
        <item x="89"/>
        <item x="173"/>
        <item x="45"/>
        <item x="174"/>
        <item x="182"/>
        <item x="183"/>
        <item x="184"/>
        <item x="56"/>
        <item x="11"/>
        <item x="13"/>
        <item x="20"/>
        <item x="90"/>
        <item x="117"/>
        <item x="119"/>
        <item x="126"/>
        <item x="27"/>
        <item x="216"/>
        <item x="233"/>
        <item x="230"/>
        <item x="213"/>
        <item t="default"/>
      </items>
    </pivotField>
    <pivotField showAll="0">
      <items count="37">
        <item x="16"/>
        <item x="14"/>
        <item x="27"/>
        <item x="30"/>
        <item x="31"/>
        <item x="21"/>
        <item x="22"/>
        <item x="5"/>
        <item x="18"/>
        <item x="34"/>
        <item x="26"/>
        <item x="12"/>
        <item x="20"/>
        <item x="23"/>
        <item x="3"/>
        <item x="1"/>
        <item x="17"/>
        <item x="0"/>
        <item x="9"/>
        <item x="35"/>
        <item x="6"/>
        <item x="4"/>
        <item x="28"/>
        <item x="11"/>
        <item x="2"/>
        <item x="7"/>
        <item x="13"/>
        <item x="8"/>
        <item x="33"/>
        <item x="32"/>
        <item x="15"/>
        <item x="29"/>
        <item x="24"/>
        <item x="19"/>
        <item x="10"/>
        <item x="25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2">
        <item x="0"/>
        <item t="default"/>
      </items>
    </pivotField>
    <pivotField showAll="0" sortType="ascending">
      <items count="9">
        <item x="7"/>
        <item x="4"/>
        <item x="6"/>
        <item x="5"/>
        <item x="1"/>
        <item x="3"/>
        <item x="2"/>
        <item x="0"/>
        <item t="default"/>
      </items>
    </pivotField>
    <pivotField showAll="0">
      <items count="150">
        <item x="97"/>
        <item x="101"/>
        <item x="125"/>
        <item x="68"/>
        <item x="7"/>
        <item x="31"/>
        <item x="11"/>
        <item x="21"/>
        <item x="114"/>
        <item x="147"/>
        <item x="44"/>
        <item x="80"/>
        <item x="55"/>
        <item x="89"/>
        <item x="119"/>
        <item x="33"/>
        <item x="51"/>
        <item x="17"/>
        <item x="47"/>
        <item x="132"/>
        <item x="40"/>
        <item x="126"/>
        <item x="145"/>
        <item x="107"/>
        <item x="63"/>
        <item x="142"/>
        <item x="78"/>
        <item x="88"/>
        <item x="32"/>
        <item x="50"/>
        <item x="99"/>
        <item x="56"/>
        <item x="75"/>
        <item x="10"/>
        <item x="20"/>
        <item x="76"/>
        <item x="41"/>
        <item x="18"/>
        <item x="73"/>
        <item x="121"/>
        <item x="36"/>
        <item x="22"/>
        <item x="141"/>
        <item x="13"/>
        <item x="29"/>
        <item x="26"/>
        <item x="3"/>
        <item x="59"/>
        <item x="117"/>
        <item x="37"/>
        <item x="5"/>
        <item x="139"/>
        <item x="43"/>
        <item x="66"/>
        <item x="45"/>
        <item x="86"/>
        <item x="71"/>
        <item x="1"/>
        <item x="94"/>
        <item x="113"/>
        <item x="52"/>
        <item x="77"/>
        <item x="19"/>
        <item x="46"/>
        <item x="42"/>
        <item x="124"/>
        <item x="6"/>
        <item x="85"/>
        <item x="111"/>
        <item x="138"/>
        <item x="0"/>
        <item x="118"/>
        <item x="35"/>
        <item x="82"/>
        <item x="100"/>
        <item x="28"/>
        <item x="105"/>
        <item x="62"/>
        <item x="84"/>
        <item x="83"/>
        <item x="15"/>
        <item x="54"/>
        <item x="61"/>
        <item x="53"/>
        <item x="95"/>
        <item x="24"/>
        <item x="16"/>
        <item x="79"/>
        <item x="140"/>
        <item x="2"/>
        <item x="133"/>
        <item x="93"/>
        <item x="106"/>
        <item x="109"/>
        <item x="134"/>
        <item x="129"/>
        <item x="108"/>
        <item x="112"/>
        <item x="87"/>
        <item x="69"/>
        <item x="64"/>
        <item x="9"/>
        <item x="65"/>
        <item x="74"/>
        <item x="135"/>
        <item x="96"/>
        <item x="122"/>
        <item x="60"/>
        <item x="116"/>
        <item x="39"/>
        <item x="90"/>
        <item x="127"/>
        <item x="128"/>
        <item x="131"/>
        <item x="137"/>
        <item x="34"/>
        <item x="120"/>
        <item x="72"/>
        <item x="98"/>
        <item x="130"/>
        <item x="136"/>
        <item x="8"/>
        <item x="146"/>
        <item x="102"/>
        <item x="104"/>
        <item x="4"/>
        <item x="144"/>
        <item x="58"/>
        <item x="49"/>
        <item x="12"/>
        <item x="103"/>
        <item x="48"/>
        <item x="67"/>
        <item x="110"/>
        <item x="30"/>
        <item x="115"/>
        <item x="91"/>
        <item x="123"/>
        <item x="25"/>
        <item x="23"/>
        <item x="148"/>
        <item x="14"/>
        <item x="92"/>
        <item x="38"/>
        <item x="57"/>
        <item x="143"/>
        <item x="27"/>
        <item x="70"/>
        <item x="8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dataField="1" showAll="0"/>
    <pivotField dataField="1" showAll="0"/>
    <pivotField showAll="0"/>
  </pivotFields>
  <rowFields count="1">
    <field x="2"/>
  </rowFields>
  <rowItems count="2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Q" fld="10" baseField="0" baseItem="0"/>
    <dataField name="Suma de sinImpues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53099-5F44-4ACE-BE8C-ED2E984DE712}" name="TablaDinámica32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Z423:DB573" firstHeaderRow="0" firstDataRow="1" firstDataCol="1"/>
  <pivotFields count="12">
    <pivotField showAll="0"/>
    <pivotField showAll="0">
      <items count="13">
        <item x="1"/>
        <item x="5"/>
        <item x="2"/>
        <item x="7"/>
        <item x="9"/>
        <item x="8"/>
        <item x="11"/>
        <item x="10"/>
        <item x="4"/>
        <item x="6"/>
        <item x="0"/>
        <item x="3"/>
        <item t="default"/>
      </items>
    </pivotField>
    <pivotField showAll="0">
      <items count="247">
        <item x="178"/>
        <item x="215"/>
        <item x="143"/>
        <item x="105"/>
        <item x="144"/>
        <item x="1"/>
        <item x="18"/>
        <item x="128"/>
        <item x="154"/>
        <item x="77"/>
        <item x="238"/>
        <item x="9"/>
        <item x="68"/>
        <item x="76"/>
        <item x="106"/>
        <item x="8"/>
        <item x="47"/>
        <item x="60"/>
        <item x="226"/>
        <item x="219"/>
        <item x="72"/>
        <item x="71"/>
        <item x="220"/>
        <item x="99"/>
        <item x="70"/>
        <item x="75"/>
        <item x="204"/>
        <item x="205"/>
        <item x="125"/>
        <item x="107"/>
        <item x="192"/>
        <item x="127"/>
        <item x="206"/>
        <item x="207"/>
        <item x="208"/>
        <item x="209"/>
        <item x="210"/>
        <item x="49"/>
        <item x="195"/>
        <item x="84"/>
        <item x="57"/>
        <item x="229"/>
        <item x="69"/>
        <item x="198"/>
        <item x="121"/>
        <item x="98"/>
        <item x="12"/>
        <item x="7"/>
        <item x="73"/>
        <item x="176"/>
        <item x="129"/>
        <item x="65"/>
        <item x="85"/>
        <item x="137"/>
        <item x="160"/>
        <item x="157"/>
        <item x="140"/>
        <item x="124"/>
        <item x="161"/>
        <item x="231"/>
        <item x="190"/>
        <item x="61"/>
        <item x="228"/>
        <item x="152"/>
        <item x="59"/>
        <item x="243"/>
        <item x="214"/>
        <item x="235"/>
        <item x="97"/>
        <item x="211"/>
        <item x="145"/>
        <item x="58"/>
        <item x="151"/>
        <item x="14"/>
        <item x="91"/>
        <item x="186"/>
        <item x="130"/>
        <item x="48"/>
        <item x="95"/>
        <item x="239"/>
        <item x="237"/>
        <item x="92"/>
        <item x="96"/>
        <item x="162"/>
        <item x="122"/>
        <item x="52"/>
        <item x="0"/>
        <item x="78"/>
        <item x="191"/>
        <item x="25"/>
        <item x="199"/>
        <item x="131"/>
        <item x="203"/>
        <item x="163"/>
        <item x="139"/>
        <item x="164"/>
        <item x="165"/>
        <item x="102"/>
        <item x="185"/>
        <item x="16"/>
        <item x="50"/>
        <item x="240"/>
        <item x="166"/>
        <item x="132"/>
        <item x="146"/>
        <item x="167"/>
        <item x="218"/>
        <item x="39"/>
        <item x="150"/>
        <item x="104"/>
        <item x="123"/>
        <item x="142"/>
        <item x="221"/>
        <item x="133"/>
        <item x="245"/>
        <item x="134"/>
        <item x="36"/>
        <item x="53"/>
        <item x="54"/>
        <item x="43"/>
        <item x="55"/>
        <item x="197"/>
        <item x="196"/>
        <item x="86"/>
        <item x="212"/>
        <item x="103"/>
        <item x="222"/>
        <item x="33"/>
        <item x="108"/>
        <item x="109"/>
        <item x="37"/>
        <item x="110"/>
        <item x="40"/>
        <item x="180"/>
        <item x="168"/>
        <item x="111"/>
        <item x="112"/>
        <item x="113"/>
        <item x="44"/>
        <item x="41"/>
        <item x="42"/>
        <item x="38"/>
        <item x="101"/>
        <item x="234"/>
        <item x="147"/>
        <item x="87"/>
        <item x="34"/>
        <item x="223"/>
        <item x="66"/>
        <item x="224"/>
        <item x="79"/>
        <item x="17"/>
        <item x="51"/>
        <item x="35"/>
        <item x="227"/>
        <item x="120"/>
        <item x="148"/>
        <item x="158"/>
        <item x="114"/>
        <item x="159"/>
        <item x="135"/>
        <item x="149"/>
        <item x="2"/>
        <item x="115"/>
        <item x="67"/>
        <item x="244"/>
        <item x="169"/>
        <item x="63"/>
        <item x="31"/>
        <item x="32"/>
        <item x="170"/>
        <item x="5"/>
        <item x="93"/>
        <item x="116"/>
        <item x="83"/>
        <item x="94"/>
        <item x="171"/>
        <item x="10"/>
        <item x="172"/>
        <item x="141"/>
        <item x="80"/>
        <item x="138"/>
        <item x="136"/>
        <item x="200"/>
        <item x="201"/>
        <item x="177"/>
        <item x="187"/>
        <item x="3"/>
        <item x="29"/>
        <item x="242"/>
        <item x="100"/>
        <item x="46"/>
        <item x="118"/>
        <item x="82"/>
        <item x="28"/>
        <item x="236"/>
        <item x="232"/>
        <item x="179"/>
        <item x="81"/>
        <item x="241"/>
        <item x="202"/>
        <item x="21"/>
        <item x="22"/>
        <item x="189"/>
        <item x="4"/>
        <item x="24"/>
        <item x="23"/>
        <item x="15"/>
        <item x="26"/>
        <item x="88"/>
        <item x="6"/>
        <item x="19"/>
        <item x="62"/>
        <item x="30"/>
        <item x="64"/>
        <item x="74"/>
        <item x="153"/>
        <item x="217"/>
        <item x="194"/>
        <item x="225"/>
        <item x="188"/>
        <item x="193"/>
        <item x="155"/>
        <item x="156"/>
        <item x="175"/>
        <item x="181"/>
        <item x="89"/>
        <item x="173"/>
        <item x="45"/>
        <item x="174"/>
        <item x="182"/>
        <item x="183"/>
        <item x="184"/>
        <item x="56"/>
        <item x="11"/>
        <item x="13"/>
        <item x="20"/>
        <item x="90"/>
        <item x="117"/>
        <item x="119"/>
        <item x="126"/>
        <item x="27"/>
        <item x="216"/>
        <item x="233"/>
        <item x="230"/>
        <item x="213"/>
        <item t="default"/>
      </items>
    </pivotField>
    <pivotField showAll="0">
      <items count="37">
        <item x="16"/>
        <item x="14"/>
        <item x="27"/>
        <item x="30"/>
        <item x="31"/>
        <item x="21"/>
        <item x="22"/>
        <item x="5"/>
        <item x="18"/>
        <item x="34"/>
        <item x="26"/>
        <item x="12"/>
        <item x="20"/>
        <item x="23"/>
        <item x="3"/>
        <item x="1"/>
        <item x="17"/>
        <item x="0"/>
        <item x="9"/>
        <item x="35"/>
        <item x="6"/>
        <item x="4"/>
        <item x="28"/>
        <item x="11"/>
        <item x="2"/>
        <item x="7"/>
        <item x="13"/>
        <item x="8"/>
        <item x="33"/>
        <item x="32"/>
        <item x="15"/>
        <item x="29"/>
        <item x="24"/>
        <item x="19"/>
        <item x="10"/>
        <item x="25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2">
        <item x="0"/>
        <item t="default"/>
      </items>
    </pivotField>
    <pivotField showAll="0" sortType="ascending">
      <items count="9">
        <item x="7"/>
        <item x="4"/>
        <item x="6"/>
        <item x="5"/>
        <item x="1"/>
        <item x="3"/>
        <item x="2"/>
        <item x="0"/>
        <item t="default"/>
      </items>
    </pivotField>
    <pivotField axis="axisRow" showAll="0">
      <items count="150">
        <item x="97"/>
        <item x="101"/>
        <item x="125"/>
        <item x="68"/>
        <item x="7"/>
        <item x="31"/>
        <item x="11"/>
        <item x="21"/>
        <item x="114"/>
        <item x="147"/>
        <item x="44"/>
        <item x="80"/>
        <item x="55"/>
        <item x="89"/>
        <item x="119"/>
        <item x="33"/>
        <item x="51"/>
        <item x="17"/>
        <item x="47"/>
        <item x="132"/>
        <item x="40"/>
        <item x="126"/>
        <item x="145"/>
        <item x="107"/>
        <item x="63"/>
        <item x="142"/>
        <item x="78"/>
        <item x="88"/>
        <item x="32"/>
        <item x="50"/>
        <item x="99"/>
        <item x="56"/>
        <item x="75"/>
        <item x="10"/>
        <item x="20"/>
        <item x="76"/>
        <item x="41"/>
        <item x="18"/>
        <item x="73"/>
        <item x="121"/>
        <item x="36"/>
        <item x="22"/>
        <item x="141"/>
        <item x="13"/>
        <item x="29"/>
        <item x="26"/>
        <item x="3"/>
        <item x="59"/>
        <item x="117"/>
        <item x="37"/>
        <item x="5"/>
        <item x="139"/>
        <item x="43"/>
        <item x="66"/>
        <item x="45"/>
        <item x="86"/>
        <item x="71"/>
        <item x="1"/>
        <item x="94"/>
        <item x="113"/>
        <item x="52"/>
        <item x="77"/>
        <item x="19"/>
        <item x="46"/>
        <item x="42"/>
        <item x="124"/>
        <item x="6"/>
        <item x="85"/>
        <item x="111"/>
        <item x="138"/>
        <item x="0"/>
        <item x="118"/>
        <item x="35"/>
        <item x="82"/>
        <item x="100"/>
        <item x="28"/>
        <item x="105"/>
        <item x="62"/>
        <item x="84"/>
        <item x="83"/>
        <item x="15"/>
        <item x="54"/>
        <item x="61"/>
        <item x="53"/>
        <item x="95"/>
        <item x="24"/>
        <item x="16"/>
        <item x="79"/>
        <item x="140"/>
        <item x="2"/>
        <item x="133"/>
        <item x="93"/>
        <item x="106"/>
        <item x="109"/>
        <item x="134"/>
        <item x="129"/>
        <item x="108"/>
        <item x="112"/>
        <item x="87"/>
        <item x="69"/>
        <item x="64"/>
        <item x="9"/>
        <item x="65"/>
        <item x="74"/>
        <item x="135"/>
        <item x="96"/>
        <item x="122"/>
        <item x="60"/>
        <item x="116"/>
        <item x="39"/>
        <item x="90"/>
        <item x="127"/>
        <item x="128"/>
        <item x="131"/>
        <item x="137"/>
        <item x="34"/>
        <item x="120"/>
        <item x="72"/>
        <item x="98"/>
        <item x="130"/>
        <item x="136"/>
        <item x="8"/>
        <item x="146"/>
        <item x="102"/>
        <item x="104"/>
        <item x="4"/>
        <item x="144"/>
        <item x="58"/>
        <item x="49"/>
        <item x="12"/>
        <item x="103"/>
        <item x="48"/>
        <item x="67"/>
        <item x="110"/>
        <item x="30"/>
        <item x="115"/>
        <item x="91"/>
        <item x="123"/>
        <item x="25"/>
        <item x="23"/>
        <item x="148"/>
        <item x="14"/>
        <item x="92"/>
        <item x="38"/>
        <item x="57"/>
        <item x="143"/>
        <item x="27"/>
        <item x="70"/>
        <item x="8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dataField="1" showAll="0"/>
    <pivotField dataField="1" showAll="0"/>
    <pivotField showAll="0"/>
  </pivotFields>
  <rowFields count="1">
    <field x="7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Q" fld="10" baseField="0" baseItem="0"/>
    <dataField name="Suma de sinImpues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18208-61CD-4126-A743-5890AE23399A}" name="TablaDinámica31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U423:CW427" firstHeaderRow="0" firstDataRow="1" firstDataCol="1"/>
  <pivotFields count="12">
    <pivotField showAll="0"/>
    <pivotField showAll="0">
      <items count="13">
        <item x="1"/>
        <item x="5"/>
        <item x="2"/>
        <item x="7"/>
        <item x="9"/>
        <item x="8"/>
        <item x="11"/>
        <item x="10"/>
        <item x="4"/>
        <item x="6"/>
        <item x="0"/>
        <item x="3"/>
        <item t="default"/>
      </items>
    </pivotField>
    <pivotField showAll="0">
      <items count="247">
        <item x="178"/>
        <item x="215"/>
        <item x="143"/>
        <item x="105"/>
        <item x="144"/>
        <item x="1"/>
        <item x="18"/>
        <item x="128"/>
        <item x="154"/>
        <item x="77"/>
        <item x="238"/>
        <item x="9"/>
        <item x="68"/>
        <item x="76"/>
        <item x="106"/>
        <item x="8"/>
        <item x="47"/>
        <item x="60"/>
        <item x="226"/>
        <item x="219"/>
        <item x="72"/>
        <item x="71"/>
        <item x="220"/>
        <item x="99"/>
        <item x="70"/>
        <item x="75"/>
        <item x="204"/>
        <item x="205"/>
        <item x="125"/>
        <item x="107"/>
        <item x="192"/>
        <item x="127"/>
        <item x="206"/>
        <item x="207"/>
        <item x="208"/>
        <item x="209"/>
        <item x="210"/>
        <item x="49"/>
        <item x="195"/>
        <item x="84"/>
        <item x="57"/>
        <item x="229"/>
        <item x="69"/>
        <item x="198"/>
        <item x="121"/>
        <item x="98"/>
        <item x="12"/>
        <item x="7"/>
        <item x="73"/>
        <item x="176"/>
        <item x="129"/>
        <item x="65"/>
        <item x="85"/>
        <item x="137"/>
        <item x="160"/>
        <item x="157"/>
        <item x="140"/>
        <item x="124"/>
        <item x="161"/>
        <item x="231"/>
        <item x="190"/>
        <item x="61"/>
        <item x="228"/>
        <item x="152"/>
        <item x="59"/>
        <item x="243"/>
        <item x="214"/>
        <item x="235"/>
        <item x="97"/>
        <item x="211"/>
        <item x="145"/>
        <item x="58"/>
        <item x="151"/>
        <item x="14"/>
        <item x="91"/>
        <item x="186"/>
        <item x="130"/>
        <item x="48"/>
        <item x="95"/>
        <item x="239"/>
        <item x="237"/>
        <item x="92"/>
        <item x="96"/>
        <item x="162"/>
        <item x="122"/>
        <item x="52"/>
        <item x="0"/>
        <item x="78"/>
        <item x="191"/>
        <item x="25"/>
        <item x="199"/>
        <item x="131"/>
        <item x="203"/>
        <item x="163"/>
        <item x="139"/>
        <item x="164"/>
        <item x="165"/>
        <item x="102"/>
        <item x="185"/>
        <item x="16"/>
        <item x="50"/>
        <item x="240"/>
        <item x="166"/>
        <item x="132"/>
        <item x="146"/>
        <item x="167"/>
        <item x="218"/>
        <item x="39"/>
        <item x="150"/>
        <item x="104"/>
        <item x="123"/>
        <item x="142"/>
        <item x="221"/>
        <item x="133"/>
        <item x="245"/>
        <item x="134"/>
        <item x="36"/>
        <item x="53"/>
        <item x="54"/>
        <item x="43"/>
        <item x="55"/>
        <item x="197"/>
        <item x="196"/>
        <item x="86"/>
        <item x="212"/>
        <item x="103"/>
        <item x="222"/>
        <item x="33"/>
        <item x="108"/>
        <item x="109"/>
        <item x="37"/>
        <item x="110"/>
        <item x="40"/>
        <item x="180"/>
        <item x="168"/>
        <item x="111"/>
        <item x="112"/>
        <item x="113"/>
        <item x="44"/>
        <item x="41"/>
        <item x="42"/>
        <item x="38"/>
        <item x="101"/>
        <item x="234"/>
        <item x="147"/>
        <item x="87"/>
        <item x="34"/>
        <item x="223"/>
        <item x="66"/>
        <item x="224"/>
        <item x="79"/>
        <item x="17"/>
        <item x="51"/>
        <item x="35"/>
        <item x="227"/>
        <item x="120"/>
        <item x="148"/>
        <item x="158"/>
        <item x="114"/>
        <item x="159"/>
        <item x="135"/>
        <item x="149"/>
        <item x="2"/>
        <item x="115"/>
        <item x="67"/>
        <item x="244"/>
        <item x="169"/>
        <item x="63"/>
        <item x="31"/>
        <item x="32"/>
        <item x="170"/>
        <item x="5"/>
        <item x="93"/>
        <item x="116"/>
        <item x="83"/>
        <item x="94"/>
        <item x="171"/>
        <item x="10"/>
        <item x="172"/>
        <item x="141"/>
        <item x="80"/>
        <item x="138"/>
        <item x="136"/>
        <item x="200"/>
        <item x="201"/>
        <item x="177"/>
        <item x="187"/>
        <item x="3"/>
        <item x="29"/>
        <item x="242"/>
        <item x="100"/>
        <item x="46"/>
        <item x="118"/>
        <item x="82"/>
        <item x="28"/>
        <item x="236"/>
        <item x="232"/>
        <item x="179"/>
        <item x="81"/>
        <item x="241"/>
        <item x="202"/>
        <item x="21"/>
        <item x="22"/>
        <item x="189"/>
        <item x="4"/>
        <item x="24"/>
        <item x="23"/>
        <item x="15"/>
        <item x="26"/>
        <item x="88"/>
        <item x="6"/>
        <item x="19"/>
        <item x="62"/>
        <item x="30"/>
        <item x="64"/>
        <item x="74"/>
        <item x="153"/>
        <item x="217"/>
        <item x="194"/>
        <item x="225"/>
        <item x="188"/>
        <item x="193"/>
        <item x="155"/>
        <item x="156"/>
        <item x="175"/>
        <item x="181"/>
        <item x="89"/>
        <item x="173"/>
        <item x="45"/>
        <item x="174"/>
        <item x="182"/>
        <item x="183"/>
        <item x="184"/>
        <item x="56"/>
        <item x="11"/>
        <item x="13"/>
        <item x="20"/>
        <item x="90"/>
        <item x="117"/>
        <item x="119"/>
        <item x="126"/>
        <item x="27"/>
        <item x="216"/>
        <item x="233"/>
        <item x="230"/>
        <item x="213"/>
        <item t="default"/>
      </items>
    </pivotField>
    <pivotField showAll="0">
      <items count="37">
        <item x="16"/>
        <item x="14"/>
        <item x="27"/>
        <item x="30"/>
        <item x="31"/>
        <item x="21"/>
        <item x="22"/>
        <item x="5"/>
        <item x="18"/>
        <item x="34"/>
        <item x="26"/>
        <item x="12"/>
        <item x="20"/>
        <item x="23"/>
        <item x="3"/>
        <item x="1"/>
        <item x="17"/>
        <item x="0"/>
        <item x="9"/>
        <item x="35"/>
        <item x="6"/>
        <item x="4"/>
        <item x="28"/>
        <item x="11"/>
        <item x="2"/>
        <item x="7"/>
        <item x="13"/>
        <item x="8"/>
        <item x="33"/>
        <item x="32"/>
        <item x="15"/>
        <item x="29"/>
        <item x="24"/>
        <item x="19"/>
        <item x="10"/>
        <item x="25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>
      <items count="2">
        <item x="0"/>
        <item t="default"/>
      </items>
    </pivotField>
    <pivotField showAll="0" sortType="ascending">
      <items count="9">
        <item x="7"/>
        <item x="4"/>
        <item x="6"/>
        <item x="5"/>
        <item x="1"/>
        <item x="3"/>
        <item x="2"/>
        <item x="0"/>
        <item t="default"/>
      </items>
    </pivotField>
    <pivotField showAll="0"/>
    <pivotField showAll="0">
      <items count="5">
        <item x="3"/>
        <item x="0"/>
        <item x="2"/>
        <item x="1"/>
        <item t="default"/>
      </items>
    </pivotField>
    <pivotField dataField="1" showAll="0"/>
    <pivotField dataField="1"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Q" fld="10" baseField="0" baseItem="0"/>
    <dataField name="Suma de sinImpues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75C2E-4441-4BC7-AF37-59F6DA95667C}" name="TablaDinámica30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P423:CR428" firstHeaderRow="0" firstDataRow="1" firstDataCol="1"/>
  <pivotFields count="12">
    <pivotField showAll="0"/>
    <pivotField showAll="0">
      <items count="13">
        <item x="1"/>
        <item x="5"/>
        <item x="2"/>
        <item x="7"/>
        <item x="9"/>
        <item x="8"/>
        <item x="11"/>
        <item x="10"/>
        <item x="4"/>
        <item x="6"/>
        <item x="0"/>
        <item x="3"/>
        <item t="default"/>
      </items>
    </pivotField>
    <pivotField showAll="0">
      <items count="247">
        <item x="178"/>
        <item x="215"/>
        <item x="143"/>
        <item x="105"/>
        <item x="144"/>
        <item x="1"/>
        <item x="18"/>
        <item x="128"/>
        <item x="154"/>
        <item x="77"/>
        <item x="238"/>
        <item x="9"/>
        <item x="68"/>
        <item x="76"/>
        <item x="106"/>
        <item x="8"/>
        <item x="47"/>
        <item x="60"/>
        <item x="226"/>
        <item x="219"/>
        <item x="72"/>
        <item x="71"/>
        <item x="220"/>
        <item x="99"/>
        <item x="70"/>
        <item x="75"/>
        <item x="204"/>
        <item x="205"/>
        <item x="125"/>
        <item x="107"/>
        <item x="192"/>
        <item x="127"/>
        <item x="206"/>
        <item x="207"/>
        <item x="208"/>
        <item x="209"/>
        <item x="210"/>
        <item x="49"/>
        <item x="195"/>
        <item x="84"/>
        <item x="57"/>
        <item x="229"/>
        <item x="69"/>
        <item x="198"/>
        <item x="121"/>
        <item x="98"/>
        <item x="12"/>
        <item x="7"/>
        <item x="73"/>
        <item x="176"/>
        <item x="129"/>
        <item x="65"/>
        <item x="85"/>
        <item x="137"/>
        <item x="160"/>
        <item x="157"/>
        <item x="140"/>
        <item x="124"/>
        <item x="161"/>
        <item x="231"/>
        <item x="190"/>
        <item x="61"/>
        <item x="228"/>
        <item x="152"/>
        <item x="59"/>
        <item x="243"/>
        <item x="214"/>
        <item x="235"/>
        <item x="97"/>
        <item x="211"/>
        <item x="145"/>
        <item x="58"/>
        <item x="151"/>
        <item x="14"/>
        <item x="91"/>
        <item x="186"/>
        <item x="130"/>
        <item x="48"/>
        <item x="95"/>
        <item x="239"/>
        <item x="237"/>
        <item x="92"/>
        <item x="96"/>
        <item x="162"/>
        <item x="122"/>
        <item x="52"/>
        <item x="0"/>
        <item x="78"/>
        <item x="191"/>
        <item x="25"/>
        <item x="199"/>
        <item x="131"/>
        <item x="203"/>
        <item x="163"/>
        <item x="139"/>
        <item x="164"/>
        <item x="165"/>
        <item x="102"/>
        <item x="185"/>
        <item x="16"/>
        <item x="50"/>
        <item x="240"/>
        <item x="166"/>
        <item x="132"/>
        <item x="146"/>
        <item x="167"/>
        <item x="218"/>
        <item x="39"/>
        <item x="150"/>
        <item x="104"/>
        <item x="123"/>
        <item x="142"/>
        <item x="221"/>
        <item x="133"/>
        <item x="245"/>
        <item x="134"/>
        <item x="36"/>
        <item x="53"/>
        <item x="54"/>
        <item x="43"/>
        <item x="55"/>
        <item x="197"/>
        <item x="196"/>
        <item x="86"/>
        <item x="212"/>
        <item x="103"/>
        <item x="222"/>
        <item x="33"/>
        <item x="108"/>
        <item x="109"/>
        <item x="37"/>
        <item x="110"/>
        <item x="40"/>
        <item x="180"/>
        <item x="168"/>
        <item x="111"/>
        <item x="112"/>
        <item x="113"/>
        <item x="44"/>
        <item x="41"/>
        <item x="42"/>
        <item x="38"/>
        <item x="101"/>
        <item x="234"/>
        <item x="147"/>
        <item x="87"/>
        <item x="34"/>
        <item x="223"/>
        <item x="66"/>
        <item x="224"/>
        <item x="79"/>
        <item x="17"/>
        <item x="51"/>
        <item x="35"/>
        <item x="227"/>
        <item x="120"/>
        <item x="148"/>
        <item x="158"/>
        <item x="114"/>
        <item x="159"/>
        <item x="135"/>
        <item x="149"/>
        <item x="2"/>
        <item x="115"/>
        <item x="67"/>
        <item x="244"/>
        <item x="169"/>
        <item x="63"/>
        <item x="31"/>
        <item x="32"/>
        <item x="170"/>
        <item x="5"/>
        <item x="93"/>
        <item x="116"/>
        <item x="83"/>
        <item x="94"/>
        <item x="171"/>
        <item x="10"/>
        <item x="172"/>
        <item x="141"/>
        <item x="80"/>
        <item x="138"/>
        <item x="136"/>
        <item x="200"/>
        <item x="201"/>
        <item x="177"/>
        <item x="187"/>
        <item x="3"/>
        <item x="29"/>
        <item x="242"/>
        <item x="100"/>
        <item x="46"/>
        <item x="118"/>
        <item x="82"/>
        <item x="28"/>
        <item x="236"/>
        <item x="232"/>
        <item x="179"/>
        <item x="81"/>
        <item x="241"/>
        <item x="202"/>
        <item x="21"/>
        <item x="22"/>
        <item x="189"/>
        <item x="4"/>
        <item x="24"/>
        <item x="23"/>
        <item x="15"/>
        <item x="26"/>
        <item x="88"/>
        <item x="6"/>
        <item x="19"/>
        <item x="62"/>
        <item x="30"/>
        <item x="64"/>
        <item x="74"/>
        <item x="153"/>
        <item x="217"/>
        <item x="194"/>
        <item x="225"/>
        <item x="188"/>
        <item x="193"/>
        <item x="155"/>
        <item x="156"/>
        <item x="175"/>
        <item x="181"/>
        <item x="89"/>
        <item x="173"/>
        <item x="45"/>
        <item x="174"/>
        <item x="182"/>
        <item x="183"/>
        <item x="184"/>
        <item x="56"/>
        <item x="11"/>
        <item x="13"/>
        <item x="20"/>
        <item x="90"/>
        <item x="117"/>
        <item x="119"/>
        <item x="126"/>
        <item x="27"/>
        <item x="216"/>
        <item x="233"/>
        <item x="230"/>
        <item x="213"/>
        <item t="default"/>
      </items>
    </pivotField>
    <pivotField showAll="0">
      <items count="37">
        <item x="16"/>
        <item x="14"/>
        <item x="27"/>
        <item x="30"/>
        <item x="31"/>
        <item x="21"/>
        <item x="22"/>
        <item x="5"/>
        <item x="18"/>
        <item x="34"/>
        <item x="26"/>
        <item x="12"/>
        <item x="20"/>
        <item x="23"/>
        <item x="3"/>
        <item x="1"/>
        <item x="17"/>
        <item x="0"/>
        <item x="9"/>
        <item x="35"/>
        <item x="6"/>
        <item x="4"/>
        <item x="28"/>
        <item x="11"/>
        <item x="2"/>
        <item x="7"/>
        <item x="13"/>
        <item x="8"/>
        <item x="33"/>
        <item x="32"/>
        <item x="15"/>
        <item x="29"/>
        <item x="24"/>
        <item x="19"/>
        <item x="10"/>
        <item x="25"/>
        <item t="default"/>
      </items>
    </pivotField>
    <pivotField showAll="0"/>
    <pivotField showAll="0">
      <items count="2">
        <item x="0"/>
        <item t="default"/>
      </items>
    </pivotField>
    <pivotField showAll="0" sortType="ascending">
      <items count="9">
        <item x="7"/>
        <item x="4"/>
        <item x="6"/>
        <item x="5"/>
        <item x="1"/>
        <item x="3"/>
        <item x="2"/>
        <item x="0"/>
        <item t="default"/>
      </items>
    </pivotField>
    <pivotField showAll="0"/>
    <pivotField axis="axisRow" showAll="0">
      <items count="5">
        <item x="3"/>
        <item x="0"/>
        <item x="2"/>
        <item x="1"/>
        <item t="default"/>
      </items>
    </pivotField>
    <pivotField dataField="1" showAll="0"/>
    <pivotField dataField="1"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Q" fld="10" baseField="0" baseItem="0"/>
    <dataField name="Suma de sinImpues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95F65F-25E2-4133-AF0E-5B164A29E229}" name="TablaDinámica29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K423:CM425" firstHeaderRow="0" firstDataRow="1" firstDataCol="1"/>
  <pivotFields count="12">
    <pivotField showAll="0"/>
    <pivotField showAll="0">
      <items count="13">
        <item x="1"/>
        <item x="5"/>
        <item x="2"/>
        <item x="7"/>
        <item x="9"/>
        <item x="8"/>
        <item x="11"/>
        <item x="10"/>
        <item x="4"/>
        <item x="6"/>
        <item x="0"/>
        <item x="3"/>
        <item t="default"/>
      </items>
    </pivotField>
    <pivotField showAll="0">
      <items count="247">
        <item x="178"/>
        <item x="215"/>
        <item x="143"/>
        <item x="105"/>
        <item x="144"/>
        <item x="1"/>
        <item x="18"/>
        <item x="128"/>
        <item x="154"/>
        <item x="77"/>
        <item x="238"/>
        <item x="9"/>
        <item x="68"/>
        <item x="76"/>
        <item x="106"/>
        <item x="8"/>
        <item x="47"/>
        <item x="60"/>
        <item x="226"/>
        <item x="219"/>
        <item x="72"/>
        <item x="71"/>
        <item x="220"/>
        <item x="99"/>
        <item x="70"/>
        <item x="75"/>
        <item x="204"/>
        <item x="205"/>
        <item x="125"/>
        <item x="107"/>
        <item x="192"/>
        <item x="127"/>
        <item x="206"/>
        <item x="207"/>
        <item x="208"/>
        <item x="209"/>
        <item x="210"/>
        <item x="49"/>
        <item x="195"/>
        <item x="84"/>
        <item x="57"/>
        <item x="229"/>
        <item x="69"/>
        <item x="198"/>
        <item x="121"/>
        <item x="98"/>
        <item x="12"/>
        <item x="7"/>
        <item x="73"/>
        <item x="176"/>
        <item x="129"/>
        <item x="65"/>
        <item x="85"/>
        <item x="137"/>
        <item x="160"/>
        <item x="157"/>
        <item x="140"/>
        <item x="124"/>
        <item x="161"/>
        <item x="231"/>
        <item x="190"/>
        <item x="61"/>
        <item x="228"/>
        <item x="152"/>
        <item x="59"/>
        <item x="243"/>
        <item x="214"/>
        <item x="235"/>
        <item x="97"/>
        <item x="211"/>
        <item x="145"/>
        <item x="58"/>
        <item x="151"/>
        <item x="14"/>
        <item x="91"/>
        <item x="186"/>
        <item x="130"/>
        <item x="48"/>
        <item x="95"/>
        <item x="239"/>
        <item x="237"/>
        <item x="92"/>
        <item x="96"/>
        <item x="162"/>
        <item x="122"/>
        <item x="52"/>
        <item x="0"/>
        <item x="78"/>
        <item x="191"/>
        <item x="25"/>
        <item x="199"/>
        <item x="131"/>
        <item x="203"/>
        <item x="163"/>
        <item x="139"/>
        <item x="164"/>
        <item x="165"/>
        <item x="102"/>
        <item x="185"/>
        <item x="16"/>
        <item x="50"/>
        <item x="240"/>
        <item x="166"/>
        <item x="132"/>
        <item x="146"/>
        <item x="167"/>
        <item x="218"/>
        <item x="39"/>
        <item x="150"/>
        <item x="104"/>
        <item x="123"/>
        <item x="142"/>
        <item x="221"/>
        <item x="133"/>
        <item x="245"/>
        <item x="134"/>
        <item x="36"/>
        <item x="53"/>
        <item x="54"/>
        <item x="43"/>
        <item x="55"/>
        <item x="197"/>
        <item x="196"/>
        <item x="86"/>
        <item x="212"/>
        <item x="103"/>
        <item x="222"/>
        <item x="33"/>
        <item x="108"/>
        <item x="109"/>
        <item x="37"/>
        <item x="110"/>
        <item x="40"/>
        <item x="180"/>
        <item x="168"/>
        <item x="111"/>
        <item x="112"/>
        <item x="113"/>
        <item x="44"/>
        <item x="41"/>
        <item x="42"/>
        <item x="38"/>
        <item x="101"/>
        <item x="234"/>
        <item x="147"/>
        <item x="87"/>
        <item x="34"/>
        <item x="223"/>
        <item x="66"/>
        <item x="224"/>
        <item x="79"/>
        <item x="17"/>
        <item x="51"/>
        <item x="35"/>
        <item x="227"/>
        <item x="120"/>
        <item x="148"/>
        <item x="158"/>
        <item x="114"/>
        <item x="159"/>
        <item x="135"/>
        <item x="149"/>
        <item x="2"/>
        <item x="115"/>
        <item x="67"/>
        <item x="244"/>
        <item x="169"/>
        <item x="63"/>
        <item x="31"/>
        <item x="32"/>
        <item x="170"/>
        <item x="5"/>
        <item x="93"/>
        <item x="116"/>
        <item x="83"/>
        <item x="94"/>
        <item x="171"/>
        <item x="10"/>
        <item x="172"/>
        <item x="141"/>
        <item x="80"/>
        <item x="138"/>
        <item x="136"/>
        <item x="200"/>
        <item x="201"/>
        <item x="177"/>
        <item x="187"/>
        <item x="3"/>
        <item x="29"/>
        <item x="242"/>
        <item x="100"/>
        <item x="46"/>
        <item x="118"/>
        <item x="82"/>
        <item x="28"/>
        <item x="236"/>
        <item x="232"/>
        <item x="179"/>
        <item x="81"/>
        <item x="241"/>
        <item x="202"/>
        <item x="21"/>
        <item x="22"/>
        <item x="189"/>
        <item x="4"/>
        <item x="24"/>
        <item x="23"/>
        <item x="15"/>
        <item x="26"/>
        <item x="88"/>
        <item x="6"/>
        <item x="19"/>
        <item x="62"/>
        <item x="30"/>
        <item x="64"/>
        <item x="74"/>
        <item x="153"/>
        <item x="217"/>
        <item x="194"/>
        <item x="225"/>
        <item x="188"/>
        <item x="193"/>
        <item x="155"/>
        <item x="156"/>
        <item x="175"/>
        <item x="181"/>
        <item x="89"/>
        <item x="173"/>
        <item x="45"/>
        <item x="174"/>
        <item x="182"/>
        <item x="183"/>
        <item x="184"/>
        <item x="56"/>
        <item x="11"/>
        <item x="13"/>
        <item x="20"/>
        <item x="90"/>
        <item x="117"/>
        <item x="119"/>
        <item x="126"/>
        <item x="27"/>
        <item x="216"/>
        <item x="233"/>
        <item x="230"/>
        <item x="213"/>
        <item t="default"/>
      </items>
    </pivotField>
    <pivotField showAll="0">
      <items count="37">
        <item x="16"/>
        <item x="14"/>
        <item x="27"/>
        <item x="30"/>
        <item x="31"/>
        <item x="21"/>
        <item x="22"/>
        <item x="5"/>
        <item x="18"/>
        <item x="34"/>
        <item x="26"/>
        <item x="12"/>
        <item x="20"/>
        <item x="23"/>
        <item x="3"/>
        <item x="1"/>
        <item x="17"/>
        <item x="0"/>
        <item x="9"/>
        <item x="35"/>
        <item x="6"/>
        <item x="4"/>
        <item x="28"/>
        <item x="11"/>
        <item x="2"/>
        <item x="7"/>
        <item x="13"/>
        <item x="8"/>
        <item x="33"/>
        <item x="32"/>
        <item x="15"/>
        <item x="29"/>
        <item x="24"/>
        <item x="19"/>
        <item x="10"/>
        <item x="25"/>
        <item t="default"/>
      </items>
    </pivotField>
    <pivotField showAll="0"/>
    <pivotField axis="axisRow" showAll="0">
      <items count="2">
        <item x="0"/>
        <item t="default"/>
      </items>
    </pivotField>
    <pivotField showAll="0" sortType="ascending">
      <items count="9">
        <item x="7"/>
        <item x="4"/>
        <item x="6"/>
        <item x="5"/>
        <item x="1"/>
        <item x="3"/>
        <item x="2"/>
        <item x="0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5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Q" fld="10" baseField="0" baseItem="0"/>
    <dataField name="Suma de sinImpues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08CC0-3AD5-4269-B687-CF92409A4AE0}" name="TablaDinámica28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F423:CH670" firstHeaderRow="0" firstDataRow="1" firstDataCol="1"/>
  <pivotFields count="12">
    <pivotField showAll="0"/>
    <pivotField showAll="0">
      <items count="13">
        <item x="1"/>
        <item x="5"/>
        <item x="2"/>
        <item x="7"/>
        <item x="9"/>
        <item x="8"/>
        <item x="11"/>
        <item x="10"/>
        <item x="4"/>
        <item x="6"/>
        <item x="0"/>
        <item x="3"/>
        <item t="default"/>
      </items>
    </pivotField>
    <pivotField axis="axisRow" showAll="0">
      <items count="247">
        <item x="178"/>
        <item x="215"/>
        <item x="143"/>
        <item x="105"/>
        <item x="144"/>
        <item x="1"/>
        <item x="18"/>
        <item x="128"/>
        <item x="154"/>
        <item x="77"/>
        <item x="238"/>
        <item x="9"/>
        <item x="68"/>
        <item x="76"/>
        <item x="106"/>
        <item x="8"/>
        <item x="47"/>
        <item x="60"/>
        <item x="226"/>
        <item x="219"/>
        <item x="72"/>
        <item x="71"/>
        <item x="220"/>
        <item x="99"/>
        <item x="70"/>
        <item x="75"/>
        <item x="204"/>
        <item x="205"/>
        <item x="125"/>
        <item x="107"/>
        <item x="192"/>
        <item x="127"/>
        <item x="206"/>
        <item x="207"/>
        <item x="208"/>
        <item x="209"/>
        <item x="210"/>
        <item x="49"/>
        <item x="195"/>
        <item x="84"/>
        <item x="57"/>
        <item x="229"/>
        <item x="69"/>
        <item x="198"/>
        <item x="121"/>
        <item x="98"/>
        <item x="12"/>
        <item x="7"/>
        <item x="73"/>
        <item x="176"/>
        <item x="129"/>
        <item x="65"/>
        <item x="85"/>
        <item x="137"/>
        <item x="160"/>
        <item x="157"/>
        <item x="140"/>
        <item x="124"/>
        <item x="161"/>
        <item x="231"/>
        <item x="190"/>
        <item x="61"/>
        <item x="228"/>
        <item x="152"/>
        <item x="59"/>
        <item x="243"/>
        <item x="214"/>
        <item x="235"/>
        <item x="97"/>
        <item x="211"/>
        <item x="145"/>
        <item x="58"/>
        <item x="151"/>
        <item x="14"/>
        <item x="91"/>
        <item x="186"/>
        <item x="130"/>
        <item x="48"/>
        <item x="95"/>
        <item x="239"/>
        <item x="237"/>
        <item x="92"/>
        <item x="96"/>
        <item x="162"/>
        <item x="122"/>
        <item x="52"/>
        <item x="0"/>
        <item x="78"/>
        <item x="191"/>
        <item x="25"/>
        <item x="199"/>
        <item x="131"/>
        <item x="203"/>
        <item x="163"/>
        <item x="139"/>
        <item x="164"/>
        <item x="165"/>
        <item x="102"/>
        <item x="185"/>
        <item x="16"/>
        <item x="50"/>
        <item x="240"/>
        <item x="166"/>
        <item x="132"/>
        <item x="146"/>
        <item x="167"/>
        <item x="218"/>
        <item x="39"/>
        <item x="150"/>
        <item x="104"/>
        <item x="123"/>
        <item x="142"/>
        <item x="221"/>
        <item x="133"/>
        <item x="245"/>
        <item x="134"/>
        <item x="36"/>
        <item x="53"/>
        <item x="54"/>
        <item x="43"/>
        <item x="55"/>
        <item x="197"/>
        <item x="196"/>
        <item x="86"/>
        <item x="212"/>
        <item x="103"/>
        <item x="222"/>
        <item x="33"/>
        <item x="108"/>
        <item x="109"/>
        <item x="37"/>
        <item x="110"/>
        <item x="40"/>
        <item x="180"/>
        <item x="168"/>
        <item x="111"/>
        <item x="112"/>
        <item x="113"/>
        <item x="44"/>
        <item x="41"/>
        <item x="42"/>
        <item x="38"/>
        <item x="101"/>
        <item x="234"/>
        <item x="147"/>
        <item x="87"/>
        <item x="34"/>
        <item x="223"/>
        <item x="66"/>
        <item x="224"/>
        <item x="79"/>
        <item x="17"/>
        <item x="51"/>
        <item x="35"/>
        <item x="227"/>
        <item x="120"/>
        <item x="148"/>
        <item x="158"/>
        <item x="114"/>
        <item x="159"/>
        <item x="135"/>
        <item x="149"/>
        <item x="2"/>
        <item x="115"/>
        <item x="67"/>
        <item x="244"/>
        <item x="169"/>
        <item x="63"/>
        <item x="31"/>
        <item x="32"/>
        <item x="170"/>
        <item x="5"/>
        <item x="93"/>
        <item x="116"/>
        <item x="83"/>
        <item x="94"/>
        <item x="171"/>
        <item x="10"/>
        <item x="172"/>
        <item x="141"/>
        <item x="80"/>
        <item x="138"/>
        <item x="136"/>
        <item x="200"/>
        <item x="201"/>
        <item x="177"/>
        <item x="187"/>
        <item x="3"/>
        <item x="29"/>
        <item x="242"/>
        <item x="100"/>
        <item x="46"/>
        <item x="118"/>
        <item x="82"/>
        <item x="28"/>
        <item x="236"/>
        <item x="232"/>
        <item x="179"/>
        <item x="81"/>
        <item x="241"/>
        <item x="202"/>
        <item x="21"/>
        <item x="22"/>
        <item x="189"/>
        <item x="4"/>
        <item x="24"/>
        <item x="23"/>
        <item x="15"/>
        <item x="26"/>
        <item x="88"/>
        <item x="6"/>
        <item x="19"/>
        <item x="62"/>
        <item x="30"/>
        <item x="64"/>
        <item x="74"/>
        <item x="153"/>
        <item x="217"/>
        <item x="194"/>
        <item x="225"/>
        <item x="188"/>
        <item x="193"/>
        <item x="155"/>
        <item x="156"/>
        <item x="175"/>
        <item x="181"/>
        <item x="89"/>
        <item x="173"/>
        <item x="45"/>
        <item x="174"/>
        <item x="182"/>
        <item x="183"/>
        <item x="184"/>
        <item x="56"/>
        <item x="11"/>
        <item x="13"/>
        <item x="20"/>
        <item x="90"/>
        <item x="117"/>
        <item x="119"/>
        <item x="126"/>
        <item x="27"/>
        <item x="216"/>
        <item x="233"/>
        <item x="230"/>
        <item x="213"/>
        <item t="default"/>
      </items>
    </pivotField>
    <pivotField showAll="0">
      <items count="37">
        <item x="16"/>
        <item x="14"/>
        <item x="27"/>
        <item x="30"/>
        <item x="31"/>
        <item x="21"/>
        <item x="22"/>
        <item x="5"/>
        <item x="18"/>
        <item x="34"/>
        <item x="26"/>
        <item x="12"/>
        <item x="20"/>
        <item x="23"/>
        <item x="3"/>
        <item x="1"/>
        <item x="17"/>
        <item x="0"/>
        <item x="9"/>
        <item x="35"/>
        <item x="6"/>
        <item x="4"/>
        <item x="28"/>
        <item x="11"/>
        <item x="2"/>
        <item x="7"/>
        <item x="13"/>
        <item x="8"/>
        <item x="33"/>
        <item x="32"/>
        <item x="15"/>
        <item x="29"/>
        <item x="24"/>
        <item x="19"/>
        <item x="10"/>
        <item x="25"/>
        <item t="default"/>
      </items>
    </pivotField>
    <pivotField showAll="0"/>
    <pivotField showAll="0"/>
    <pivotField showAll="0" sortType="ascending">
      <items count="9">
        <item x="7"/>
        <item x="4"/>
        <item x="6"/>
        <item x="5"/>
        <item x="1"/>
        <item x="3"/>
        <item x="2"/>
        <item x="0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2"/>
  </rowFields>
  <rowItems count="2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Q" fld="10" baseField="0" baseItem="0"/>
    <dataField name="Suma de sinImpues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99AEA-137E-4797-87D6-9C78C2017430}" name="TablaDinámica27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A423:CC436" firstHeaderRow="0" firstDataRow="1" firstDataCol="1"/>
  <pivotFields count="12">
    <pivotField showAll="0"/>
    <pivotField axis="axisRow" showAll="0">
      <items count="13">
        <item x="1"/>
        <item x="5"/>
        <item x="2"/>
        <item x="7"/>
        <item x="9"/>
        <item x="8"/>
        <item x="11"/>
        <item x="10"/>
        <item x="4"/>
        <item x="6"/>
        <item x="0"/>
        <item x="3"/>
        <item t="default"/>
      </items>
    </pivotField>
    <pivotField showAll="0"/>
    <pivotField showAll="0">
      <items count="37">
        <item x="16"/>
        <item x="14"/>
        <item x="27"/>
        <item x="30"/>
        <item x="31"/>
        <item x="21"/>
        <item x="22"/>
        <item x="5"/>
        <item x="18"/>
        <item x="34"/>
        <item x="26"/>
        <item x="12"/>
        <item x="20"/>
        <item x="23"/>
        <item x="3"/>
        <item x="1"/>
        <item x="17"/>
        <item x="0"/>
        <item x="9"/>
        <item x="35"/>
        <item x="6"/>
        <item x="4"/>
        <item x="28"/>
        <item x="11"/>
        <item x="2"/>
        <item x="7"/>
        <item x="13"/>
        <item x="8"/>
        <item x="33"/>
        <item x="32"/>
        <item x="15"/>
        <item x="29"/>
        <item x="24"/>
        <item x="19"/>
        <item x="10"/>
        <item x="25"/>
        <item t="default"/>
      </items>
    </pivotField>
    <pivotField showAll="0"/>
    <pivotField showAll="0"/>
    <pivotField showAll="0" sortType="ascending">
      <items count="9">
        <item x="7"/>
        <item x="4"/>
        <item x="6"/>
        <item x="5"/>
        <item x="1"/>
        <item x="3"/>
        <item x="2"/>
        <item x="0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Q" fld="10" baseField="0" baseItem="0"/>
    <dataField name="Suma de sinImpues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E1671-C119-4577-81DB-7E8CEF00ACF8}" name="TablaDinámica26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V423:BX460" firstHeaderRow="0" firstDataRow="1" firstDataCol="1"/>
  <pivotFields count="12">
    <pivotField showAll="0"/>
    <pivotField showAll="0"/>
    <pivotField showAll="0"/>
    <pivotField axis="axisRow" showAll="0">
      <items count="37">
        <item x="16"/>
        <item x="14"/>
        <item x="27"/>
        <item x="30"/>
        <item x="31"/>
        <item x="21"/>
        <item x="22"/>
        <item x="5"/>
        <item x="18"/>
        <item x="34"/>
        <item x="26"/>
        <item x="12"/>
        <item x="20"/>
        <item x="23"/>
        <item x="3"/>
        <item x="1"/>
        <item x="17"/>
        <item x="0"/>
        <item x="9"/>
        <item x="35"/>
        <item x="6"/>
        <item x="4"/>
        <item x="28"/>
        <item x="11"/>
        <item x="2"/>
        <item x="7"/>
        <item x="13"/>
        <item x="8"/>
        <item x="33"/>
        <item x="32"/>
        <item x="15"/>
        <item x="29"/>
        <item x="24"/>
        <item x="19"/>
        <item x="10"/>
        <item x="25"/>
        <item t="default"/>
      </items>
    </pivotField>
    <pivotField showAll="0"/>
    <pivotField showAll="0"/>
    <pivotField showAll="0" sortType="ascending">
      <items count="9">
        <item x="7"/>
        <item x="4"/>
        <item x="6"/>
        <item x="5"/>
        <item x="1"/>
        <item x="3"/>
        <item x="2"/>
        <item x="0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3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Q" fld="10" baseField="0" baseItem="0"/>
    <dataField name="Suma de sinImpues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CCD0B-02BC-42F6-A34C-C83892613155}" name="TablaDinámica25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P423:BR432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 sortType="ascending">
      <items count="9">
        <item x="7"/>
        <item x="4"/>
        <item x="6"/>
        <item x="5"/>
        <item x="1"/>
        <item x="3"/>
        <item x="2"/>
        <item x="0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Q" fld="10" baseField="0" baseItem="0"/>
    <dataField name="Suma de sinImpues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5DE7F-025B-4891-B39A-07FA3A81A7AF}" name="TablaDinámica24" cacheId="5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J423:BL822" firstHeaderRow="0" firstDataRow="1" firstDataCol="1"/>
  <pivotFields count="12">
    <pivotField axis="axisRow" showAll="0">
      <items count="4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m="1" x="398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Q" fld="10" baseField="0" baseItem="0"/>
    <dataField name="Suma de sinImpuest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44696-BFDF-485C-A8AD-9172F9CB5653}" name="TablaDinámica15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N154" firstHeaderRow="0" firstDataRow="1" firstDataCol="1"/>
  <pivotFields count="48">
    <pivotField showAll="0"/>
    <pivotField showAll="0"/>
    <pivotField showAll="0"/>
    <pivotField dataField="1"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axis="axisRow" showAll="0">
      <items count="151">
        <item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5"/>
        <item x="128"/>
        <item x="129"/>
        <item x="130"/>
        <item x="131"/>
        <item x="132"/>
        <item x="133"/>
        <item x="134"/>
        <item x="137"/>
        <item x="140"/>
        <item x="141"/>
        <item x="142"/>
        <item x="143"/>
        <item x="144"/>
        <item x="147"/>
        <item x="148"/>
        <item x="149"/>
        <item x="97"/>
        <item x="135"/>
        <item x="136"/>
        <item x="138"/>
        <item x="139"/>
        <item x="145"/>
        <item x="146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1" baseField="0" baseItem="0"/>
    <dataField name="Suma de item.igv" fld="23" baseField="0" baseItem="0"/>
    <dataField name="Suma de item.total" fld="24" baseField="0" baseItem="0"/>
  </dataFields>
  <formats count="6"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5" type="button" dataOnly="0" labelOnly="1" outline="0" axis="axisRow" fieldPosition="0"/>
    </format>
    <format dxfId="150">
      <pivotArea dataOnly="0" labelOnly="1" fieldPosition="0">
        <references count="1">
          <reference field="5" count="0"/>
        </references>
      </pivotArea>
    </format>
    <format dxfId="149">
      <pivotArea dataOnly="0" labelOnly="1" grandRow="1" outline="0" fieldPosition="0"/>
    </format>
    <format dxfId="14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46772-01D5-42FF-80A2-FFB770B707E5}" name="TablaDinámica1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7:E21" firstHeaderRow="1" firstDataRow="1" firstDataCol="1"/>
  <pivotFields count="48">
    <pivotField showAll="0"/>
    <pivotField showAll="0"/>
    <pivotField showAll="0"/>
    <pivotField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tem.total" fld="24" baseField="0" baseItem="0"/>
  </dataFields>
  <formats count="6"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34" type="button" dataOnly="0" labelOnly="1" outline="0" axis="axisRow" fieldPosition="0"/>
    </format>
    <format dxfId="156">
      <pivotArea dataOnly="0" labelOnly="1" fieldPosition="0">
        <references count="1">
          <reference field="34" count="0"/>
        </references>
      </pivotArea>
    </format>
    <format dxfId="155">
      <pivotArea dataOnly="0" labelOnly="1" grandRow="1" outline="0" fieldPosition="0"/>
    </format>
    <format dxfId="1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5A26-916F-4851-8B08-DF7C4F260C61}" name="TablaDinámica21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E3:DH264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47">
        <item x="172"/>
        <item x="44"/>
        <item x="146"/>
        <item x="87"/>
        <item x="149"/>
        <item x="9"/>
        <item x="59"/>
        <item x="77"/>
        <item x="116"/>
        <item x="234"/>
        <item x="61"/>
        <item x="55"/>
        <item x="130"/>
        <item x="104"/>
        <item x="161"/>
        <item x="7"/>
        <item x="60"/>
        <item x="113"/>
        <item x="63"/>
        <item x="111"/>
        <item x="154"/>
        <item x="218"/>
        <item x="102"/>
        <item x="91"/>
        <item x="173"/>
        <item x="51"/>
        <item x="19"/>
        <item x="20"/>
        <item x="46"/>
        <item x="75"/>
        <item x="241"/>
        <item x="47"/>
        <item x="22"/>
        <item x="21"/>
        <item x="25"/>
        <item x="23"/>
        <item x="24"/>
        <item x="213"/>
        <item x="35"/>
        <item x="196"/>
        <item x="90"/>
        <item x="66"/>
        <item x="65"/>
        <item x="69"/>
        <item x="245"/>
        <item x="176"/>
        <item x="0"/>
        <item x="41"/>
        <item x="211"/>
        <item x="235"/>
        <item x="81"/>
        <item x="67"/>
        <item x="194"/>
        <item x="153"/>
        <item x="142"/>
        <item x="17"/>
        <item x="169"/>
        <item x="175"/>
        <item x="144"/>
        <item x="159"/>
        <item x="128"/>
        <item x="236"/>
        <item x="32"/>
        <item x="174"/>
        <item x="54"/>
        <item x="157"/>
        <item x="28"/>
        <item x="229"/>
        <item x="98"/>
        <item x="30"/>
        <item x="152"/>
        <item x="31"/>
        <item x="53"/>
        <item x="33"/>
        <item x="179"/>
        <item x="68"/>
        <item x="80"/>
        <item x="214"/>
        <item x="181"/>
        <item x="227"/>
        <item x="117"/>
        <item x="71"/>
        <item x="180"/>
        <item x="107"/>
        <item x="201"/>
        <item x="192"/>
        <item x="16"/>
        <item x="74"/>
        <item x="242"/>
        <item x="120"/>
        <item x="208"/>
        <item x="85"/>
        <item x="64"/>
        <item x="14"/>
        <item x="15"/>
        <item x="137"/>
        <item x="133"/>
        <item x="145"/>
        <item x="38"/>
        <item x="11"/>
        <item x="203"/>
        <item x="228"/>
        <item x="143"/>
        <item x="86"/>
        <item x="151"/>
        <item x="138"/>
        <item x="101"/>
        <item x="220"/>
        <item x="244"/>
        <item x="206"/>
        <item x="204"/>
        <item x="115"/>
        <item x="110"/>
        <item x="84"/>
        <item x="187"/>
        <item x="79"/>
        <item x="221"/>
        <item x="185"/>
        <item x="184"/>
        <item x="216"/>
        <item x="183"/>
        <item x="132"/>
        <item x="118"/>
        <item x="193"/>
        <item x="29"/>
        <item x="205"/>
        <item x="103"/>
        <item x="92"/>
        <item x="78"/>
        <item x="76"/>
        <item x="226"/>
        <item x="166"/>
        <item x="222"/>
        <item x="167"/>
        <item x="135"/>
        <item x="165"/>
        <item x="82"/>
        <item x="164"/>
        <item x="217"/>
        <item x="223"/>
        <item x="225"/>
        <item x="224"/>
        <item x="156"/>
        <item x="243"/>
        <item x="147"/>
        <item x="198"/>
        <item x="232"/>
        <item x="109"/>
        <item x="97"/>
        <item x="108"/>
        <item x="190"/>
        <item x="36"/>
        <item x="202"/>
        <item x="93"/>
        <item x="62"/>
        <item x="100"/>
        <item x="150"/>
        <item x="121"/>
        <item x="48"/>
        <item x="49"/>
        <item x="89"/>
        <item x="148"/>
        <item x="125"/>
        <item x="163"/>
        <item x="237"/>
        <item x="123"/>
        <item x="141"/>
        <item x="230"/>
        <item x="189"/>
        <item x="188"/>
        <item x="106"/>
        <item x="8"/>
        <item x="70"/>
        <item x="162"/>
        <item x="238"/>
        <item x="72"/>
        <item x="139"/>
        <item x="56"/>
        <item x="140"/>
        <item x="119"/>
        <item x="191"/>
        <item x="127"/>
        <item x="83"/>
        <item x="209"/>
        <item x="210"/>
        <item x="4"/>
        <item x="52"/>
        <item x="3"/>
        <item x="231"/>
        <item x="43"/>
        <item x="1"/>
        <item x="18"/>
        <item x="212"/>
        <item x="131"/>
        <item x="99"/>
        <item x="240"/>
        <item x="207"/>
        <item x="126"/>
        <item x="122"/>
        <item x="57"/>
        <item x="58"/>
        <item x="10"/>
        <item x="34"/>
        <item x="26"/>
        <item x="2"/>
        <item x="155"/>
        <item x="6"/>
        <item x="50"/>
        <item x="168"/>
        <item x="197"/>
        <item x="13"/>
        <item x="39"/>
        <item x="95"/>
        <item x="96"/>
        <item x="112"/>
        <item x="124"/>
        <item x="177"/>
        <item x="37"/>
        <item x="158"/>
        <item x="105"/>
        <item x="94"/>
        <item x="200"/>
        <item x="178"/>
        <item x="27"/>
        <item x="114"/>
        <item x="129"/>
        <item x="199"/>
        <item x="136"/>
        <item x="215"/>
        <item x="134"/>
        <item x="171"/>
        <item x="170"/>
        <item x="5"/>
        <item x="182"/>
        <item x="42"/>
        <item x="12"/>
        <item x="40"/>
        <item x="195"/>
        <item x="88"/>
        <item x="233"/>
        <item x="186"/>
        <item x="219"/>
        <item x="45"/>
        <item x="239"/>
        <item x="160"/>
        <item x="73"/>
        <item t="default"/>
      </items>
    </pivotField>
    <pivotField axis="axisRow" showAll="0" sortType="descending">
      <items count="14">
        <item x="4"/>
        <item x="9"/>
        <item x="10"/>
        <item x="11"/>
        <item x="12"/>
        <item x="0"/>
        <item x="5"/>
        <item x="2"/>
        <item x="8"/>
        <item x="3"/>
        <item x="6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2"/>
    <field x="31"/>
  </rowFields>
  <rowItems count="261">
    <i>
      <x v="5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3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8"/>
    </i>
    <i r="1">
      <x v="59"/>
    </i>
    <i r="1">
      <x v="60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90"/>
    </i>
    <i r="1">
      <x v="91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9"/>
    </i>
    <i r="1">
      <x v="110"/>
    </i>
    <i r="1">
      <x v="112"/>
    </i>
    <i r="1">
      <x v="113"/>
    </i>
    <i r="1">
      <x v="114"/>
    </i>
    <i r="1">
      <x v="115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8"/>
    </i>
    <i r="1">
      <x v="129"/>
    </i>
    <i r="1">
      <x v="131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42"/>
    </i>
    <i r="1">
      <x v="144"/>
    </i>
    <i r="1">
      <x v="145"/>
    </i>
    <i r="1">
      <x v="146"/>
    </i>
    <i r="1">
      <x v="147"/>
    </i>
    <i r="1">
      <x v="149"/>
    </i>
    <i r="1">
      <x v="150"/>
    </i>
    <i r="1">
      <x v="152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5"/>
    </i>
    <i r="1">
      <x v="166"/>
    </i>
    <i r="1">
      <x v="167"/>
    </i>
    <i r="1">
      <x v="169"/>
    </i>
    <i r="1">
      <x v="170"/>
    </i>
    <i r="1">
      <x v="171"/>
    </i>
    <i r="1">
      <x v="172"/>
    </i>
    <i r="1">
      <x v="173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8"/>
    </i>
    <i r="1">
      <x v="189"/>
    </i>
    <i r="1">
      <x v="190"/>
    </i>
    <i r="1">
      <x v="191"/>
    </i>
    <i r="1">
      <x v="192"/>
    </i>
    <i r="1">
      <x v="196"/>
    </i>
    <i r="1">
      <x v="197"/>
    </i>
    <i r="1">
      <x v="199"/>
    </i>
    <i r="1">
      <x v="200"/>
    </i>
    <i r="1">
      <x v="201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8"/>
    </i>
    <i r="1">
      <x v="219"/>
    </i>
    <i r="1">
      <x v="221"/>
    </i>
    <i r="1">
      <x v="222"/>
    </i>
    <i r="1">
      <x v="223"/>
    </i>
    <i r="1">
      <x v="225"/>
    </i>
    <i r="1">
      <x v="226"/>
    </i>
    <i r="1">
      <x v="227"/>
    </i>
    <i r="1">
      <x v="229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2"/>
    </i>
    <i r="1">
      <x v="244"/>
    </i>
    <i>
      <x v="9"/>
    </i>
    <i r="1">
      <x v="193"/>
    </i>
    <i r="1">
      <x v="202"/>
    </i>
    <i>
      <x v="6"/>
    </i>
    <i r="1">
      <x v="24"/>
    </i>
    <i r="1">
      <x v="28"/>
    </i>
    <i r="1">
      <x v="42"/>
    </i>
    <i r="1">
      <x v="57"/>
    </i>
    <i>
      <x/>
    </i>
    <i r="1">
      <x v="12"/>
    </i>
    <i r="1">
      <x v="18"/>
    </i>
    <i r="1">
      <x v="30"/>
    </i>
    <i r="1">
      <x v="41"/>
    </i>
    <i r="1">
      <x v="88"/>
    </i>
    <i r="1">
      <x v="89"/>
    </i>
    <i r="1">
      <x v="92"/>
    </i>
    <i r="1">
      <x v="106"/>
    </i>
    <i r="1">
      <x v="107"/>
    </i>
    <i r="1">
      <x v="111"/>
    </i>
    <i r="1">
      <x v="116"/>
    </i>
    <i r="1">
      <x v="127"/>
    </i>
    <i r="1">
      <x v="130"/>
    </i>
    <i r="1">
      <x v="132"/>
    </i>
    <i r="1">
      <x v="139"/>
    </i>
    <i r="1">
      <x v="140"/>
    </i>
    <i r="1">
      <x v="141"/>
    </i>
    <i r="1">
      <x v="148"/>
    </i>
    <i r="1">
      <x v="151"/>
    </i>
    <i r="1">
      <x v="153"/>
    </i>
    <i r="1">
      <x v="154"/>
    </i>
    <i r="1">
      <x v="216"/>
    </i>
    <i r="1">
      <x v="217"/>
    </i>
    <i r="1">
      <x v="220"/>
    </i>
    <i r="1">
      <x v="228"/>
    </i>
    <i>
      <x v="11"/>
    </i>
    <i r="1">
      <x v="1"/>
    </i>
    <i r="1">
      <x v="15"/>
    </i>
    <i r="1">
      <x v="108"/>
    </i>
    <i r="1">
      <x v="143"/>
    </i>
    <i r="1">
      <x v="174"/>
    </i>
    <i r="1">
      <x v="187"/>
    </i>
    <i r="1">
      <x v="198"/>
    </i>
    <i>
      <x v="3"/>
    </i>
    <i r="1">
      <x v="61"/>
    </i>
    <i>
      <x v="8"/>
    </i>
    <i r="1">
      <x v="194"/>
    </i>
    <i r="1">
      <x v="195"/>
    </i>
    <i>
      <x v="10"/>
    </i>
    <i r="1">
      <x v="207"/>
    </i>
    <i r="1">
      <x v="241"/>
    </i>
    <i r="1">
      <x v="243"/>
    </i>
    <i>
      <x v="2"/>
    </i>
    <i r="1">
      <x v="44"/>
    </i>
    <i r="1">
      <x v="45"/>
    </i>
    <i>
      <x v="1"/>
    </i>
    <i r="1">
      <x v="168"/>
    </i>
    <i r="1">
      <x v="224"/>
    </i>
    <i r="1">
      <x v="230"/>
    </i>
    <i r="1">
      <x v="231"/>
    </i>
    <i>
      <x v="7"/>
    </i>
    <i r="1">
      <x v="35"/>
    </i>
    <i>
      <x v="4"/>
    </i>
    <i r="1">
      <x v="164"/>
    </i>
    <i>
      <x v="12"/>
    </i>
    <i r="1">
      <x v="24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3" type="button" dataOnly="0" labelOnly="1" outline="0"/>
    </format>
    <format dxfId="161">
      <pivotArea dataOnly="0" labelOnly="1" grandRow="1" outline="0" fieldPosition="0"/>
    </format>
    <format dxfId="160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DEBC7-6899-43F0-B506-343F0443072C}" name="TablaDinámica17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R3:V148" firstHeaderRow="0" firstDataRow="1" firstDataCol="1"/>
  <pivotFields count="48">
    <pivotField showAll="0"/>
    <pivotField showAll="0"/>
    <pivotField showAll="0"/>
    <pivotField axis="axisRow" dataField="1"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 sd="0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x="3"/>
        <item x="4"/>
        <item x="5"/>
        <item x="6"/>
        <item x="7"/>
        <item x="8"/>
        <item x="9"/>
        <item x="10"/>
        <item sd="0" x="11"/>
        <item sd="0" x="12"/>
        <item sd="0" x="13"/>
        <item t="default" sd="0"/>
      </items>
    </pivotField>
  </pivotFields>
  <rowFields count="1">
    <field x="3"/>
  </rowFields>
  <rowItems count="1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Suma de item.subtotal" fld="21" baseField="0" baseItem="0"/>
    <dataField name="Suma de item.igv" fld="23" baseField="0" baseItem="0"/>
    <dataField name="Suma de item.total" fld="24" baseField="0" baseItem="0"/>
  </dataFields>
  <formats count="6">
    <format dxfId="170">
      <pivotArea type="all" dataOnly="0" outline="0" fieldPosition="0"/>
    </format>
    <format dxfId="169">
      <pivotArea outline="0" collapsedLevelsAreSubtotals="1" fieldPosition="0"/>
    </format>
    <format dxfId="168">
      <pivotArea field="3" type="button" dataOnly="0" labelOnly="1" outline="0" axis="axisRow" fieldPosition="0"/>
    </format>
    <format dxfId="167">
      <pivotArea dataOnly="0" labelOnly="1" fieldPosition="0">
        <references count="1">
          <reference field="3" count="0"/>
        </references>
      </pivotArea>
    </format>
    <format dxfId="166">
      <pivotArea dataOnly="0" labelOnly="1" grandRow="1" outline="0" fieldPosition="0"/>
    </format>
    <format dxfId="16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AA4442-1C06-4C86-8F15-51BCC313BA22}" name="TablaDinámica10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48">
    <pivotField showAll="0"/>
    <pivotField showAll="0"/>
    <pivotField showAll="0"/>
    <pivotField dataField="1"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fecha_de_emision" fld="3" subtotal="count" baseField="0" baseItem="0"/>
  </dataFields>
  <formats count="6"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34" type="button" dataOnly="0" labelOnly="1" outline="0" axis="axisRow" fieldPosition="0"/>
    </format>
    <format dxfId="173">
      <pivotArea dataOnly="0" labelOnly="1" fieldPosition="0">
        <references count="1">
          <reference field="34" count="0"/>
        </references>
      </pivotArea>
    </format>
    <format dxfId="172">
      <pivotArea dataOnly="0" labelOnly="1" grandRow="1" outline="0" fieldPosition="0"/>
    </format>
    <format dxfId="1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48436-2AE4-423D-9D6C-39C3D214EA9A}" name="TablaDinámica8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K3:CN5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8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3" type="button" dataOnly="0" labelOnly="1" outline="0"/>
    </format>
    <format dxfId="178">
      <pivotArea dataOnly="0" labelOnly="1" grandRow="1" outline="0" fieldPosition="0"/>
    </format>
    <format dxfId="177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DEAB0-3D93-4D49-82AB-0E293BEB0D88}" name="TablaDinámica9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P3:CS8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3" type="button" dataOnly="0" labelOnly="1" outline="0"/>
    </format>
    <format dxfId="183">
      <pivotArea dataOnly="0" labelOnly="1" grandRow="1" outline="0" fieldPosition="0"/>
    </format>
    <format dxfId="182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7AA42-7583-4592-A90C-15120DEB4DDD}" name="TablaDinámica2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N3:AR402" firstHeaderRow="0" firstDataRow="1" firstDataCol="1"/>
  <pivotFields count="40">
    <pivotField showAll="0"/>
    <pivotField showAll="0"/>
    <pivotField showAll="0"/>
    <pivotField showAll="0"/>
    <pivotField axis="axisRow" showAll="0" sortType="ascending">
      <items count="466">
        <item x="24"/>
        <item x="241"/>
        <item x="196"/>
        <item m="1" x="439"/>
        <item m="1" x="438"/>
        <item m="1" x="437"/>
        <item x="100"/>
        <item x="186"/>
        <item x="185"/>
        <item x="195"/>
        <item m="1" x="464"/>
        <item m="1" x="440"/>
        <item m="1" x="426"/>
        <item x="27"/>
        <item x="2"/>
        <item x="14"/>
        <item x="28"/>
        <item x="21"/>
        <item x="76"/>
        <item x="9"/>
        <item x="35"/>
        <item x="3"/>
        <item x="8"/>
        <item x="90"/>
        <item x="91"/>
        <item x="77"/>
        <item x="53"/>
        <item x="20"/>
        <item x="0"/>
        <item x="54"/>
        <item x="94"/>
        <item x="81"/>
        <item x="52"/>
        <item x="17"/>
        <item x="19"/>
        <item x="18"/>
        <item x="65"/>
        <item x="97"/>
        <item x="72"/>
        <item x="73"/>
        <item x="16"/>
        <item x="15"/>
        <item x="55"/>
        <item x="7"/>
        <item x="5"/>
        <item x="22"/>
        <item x="381"/>
        <item x="231"/>
        <item x="249"/>
        <item x="226"/>
        <item x="219"/>
        <item x="161"/>
        <item x="198"/>
        <item x="370"/>
        <item x="286"/>
        <item x="355"/>
        <item x="354"/>
        <item x="331"/>
        <item x="346"/>
        <item x="358"/>
        <item x="352"/>
        <item x="351"/>
        <item x="348"/>
        <item x="335"/>
        <item x="334"/>
        <item x="118"/>
        <item x="89"/>
        <item x="149"/>
        <item x="134"/>
        <item x="324"/>
        <item x="380"/>
        <item x="147"/>
        <item x="146"/>
        <item x="123"/>
        <item x="313"/>
        <item x="312"/>
        <item x="108"/>
        <item x="290"/>
        <item x="284"/>
        <item x="272"/>
        <item x="265"/>
        <item x="264"/>
        <item x="129"/>
        <item x="259"/>
        <item x="248"/>
        <item x="247"/>
        <item x="233"/>
        <item x="385"/>
        <item x="218"/>
        <item x="217"/>
        <item x="194"/>
        <item x="176"/>
        <item x="154"/>
        <item x="140"/>
        <item x="125"/>
        <item x="122"/>
        <item x="377"/>
        <item x="330"/>
        <item x="103"/>
        <item x="164"/>
        <item x="283"/>
        <item x="230"/>
        <item x="102"/>
        <item x="369"/>
        <item x="368"/>
        <item x="353"/>
        <item x="225"/>
        <item x="379"/>
        <item x="342"/>
        <item x="341"/>
        <item x="277"/>
        <item x="299"/>
        <item x="282"/>
        <item x="258"/>
        <item x="263"/>
        <item x="276"/>
        <item x="275"/>
        <item x="212"/>
        <item x="229"/>
        <item x="139"/>
        <item x="216"/>
        <item x="193"/>
        <item x="145"/>
        <item x="82"/>
        <item x="374"/>
        <item x="297"/>
        <item x="329"/>
        <item x="184"/>
        <item x="172"/>
        <item x="384"/>
        <item x="383"/>
        <item x="382"/>
        <item x="367"/>
        <item x="366"/>
        <item x="365"/>
        <item x="333"/>
        <item x="322"/>
        <item x="321"/>
        <item x="308"/>
        <item x="236"/>
        <item x="235"/>
        <item x="197"/>
        <item x="128"/>
        <item x="127"/>
        <item x="111"/>
        <item x="246"/>
        <item x="232"/>
        <item x="302"/>
        <item x="117"/>
        <item x="252"/>
        <item x="177"/>
        <item x="234"/>
        <item x="220"/>
        <item x="356"/>
        <item x="349"/>
        <item x="338"/>
        <item x="215"/>
        <item x="255"/>
        <item m="1" x="452"/>
        <item m="1" x="461"/>
        <item m="1" x="460"/>
        <item m="1" x="451"/>
        <item m="1" x="434"/>
        <item m="1" x="436"/>
        <item m="1" x="435"/>
        <item m="1" x="433"/>
        <item x="340"/>
        <item x="373"/>
        <item x="372"/>
        <item x="133"/>
        <item x="378"/>
        <item x="224"/>
        <item x="179"/>
        <item x="394"/>
        <item x="337"/>
        <item x="386"/>
        <item x="376"/>
        <item x="371"/>
        <item x="347"/>
        <item x="326"/>
        <item x="311"/>
        <item x="292"/>
        <item x="192"/>
        <item x="116"/>
        <item x="132"/>
        <item x="266"/>
        <item x="364"/>
        <item x="344"/>
        <item x="320"/>
        <item x="319"/>
        <item x="269"/>
        <item x="262"/>
        <item x="251"/>
        <item x="183"/>
        <item x="157"/>
        <item x="138"/>
        <item m="1" x="448"/>
        <item m="1" x="431"/>
        <item m="1" x="425"/>
        <item m="1" x="424"/>
        <item x="222"/>
        <item x="396"/>
        <item x="395"/>
        <item x="388"/>
        <item x="310"/>
        <item x="289"/>
        <item x="288"/>
        <item x="137"/>
        <item x="131"/>
        <item x="306"/>
        <item x="200"/>
        <item x="287"/>
        <item x="160"/>
        <item x="250"/>
        <item x="323"/>
        <item x="318"/>
        <item x="307"/>
        <item x="301"/>
        <item x="274"/>
        <item x="223"/>
        <item x="175"/>
        <item x="141"/>
        <item x="101"/>
        <item x="87"/>
        <item x="214"/>
        <item x="153"/>
        <item m="1" x="445"/>
        <item m="1" x="430"/>
        <item x="182"/>
        <item m="1" x="423"/>
        <item x="317"/>
        <item x="221"/>
        <item x="115"/>
        <item x="165"/>
        <item x="213"/>
        <item x="152"/>
        <item x="254"/>
        <item x="114"/>
        <item x="199"/>
        <item x="228"/>
        <item x="245"/>
        <item m="1" x="444"/>
        <item m="1" x="429"/>
        <item x="375"/>
        <item x="345"/>
        <item x="300"/>
        <item x="239"/>
        <item x="168"/>
        <item x="273"/>
        <item x="181"/>
        <item x="309"/>
        <item x="257"/>
        <item x="191"/>
        <item x="268"/>
        <item x="244"/>
        <item x="170"/>
        <item x="253"/>
        <item m="1" x="443"/>
        <item m="1" x="428"/>
        <item x="143"/>
        <item m="1" x="422"/>
        <item x="208"/>
        <item x="397"/>
        <item x="389"/>
        <item x="359"/>
        <item x="314"/>
        <item x="261"/>
        <item x="180"/>
        <item x="124"/>
        <item x="190"/>
        <item x="393"/>
        <item x="392"/>
        <item x="387"/>
        <item x="332"/>
        <item x="240"/>
        <item x="202"/>
        <item x="167"/>
        <item x="163"/>
        <item x="159"/>
        <item x="207"/>
        <item x="110"/>
        <item x="339"/>
        <item m="1" x="421"/>
        <item m="1" x="420"/>
        <item m="1" x="419"/>
        <item m="1" x="418"/>
        <item x="260"/>
        <item x="238"/>
        <item x="156"/>
        <item x="109"/>
        <item x="142"/>
        <item x="95"/>
        <item x="227"/>
        <item m="1" x="442"/>
        <item m="1" x="427"/>
        <item x="49"/>
        <item x="48"/>
        <item x="106"/>
        <item x="45"/>
        <item x="30"/>
        <item x="70"/>
        <item x="41"/>
        <item x="23"/>
        <item x="88"/>
        <item x="1"/>
        <item x="74"/>
        <item x="13"/>
        <item x="61"/>
        <item x="75"/>
        <item x="12"/>
        <item x="33"/>
        <item x="32"/>
        <item x="56"/>
        <item x="47"/>
        <item x="60"/>
        <item x="10"/>
        <item x="99"/>
        <item x="4"/>
        <item x="85"/>
        <item x="86"/>
        <item x="84"/>
        <item x="83"/>
        <item x="71"/>
        <item x="58"/>
        <item x="68"/>
        <item x="69"/>
        <item x="46"/>
        <item x="43"/>
        <item x="178"/>
        <item x="126"/>
        <item x="42"/>
        <item x="6"/>
        <item x="11"/>
        <item x="80"/>
        <item x="67"/>
        <item x="151"/>
        <item x="57"/>
        <item x="189"/>
        <item x="130"/>
        <item x="51"/>
        <item x="50"/>
        <item x="64"/>
        <item x="34"/>
        <item x="31"/>
        <item x="209"/>
        <item x="171"/>
        <item x="26"/>
        <item x="63"/>
        <item x="135"/>
        <item x="144"/>
        <item x="96"/>
        <item x="62"/>
        <item x="119"/>
        <item x="98"/>
        <item x="25"/>
        <item x="59"/>
        <item x="66"/>
        <item x="39"/>
        <item x="44"/>
        <item x="107"/>
        <item m="1" x="417"/>
        <item m="1" x="416"/>
        <item m="1" x="414"/>
        <item m="1" x="415"/>
        <item x="296"/>
        <item x="295"/>
        <item x="285"/>
        <item x="294"/>
        <item m="1" x="413"/>
        <item x="79"/>
        <item m="1" x="412"/>
        <item m="1" x="450"/>
        <item m="1" x="411"/>
        <item m="1" x="432"/>
        <item m="1" x="409"/>
        <item m="1" x="408"/>
        <item m="1" x="453"/>
        <item m="1" x="462"/>
        <item m="1" x="459"/>
        <item m="1" x="410"/>
        <item m="1" x="407"/>
        <item m="1" x="406"/>
        <item m="1" x="463"/>
        <item m="1" x="454"/>
        <item m="1" x="404"/>
        <item m="1" x="405"/>
        <item m="1" x="458"/>
        <item m="1" x="457"/>
        <item m="1" x="441"/>
        <item m="1" x="403"/>
        <item m="1" x="402"/>
        <item m="1" x="456"/>
        <item m="1" x="400"/>
        <item m="1" x="447"/>
        <item m="1" x="399"/>
        <item m="1" x="449"/>
        <item m="1" x="446"/>
        <item m="1" x="455"/>
        <item m="1" x="398"/>
        <item m="1" x="401"/>
        <item x="78"/>
        <item x="336"/>
        <item x="361"/>
        <item x="169"/>
        <item x="390"/>
        <item x="150"/>
        <item x="350"/>
        <item x="357"/>
        <item x="391"/>
        <item x="270"/>
        <item x="327"/>
        <item x="174"/>
        <item x="155"/>
        <item x="105"/>
        <item x="363"/>
        <item x="93"/>
        <item x="201"/>
        <item x="121"/>
        <item x="187"/>
        <item x="120"/>
        <item x="291"/>
        <item x="104"/>
        <item x="316"/>
        <item x="267"/>
        <item x="203"/>
        <item x="362"/>
        <item x="360"/>
        <item x="256"/>
        <item x="162"/>
        <item x="92"/>
        <item x="210"/>
        <item x="148"/>
        <item x="298"/>
        <item x="237"/>
        <item x="166"/>
        <item x="343"/>
        <item x="173"/>
        <item x="280"/>
        <item x="279"/>
        <item x="278"/>
        <item x="206"/>
        <item x="205"/>
        <item x="204"/>
        <item x="112"/>
        <item x="328"/>
        <item x="243"/>
        <item x="303"/>
        <item x="281"/>
        <item x="325"/>
        <item x="315"/>
        <item x="305"/>
        <item x="242"/>
        <item x="293"/>
        <item x="158"/>
        <item x="271"/>
        <item x="211"/>
        <item x="188"/>
        <item x="136"/>
        <item x="304"/>
        <item x="113"/>
        <item x="36"/>
        <item x="40"/>
        <item x="37"/>
        <item x="38"/>
        <item x="29"/>
        <item t="default"/>
      </items>
    </pivotField>
    <pivotField numFmtId="4" showAll="0"/>
    <pivotField showAll="0"/>
    <pivotField showAll="0"/>
    <pivotField dataField="1" showAll="0" sortType="ascending"/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4"/>
  </rowFields>
  <rowItems count="399">
    <i>
      <x/>
    </i>
    <i>
      <x v="1"/>
    </i>
    <i>
      <x v="2"/>
    </i>
    <i>
      <x v="6"/>
    </i>
    <i>
      <x v="7"/>
    </i>
    <i>
      <x v="8"/>
    </i>
    <i>
      <x v="9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8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9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4"/>
    </i>
    <i>
      <x v="365"/>
    </i>
    <i>
      <x v="366"/>
    </i>
    <i>
      <x v="367"/>
    </i>
    <i>
      <x v="36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formats count="4">
    <format dxfId="190">
      <pivotArea type="all" dataOnly="0" outline="0" fieldPosition="0"/>
    </format>
    <format dxfId="189">
      <pivotArea outline="0" collapsedLevelsAreSubtotals="1" fieldPosition="0"/>
    </format>
    <format dxfId="188">
      <pivotArea dataOnly="0" labelOnly="1" grandRow="1" outline="0" fieldPosition="0"/>
    </format>
    <format dxfId="1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4684A-B4F6-406E-A382-3F2C86FA7D65}" name="TablaDinámica1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250" firstHeaderRow="1" firstDataRow="1" firstDataCol="1"/>
  <pivotFields count="48">
    <pivotField showAll="0"/>
    <pivotField showAll="0"/>
    <pivotField showAll="0"/>
    <pivotField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54">
        <item m="1" x="246"/>
        <item m="1" x="247"/>
        <item x="2"/>
        <item m="1" x="248"/>
        <item m="1" x="249"/>
        <item m="1" x="250"/>
        <item m="1" x="251"/>
        <item m="1" x="252"/>
        <item m="1" x="253"/>
        <item m="1" x="254"/>
        <item x="9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x="17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x="31"/>
        <item x="37"/>
        <item m="1" x="309"/>
        <item x="38"/>
        <item m="1" x="310"/>
        <item m="1" x="311"/>
        <item x="122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x="48"/>
        <item x="49"/>
        <item m="1" x="333"/>
        <item m="1" x="334"/>
        <item x="52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x="62"/>
        <item x="63"/>
        <item m="1" x="350"/>
        <item m="1" x="351"/>
        <item m="1" x="352"/>
        <item m="1" x="353"/>
        <item m="1" x="354"/>
        <item m="1" x="355"/>
        <item m="1" x="356"/>
        <item x="66"/>
        <item m="1" x="357"/>
        <item m="1" x="358"/>
        <item m="1" x="359"/>
        <item m="1" x="360"/>
        <item m="1" x="361"/>
        <item x="68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x="73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x="97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x="113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x="33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x="39"/>
        <item m="1" x="728"/>
        <item m="1" x="729"/>
        <item m="1" x="730"/>
        <item x="13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5"/>
        <item m="1" x="756"/>
        <item m="1" x="757"/>
        <item m="1" x="758"/>
        <item m="1" x="759"/>
        <item m="1" x="760"/>
        <item m="1" x="761"/>
        <item m="1" x="762"/>
        <item m="1" x="765"/>
        <item m="1" x="767"/>
        <item m="1" x="768"/>
        <item x="177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x="70"/>
        <item m="1" x="813"/>
        <item m="1" x="814"/>
        <item m="1" x="815"/>
        <item m="1" x="816"/>
        <item m="1" x="821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x="145"/>
        <item m="1" x="883"/>
        <item x="60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x="26"/>
        <item m="1" x="901"/>
        <item m="1" x="902"/>
        <item m="1" x="903"/>
        <item m="1" x="904"/>
        <item m="1" x="905"/>
        <item m="1" x="906"/>
        <item m="1" x="908"/>
        <item m="1" x="909"/>
        <item m="1" x="910"/>
        <item m="1" x="911"/>
        <item m="1" x="913"/>
        <item m="1" x="917"/>
        <item m="1" x="919"/>
        <item m="1" x="920"/>
        <item m="1" x="921"/>
        <item m="1" x="923"/>
        <item m="1" x="924"/>
        <item m="1" x="926"/>
        <item m="1" x="927"/>
        <item m="1" x="929"/>
        <item m="1" x="930"/>
        <item m="1" x="931"/>
        <item m="1" x="932"/>
        <item x="236"/>
        <item m="1" x="933"/>
        <item m="1" x="934"/>
        <item m="1" x="935"/>
        <item m="1" x="936"/>
        <item m="1" x="937"/>
        <item m="1" x="938"/>
        <item m="1" x="939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2"/>
        <item m="1" x="763"/>
        <item m="1" x="766"/>
        <item m="1" x="817"/>
        <item m="1" x="818"/>
        <item m="1" x="819"/>
        <item m="1" x="820"/>
        <item m="1" x="843"/>
        <item m="1" x="527"/>
        <item m="1" x="764"/>
        <item m="1" x="912"/>
        <item m="1" x="822"/>
        <item m="1" x="812"/>
        <item m="1" x="916"/>
        <item m="1" x="907"/>
        <item m="1" x="940"/>
        <item m="1" x="754"/>
        <item m="1" x="922"/>
        <item m="1" x="882"/>
        <item m="1" x="915"/>
        <item m="1" x="941"/>
        <item m="1" x="558"/>
        <item m="1" x="918"/>
        <item m="1" x="928"/>
        <item x="92"/>
        <item x="232"/>
        <item x="93"/>
        <item m="1" x="951"/>
        <item m="1" x="914"/>
        <item m="1" x="925"/>
        <item x="0"/>
        <item x="1"/>
        <item x="3"/>
        <item x="4"/>
        <item x="5"/>
        <item x="6"/>
        <item x="7"/>
        <item x="8"/>
        <item x="10"/>
        <item x="11"/>
        <item x="12"/>
        <item x="14"/>
        <item x="15"/>
        <item x="16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2"/>
        <item x="34"/>
        <item x="35"/>
        <item x="36"/>
        <item x="40"/>
        <item x="41"/>
        <item x="42"/>
        <item x="43"/>
        <item x="44"/>
        <item x="45"/>
        <item x="46"/>
        <item x="47"/>
        <item x="50"/>
        <item x="51"/>
        <item x="53"/>
        <item x="54"/>
        <item x="55"/>
        <item x="56"/>
        <item x="57"/>
        <item x="58"/>
        <item x="59"/>
        <item x="61"/>
        <item x="64"/>
        <item x="65"/>
        <item x="67"/>
        <item x="69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4"/>
        <item x="115"/>
        <item x="116"/>
        <item x="117"/>
        <item x="118"/>
        <item x="119"/>
        <item x="120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1"/>
  </rowFields>
  <rowItems count="247">
    <i>
      <x v="2"/>
    </i>
    <i>
      <x v="10"/>
    </i>
    <i>
      <x v="31"/>
    </i>
    <i>
      <x v="66"/>
    </i>
    <i>
      <x v="67"/>
    </i>
    <i>
      <x v="69"/>
    </i>
    <i>
      <x v="72"/>
    </i>
    <i>
      <x v="94"/>
    </i>
    <i>
      <x v="95"/>
    </i>
    <i>
      <x v="98"/>
    </i>
    <i>
      <x v="114"/>
    </i>
    <i>
      <x v="115"/>
    </i>
    <i>
      <x v="123"/>
    </i>
    <i>
      <x v="129"/>
    </i>
    <i>
      <x v="144"/>
    </i>
    <i>
      <x v="182"/>
    </i>
    <i>
      <x v="438"/>
    </i>
    <i>
      <x v="486"/>
    </i>
    <i>
      <x v="498"/>
    </i>
    <i>
      <x v="502"/>
    </i>
    <i>
      <x v="537"/>
    </i>
    <i>
      <x v="581"/>
    </i>
    <i>
      <x v="645"/>
    </i>
    <i>
      <x v="647"/>
    </i>
    <i>
      <x v="665"/>
    </i>
    <i>
      <x v="689"/>
    </i>
    <i>
      <x v="730"/>
    </i>
    <i>
      <x v="731"/>
    </i>
    <i>
      <x v="732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 t="grand">
      <x/>
    </i>
  </rowItems>
  <colItems count="1">
    <i/>
  </colItems>
  <dataFields count="1">
    <dataField name="Suma de item.subtotal" fld="21" baseField="0" baseItem="0"/>
  </dataFields>
  <formats count="6"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31" type="button" dataOnly="0" labelOnly="1" outline="0" axis="axisRow" fieldPosition="0"/>
    </format>
    <format dxfId="193">
      <pivotArea dataOnly="0" labelOnly="1" fieldPosition="0">
        <references count="1">
          <reference field="31" count="0"/>
        </references>
      </pivotArea>
    </format>
    <format dxfId="192">
      <pivotArea dataOnly="0" labelOnly="1" grandRow="1" outline="0" fieldPosition="0"/>
    </format>
    <format dxfId="19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6EC6F-DA28-4B6A-A50A-89A374500E94}" name="TablaDinámica6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A3:CD56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3">
        <item x="1"/>
        <item x="30"/>
        <item x="38"/>
        <item x="36"/>
        <item x="2"/>
        <item x="26"/>
        <item x="35"/>
        <item x="15"/>
        <item x="49"/>
        <item x="21"/>
        <item x="51"/>
        <item x="3"/>
        <item x="23"/>
        <item x="8"/>
        <item x="29"/>
        <item x="34"/>
        <item x="0"/>
        <item x="28"/>
        <item x="44"/>
        <item x="22"/>
        <item x="31"/>
        <item x="7"/>
        <item x="20"/>
        <item x="5"/>
        <item x="25"/>
        <item x="12"/>
        <item x="24"/>
        <item x="18"/>
        <item x="47"/>
        <item x="14"/>
        <item x="33"/>
        <item x="9"/>
        <item x="11"/>
        <item x="41"/>
        <item x="39"/>
        <item x="16"/>
        <item x="48"/>
        <item x="27"/>
        <item x="17"/>
        <item x="45"/>
        <item x="37"/>
        <item x="42"/>
        <item x="19"/>
        <item x="10"/>
        <item x="32"/>
        <item x="50"/>
        <item x="46"/>
        <item x="43"/>
        <item x="6"/>
        <item x="4"/>
        <item x="13"/>
        <item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7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6"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3" type="button" dataOnly="0" labelOnly="1" outline="0"/>
    </format>
    <format dxfId="199">
      <pivotArea dataOnly="0" labelOnly="1" grandRow="1" outline="0" fieldPosition="0"/>
    </format>
    <format dxfId="198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  <format dxfId="197">
      <pivotArea field="37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C2DEF-1307-42D1-85C2-AC3178932A88}" name="TablaDinámica16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P3:P4" firstHeaderRow="1" firstDataRow="1" firstDataCol="0"/>
  <pivotFields count="48">
    <pivotField showAll="0"/>
    <pivotField showAll="0"/>
    <pivotField showAll="0"/>
    <pivotField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item.subtotal" fld="21" baseField="0" baseItem="0"/>
  </dataFields>
  <formats count="3">
    <format dxfId="205">
      <pivotArea type="all" dataOnly="0" outline="0" fieldPosition="0"/>
    </format>
    <format dxfId="204">
      <pivotArea outline="0" collapsedLevelsAreSubtotals="1" fieldPosition="0"/>
    </format>
    <format dxfId="20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0821C-81F9-4C46-9E63-740836D7F4A4}" name="TablaDinámica1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0:E14" firstHeaderRow="1" firstDataRow="1" firstDataCol="1"/>
  <pivotFields count="48">
    <pivotField showAll="0"/>
    <pivotField showAll="0"/>
    <pivotField showAll="0"/>
    <pivotField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tem.igv" fld="23" baseField="0" baseItem="0"/>
  </dataFields>
  <formats count="6">
    <format dxfId="211">
      <pivotArea type="all" dataOnly="0" outline="0" fieldPosition="0"/>
    </format>
    <format dxfId="210">
      <pivotArea outline="0" collapsedLevelsAreSubtotals="1" fieldPosition="0"/>
    </format>
    <format dxfId="209">
      <pivotArea field="34" type="button" dataOnly="0" labelOnly="1" outline="0" axis="axisRow" fieldPosition="0"/>
    </format>
    <format dxfId="208">
      <pivotArea dataOnly="0" labelOnly="1" fieldPosition="0">
        <references count="1">
          <reference field="34" count="0"/>
        </references>
      </pivotArea>
    </format>
    <format dxfId="207">
      <pivotArea dataOnly="0" labelOnly="1" grandRow="1" outline="0" fieldPosition="0"/>
    </format>
    <format dxfId="20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88E62-B2BB-46CD-80E3-73450C617A7B}" name="TablaDinámica5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V3:BY40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7">
        <item x="5"/>
        <item x="34"/>
        <item x="25"/>
        <item x="35"/>
        <item x="23"/>
        <item x="21"/>
        <item x="32"/>
        <item x="24"/>
        <item x="10"/>
        <item x="19"/>
        <item x="26"/>
        <item x="30"/>
        <item x="33"/>
        <item x="18"/>
        <item x="2"/>
        <item x="4"/>
        <item x="6"/>
        <item x="31"/>
        <item x="1"/>
        <item x="22"/>
        <item x="0"/>
        <item x="9"/>
        <item x="27"/>
        <item x="17"/>
        <item x="13"/>
        <item x="16"/>
        <item x="28"/>
        <item x="14"/>
        <item x="3"/>
        <item x="29"/>
        <item x="15"/>
        <item x="11"/>
        <item x="7"/>
        <item x="20"/>
        <item x="8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5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216">
      <pivotArea type="all" dataOnly="0" outline="0" fieldPosition="0"/>
    </format>
    <format dxfId="215">
      <pivotArea outline="0" collapsedLevelsAreSubtotals="1" fieldPosition="0"/>
    </format>
    <format dxfId="214">
      <pivotArea field="3" type="button" dataOnly="0" labelOnly="1" outline="0"/>
    </format>
    <format dxfId="213">
      <pivotArea dataOnly="0" labelOnly="1" grandRow="1" outline="0" fieldPosition="0"/>
    </format>
    <format dxfId="212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9076E-097D-4425-AD1A-61B29013275D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28:E427" firstHeaderRow="1" firstDataRow="1" firstDataCol="1"/>
  <pivotFields count="48">
    <pivotField showAll="0"/>
    <pivotField showAll="0"/>
    <pivotField showAll="0"/>
    <pivotField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t="default"/>
      </items>
    </pivotField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5"/>
  </rowFields>
  <rowItems count="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 t="grand">
      <x/>
    </i>
  </rowItems>
  <colItems count="1">
    <i/>
  </colItems>
  <dataFields count="1">
    <dataField name="Cuenta de UNIFICADO" fld="45" subtotal="count" baseField="0" baseItem="0"/>
  </dataFields>
  <formats count="5"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34" type="button" dataOnly="0" labelOnly="1" outline="0"/>
    </format>
    <format dxfId="218">
      <pivotArea dataOnly="0" labelOnly="1" grandRow="1" outline="0" fieldPosition="0"/>
    </format>
    <format dxfId="2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6A412-0FEF-4D7E-B344-A5D62D55BBEB}" name="TablaDinámica3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J3:BN402" firstHeaderRow="0" firstDataRow="1" firstDataCol="1"/>
  <pivotFields count="51">
    <pivotField showAll="0"/>
    <pivotField showAll="0"/>
    <pivotField showAll="0"/>
    <pivotField dataField="1"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5"/>
  </rowFields>
  <rowItems count="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41">
    <format dxfId="262">
      <pivotArea type="all" dataOnly="0" outline="0" fieldPosition="0"/>
    </format>
    <format dxfId="261">
      <pivotArea outline="0" collapsedLevelsAreSubtotals="1" fieldPosition="0"/>
    </format>
    <format dxfId="260">
      <pivotArea field="3" type="button" dataOnly="0" labelOnly="1" outline="0"/>
    </format>
    <format dxfId="259">
      <pivotArea dataOnly="0" labelOnly="1" grandRow="1" outline="0" fieldPosition="0"/>
    </format>
    <format dxfId="2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7">
      <pivotArea collapsedLevelsAreSubtotals="1" fieldPosition="0">
        <references count="1">
          <reference field="45" count="1">
            <x v="350"/>
          </reference>
        </references>
      </pivotArea>
    </format>
    <format dxfId="256">
      <pivotArea dataOnly="0" labelOnly="1" fieldPosition="0">
        <references count="1">
          <reference field="45" count="1">
            <x v="350"/>
          </reference>
        </references>
      </pivotArea>
    </format>
    <format dxfId="255">
      <pivotArea collapsedLevelsAreSubtotals="1" fieldPosition="0">
        <references count="1">
          <reference field="45" count="1">
            <x v="45"/>
          </reference>
        </references>
      </pivotArea>
    </format>
    <format dxfId="254">
      <pivotArea dataOnly="0" labelOnly="1" fieldPosition="0">
        <references count="1">
          <reference field="45" count="1">
            <x v="45"/>
          </reference>
        </references>
      </pivotArea>
    </format>
    <format dxfId="253">
      <pivotArea collapsedLevelsAreSubtotals="1" fieldPosition="0">
        <references count="1">
          <reference field="45" count="1">
            <x v="51"/>
          </reference>
        </references>
      </pivotArea>
    </format>
    <format dxfId="252">
      <pivotArea dataOnly="0" labelOnly="1" fieldPosition="0">
        <references count="1">
          <reference field="45" count="1">
            <x v="51"/>
          </reference>
        </references>
      </pivotArea>
    </format>
    <format dxfId="251">
      <pivotArea collapsedLevelsAreSubtotals="1" fieldPosition="0">
        <references count="1">
          <reference field="45" count="1">
            <x v="48"/>
          </reference>
        </references>
      </pivotArea>
    </format>
    <format dxfId="250">
      <pivotArea dataOnly="0" labelOnly="1" fieldPosition="0">
        <references count="1">
          <reference field="45" count="1">
            <x v="48"/>
          </reference>
        </references>
      </pivotArea>
    </format>
    <format dxfId="249">
      <pivotArea collapsedLevelsAreSubtotals="1" fieldPosition="0">
        <references count="1">
          <reference field="45" count="1">
            <x v="52"/>
          </reference>
        </references>
      </pivotArea>
    </format>
    <format dxfId="248">
      <pivotArea dataOnly="0" labelOnly="1" fieldPosition="0">
        <references count="1">
          <reference field="45" count="1">
            <x v="52"/>
          </reference>
        </references>
      </pivotArea>
    </format>
    <format dxfId="247">
      <pivotArea collapsedLevelsAreSubtotals="1" fieldPosition="0">
        <references count="1">
          <reference field="45" count="1">
            <x v="54"/>
          </reference>
        </references>
      </pivotArea>
    </format>
    <format dxfId="246">
      <pivotArea dataOnly="0" labelOnly="1" fieldPosition="0">
        <references count="1">
          <reference field="45" count="1">
            <x v="54"/>
          </reference>
        </references>
      </pivotArea>
    </format>
    <format dxfId="245">
      <pivotArea collapsedLevelsAreSubtotals="1" fieldPosition="0">
        <references count="1">
          <reference field="45" count="1">
            <x v="59"/>
          </reference>
        </references>
      </pivotArea>
    </format>
    <format dxfId="244">
      <pivotArea dataOnly="0" labelOnly="1" fieldPosition="0">
        <references count="1">
          <reference field="45" count="1">
            <x v="59"/>
          </reference>
        </references>
      </pivotArea>
    </format>
    <format dxfId="243">
      <pivotArea collapsedLevelsAreSubtotals="1" fieldPosition="0">
        <references count="1">
          <reference field="45" count="1">
            <x v="62"/>
          </reference>
        </references>
      </pivotArea>
    </format>
    <format dxfId="242">
      <pivotArea dataOnly="0" labelOnly="1" fieldPosition="0">
        <references count="1">
          <reference field="45" count="1">
            <x v="62"/>
          </reference>
        </references>
      </pivotArea>
    </format>
    <format dxfId="241">
      <pivotArea collapsedLevelsAreSubtotals="1" fieldPosition="0">
        <references count="1">
          <reference field="45" count="1">
            <x v="65"/>
          </reference>
        </references>
      </pivotArea>
    </format>
    <format dxfId="240">
      <pivotArea dataOnly="0" labelOnly="1" fieldPosition="0">
        <references count="1">
          <reference field="45" count="1">
            <x v="65"/>
          </reference>
        </references>
      </pivotArea>
    </format>
    <format dxfId="239">
      <pivotArea collapsedLevelsAreSubtotals="1" fieldPosition="0">
        <references count="1">
          <reference field="45" count="1">
            <x v="67"/>
          </reference>
        </references>
      </pivotArea>
    </format>
    <format dxfId="238">
      <pivotArea dataOnly="0" labelOnly="1" fieldPosition="0">
        <references count="1">
          <reference field="45" count="1">
            <x v="67"/>
          </reference>
        </references>
      </pivotArea>
    </format>
    <format dxfId="237">
      <pivotArea collapsedLevelsAreSubtotals="1" fieldPosition="0">
        <references count="1">
          <reference field="45" count="1">
            <x v="70"/>
          </reference>
        </references>
      </pivotArea>
    </format>
    <format dxfId="236">
      <pivotArea dataOnly="0" labelOnly="1" fieldPosition="0">
        <references count="1">
          <reference field="45" count="1">
            <x v="70"/>
          </reference>
        </references>
      </pivotArea>
    </format>
    <format dxfId="235">
      <pivotArea collapsedLevelsAreSubtotals="1" fieldPosition="0">
        <references count="1">
          <reference field="45" count="1">
            <x v="84"/>
          </reference>
        </references>
      </pivotArea>
    </format>
    <format dxfId="234">
      <pivotArea dataOnly="0" labelOnly="1" fieldPosition="0">
        <references count="1">
          <reference field="45" count="1">
            <x v="84"/>
          </reference>
        </references>
      </pivotArea>
    </format>
    <format dxfId="233">
      <pivotArea collapsedLevelsAreSubtotals="1" fieldPosition="0">
        <references count="1">
          <reference field="45" count="1">
            <x v="92"/>
          </reference>
        </references>
      </pivotArea>
    </format>
    <format dxfId="232">
      <pivotArea dataOnly="0" labelOnly="1" fieldPosition="0">
        <references count="1">
          <reference field="45" count="1">
            <x v="92"/>
          </reference>
        </references>
      </pivotArea>
    </format>
    <format dxfId="231">
      <pivotArea dataOnly="0" fieldPosition="0">
        <references count="1">
          <reference field="45" count="1">
            <x v="340"/>
          </reference>
        </references>
      </pivotArea>
    </format>
    <format dxfId="230">
      <pivotArea collapsedLevelsAreSubtotals="1" fieldPosition="0">
        <references count="1">
          <reference field="45" count="1">
            <x v="344"/>
          </reference>
        </references>
      </pivotArea>
    </format>
    <format dxfId="229">
      <pivotArea dataOnly="0" labelOnly="1" fieldPosition="0">
        <references count="1">
          <reference field="45" count="1">
            <x v="344"/>
          </reference>
        </references>
      </pivotArea>
    </format>
    <format dxfId="228">
      <pivotArea collapsedLevelsAreSubtotals="1" fieldPosition="0">
        <references count="1">
          <reference field="45" count="1">
            <x v="336"/>
          </reference>
        </references>
      </pivotArea>
    </format>
    <format dxfId="227">
      <pivotArea dataOnly="0" labelOnly="1" fieldPosition="0">
        <references count="1">
          <reference field="45" count="1">
            <x v="336"/>
          </reference>
        </references>
      </pivotArea>
    </format>
    <format dxfId="226">
      <pivotArea collapsedLevelsAreSubtotals="1" fieldPosition="0">
        <references count="1">
          <reference field="45" count="1">
            <x v="338"/>
          </reference>
        </references>
      </pivotArea>
    </format>
    <format dxfId="225">
      <pivotArea dataOnly="0" labelOnly="1" fieldPosition="0">
        <references count="1">
          <reference field="45" count="1">
            <x v="338"/>
          </reference>
        </references>
      </pivotArea>
    </format>
    <format dxfId="224">
      <pivotArea collapsedLevelsAreSubtotals="1" fieldPosition="0">
        <references count="1">
          <reference field="45" count="1">
            <x v="343"/>
          </reference>
        </references>
      </pivotArea>
    </format>
    <format dxfId="223">
      <pivotArea dataOnly="0" labelOnly="1" fieldPosition="0">
        <references count="1">
          <reference field="45" count="1">
            <x v="343"/>
          </reference>
        </references>
      </pivotArea>
    </format>
    <format dxfId="222">
      <pivotArea field="45" grandRow="1" outline="0" collapsedLevelsAreSubtotals="1" axis="axisRow" fieldPosition="0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BF96E0-9720-404A-AC78-FB5090C3F133}" name="TablaDiná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W3:AZ402" firstHeaderRow="0" firstDataRow="1" firstDataCol="1"/>
  <pivotFields count="4">
    <pivotField axis="axisRow" showAll="0" sortType="ascending">
      <items count="400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m="1" x="398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SINIMPUESTO" fld="1" baseField="0" baseItem="0"/>
    <dataField name="Suma de IMPUESTO" fld="2" baseField="0" baseItem="0"/>
    <dataField name="Suma de TOTA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C57EE-FACF-4842-81E4-9E49A62DF841}" name="TablaDinámica20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AB155" firstHeaderRow="0" firstDataRow="1" firstDataCol="1"/>
  <pivotFields count="40">
    <pivotField showAll="0"/>
    <pivotField showAll="0"/>
    <pivotField showAll="0"/>
    <pivotField showAll="0"/>
    <pivotField showAll="0"/>
    <pivotField numFmtId="4" showAll="0"/>
    <pivotField showAll="0"/>
    <pivotField showAll="0"/>
    <pivotField axis="axisRow" dataField="1" showAll="0" sortType="ascending">
      <items count="152"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8"/>
        <item x="87"/>
        <item x="86"/>
        <item x="85"/>
        <item x="84"/>
        <item x="83"/>
        <item x="82"/>
        <item x="81"/>
        <item x="80"/>
        <item x="59"/>
        <item x="79"/>
        <item x="78"/>
        <item x="77"/>
        <item x="89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8"/>
        <item x="57"/>
        <item x="38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19"/>
        <item x="37"/>
        <item x="36"/>
        <item x="35"/>
        <item x="29"/>
        <item x="34"/>
        <item x="22"/>
        <item x="21"/>
        <item x="33"/>
        <item x="20"/>
        <item x="28"/>
        <item x="32"/>
        <item x="31"/>
        <item x="23"/>
        <item x="24"/>
        <item x="26"/>
        <item x="16"/>
        <item x="27"/>
        <item x="14"/>
        <item x="30"/>
        <item x="13"/>
        <item x="15"/>
        <item x="25"/>
        <item x="17"/>
        <item x="18"/>
        <item x="5"/>
        <item x="12"/>
        <item x="11"/>
        <item x="10"/>
        <item x="7"/>
        <item x="6"/>
        <item x="9"/>
        <item x="8"/>
        <item x="4"/>
        <item x="3"/>
        <item x="2"/>
        <item x="1"/>
        <item x="0"/>
        <item t="default" sd="0"/>
      </items>
    </pivotField>
    <pivotField numFmtId="164" showAll="0"/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</pivotFields>
  <rowFields count="1">
    <field x="8"/>
  </rowFields>
  <rowItems count="1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8" subtotal="count" baseField="0" baseItem="0"/>
    <dataField name=" Importe sin impuestos firmado" fld="16" baseField="0" baseItem="0"/>
    <dataField name="Suma de Impuesto firmado" fld="17" baseField="0" baseItem="0"/>
    <dataField name="Suma de Total firmado" fld="18" baseField="0" baseItem="0"/>
  </dataFields>
  <formats count="4">
    <format dxfId="266">
      <pivotArea type="all" dataOnly="0" outline="0" fieldPosition="0"/>
    </format>
    <format dxfId="265">
      <pivotArea outline="0" collapsedLevelsAreSubtotals="1" fieldPosition="0"/>
    </format>
    <format dxfId="264">
      <pivotArea dataOnly="0" labelOnly="1" grandRow="1" outline="0" fieldPosition="0"/>
    </format>
    <format dxfId="26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D09C0-95E7-4D9D-A68B-6136A001D0DB}" name="TablaDinámica7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F3:CI256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253">
        <item x="224"/>
        <item x="177"/>
        <item x="175"/>
        <item x="46"/>
        <item x="122"/>
        <item x="36"/>
        <item x="219"/>
        <item x="95"/>
        <item x="63"/>
        <item x="64"/>
        <item x="94"/>
        <item x="96"/>
        <item x="117"/>
        <item x="103"/>
        <item x="67"/>
        <item x="37"/>
        <item x="179"/>
        <item x="99"/>
        <item x="65"/>
        <item x="34"/>
        <item x="133"/>
        <item x="101"/>
        <item x="161"/>
        <item x="162"/>
        <item x="251"/>
        <item x="245"/>
        <item x="250"/>
        <item x="249"/>
        <item x="124"/>
        <item x="248"/>
        <item x="50"/>
        <item x="66"/>
        <item x="7"/>
        <item x="247"/>
        <item x="246"/>
        <item x="243"/>
        <item x="244"/>
        <item x="242"/>
        <item x="132"/>
        <item x="241"/>
        <item x="240"/>
        <item x="239"/>
        <item x="238"/>
        <item x="193"/>
        <item x="194"/>
        <item x="129"/>
        <item x="181"/>
        <item x="236"/>
        <item x="235"/>
        <item x="157"/>
        <item x="18"/>
        <item x="100"/>
        <item x="234"/>
        <item x="233"/>
        <item x="237"/>
        <item x="225"/>
        <item x="226"/>
        <item x="227"/>
        <item x="228"/>
        <item x="229"/>
        <item x="230"/>
        <item x="231"/>
        <item x="232"/>
        <item x="147"/>
        <item x="209"/>
        <item x="223"/>
        <item x="58"/>
        <item x="222"/>
        <item x="220"/>
        <item x="221"/>
        <item x="13"/>
        <item x="218"/>
        <item x="61"/>
        <item x="215"/>
        <item x="170"/>
        <item x="217"/>
        <item x="4"/>
        <item x="55"/>
        <item x="98"/>
        <item x="196"/>
        <item x="197"/>
        <item x="198"/>
        <item x="199"/>
        <item x="200"/>
        <item x="201"/>
        <item x="205"/>
        <item x="216"/>
        <item x="212"/>
        <item x="213"/>
        <item x="214"/>
        <item x="208"/>
        <item x="206"/>
        <item x="203"/>
        <item x="204"/>
        <item x="207"/>
        <item x="191"/>
        <item x="192"/>
        <item x="195"/>
        <item x="211"/>
        <item x="210"/>
        <item x="202"/>
        <item x="26"/>
        <item x="159"/>
        <item x="190"/>
        <item x="189"/>
        <item x="47"/>
        <item x="185"/>
        <item x="186"/>
        <item x="187"/>
        <item x="188"/>
        <item x="15"/>
        <item x="71"/>
        <item x="182"/>
        <item x="72"/>
        <item x="73"/>
        <item x="183"/>
        <item x="184"/>
        <item x="180"/>
        <item x="97"/>
        <item x="127"/>
        <item x="9"/>
        <item x="169"/>
        <item x="178"/>
        <item x="31"/>
        <item x="102"/>
        <item x="116"/>
        <item x="75"/>
        <item x="51"/>
        <item x="134"/>
        <item x="174"/>
        <item x="126"/>
        <item x="171"/>
        <item x="172"/>
        <item x="173"/>
        <item x="33"/>
        <item x="106"/>
        <item x="39"/>
        <item x="6"/>
        <item x="121"/>
        <item x="163"/>
        <item x="77"/>
        <item x="89"/>
        <item x="79"/>
        <item x="83"/>
        <item x="76"/>
        <item x="88"/>
        <item x="164"/>
        <item x="81"/>
        <item x="165"/>
        <item x="166"/>
        <item x="48"/>
        <item x="167"/>
        <item x="168"/>
        <item x="91"/>
        <item x="1"/>
        <item x="5"/>
        <item x="115"/>
        <item x="160"/>
        <item x="156"/>
        <item x="158"/>
        <item x="135"/>
        <item x="14"/>
        <item x="108"/>
        <item x="136"/>
        <item x="137"/>
        <item x="138"/>
        <item x="109"/>
        <item x="139"/>
        <item x="140"/>
        <item x="141"/>
        <item x="142"/>
        <item x="143"/>
        <item x="144"/>
        <item x="145"/>
        <item x="146"/>
        <item x="148"/>
        <item x="149"/>
        <item x="150"/>
        <item x="151"/>
        <item x="152"/>
        <item x="153"/>
        <item x="154"/>
        <item x="27"/>
        <item x="155"/>
        <item x="35"/>
        <item x="92"/>
        <item x="43"/>
        <item x="128"/>
        <item x="114"/>
        <item x="69"/>
        <item x="131"/>
        <item x="130"/>
        <item x="68"/>
        <item x="49"/>
        <item x="84"/>
        <item x="123"/>
        <item x="120"/>
        <item x="57"/>
        <item x="118"/>
        <item x="105"/>
        <item x="107"/>
        <item x="110"/>
        <item x="111"/>
        <item x="112"/>
        <item x="113"/>
        <item x="104"/>
        <item x="59"/>
        <item x="119"/>
        <item x="52"/>
        <item x="10"/>
        <item x="125"/>
        <item x="2"/>
        <item x="17"/>
        <item x="78"/>
        <item x="80"/>
        <item x="82"/>
        <item x="85"/>
        <item x="86"/>
        <item x="87"/>
        <item x="90"/>
        <item x="93"/>
        <item x="70"/>
        <item x="56"/>
        <item x="60"/>
        <item x="62"/>
        <item x="176"/>
        <item x="53"/>
        <item x="54"/>
        <item x="38"/>
        <item x="3"/>
        <item x="23"/>
        <item x="42"/>
        <item x="41"/>
        <item x="44"/>
        <item x="45"/>
        <item x="32"/>
        <item x="40"/>
        <item x="29"/>
        <item x="30"/>
        <item x="0"/>
        <item x="28"/>
        <item x="19"/>
        <item x="20"/>
        <item x="21"/>
        <item x="22"/>
        <item x="24"/>
        <item x="25"/>
        <item x="12"/>
        <item x="11"/>
        <item x="16"/>
        <item x="8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2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271">
      <pivotArea type="all" dataOnly="0" outline="0" fieldPosition="0"/>
    </format>
    <format dxfId="270">
      <pivotArea outline="0" collapsedLevelsAreSubtotals="1" fieldPosition="0"/>
    </format>
    <format dxfId="269">
      <pivotArea field="3" type="button" dataOnly="0" labelOnly="1" outline="0"/>
    </format>
    <format dxfId="268">
      <pivotArea dataOnly="0" labelOnly="1" grandRow="1" outline="0" fieldPosition="0"/>
    </format>
    <format dxfId="267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9B7E2-A917-4755-9027-C1F7374E5E0B}" name="TablaDinámica1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7" firstHeaderRow="1" firstDataRow="1" firstDataCol="1"/>
  <pivotFields count="48">
    <pivotField showAll="0"/>
    <pivotField showAll="0"/>
    <pivotField showAll="0"/>
    <pivotField numFmtId="14" showAll="0">
      <items count="145">
        <item x="82"/>
        <item x="88"/>
        <item x="95"/>
        <item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9"/>
        <item x="90"/>
        <item x="91"/>
        <item x="92"/>
        <item x="96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5"/>
        <item x="126"/>
        <item x="127"/>
        <item x="128"/>
        <item x="129"/>
        <item x="130"/>
        <item x="131"/>
        <item x="132"/>
        <item x="135"/>
        <item x="136"/>
        <item x="137"/>
        <item x="138"/>
        <item x="140"/>
        <item x="141"/>
        <item x="143"/>
        <item x="93"/>
        <item x="94"/>
        <item x="124"/>
        <item x="133"/>
        <item x="134"/>
        <item x="139"/>
        <item x="142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tem.subtotal" fld="21" baseField="0" baseItem="0"/>
  </dataFields>
  <formats count="6">
    <format dxfId="277">
      <pivotArea type="all" dataOnly="0" outline="0" fieldPosition="0"/>
    </format>
    <format dxfId="276">
      <pivotArea outline="0" collapsedLevelsAreSubtotals="1" fieldPosition="0"/>
    </format>
    <format dxfId="275">
      <pivotArea field="34" type="button" dataOnly="0" labelOnly="1" outline="0" axis="axisRow" fieldPosition="0"/>
    </format>
    <format dxfId="274">
      <pivotArea dataOnly="0" labelOnly="1" fieldPosition="0">
        <references count="1">
          <reference field="34" count="0"/>
        </references>
      </pivotArea>
    </format>
    <format dxfId="273">
      <pivotArea dataOnly="0" labelOnly="1" grandRow="1" outline="0" fieldPosition="0"/>
    </format>
    <format dxfId="2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C54FA-2B42-41C6-8C70-3A9E6743586B}" name="TablaDinámica19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Z3:DC160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7">
        <item x="33"/>
        <item x="21"/>
        <item x="17"/>
        <item x="48"/>
        <item x="37"/>
        <item x="40"/>
        <item x="5"/>
        <item x="123"/>
        <item x="4"/>
        <item x="72"/>
        <item x="78"/>
        <item x="121"/>
        <item x="25"/>
        <item x="137"/>
        <item x="1"/>
        <item x="85"/>
        <item x="13"/>
        <item x="127"/>
        <item x="129"/>
        <item x="47"/>
        <item x="128"/>
        <item x="122"/>
        <item x="14"/>
        <item x="110"/>
        <item x="24"/>
        <item x="106"/>
        <item x="18"/>
        <item x="41"/>
        <item x="65"/>
        <item x="22"/>
        <item x="38"/>
        <item x="96"/>
        <item x="56"/>
        <item x="55"/>
        <item x="102"/>
        <item x="70"/>
        <item x="101"/>
        <item x="133"/>
        <item x="45"/>
        <item x="79"/>
        <item x="64"/>
        <item x="53"/>
        <item x="111"/>
        <item x="11"/>
        <item x="39"/>
        <item x="62"/>
        <item x="97"/>
        <item x="51"/>
        <item x="87"/>
        <item x="3"/>
        <item x="50"/>
        <item x="44"/>
        <item x="61"/>
        <item x="27"/>
        <item x="12"/>
        <item x="60"/>
        <item x="126"/>
        <item x="109"/>
        <item x="155"/>
        <item x="151"/>
        <item x="108"/>
        <item x="154"/>
        <item x="153"/>
        <item x="9"/>
        <item x="152"/>
        <item x="150"/>
        <item x="149"/>
        <item x="148"/>
        <item x="135"/>
        <item x="146"/>
        <item x="131"/>
        <item x="145"/>
        <item x="80"/>
        <item x="144"/>
        <item x="143"/>
        <item x="142"/>
        <item x="139"/>
        <item x="141"/>
        <item x="138"/>
        <item x="140"/>
        <item x="136"/>
        <item x="112"/>
        <item x="132"/>
        <item x="134"/>
        <item x="63"/>
        <item x="130"/>
        <item x="0"/>
        <item x="32"/>
        <item x="95"/>
        <item x="125"/>
        <item x="8"/>
        <item x="124"/>
        <item x="92"/>
        <item x="118"/>
        <item x="54"/>
        <item x="120"/>
        <item x="116"/>
        <item x="71"/>
        <item x="117"/>
        <item x="147"/>
        <item x="115"/>
        <item x="113"/>
        <item x="83"/>
        <item x="23"/>
        <item x="34"/>
        <item x="103"/>
        <item x="10"/>
        <item x="77"/>
        <item x="105"/>
        <item x="104"/>
        <item x="100"/>
        <item x="98"/>
        <item x="35"/>
        <item x="93"/>
        <item x="88"/>
        <item x="43"/>
        <item x="86"/>
        <item x="59"/>
        <item x="94"/>
        <item x="15"/>
        <item x="84"/>
        <item x="82"/>
        <item x="81"/>
        <item x="74"/>
        <item x="119"/>
        <item x="114"/>
        <item x="107"/>
        <item x="28"/>
        <item x="31"/>
        <item x="99"/>
        <item x="91"/>
        <item x="75"/>
        <item x="76"/>
        <item x="73"/>
        <item x="69"/>
        <item x="46"/>
        <item x="68"/>
        <item x="57"/>
        <item x="58"/>
        <item x="49"/>
        <item x="52"/>
        <item x="42"/>
        <item x="16"/>
        <item x="29"/>
        <item x="30"/>
        <item x="67"/>
        <item x="66"/>
        <item x="36"/>
        <item x="90"/>
        <item x="89"/>
        <item x="20"/>
        <item x="19"/>
        <item x="26"/>
        <item x="7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9"/>
  </rowFields>
  <rowItems count="1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282">
      <pivotArea type="all" dataOnly="0" outline="0" fieldPosition="0"/>
    </format>
    <format dxfId="281">
      <pivotArea outline="0" collapsedLevelsAreSubtotals="1" fieldPosition="0"/>
    </format>
    <format dxfId="280">
      <pivotArea field="3" type="button" dataOnly="0" labelOnly="1" outline="0"/>
    </format>
    <format dxfId="279">
      <pivotArea dataOnly="0" labelOnly="1" grandRow="1" outline="0" fieldPosition="0"/>
    </format>
    <format dxfId="278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B2E94-2277-467F-A08D-99A9FEB9B16E}" name="TablaDinámica22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D3:AK402" firstHeaderRow="0" firstDataRow="1" firstDataCol="1"/>
  <pivotFields count="51">
    <pivotField showAll="0"/>
    <pivotField showAll="0"/>
    <pivotField showAll="0"/>
    <pivotField dataField="1"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399">
        <item x="23"/>
        <item x="239"/>
        <item x="187"/>
        <item x="90"/>
        <item x="180"/>
        <item x="181"/>
        <item x="188"/>
        <item x="26"/>
        <item x="2"/>
        <item x="10"/>
        <item x="27"/>
        <item x="19"/>
        <item x="59"/>
        <item x="9"/>
        <item x="50"/>
        <item x="3"/>
        <item x="8"/>
        <item x="82"/>
        <item x="83"/>
        <item x="60"/>
        <item x="42"/>
        <item x="18"/>
        <item x="0"/>
        <item x="39"/>
        <item x="85"/>
        <item x="70"/>
        <item x="40"/>
        <item x="15"/>
        <item x="17"/>
        <item x="16"/>
        <item x="47"/>
        <item x="87"/>
        <item x="54"/>
        <item x="55"/>
        <item x="13"/>
        <item x="12"/>
        <item x="41"/>
        <item x="7"/>
        <item x="6"/>
        <item x="21"/>
        <item x="381"/>
        <item x="228"/>
        <item x="249"/>
        <item x="225"/>
        <item x="216"/>
        <item x="160"/>
        <item x="196"/>
        <item x="370"/>
        <item x="287"/>
        <item x="354"/>
        <item x="355"/>
        <item x="329"/>
        <item x="346"/>
        <item x="358"/>
        <item x="352"/>
        <item x="350"/>
        <item x="348"/>
        <item x="335"/>
        <item x="332"/>
        <item x="114"/>
        <item x="80"/>
        <item x="147"/>
        <item x="132"/>
        <item x="323"/>
        <item x="380"/>
        <item x="146"/>
        <item x="144"/>
        <item x="119"/>
        <item x="310"/>
        <item x="309"/>
        <item x="102"/>
        <item x="291"/>
        <item x="286"/>
        <item x="272"/>
        <item x="267"/>
        <item x="266"/>
        <item x="126"/>
        <item x="259"/>
        <item x="247"/>
        <item x="246"/>
        <item x="232"/>
        <item x="382"/>
        <item x="214"/>
        <item x="215"/>
        <item x="195"/>
        <item x="174"/>
        <item x="152"/>
        <item x="138"/>
        <item x="124"/>
        <item x="122"/>
        <item x="377"/>
        <item x="331"/>
        <item x="98"/>
        <item x="163"/>
        <item x="285"/>
        <item x="230"/>
        <item x="95"/>
        <item x="361"/>
        <item x="366"/>
        <item x="353"/>
        <item x="223"/>
        <item x="379"/>
        <item x="341"/>
        <item x="340"/>
        <item x="278"/>
        <item x="299"/>
        <item x="284"/>
        <item x="261"/>
        <item x="265"/>
        <item x="276"/>
        <item x="277"/>
        <item x="209"/>
        <item x="229"/>
        <item x="136"/>
        <item x="217"/>
        <item x="193"/>
        <item x="143"/>
        <item x="71"/>
        <item x="374"/>
        <item x="295"/>
        <item x="330"/>
        <item x="183"/>
        <item x="171"/>
        <item x="385"/>
        <item x="384"/>
        <item x="383"/>
        <item x="368"/>
        <item x="367"/>
        <item x="365"/>
        <item x="333"/>
        <item x="322"/>
        <item x="321"/>
        <item x="307"/>
        <item x="235"/>
        <item x="234"/>
        <item x="197"/>
        <item x="128"/>
        <item x="127"/>
        <item x="109"/>
        <item x="248"/>
        <item x="231"/>
        <item x="302"/>
        <item x="115"/>
        <item x="252"/>
        <item x="176"/>
        <item x="233"/>
        <item x="219"/>
        <item x="356"/>
        <item x="349"/>
        <item x="337"/>
        <item x="218"/>
        <item x="256"/>
        <item x="342"/>
        <item x="373"/>
        <item x="372"/>
        <item x="133"/>
        <item x="378"/>
        <item x="222"/>
        <item x="179"/>
        <item x="395"/>
        <item x="336"/>
        <item x="386"/>
        <item x="375"/>
        <item x="371"/>
        <item x="347"/>
        <item x="326"/>
        <item x="311"/>
        <item x="292"/>
        <item x="190"/>
        <item x="113"/>
        <item x="130"/>
        <item x="268"/>
        <item x="360"/>
        <item x="344"/>
        <item x="320"/>
        <item x="319"/>
        <item x="269"/>
        <item x="264"/>
        <item x="253"/>
        <item x="184"/>
        <item x="153"/>
        <item x="135"/>
        <item x="220"/>
        <item x="396"/>
        <item x="394"/>
        <item x="387"/>
        <item x="313"/>
        <item x="290"/>
        <item x="288"/>
        <item x="139"/>
        <item x="131"/>
        <item x="306"/>
        <item x="199"/>
        <item x="289"/>
        <item x="159"/>
        <item x="251"/>
        <item x="324"/>
        <item x="316"/>
        <item x="308"/>
        <item x="301"/>
        <item x="275"/>
        <item x="224"/>
        <item x="173"/>
        <item x="140"/>
        <item x="94"/>
        <item x="77"/>
        <item x="212"/>
        <item x="154"/>
        <item x="185"/>
        <item x="318"/>
        <item x="221"/>
        <item x="116"/>
        <item x="164"/>
        <item x="213"/>
        <item x="150"/>
        <item x="257"/>
        <item x="117"/>
        <item x="198"/>
        <item x="226"/>
        <item x="243"/>
        <item x="376"/>
        <item x="345"/>
        <item x="300"/>
        <item x="238"/>
        <item x="167"/>
        <item x="279"/>
        <item x="182"/>
        <item x="312"/>
        <item x="258"/>
        <item x="191"/>
        <item x="270"/>
        <item x="244"/>
        <item x="168"/>
        <item x="255"/>
        <item x="145"/>
        <item x="207"/>
        <item x="397"/>
        <item x="389"/>
        <item x="359"/>
        <item x="314"/>
        <item x="262"/>
        <item x="186"/>
        <item x="123"/>
        <item x="189"/>
        <item x="391"/>
        <item x="392"/>
        <item x="388"/>
        <item x="334"/>
        <item x="240"/>
        <item x="201"/>
        <item x="165"/>
        <item x="161"/>
        <item x="157"/>
        <item x="208"/>
        <item x="108"/>
        <item x="339"/>
        <item x="263"/>
        <item x="237"/>
        <item x="156"/>
        <item x="105"/>
        <item x="142"/>
        <item x="86"/>
        <item x="227"/>
        <item x="38"/>
        <item x="69"/>
        <item x="100"/>
        <item x="68"/>
        <item x="29"/>
        <item x="63"/>
        <item x="36"/>
        <item x="22"/>
        <item x="79"/>
        <item x="1"/>
        <item x="111"/>
        <item x="11"/>
        <item x="78"/>
        <item x="58"/>
        <item x="20"/>
        <item x="33"/>
        <item x="32"/>
        <item x="104"/>
        <item x="125"/>
        <item x="97"/>
        <item x="31"/>
        <item x="93"/>
        <item x="4"/>
        <item x="75"/>
        <item x="76"/>
        <item x="74"/>
        <item x="73"/>
        <item x="91"/>
        <item x="107"/>
        <item x="72"/>
        <item x="62"/>
        <item x="35"/>
        <item x="52"/>
        <item x="178"/>
        <item x="177"/>
        <item x="51"/>
        <item x="5"/>
        <item x="14"/>
        <item x="64"/>
        <item x="49"/>
        <item x="149"/>
        <item x="106"/>
        <item x="254"/>
        <item x="129"/>
        <item x="96"/>
        <item x="53"/>
        <item x="57"/>
        <item x="34"/>
        <item x="30"/>
        <item x="203"/>
        <item x="170"/>
        <item x="25"/>
        <item x="56"/>
        <item x="134"/>
        <item x="141"/>
        <item x="88"/>
        <item x="43"/>
        <item x="118"/>
        <item x="92"/>
        <item x="24"/>
        <item x="81"/>
        <item x="48"/>
        <item x="46"/>
        <item x="37"/>
        <item x="99"/>
        <item x="297"/>
        <item x="296"/>
        <item x="242"/>
        <item x="241"/>
        <item x="65"/>
        <item x="66"/>
        <item x="338"/>
        <item x="364"/>
        <item x="169"/>
        <item x="390"/>
        <item x="151"/>
        <item x="351"/>
        <item x="357"/>
        <item x="393"/>
        <item x="273"/>
        <item x="328"/>
        <item x="175"/>
        <item x="155"/>
        <item x="101"/>
        <item x="363"/>
        <item x="89"/>
        <item x="200"/>
        <item x="121"/>
        <item x="194"/>
        <item x="120"/>
        <item x="293"/>
        <item x="103"/>
        <item x="317"/>
        <item x="271"/>
        <item x="202"/>
        <item x="369"/>
        <item x="362"/>
        <item x="260"/>
        <item x="162"/>
        <item x="84"/>
        <item x="210"/>
        <item x="148"/>
        <item x="298"/>
        <item x="236"/>
        <item x="166"/>
        <item x="343"/>
        <item x="172"/>
        <item x="281"/>
        <item x="280"/>
        <item x="282"/>
        <item x="206"/>
        <item x="205"/>
        <item x="204"/>
        <item x="112"/>
        <item x="327"/>
        <item x="250"/>
        <item x="303"/>
        <item x="283"/>
        <item x="325"/>
        <item x="315"/>
        <item x="304"/>
        <item x="245"/>
        <item x="294"/>
        <item x="158"/>
        <item x="274"/>
        <item x="211"/>
        <item x="192"/>
        <item x="137"/>
        <item x="305"/>
        <item x="110"/>
        <item x="61"/>
        <item x="67"/>
        <item x="44"/>
        <item x="45"/>
        <item x="28"/>
        <item t="default"/>
      </items>
    </pivotField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x="2"/>
        <item sd="0" x="3"/>
        <item sd="0" x="4"/>
        <item sd="0" x="5"/>
        <item sd="0" x="6"/>
        <item sd="0" x="7"/>
        <item x="8"/>
        <item x="9"/>
        <item sd="0" x="10"/>
        <item sd="0" x="11"/>
        <item sd="0" x="12"/>
        <item sd="0" x="13"/>
        <item t="default"/>
      </items>
    </pivotField>
  </pivotFields>
  <rowFields count="1">
    <field x="45"/>
  </rowFields>
  <rowItems count="3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antidad" fld="3" subtotal="count" baseField="0" baseItem="0"/>
    <dataField name="  item.subtotal" fld="21" baseField="0" baseItem="0"/>
    <dataField name="  item.igv" fld="23" baseField="0" baseItem="0"/>
    <dataField name="  item.total" fld="24" baseField="0" baseItem="0"/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41">
    <format dxfId="323">
      <pivotArea type="all" dataOnly="0" outline="0" fieldPosition="0"/>
    </format>
    <format dxfId="322">
      <pivotArea outline="0" collapsedLevelsAreSubtotals="1" fieldPosition="0"/>
    </format>
    <format dxfId="321">
      <pivotArea field="3" type="button" dataOnly="0" labelOnly="1" outline="0"/>
    </format>
    <format dxfId="320">
      <pivotArea dataOnly="0" labelOnly="1" grandRow="1" outline="0" fieldPosition="0"/>
    </format>
    <format dxfId="31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18">
      <pivotArea collapsedLevelsAreSubtotals="1" fieldPosition="0">
        <references count="1">
          <reference field="45" count="1">
            <x v="350"/>
          </reference>
        </references>
      </pivotArea>
    </format>
    <format dxfId="317">
      <pivotArea dataOnly="0" labelOnly="1" fieldPosition="0">
        <references count="1">
          <reference field="45" count="1">
            <x v="350"/>
          </reference>
        </references>
      </pivotArea>
    </format>
    <format dxfId="316">
      <pivotArea collapsedLevelsAreSubtotals="1" fieldPosition="0">
        <references count="1">
          <reference field="45" count="1">
            <x v="45"/>
          </reference>
        </references>
      </pivotArea>
    </format>
    <format dxfId="315">
      <pivotArea dataOnly="0" labelOnly="1" fieldPosition="0">
        <references count="1">
          <reference field="45" count="1">
            <x v="45"/>
          </reference>
        </references>
      </pivotArea>
    </format>
    <format dxfId="314">
      <pivotArea collapsedLevelsAreSubtotals="1" fieldPosition="0">
        <references count="1">
          <reference field="45" count="1">
            <x v="51"/>
          </reference>
        </references>
      </pivotArea>
    </format>
    <format dxfId="313">
      <pivotArea dataOnly="0" labelOnly="1" fieldPosition="0">
        <references count="1">
          <reference field="45" count="1">
            <x v="51"/>
          </reference>
        </references>
      </pivotArea>
    </format>
    <format dxfId="312">
      <pivotArea collapsedLevelsAreSubtotals="1" fieldPosition="0">
        <references count="1">
          <reference field="45" count="1">
            <x v="48"/>
          </reference>
        </references>
      </pivotArea>
    </format>
    <format dxfId="311">
      <pivotArea dataOnly="0" labelOnly="1" fieldPosition="0">
        <references count="1">
          <reference field="45" count="1">
            <x v="48"/>
          </reference>
        </references>
      </pivotArea>
    </format>
    <format dxfId="310">
      <pivotArea collapsedLevelsAreSubtotals="1" fieldPosition="0">
        <references count="1">
          <reference field="45" count="1">
            <x v="52"/>
          </reference>
        </references>
      </pivotArea>
    </format>
    <format dxfId="309">
      <pivotArea dataOnly="0" labelOnly="1" fieldPosition="0">
        <references count="1">
          <reference field="45" count="1">
            <x v="52"/>
          </reference>
        </references>
      </pivotArea>
    </format>
    <format dxfId="308">
      <pivotArea collapsedLevelsAreSubtotals="1" fieldPosition="0">
        <references count="1">
          <reference field="45" count="1">
            <x v="54"/>
          </reference>
        </references>
      </pivotArea>
    </format>
    <format dxfId="307">
      <pivotArea dataOnly="0" labelOnly="1" fieldPosition="0">
        <references count="1">
          <reference field="45" count="1">
            <x v="54"/>
          </reference>
        </references>
      </pivotArea>
    </format>
    <format dxfId="306">
      <pivotArea collapsedLevelsAreSubtotals="1" fieldPosition="0">
        <references count="1">
          <reference field="45" count="1">
            <x v="59"/>
          </reference>
        </references>
      </pivotArea>
    </format>
    <format dxfId="305">
      <pivotArea dataOnly="0" labelOnly="1" fieldPosition="0">
        <references count="1">
          <reference field="45" count="1">
            <x v="59"/>
          </reference>
        </references>
      </pivotArea>
    </format>
    <format dxfId="304">
      <pivotArea collapsedLevelsAreSubtotals="1" fieldPosition="0">
        <references count="1">
          <reference field="45" count="1">
            <x v="62"/>
          </reference>
        </references>
      </pivotArea>
    </format>
    <format dxfId="303">
      <pivotArea dataOnly="0" labelOnly="1" fieldPosition="0">
        <references count="1">
          <reference field="45" count="1">
            <x v="62"/>
          </reference>
        </references>
      </pivotArea>
    </format>
    <format dxfId="302">
      <pivotArea collapsedLevelsAreSubtotals="1" fieldPosition="0">
        <references count="1">
          <reference field="45" count="1">
            <x v="65"/>
          </reference>
        </references>
      </pivotArea>
    </format>
    <format dxfId="301">
      <pivotArea dataOnly="0" labelOnly="1" fieldPosition="0">
        <references count="1">
          <reference field="45" count="1">
            <x v="65"/>
          </reference>
        </references>
      </pivotArea>
    </format>
    <format dxfId="300">
      <pivotArea collapsedLevelsAreSubtotals="1" fieldPosition="0">
        <references count="1">
          <reference field="45" count="1">
            <x v="67"/>
          </reference>
        </references>
      </pivotArea>
    </format>
    <format dxfId="299">
      <pivotArea dataOnly="0" labelOnly="1" fieldPosition="0">
        <references count="1">
          <reference field="45" count="1">
            <x v="67"/>
          </reference>
        </references>
      </pivotArea>
    </format>
    <format dxfId="298">
      <pivotArea collapsedLevelsAreSubtotals="1" fieldPosition="0">
        <references count="1">
          <reference field="45" count="1">
            <x v="70"/>
          </reference>
        </references>
      </pivotArea>
    </format>
    <format dxfId="297">
      <pivotArea dataOnly="0" labelOnly="1" fieldPosition="0">
        <references count="1">
          <reference field="45" count="1">
            <x v="70"/>
          </reference>
        </references>
      </pivotArea>
    </format>
    <format dxfId="296">
      <pivotArea collapsedLevelsAreSubtotals="1" fieldPosition="0">
        <references count="1">
          <reference field="45" count="1">
            <x v="84"/>
          </reference>
        </references>
      </pivotArea>
    </format>
    <format dxfId="295">
      <pivotArea dataOnly="0" labelOnly="1" fieldPosition="0">
        <references count="1">
          <reference field="45" count="1">
            <x v="84"/>
          </reference>
        </references>
      </pivotArea>
    </format>
    <format dxfId="294">
      <pivotArea collapsedLevelsAreSubtotals="1" fieldPosition="0">
        <references count="1">
          <reference field="45" count="1">
            <x v="92"/>
          </reference>
        </references>
      </pivotArea>
    </format>
    <format dxfId="293">
      <pivotArea dataOnly="0" labelOnly="1" fieldPosition="0">
        <references count="1">
          <reference field="45" count="1">
            <x v="92"/>
          </reference>
        </references>
      </pivotArea>
    </format>
    <format dxfId="292">
      <pivotArea dataOnly="0" fieldPosition="0">
        <references count="1">
          <reference field="45" count="1">
            <x v="340"/>
          </reference>
        </references>
      </pivotArea>
    </format>
    <format dxfId="291">
      <pivotArea collapsedLevelsAreSubtotals="1" fieldPosition="0">
        <references count="1">
          <reference field="45" count="1">
            <x v="344"/>
          </reference>
        </references>
      </pivotArea>
    </format>
    <format dxfId="290">
      <pivotArea dataOnly="0" labelOnly="1" fieldPosition="0">
        <references count="1">
          <reference field="45" count="1">
            <x v="344"/>
          </reference>
        </references>
      </pivotArea>
    </format>
    <format dxfId="289">
      <pivotArea collapsedLevelsAreSubtotals="1" fieldPosition="0">
        <references count="1">
          <reference field="45" count="1">
            <x v="336"/>
          </reference>
        </references>
      </pivotArea>
    </format>
    <format dxfId="288">
      <pivotArea dataOnly="0" labelOnly="1" fieldPosition="0">
        <references count="1">
          <reference field="45" count="1">
            <x v="336"/>
          </reference>
        </references>
      </pivotArea>
    </format>
    <format dxfId="287">
      <pivotArea collapsedLevelsAreSubtotals="1" fieldPosition="0">
        <references count="1">
          <reference field="45" count="1">
            <x v="338"/>
          </reference>
        </references>
      </pivotArea>
    </format>
    <format dxfId="286">
      <pivotArea dataOnly="0" labelOnly="1" fieldPosition="0">
        <references count="1">
          <reference field="45" count="1">
            <x v="338"/>
          </reference>
        </references>
      </pivotArea>
    </format>
    <format dxfId="285">
      <pivotArea collapsedLevelsAreSubtotals="1" fieldPosition="0">
        <references count="1">
          <reference field="45" count="1">
            <x v="343"/>
          </reference>
        </references>
      </pivotArea>
    </format>
    <format dxfId="284">
      <pivotArea dataOnly="0" labelOnly="1" fieldPosition="0">
        <references count="1">
          <reference field="45" count="1">
            <x v="343"/>
          </reference>
        </references>
      </pivotArea>
    </format>
    <format dxfId="283">
      <pivotArea field="45" grandRow="1" outline="0" collapsedLevelsAreSubtotals="1" axis="axisRow" fieldPosition="0">
        <references count="1">
          <reference field="4294967294" count="3" selected="0"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F2922-C41D-4790-8303-887342369548}" name="TablaDinámica18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U3:CX7" firstHeaderRow="0" firstDataRow="1" firstDataCol="1"/>
  <pivotFields count="51">
    <pivotField showAll="0"/>
    <pivotField showAll="0"/>
    <pivotField showAll="0"/>
    <pivotField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5">
    <format dxfId="328">
      <pivotArea type="all" dataOnly="0" outline="0" fieldPosition="0"/>
    </format>
    <format dxfId="327">
      <pivotArea outline="0" collapsedLevelsAreSubtotals="1" fieldPosition="0"/>
    </format>
    <format dxfId="326">
      <pivotArea field="3" type="button" dataOnly="0" labelOnly="1" outline="0"/>
    </format>
    <format dxfId="325">
      <pivotArea dataOnly="0" labelOnly="1" grandRow="1" outline="0" fieldPosition="0"/>
    </format>
    <format dxfId="324">
      <pivotArea field="45" grandRow="1" outline="0" collapsedLevelsAreSubtotals="1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E91C9-2A1B-44D1-947F-5E725AA12A43}" name="TablaDinámica4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P3:BT12" firstHeaderRow="0" firstDataRow="1" firstDataCol="1"/>
  <pivotFields count="51">
    <pivotField showAll="0"/>
    <pivotField showAll="0"/>
    <pivotField showAll="0"/>
    <pivotField axis="axisRow" dataField="1" numFmtId="14" showAll="0" sortType="ascending">
      <items count="145"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7"/>
        <item x="16"/>
        <item x="15"/>
        <item x="13"/>
        <item x="12"/>
        <item x="14"/>
        <item x="10"/>
        <item x="18"/>
        <item x="9"/>
        <item x="8"/>
        <item x="7"/>
        <item x="11"/>
        <item x="6"/>
        <item x="5"/>
        <item x="4"/>
        <item x="3"/>
        <item x="2"/>
        <item x="1"/>
        <item x="0"/>
        <item t="default"/>
      </items>
    </pivotField>
    <pivotField numFmtId="22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dataField="1" showAll="0"/>
    <pivotField dataField="1" showAll="0"/>
    <pivotField dataField="1"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0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0"/>
    <field x="49"/>
    <field x="3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ntidad" fld="3" subtotal="count" baseField="0" baseItem="0"/>
    <dataField name="  CONVERSION.item.subtotal" fld="46" baseField="0" baseItem="0"/>
    <dataField name="  CONVERSION.item.igv" fld="47" baseField="0" baseItem="0"/>
    <dataField name="  CONVERSION.item.total" fld="48" baseField="0" baseItem="0"/>
  </dataFields>
  <formats count="6">
    <format dxfId="334">
      <pivotArea type="all" dataOnly="0" outline="0" fieldPosition="0"/>
    </format>
    <format dxfId="333">
      <pivotArea outline="0" collapsedLevelsAreSubtotals="1" fieldPosition="0"/>
    </format>
    <format dxfId="332">
      <pivotArea field="3" type="button" dataOnly="0" labelOnly="1" outline="0" axis="axisRow" fieldPosition="2"/>
    </format>
    <format dxfId="331">
      <pivotArea dataOnly="0" labelOnly="1" grandRow="1" outline="0" fieldPosition="0"/>
    </format>
    <format dxfId="3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9">
      <pivotArea field="45" grandRow="1" outline="0" collapsedLevelsAreSubtotals="1">
        <references count="1">
          <reference field="4294967294" count="3" selected="0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8315BA5-92F3-4CC4-B420-C64EB5B3BF4E}" name="Tabla28" displayName="Tabla28" ref="A3:AJ6" totalsRowShown="0">
  <autoFilter ref="A3:AJ6" xr:uid="{F8315BA5-92F3-4CC4-B420-C64EB5B3BF4E}"/>
  <tableColumns count="36">
    <tableColumn id="1" xr3:uid="{FCE3A46A-9A00-4E1C-87D1-FFD88181BCDF}" name="Número"/>
    <tableColumn id="2" xr3:uid="{8AABCCE1-6348-403B-8B9A-641C7CD9BCF2}" name="VAOPE Codigo Evento"/>
    <tableColumn id="3" xr3:uid="{0EB8B625-EBBA-463A-B594-81F2B3930D3F}" name="Evento"/>
    <tableColumn id="4" xr3:uid="{07011F06-9391-4B1D-A0AB-45C0CCE95AD6}" name="Nombre del contacto a mostrar en la factura"/>
    <tableColumn id="5" xr3:uid="{3689564D-1410-4A0E-B93D-EC262B40DEFE}" name="Fecha de factura" dataDxfId="341"/>
    <tableColumn id="6" xr3:uid="{5A054C10-1134-45AB-94CA-87F16CF1C6D5}" name="Fecha" dataDxfId="340"/>
    <tableColumn id="7" xr3:uid="{C59361F7-FCCA-4B9F-88D3-EDEE8E4144A9}" name="Fecha de vencimiento" dataDxfId="339"/>
    <tableColumn id="8" xr3:uid="{C70D47A4-A581-47EA-8415-B2939BA00083}" name="Origen"/>
    <tableColumn id="9" xr3:uid="{57211AE4-3477-4561-8CAF-767C5CACC0F0}" name="Referencia de pago"/>
    <tableColumn id="10" xr3:uid="{72FEF1B3-D90A-4454-AECF-A9BF286F9ACA}" name="Referencia"/>
    <tableColumn id="11" xr3:uid="{B8627C85-AE5B-44D9-A546-ADC0D1B0FEC5}" name="Actividades"/>
    <tableColumn id="12" xr3:uid="{6389AB26-D937-4BDA-8898-5CD2E91F34D6}" name="Empresa"/>
    <tableColumn id="13" xr3:uid="{668F5DCE-A7B7-47B1-8D29-E2EAF758EBC3}" name="Importe sin impuestos firmado"/>
    <tableColumn id="14" xr3:uid="{24E1C135-2A51-4225-BF8F-83A1B1F6829A}" name="Impuesto firmado"/>
    <tableColumn id="15" xr3:uid="{5339E2FB-6C1B-49BE-99A9-BF9219D003ED}" name="Total firmado"/>
    <tableColumn id="16" xr3:uid="{962103FC-E5B4-4665-96A6-427A2B48448F}" name="Total en divisa firmado"/>
    <tableColumn id="17" xr3:uid="{AC4660E5-9E37-4F78-9BB2-8260D4AB9BA8}" name="Importe pendiente firmado"/>
    <tableColumn id="18" xr3:uid="{D2C819CF-8D28-4BB9-948F-093CEE567C3F}" name="Moneda"/>
    <tableColumn id="19" xr3:uid="{2A54288A-55C1-4B47-A527-6AB67045CC78}" name="Por revisar"/>
    <tableColumn id="20" xr3:uid="{28F41317-67D3-4627-AB66-049B10606035}" name="Estado de pago"/>
    <tableColumn id="21" xr3:uid="{51C01771-F1B9-41B6-961E-1314AC11E12D}" name="Facturación electrónica"/>
    <tableColumn id="22" xr3:uid="{A736D0EE-785D-4DEB-9906-993E1F8494FA}" name="Nivel de bloqueo de EDI"/>
    <tableColumn id="23" xr3:uid="{D06B423D-7753-4C86-831C-ABDF50C8D92E}" name="Mensaje de error de EDI"/>
    <tableColumn id="24" xr3:uid="{804A3331-D4B7-4C30-BEC6-933139DC2796}" name="Estado"/>
    <tableColumn id="25" xr3:uid="{C1C710CB-58E6-4DC7-AA55-1D1BB2607658}" name="Tipo de gasto"/>
    <tableColumn id="26" xr3:uid="{5C293038-EC26-4C81-A7CD-C34135091B34}" name="nro_productos"/>
    <tableColumn id="27" xr3:uid="{89AD99C6-19E1-4C2C-B05B-4C4AEB76EA3C}" name="Nombre Producto"/>
    <tableColumn id="28" xr3:uid="{8911DFFE-B6E1-4804-ABE7-5E0746C303ED}" name="Distribucion_analitica"/>
    <tableColumn id="29" xr3:uid="{E77902D1-1114-418A-AAD5-8DC2C06E052D}" name="%distribucion"/>
    <tableColumn id="30" xr3:uid="{41217646-2CDA-49B4-BCA2-A3C96499EAEF}" name="Nombre Cuenta"/>
    <tableColumn id="31" xr3:uid="{5303B0CD-C0FF-4670-8296-EF76C4901A55}" name="Valor Unitario"/>
    <tableColumn id="32" xr3:uid="{DB7257C0-01CC-4319-8B44-A35795FEF271}" name="Precio_Unitario"/>
    <tableColumn id="33" xr3:uid="{9FAE72FE-C0CC-4665-9E32-52D9C5E89568}" name="Descuento"/>
    <tableColumn id="34" xr3:uid="{294FD357-189D-4D36-B72C-9FDFAA0CED80}" name="Tipo_cambio"/>
    <tableColumn id="35" xr3:uid="{423BFCEC-2620-4265-85B3-1513CE225765}" name="Fecha Evento"/>
    <tableColumn id="36" xr3:uid="{517C6342-9779-4D85-BF6F-F78A5112D14F}" name="FechaEvento_fechaFactura" dataDxfId="33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91B758-FEC8-4F36-AA2F-A12067525518}" name="Tabla3" displayName="Tabla3" ref="A3:AW5" totalsRowShown="0">
  <autoFilter ref="A3:AW5" xr:uid="{1891B758-FEC8-4F36-AA2F-A12067525518}"/>
  <tableColumns count="49">
    <tableColumn id="1" xr3:uid="{13539D13-4830-4602-B3ED-BC3EE6D5A9A6}" name="serie_correlativo"/>
    <tableColumn id="2" xr3:uid="{FA5E7918-7414-49B6-82D8-A138ADEA7572}" name="numero"/>
    <tableColumn id="3" xr3:uid="{C7E354E7-8A8C-438D-A958-F2A6BCCB4FAF}" name="nombre_empresa"/>
    <tableColumn id="4" xr3:uid="{80E57E92-11E0-45D5-8EE6-A47100125CC6}" name="fecha_de_emision" dataDxfId="337"/>
    <tableColumn id="5" xr3:uid="{D7A7579D-1858-4778-AB19-7C681D3E941F}" name="hora_de_emision" dataDxfId="336"/>
    <tableColumn id="6" xr3:uid="{006F8F98-3E7E-4E2C-84B3-285742F1E0B7}" name="nom_proveedor"/>
    <tableColumn id="7" xr3:uid="{193E1554-0794-4C2B-8CC2-B3E15FFE1061}" name="cat_proveedor"/>
    <tableColumn id="8" xr3:uid="{929E87A6-C1EE-4FC6-B41D-4E0EF286D2F5}" name="tipo_documento"/>
    <tableColumn id="9" xr3:uid="{1C1033DB-B6B7-4866-BC49-5DF6379DD5BF}" name="doc_proveedor"/>
    <tableColumn id="10" xr3:uid="{305FC1E3-C32E-4B76-B80D-2E8A301E4E74}" name="items"/>
    <tableColumn id="11" xr3:uid="{A900FE0B-ACF4-49F5-B6D9-06FB6070D745}" name="factura.fecha_emision" dataDxfId="335"/>
    <tableColumn id="12" xr3:uid="{CACB5E05-C9AC-49D4-A06E-302AE75A76C6}" name="factura.cliente"/>
    <tableColumn id="13" xr3:uid="{D6A49319-AB0F-4843-8091-4766D865D6C4}" name="factura.id_cliente"/>
    <tableColumn id="14" xr3:uid="{19574C36-897B-49CF-AA75-E06D3BDEAE37}" name="factura.total"/>
    <tableColumn id="15" xr3:uid="{47229F6D-6977-456D-822A-3FC045E3AD1F}" name="factura.moneda"/>
    <tableColumn id="16" xr3:uid="{7F57DF39-F68B-42F6-AA61-05FA08507AF9}" name="factura.estado"/>
    <tableColumn id="17" xr3:uid="{EBB05DDB-73AD-4129-84C7-80835553CA96}" name="item.codigo_producto"/>
    <tableColumn id="18" xr3:uid="{FC0D868B-2C62-45A7-89D6-427037A61EC3}" name="item.cantidad"/>
    <tableColumn id="19" xr3:uid="{2986E372-CF2A-4794-89AD-0C438D081652}" name="item.valor_unitario"/>
    <tableColumn id="20" xr3:uid="{B1405F24-BC14-4B03-8394-6137489F2C1B}" name="item.precio_unitario"/>
    <tableColumn id="21" xr3:uid="{AA8A291F-C3BE-4506-B807-32DD14298172}" name="item.descuento"/>
    <tableColumn id="22" xr3:uid="{3B4547C1-CF1D-4F9E-8F3F-95957B660EDB}" name="item.subtotal"/>
    <tableColumn id="23" xr3:uid="{09289C57-5D32-45CC-BC29-67026DABCC0F}" name="item.porcentaje_de_igv"/>
    <tableColumn id="24" xr3:uid="{455A3DA0-0718-4936-98EA-58F1A655707F}" name="item.igv"/>
    <tableColumn id="25" xr3:uid="{FC3842F2-D4A1-457E-8BE3-FAB041F78CCF}" name="item.total"/>
    <tableColumn id="26" xr3:uid="{E8D7B1AD-6785-4C64-B35A-5B85579BCB29}" name="item.moneda"/>
    <tableColumn id="27" xr3:uid="{E6FF0A09-D31C-480D-8F11-68299AB9C549}" name="item.tipo_de_cambio"/>
    <tableColumn id="28" xr3:uid="{008794A9-236E-40BF-AFA2-255285544705}" name="item.id_tipo_gasto"/>
    <tableColumn id="29" xr3:uid="{3FE139D5-7F4C-43C0-BE30-2A9B40BAD126}" name="item.nom_tipo_gasto"/>
    <tableColumn id="30" xr3:uid="{888494F8-83BD-494A-93C5-B5D3F20423A4}" name="item.id_proveedor"/>
    <tableColumn id="31" xr3:uid="{23A82176-26CA-4DAD-A080-3874ED346F3F}" name="item.id_producto"/>
    <tableColumn id="32" xr3:uid="{92E9CA54-C2BC-4DB3-9E9A-E39A32DD7628}" name="item.nom_producto"/>
    <tableColumn id="33" xr3:uid="{3EBF91C9-A09E-4030-BD39-391507E904C0}" name="item.categoria_producto"/>
    <tableColumn id="34" xr3:uid="{B99BDC8A-A074-4932-B4F7-9AD9ED74B65D}" name="item.id_estado"/>
    <tableColumn id="35" xr3:uid="{9A93255D-726A-4B7E-8295-6068AA5A98A3}" name="item.nombre_estado"/>
    <tableColumn id="36" xr3:uid="{BBF67C55-E056-427F-BFFA-FC67D22493B6}" name="item.id_cuenta"/>
    <tableColumn id="37" xr3:uid="{D39CCC3A-0EA8-4465-9446-82F62B8184C2}" name="item.nom_cuenta"/>
    <tableColumn id="38" xr3:uid="{4ACA68A2-B0A8-47DF-A5C5-9E91EB99E726}" name="item.distribucion_analitica"/>
    <tableColumn id="39" xr3:uid="{D636D1E6-E5A2-4083-AB0D-6C6F342EF2CD}" name="item.evento.id_evento"/>
    <tableColumn id="40" xr3:uid="{122DF1A0-97E1-4F91-BC52-FCCB9F6FF401}" name="item.evento.nom_evento"/>
    <tableColumn id="41" xr3:uid="{697B7A40-458C-48E1-8B7C-80C746090AC6}" name="item.evento.fecha_hora_ini_event"/>
    <tableColumn id="42" xr3:uid="{F3FAECA2-2900-4329-B839-6CE691AE7984}" name="item.evento.fecha_hora_fin_event"/>
    <tableColumn id="43" xr3:uid="{63868053-54F5-4603-A6E4-34553A28FB19}" name="item.evento.id_organizador"/>
    <tableColumn id="44" xr3:uid="{A3A7BD03-004B-49BD-9543-5C3BDADAB2D0}" name="item.evento.nom_organizador"/>
    <tableColumn id="45" xr3:uid="{5505F4EE-ED3D-4593-ABFB-3001CC316C75}" name="item.evento.tipo_organizador"/>
    <tableColumn id="46" xr3:uid="{76C06FDD-5293-4A84-B6A8-7362EF8F11C8}" name="UNIFICADO"/>
    <tableColumn id="47" xr3:uid="{965F020D-4BAB-428D-897C-F308EB5A1086}" name="CONVERSION.item.subtotal"/>
    <tableColumn id="48" xr3:uid="{CD52EC26-D92C-4CCF-A0EA-FC0D045596F7}" name="CONVERSION.item.igv"/>
    <tableColumn id="49" xr3:uid="{E87C5387-E966-4828-8042-4260AE4A9517}" name="CONVERSION.item.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B9EB3-8A5C-4802-8C0D-572504EB5B4C}" name="Tabla1" displayName="Tabla1" ref="I1:T593" totalsRowShown="0" dataDxfId="135">
  <sortState xmlns:xlrd2="http://schemas.microsoft.com/office/spreadsheetml/2017/richdata2" ref="I2:T593">
    <sortCondition ref="I1:I593"/>
  </sortState>
  <tableColumns count="12">
    <tableColumn id="1" xr3:uid="{4F1F8966-2A5B-4B23-9D07-59C0A58C6D97}" name="facturaid" dataDxfId="147"/>
    <tableColumn id="2" xr3:uid="{6E819B67-7CBD-4062-BF3B-2F1456B189A8}" name="nombre" dataDxfId="146"/>
    <tableColumn id="3" xr3:uid="{E428F2F0-ACEF-4D34-A96C-C8EDEFFAB334}" name="nomproducto" dataDxfId="145"/>
    <tableColumn id="4" xr3:uid="{19B5B708-90C5-4982-AE0C-64D37F03F584}" name="NombreCuenta" dataDxfId="144"/>
    <tableColumn id="5" xr3:uid="{D063C97B-DD91-40DB-B06B-0AC2ED90C9F0}" name="EstadoFactura" dataDxfId="143"/>
    <tableColumn id="6" xr3:uid="{7A4A615B-89CF-490A-91E4-C87A0BC9E83C}" name="NombreEvento" dataDxfId="142"/>
    <tableColumn id="7" xr3:uid="{961BA62F-7ED3-40A9-A476-239074DF90BF}" name="mes" dataDxfId="141"/>
    <tableColumn id="8" xr3:uid="{59A31A6D-5BBF-4243-AA2A-7709E22AFFF8}" name="NomProveedor" dataDxfId="140"/>
    <tableColumn id="9" xr3:uid="{340E0E0A-B8C5-4CAF-9D92-550067D31DE4}" name="nombregasto" dataDxfId="139"/>
    <tableColumn id="10" xr3:uid="{4C665369-FCBE-413B-97EA-5EC9A8F186FB}" name="sinImpuesto" dataDxfId="138"/>
    <tableColumn id="11" xr3:uid="{0653F898-D025-4663-B841-0050EF06C91B}" name="Q" dataDxfId="137"/>
    <tableColumn id="12" xr3:uid="{C5FFC2F5-6D36-4305-A6AF-0F5455440C70}" name="cantidadProd" dataDxfId="13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B3EA7F-6538-4315-9197-682341D5729E}" name="Tabla2" displayName="Tabla2" ref="B1:E864" totalsRowShown="0" dataDxfId="130">
  <autoFilter ref="B1:E864" xr:uid="{F4B3EA7F-6538-4315-9197-682341D5729E}"/>
  <sortState xmlns:xlrd2="http://schemas.microsoft.com/office/spreadsheetml/2017/richdata2" ref="B517:E864">
    <sortCondition ref="B1:B864"/>
  </sortState>
  <tableColumns count="4">
    <tableColumn id="1" xr3:uid="{E86B1A92-33CE-4AA5-9677-9981836FA80A}" name="FACTURAID" dataDxfId="134"/>
    <tableColumn id="2" xr3:uid="{3624B57E-176B-491F-9342-45D6974DBC11}" name="SINIMPUESTO" dataDxfId="133"/>
    <tableColumn id="3" xr3:uid="{15F1166A-B79D-4BFD-B2B7-204A9AE52411}" name="IMPUESTO" dataDxfId="132"/>
    <tableColumn id="4" xr3:uid="{50719A41-995F-4479-A7E0-4AE9C3A42278}" name="TOTAL" dataDxfId="13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22.xml"/><Relationship Id="rId18" Type="http://schemas.openxmlformats.org/officeDocument/2006/relationships/pivotTable" Target="../pivotTables/pivotTable27.xml"/><Relationship Id="rId26" Type="http://schemas.openxmlformats.org/officeDocument/2006/relationships/pivotTable" Target="../pivotTables/pivotTable35.xml"/><Relationship Id="rId3" Type="http://schemas.openxmlformats.org/officeDocument/2006/relationships/pivotTable" Target="../pivotTables/pivotTable12.xml"/><Relationship Id="rId21" Type="http://schemas.openxmlformats.org/officeDocument/2006/relationships/pivotTable" Target="../pivotTables/pivotTable30.xml"/><Relationship Id="rId34" Type="http://schemas.openxmlformats.org/officeDocument/2006/relationships/drawing" Target="../drawings/drawing1.xml"/><Relationship Id="rId7" Type="http://schemas.openxmlformats.org/officeDocument/2006/relationships/pivotTable" Target="../pivotTables/pivotTable16.xml"/><Relationship Id="rId12" Type="http://schemas.openxmlformats.org/officeDocument/2006/relationships/pivotTable" Target="../pivotTables/pivotTable21.xml"/><Relationship Id="rId17" Type="http://schemas.openxmlformats.org/officeDocument/2006/relationships/pivotTable" Target="../pivotTables/pivotTable26.xml"/><Relationship Id="rId25" Type="http://schemas.openxmlformats.org/officeDocument/2006/relationships/pivotTable" Target="../pivotTables/pivotTable34.xml"/><Relationship Id="rId33" Type="http://schemas.openxmlformats.org/officeDocument/2006/relationships/pivotTable" Target="../pivotTables/pivotTable42.xml"/><Relationship Id="rId2" Type="http://schemas.openxmlformats.org/officeDocument/2006/relationships/pivotTable" Target="../pivotTables/pivotTable11.xml"/><Relationship Id="rId16" Type="http://schemas.openxmlformats.org/officeDocument/2006/relationships/pivotTable" Target="../pivotTables/pivotTable25.xml"/><Relationship Id="rId20" Type="http://schemas.openxmlformats.org/officeDocument/2006/relationships/pivotTable" Target="../pivotTables/pivotTable29.xml"/><Relationship Id="rId29" Type="http://schemas.openxmlformats.org/officeDocument/2006/relationships/pivotTable" Target="../pivotTables/pivotTable38.xml"/><Relationship Id="rId1" Type="http://schemas.openxmlformats.org/officeDocument/2006/relationships/pivotTable" Target="../pivotTables/pivotTable10.xml"/><Relationship Id="rId6" Type="http://schemas.openxmlformats.org/officeDocument/2006/relationships/pivotTable" Target="../pivotTables/pivotTable15.xml"/><Relationship Id="rId11" Type="http://schemas.openxmlformats.org/officeDocument/2006/relationships/pivotTable" Target="../pivotTables/pivotTable20.xml"/><Relationship Id="rId24" Type="http://schemas.openxmlformats.org/officeDocument/2006/relationships/pivotTable" Target="../pivotTables/pivotTable33.xml"/><Relationship Id="rId32" Type="http://schemas.openxmlformats.org/officeDocument/2006/relationships/pivotTable" Target="../pivotTables/pivotTable41.xml"/><Relationship Id="rId5" Type="http://schemas.openxmlformats.org/officeDocument/2006/relationships/pivotTable" Target="../pivotTables/pivotTable14.xml"/><Relationship Id="rId15" Type="http://schemas.openxmlformats.org/officeDocument/2006/relationships/pivotTable" Target="../pivotTables/pivotTable24.xml"/><Relationship Id="rId23" Type="http://schemas.openxmlformats.org/officeDocument/2006/relationships/pivotTable" Target="../pivotTables/pivotTable32.xml"/><Relationship Id="rId28" Type="http://schemas.openxmlformats.org/officeDocument/2006/relationships/pivotTable" Target="../pivotTables/pivotTable37.xml"/><Relationship Id="rId10" Type="http://schemas.openxmlformats.org/officeDocument/2006/relationships/pivotTable" Target="../pivotTables/pivotTable19.xml"/><Relationship Id="rId19" Type="http://schemas.openxmlformats.org/officeDocument/2006/relationships/pivotTable" Target="../pivotTables/pivotTable28.xml"/><Relationship Id="rId31" Type="http://schemas.openxmlformats.org/officeDocument/2006/relationships/pivotTable" Target="../pivotTables/pivotTable40.xml"/><Relationship Id="rId4" Type="http://schemas.openxmlformats.org/officeDocument/2006/relationships/pivotTable" Target="../pivotTables/pivotTable13.xml"/><Relationship Id="rId9" Type="http://schemas.openxmlformats.org/officeDocument/2006/relationships/pivotTable" Target="../pivotTables/pivotTable18.xml"/><Relationship Id="rId14" Type="http://schemas.openxmlformats.org/officeDocument/2006/relationships/pivotTable" Target="../pivotTables/pivotTable23.xml"/><Relationship Id="rId22" Type="http://schemas.openxmlformats.org/officeDocument/2006/relationships/pivotTable" Target="../pivotTables/pivotTable31.xml"/><Relationship Id="rId27" Type="http://schemas.openxmlformats.org/officeDocument/2006/relationships/pivotTable" Target="../pivotTables/pivotTable36.xml"/><Relationship Id="rId30" Type="http://schemas.openxmlformats.org/officeDocument/2006/relationships/pivotTable" Target="../pivotTables/pivotTable39.xml"/><Relationship Id="rId8" Type="http://schemas.openxmlformats.org/officeDocument/2006/relationships/pivotTable" Target="../pivotTables/pivotTable1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23"/>
  <sheetViews>
    <sheetView workbookViewId="0">
      <pane ySplit="1" topLeftCell="A2" activePane="bottomLeft" state="frozen"/>
      <selection activeCell="AK8" sqref="AK8"/>
      <selection pane="bottomLeft" activeCell="T1" sqref="T1"/>
    </sheetView>
  </sheetViews>
  <sheetFormatPr baseColWidth="10" defaultColWidth="9.140625" defaultRowHeight="15"/>
  <cols>
    <col min="1" max="1" width="24.5703125" bestFit="1" customWidth="1"/>
    <col min="2" max="2" width="24" customWidth="1"/>
    <col min="3" max="3" width="24.5703125" customWidth="1"/>
    <col min="4" max="4" width="24.5703125" hidden="1" customWidth="1"/>
    <col min="5" max="5" width="24.5703125" customWidth="1"/>
    <col min="6" max="6" width="22.7109375" bestFit="1" customWidth="1"/>
    <col min="7" max="7" width="9.42578125" bestFit="1" customWidth="1"/>
    <col min="8" max="8" width="56.85546875" bestFit="1" customWidth="1"/>
    <col min="9" max="9" width="17.7109375" bestFit="1" customWidth="1"/>
    <col min="10" max="10" width="10.42578125" customWidth="1"/>
    <col min="11" max="11" width="22.85546875" customWidth="1"/>
    <col min="12" max="12" width="9.28515625" customWidth="1"/>
    <col min="13" max="13" width="20.42578125" customWidth="1"/>
    <col min="14" max="14" width="40.140625" customWidth="1"/>
    <col min="15" max="15" width="26.85546875" customWidth="1"/>
    <col min="16" max="16" width="20.5703125" customWidth="1"/>
    <col min="17" max="17" width="31" customWidth="1"/>
    <col min="18" max="18" width="19.28515625" customWidth="1"/>
    <col min="19" max="19" width="15.140625" bestFit="1" customWidth="1"/>
    <col min="20" max="20" width="23.7109375" bestFit="1" customWidth="1"/>
    <col min="21" max="21" width="27.85546875" bestFit="1" customWidth="1"/>
    <col min="22" max="22" width="10.7109375" bestFit="1" customWidth="1"/>
    <col min="23" max="23" width="12.7109375" bestFit="1" customWidth="1"/>
    <col min="24" max="24" width="16.5703125" bestFit="1" customWidth="1"/>
    <col min="25" max="25" width="24" bestFit="1" customWidth="1"/>
    <col min="26" max="27" width="24.85546875" bestFit="1" customWidth="1"/>
    <col min="28" max="28" width="10.42578125" bestFit="1" customWidth="1"/>
    <col min="29" max="29" width="15" bestFit="1" customWidth="1"/>
    <col min="30" max="30" width="16.140625" bestFit="1" customWidth="1"/>
    <col min="31" max="31" width="19.140625" bestFit="1" customWidth="1"/>
    <col min="32" max="32" width="22.5703125" bestFit="1" customWidth="1"/>
    <col min="33" max="33" width="15.42578125" bestFit="1" customWidth="1"/>
    <col min="34" max="34" width="17.28515625" bestFit="1" customWidth="1"/>
    <col min="35" max="35" width="15.7109375" bestFit="1" customWidth="1"/>
    <col min="36" max="36" width="17.140625" bestFit="1" customWidth="1"/>
    <col min="37" max="37" width="12.7109375" bestFit="1" customWidth="1"/>
    <col min="38" max="38" width="14.5703125" bestFit="1" customWidth="1"/>
    <col min="39" max="39" width="15" bestFit="1" customWidth="1"/>
    <col min="40" max="40" width="27.140625" style="10" bestFit="1" customWidth="1"/>
    <col min="41" max="41" width="24.5703125" bestFit="1" customWidth="1"/>
  </cols>
  <sheetData>
    <row r="1" spans="1:41">
      <c r="A1" s="4" t="s">
        <v>94</v>
      </c>
      <c r="B1" s="4" t="s">
        <v>1955</v>
      </c>
      <c r="C1" s="4" t="s">
        <v>1951</v>
      </c>
      <c r="D1" s="5" t="s">
        <v>1840</v>
      </c>
      <c r="E1" s="5" t="s">
        <v>1954</v>
      </c>
      <c r="F1" s="4" t="s">
        <v>0</v>
      </c>
      <c r="G1" s="4" t="s">
        <v>169</v>
      </c>
      <c r="H1" s="4" t="s">
        <v>1</v>
      </c>
      <c r="I1" s="4" t="s">
        <v>2</v>
      </c>
      <c r="J1" s="1" t="s">
        <v>3</v>
      </c>
      <c r="K1" s="1" t="s">
        <v>4</v>
      </c>
      <c r="L1" s="1" t="s">
        <v>5</v>
      </c>
      <c r="M1" s="1" t="s">
        <v>95</v>
      </c>
      <c r="N1" s="1" t="s">
        <v>6</v>
      </c>
      <c r="O1" s="1" t="s">
        <v>7</v>
      </c>
      <c r="P1" s="4" t="s">
        <v>8</v>
      </c>
      <c r="Q1" s="4" t="s">
        <v>9</v>
      </c>
      <c r="R1" s="4" t="s">
        <v>10</v>
      </c>
      <c r="S1" s="32" t="s">
        <v>11</v>
      </c>
      <c r="T1" s="1" t="s">
        <v>12</v>
      </c>
      <c r="U1" s="1" t="s">
        <v>13</v>
      </c>
      <c r="V1" s="4" t="s">
        <v>14</v>
      </c>
      <c r="W1" s="1" t="s">
        <v>15</v>
      </c>
      <c r="X1" s="4" t="s">
        <v>16</v>
      </c>
      <c r="Y1" s="1" t="s">
        <v>17</v>
      </c>
      <c r="Z1" s="1" t="s">
        <v>18</v>
      </c>
      <c r="AA1" s="1" t="s">
        <v>19</v>
      </c>
      <c r="AB1" s="4" t="s">
        <v>20</v>
      </c>
      <c r="AC1" s="5" t="s">
        <v>96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35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26</v>
      </c>
      <c r="AN1" s="9" t="s">
        <v>44</v>
      </c>
      <c r="AO1" s="5" t="s">
        <v>1839</v>
      </c>
    </row>
    <row r="2" spans="1:41" ht="15" customHeight="1">
      <c r="A2" s="2" t="s">
        <v>170</v>
      </c>
      <c r="B2" s="2" t="s">
        <v>170</v>
      </c>
      <c r="C2" s="2" t="s">
        <v>1609</v>
      </c>
      <c r="D2" s="2" t="s">
        <v>1841</v>
      </c>
      <c r="E2" s="2" t="str">
        <f>+IF(C2="",SUBSTITUTE(SUBSTITUTE(SUBSTITUTE(B2,CHAR(160)," ")," -","-"),"- ","-"),SUBSTITUTE(SUBSTITUTE(SUBSTITUTE(C2,CHAR(160)," ")," -","-"),"- ","-"))</f>
        <v>E001-00000068</v>
      </c>
      <c r="F2" s="2">
        <v>0</v>
      </c>
      <c r="G2" s="2"/>
      <c r="H2" s="2" t="s">
        <v>171</v>
      </c>
      <c r="I2" s="3">
        <v>45944</v>
      </c>
      <c r="J2" s="3">
        <v>45944</v>
      </c>
      <c r="K2" s="3">
        <v>45944</v>
      </c>
      <c r="L2" s="2"/>
      <c r="M2" s="2"/>
      <c r="N2" s="2"/>
      <c r="O2" s="2" t="s">
        <v>172</v>
      </c>
      <c r="P2" s="2" t="s">
        <v>21</v>
      </c>
      <c r="Q2" s="2">
        <v>-2170</v>
      </c>
      <c r="R2" s="2"/>
      <c r="S2" s="2">
        <v>-2170</v>
      </c>
      <c r="T2" s="2">
        <v>-2170</v>
      </c>
      <c r="U2" s="2"/>
      <c r="V2" s="2" t="s">
        <v>22</v>
      </c>
      <c r="W2" s="2" t="b">
        <v>0</v>
      </c>
      <c r="X2" s="2" t="s">
        <v>25</v>
      </c>
      <c r="Y2" s="2"/>
      <c r="Z2" s="2"/>
      <c r="AA2" s="2"/>
      <c r="AB2" s="2" t="s">
        <v>24</v>
      </c>
      <c r="AN2" s="10">
        <f t="shared" ref="AN2:AN65" si="0">+IF(AM2&lt;&gt;"",AM2,I2)</f>
        <v>45944</v>
      </c>
      <c r="AO2" t="e">
        <f>+VLOOKUP(D2,validaciones_json!$AS:$AS,1,0)</f>
        <v>#N/A</v>
      </c>
    </row>
    <row r="3" spans="1:41" ht="15" customHeight="1">
      <c r="A3" s="2" t="s">
        <v>173</v>
      </c>
      <c r="B3" s="2" t="s">
        <v>173</v>
      </c>
      <c r="C3" s="2" t="s">
        <v>176</v>
      </c>
      <c r="D3" s="2" t="s">
        <v>1842</v>
      </c>
      <c r="E3" s="2" t="str">
        <f t="shared" ref="E3:E66" si="1">+IF(C3="",SUBSTITUTE(SUBSTITUTE(SUBSTITUTE(B3,CHAR(160)," ")," -","-"),"- ","-"),SUBSTITUTE(SUBSTITUTE(SUBSTITUTE(C3,CHAR(160)," ")," -","-"),"- ","-"))</f>
        <v>F002-00001584</v>
      </c>
      <c r="F3" s="2">
        <v>0</v>
      </c>
      <c r="G3" s="2"/>
      <c r="H3" s="2" t="s">
        <v>174</v>
      </c>
      <c r="I3" s="3">
        <v>45943</v>
      </c>
      <c r="J3" s="3">
        <v>45943</v>
      </c>
      <c r="K3" s="3">
        <v>45944</v>
      </c>
      <c r="L3" s="2" t="s">
        <v>175</v>
      </c>
      <c r="M3" s="2"/>
      <c r="N3" s="2" t="s">
        <v>176</v>
      </c>
      <c r="O3" s="2"/>
      <c r="P3" s="2" t="s">
        <v>21</v>
      </c>
      <c r="Q3" s="2">
        <v>-450</v>
      </c>
      <c r="R3" s="2">
        <v>-81</v>
      </c>
      <c r="S3" s="2">
        <v>-531</v>
      </c>
      <c r="T3" s="2">
        <v>-531</v>
      </c>
      <c r="U3" s="2"/>
      <c r="V3" s="2" t="s">
        <v>22</v>
      </c>
      <c r="W3" s="2" t="b">
        <v>0</v>
      </c>
      <c r="X3" s="2" t="s">
        <v>25</v>
      </c>
      <c r="Y3" s="2"/>
      <c r="Z3" s="2"/>
      <c r="AA3" s="2"/>
      <c r="AB3" s="2" t="s">
        <v>24</v>
      </c>
      <c r="AN3" s="10">
        <f t="shared" si="0"/>
        <v>45943</v>
      </c>
      <c r="AO3" t="e">
        <f>+VLOOKUP(D3,validaciones_json!$AS:$AS,1,0)</f>
        <v>#N/A</v>
      </c>
    </row>
    <row r="4" spans="1:41" ht="15" customHeight="1">
      <c r="A4" s="2" t="s">
        <v>177</v>
      </c>
      <c r="B4" s="2" t="s">
        <v>177</v>
      </c>
      <c r="C4" s="2" t="s">
        <v>1610</v>
      </c>
      <c r="D4" s="2" t="s">
        <v>1843</v>
      </c>
      <c r="E4" s="2" t="str">
        <f t="shared" si="1"/>
        <v>E001-00000005</v>
      </c>
      <c r="F4" s="2">
        <v>0</v>
      </c>
      <c r="G4" s="2"/>
      <c r="H4" s="2" t="s">
        <v>178</v>
      </c>
      <c r="I4" s="3">
        <v>45943</v>
      </c>
      <c r="J4" s="3">
        <v>45943</v>
      </c>
      <c r="K4" s="3">
        <v>45943</v>
      </c>
      <c r="L4" s="2"/>
      <c r="M4" s="2"/>
      <c r="N4" s="2" t="s">
        <v>179</v>
      </c>
      <c r="O4" s="2"/>
      <c r="P4" s="2" t="s">
        <v>21</v>
      </c>
      <c r="Q4" s="2">
        <v>-3550</v>
      </c>
      <c r="R4" s="2"/>
      <c r="S4" s="2">
        <v>-3550</v>
      </c>
      <c r="T4" s="2">
        <v>-3550</v>
      </c>
      <c r="U4" s="2"/>
      <c r="V4" s="2" t="s">
        <v>22</v>
      </c>
      <c r="W4" s="2" t="b">
        <v>0</v>
      </c>
      <c r="X4" s="2" t="s">
        <v>25</v>
      </c>
      <c r="Y4" s="2"/>
      <c r="Z4" s="2"/>
      <c r="AA4" s="2"/>
      <c r="AB4" s="2" t="s">
        <v>24</v>
      </c>
      <c r="AN4" s="10">
        <f t="shared" si="0"/>
        <v>45943</v>
      </c>
      <c r="AO4" t="e">
        <f>+VLOOKUP(D4,validaciones_json!$AS:$AS,1,0)</f>
        <v>#N/A</v>
      </c>
    </row>
    <row r="5" spans="1:41" ht="15" customHeight="1">
      <c r="A5" s="2" t="s">
        <v>180</v>
      </c>
      <c r="B5" s="2" t="s">
        <v>180</v>
      </c>
      <c r="C5" s="2" t="s">
        <v>1611</v>
      </c>
      <c r="D5" s="2" t="s">
        <v>1844</v>
      </c>
      <c r="E5" s="2" t="str">
        <f t="shared" si="1"/>
        <v>E001-00000039</v>
      </c>
      <c r="F5" s="2">
        <v>0</v>
      </c>
      <c r="G5" s="2"/>
      <c r="H5" s="2" t="s">
        <v>181</v>
      </c>
      <c r="I5" s="3">
        <v>45942</v>
      </c>
      <c r="J5" s="3">
        <v>45943</v>
      </c>
      <c r="K5" s="3">
        <v>45942</v>
      </c>
      <c r="L5" s="2" t="s">
        <v>182</v>
      </c>
      <c r="M5" s="2"/>
      <c r="N5" s="2" t="s">
        <v>183</v>
      </c>
      <c r="O5" s="2"/>
      <c r="P5" s="2" t="s">
        <v>21</v>
      </c>
      <c r="Q5" s="2">
        <v>-1640</v>
      </c>
      <c r="R5" s="2"/>
      <c r="S5" s="2">
        <v>-1640</v>
      </c>
      <c r="T5" s="2">
        <v>-1640</v>
      </c>
      <c r="U5" s="2"/>
      <c r="V5" s="2" t="s">
        <v>22</v>
      </c>
      <c r="W5" s="2" t="b">
        <v>0</v>
      </c>
      <c r="X5" s="2" t="s">
        <v>25</v>
      </c>
      <c r="Y5" s="2"/>
      <c r="Z5" s="2"/>
      <c r="AA5" s="2"/>
      <c r="AB5" s="2" t="s">
        <v>24</v>
      </c>
      <c r="AN5" s="10">
        <f t="shared" si="0"/>
        <v>45942</v>
      </c>
      <c r="AO5" t="e">
        <f>+VLOOKUP(D5,validaciones_json!$AS:$AS,1,0)</f>
        <v>#N/A</v>
      </c>
    </row>
    <row r="6" spans="1:41" ht="15" customHeight="1">
      <c r="A6" s="2" t="s">
        <v>184</v>
      </c>
      <c r="B6" s="2" t="s">
        <v>184</v>
      </c>
      <c r="C6" s="2" t="s">
        <v>187</v>
      </c>
      <c r="D6" s="2" t="s">
        <v>1845</v>
      </c>
      <c r="E6" s="2" t="str">
        <f t="shared" si="1"/>
        <v>F052-01689541</v>
      </c>
      <c r="F6" s="2">
        <v>0</v>
      </c>
      <c r="G6" s="2"/>
      <c r="H6" s="2" t="s">
        <v>185</v>
      </c>
      <c r="I6" s="3">
        <v>45941</v>
      </c>
      <c r="J6" s="3">
        <v>45941</v>
      </c>
      <c r="K6" s="3">
        <v>45941</v>
      </c>
      <c r="L6" s="2" t="s">
        <v>186</v>
      </c>
      <c r="M6" s="2"/>
      <c r="N6" s="2" t="s">
        <v>187</v>
      </c>
      <c r="O6" s="2"/>
      <c r="P6" s="2" t="s">
        <v>21</v>
      </c>
      <c r="Q6" s="2">
        <v>-225</v>
      </c>
      <c r="R6" s="2">
        <v>-40.5</v>
      </c>
      <c r="S6" s="2">
        <v>-265.5</v>
      </c>
      <c r="T6" s="2">
        <v>-265.5</v>
      </c>
      <c r="U6" s="2"/>
      <c r="V6" s="2" t="s">
        <v>22</v>
      </c>
      <c r="W6" s="2" t="b">
        <v>0</v>
      </c>
      <c r="X6" s="2" t="s">
        <v>25</v>
      </c>
      <c r="Y6" s="2"/>
      <c r="Z6" s="2"/>
      <c r="AA6" s="2"/>
      <c r="AB6" s="2" t="s">
        <v>24</v>
      </c>
      <c r="AN6" s="10">
        <f t="shared" si="0"/>
        <v>45941</v>
      </c>
      <c r="AO6" t="e">
        <f>+VLOOKUP(D6,validaciones_json!$AS:$AS,1,0)</f>
        <v>#N/A</v>
      </c>
    </row>
    <row r="7" spans="1:41" ht="15" customHeight="1">
      <c r="A7" s="2" t="s">
        <v>188</v>
      </c>
      <c r="B7" s="2" t="s">
        <v>188</v>
      </c>
      <c r="C7" s="2" t="s">
        <v>190</v>
      </c>
      <c r="D7" s="2" t="s">
        <v>1846</v>
      </c>
      <c r="E7" s="2" t="str">
        <f t="shared" si="1"/>
        <v>E001-20</v>
      </c>
      <c r="F7" s="2">
        <v>0</v>
      </c>
      <c r="G7" s="2"/>
      <c r="H7" s="2" t="s">
        <v>189</v>
      </c>
      <c r="I7" s="3">
        <v>45940</v>
      </c>
      <c r="J7" s="3">
        <v>45940</v>
      </c>
      <c r="K7" s="3">
        <v>45940</v>
      </c>
      <c r="L7" s="2"/>
      <c r="M7" s="2"/>
      <c r="N7" s="2" t="s">
        <v>190</v>
      </c>
      <c r="O7" s="2"/>
      <c r="P7" s="2" t="s">
        <v>21</v>
      </c>
      <c r="Q7" s="2">
        <v>-5400</v>
      </c>
      <c r="R7" s="2"/>
      <c r="S7" s="2">
        <v>-5400</v>
      </c>
      <c r="T7" s="2">
        <v>-5400</v>
      </c>
      <c r="U7" s="2"/>
      <c r="V7" s="2" t="s">
        <v>22</v>
      </c>
      <c r="W7" s="2" t="b">
        <v>0</v>
      </c>
      <c r="X7" s="2" t="s">
        <v>25</v>
      </c>
      <c r="Y7" s="2"/>
      <c r="Z7" s="2"/>
      <c r="AA7" s="2"/>
      <c r="AB7" s="2" t="s">
        <v>24</v>
      </c>
      <c r="AN7" s="10">
        <f t="shared" si="0"/>
        <v>45940</v>
      </c>
      <c r="AO7" t="e">
        <f>+VLOOKUP(D7,validaciones_json!$AS:$AS,1,0)</f>
        <v>#N/A</v>
      </c>
    </row>
    <row r="8" spans="1:41" ht="15" customHeight="1">
      <c r="A8" s="2" t="s">
        <v>191</v>
      </c>
      <c r="B8" s="2" t="s">
        <v>191</v>
      </c>
      <c r="C8" s="2" t="s">
        <v>1612</v>
      </c>
      <c r="D8" s="2" t="s">
        <v>1847</v>
      </c>
      <c r="E8" s="2" t="str">
        <f t="shared" si="1"/>
        <v>F250-00000900</v>
      </c>
      <c r="F8" s="2">
        <v>0</v>
      </c>
      <c r="G8" s="2"/>
      <c r="H8" s="2" t="s">
        <v>192</v>
      </c>
      <c r="I8" s="3">
        <v>45940</v>
      </c>
      <c r="J8" s="3">
        <v>45940</v>
      </c>
      <c r="K8" s="3">
        <v>45943</v>
      </c>
      <c r="L8" s="2" t="s">
        <v>193</v>
      </c>
      <c r="M8" s="2"/>
      <c r="N8" s="2"/>
      <c r="O8" s="2"/>
      <c r="P8" s="2" t="s">
        <v>21</v>
      </c>
      <c r="Q8" s="2">
        <v>-101.69</v>
      </c>
      <c r="R8" s="2">
        <v>-18.309999999999999</v>
      </c>
      <c r="S8" s="2">
        <v>-120</v>
      </c>
      <c r="T8" s="2">
        <v>-120</v>
      </c>
      <c r="U8" s="2"/>
      <c r="V8" s="2" t="s">
        <v>22</v>
      </c>
      <c r="W8" s="2" t="b">
        <v>0</v>
      </c>
      <c r="X8" s="2" t="s">
        <v>25</v>
      </c>
      <c r="Y8" s="2"/>
      <c r="Z8" s="2"/>
      <c r="AA8" s="2"/>
      <c r="AB8" s="2" t="s">
        <v>24</v>
      </c>
      <c r="AN8" s="10">
        <f t="shared" si="0"/>
        <v>45940</v>
      </c>
      <c r="AO8" t="e">
        <f>+VLOOKUP(D8,validaciones_json!$AS:$AS,1,0)</f>
        <v>#N/A</v>
      </c>
    </row>
    <row r="9" spans="1:41" ht="15" customHeight="1">
      <c r="A9" s="2" t="s">
        <v>194</v>
      </c>
      <c r="B9" s="2" t="s">
        <v>194</v>
      </c>
      <c r="C9" s="2" t="s">
        <v>196</v>
      </c>
      <c r="D9" s="2" t="s">
        <v>1848</v>
      </c>
      <c r="E9" s="2" t="str">
        <f t="shared" si="1"/>
        <v>E001-18</v>
      </c>
      <c r="F9" s="2">
        <v>0</v>
      </c>
      <c r="G9" s="2"/>
      <c r="H9" s="2" t="s">
        <v>195</v>
      </c>
      <c r="I9" s="3">
        <v>45940</v>
      </c>
      <c r="J9" s="3">
        <v>45940</v>
      </c>
      <c r="K9" s="3">
        <v>45940</v>
      </c>
      <c r="L9" s="2"/>
      <c r="M9" s="2"/>
      <c r="N9" s="2" t="s">
        <v>196</v>
      </c>
      <c r="O9" s="2"/>
      <c r="P9" s="2" t="s">
        <v>21</v>
      </c>
      <c r="Q9" s="2">
        <v>-7000</v>
      </c>
      <c r="R9" s="2"/>
      <c r="S9" s="2">
        <v>-7000</v>
      </c>
      <c r="T9" s="2">
        <v>-7000</v>
      </c>
      <c r="U9" s="2"/>
      <c r="V9" s="2" t="s">
        <v>22</v>
      </c>
      <c r="W9" s="2" t="b">
        <v>0</v>
      </c>
      <c r="X9" s="2" t="s">
        <v>25</v>
      </c>
      <c r="Y9" s="2"/>
      <c r="Z9" s="2"/>
      <c r="AA9" s="2"/>
      <c r="AB9" s="2" t="s">
        <v>24</v>
      </c>
      <c r="AN9" s="10">
        <f t="shared" si="0"/>
        <v>45940</v>
      </c>
      <c r="AO9" t="e">
        <f>+VLOOKUP(D9,validaciones_json!$AS:$AS,1,0)</f>
        <v>#N/A</v>
      </c>
    </row>
    <row r="10" spans="1:41" ht="15" customHeight="1">
      <c r="A10" s="2" t="s">
        <v>197</v>
      </c>
      <c r="B10" s="2" t="s">
        <v>197</v>
      </c>
      <c r="C10" s="2" t="s">
        <v>1615</v>
      </c>
      <c r="D10" s="2" t="s">
        <v>1849</v>
      </c>
      <c r="E10" s="2" t="str">
        <f t="shared" si="1"/>
        <v>E001-00000057</v>
      </c>
      <c r="F10" s="2">
        <v>0</v>
      </c>
      <c r="G10" s="2"/>
      <c r="H10" s="2" t="s">
        <v>198</v>
      </c>
      <c r="I10" s="3">
        <v>45940</v>
      </c>
      <c r="J10" s="3">
        <v>45940</v>
      </c>
      <c r="K10" s="3">
        <v>45940</v>
      </c>
      <c r="L10" s="2" t="s">
        <v>199</v>
      </c>
      <c r="M10" s="2"/>
      <c r="N10" s="2"/>
      <c r="O10" s="2"/>
      <c r="P10" s="2" t="s">
        <v>21</v>
      </c>
      <c r="Q10" s="2">
        <v>-338.98</v>
      </c>
      <c r="R10" s="2">
        <v>-61.02</v>
      </c>
      <c r="S10" s="2">
        <v>-400</v>
      </c>
      <c r="T10" s="2">
        <v>-400</v>
      </c>
      <c r="U10" s="2"/>
      <c r="V10" s="2" t="s">
        <v>22</v>
      </c>
      <c r="W10" s="2" t="b">
        <v>0</v>
      </c>
      <c r="X10" s="2" t="s">
        <v>25</v>
      </c>
      <c r="Y10" s="2"/>
      <c r="Z10" s="2"/>
      <c r="AA10" s="2"/>
      <c r="AB10" s="2" t="s">
        <v>24</v>
      </c>
      <c r="AN10" s="10">
        <f t="shared" si="0"/>
        <v>45940</v>
      </c>
      <c r="AO10" t="e">
        <f>+VLOOKUP(D10,validaciones_json!$AS:$AS,1,0)</f>
        <v>#N/A</v>
      </c>
    </row>
    <row r="11" spans="1:41" ht="15" customHeight="1">
      <c r="A11" s="2" t="s">
        <v>200</v>
      </c>
      <c r="B11" s="2" t="s">
        <v>200</v>
      </c>
      <c r="C11" s="2" t="s">
        <v>1616</v>
      </c>
      <c r="D11" s="2" t="s">
        <v>1850</v>
      </c>
      <c r="E11" s="2" t="str">
        <f t="shared" si="1"/>
        <v>E001-00000026</v>
      </c>
      <c r="F11" s="2">
        <v>0</v>
      </c>
      <c r="G11" s="2"/>
      <c r="H11" s="2" t="s">
        <v>201</v>
      </c>
      <c r="I11" s="3">
        <v>45940</v>
      </c>
      <c r="J11" s="3">
        <v>45940</v>
      </c>
      <c r="K11" s="3">
        <v>45940</v>
      </c>
      <c r="L11" s="2" t="s">
        <v>202</v>
      </c>
      <c r="M11" s="2"/>
      <c r="N11" s="2"/>
      <c r="O11" s="2"/>
      <c r="P11" s="2" t="s">
        <v>21</v>
      </c>
      <c r="Q11" s="2">
        <v>-296.61</v>
      </c>
      <c r="R11" s="2">
        <v>-53.39</v>
      </c>
      <c r="S11" s="2">
        <v>-350</v>
      </c>
      <c r="T11" s="2">
        <v>-350</v>
      </c>
      <c r="U11" s="2"/>
      <c r="V11" s="2" t="s">
        <v>22</v>
      </c>
      <c r="W11" s="2" t="b">
        <v>0</v>
      </c>
      <c r="X11" s="2" t="s">
        <v>25</v>
      </c>
      <c r="Y11" s="2"/>
      <c r="Z11" s="2"/>
      <c r="AA11" s="2"/>
      <c r="AB11" s="2" t="s">
        <v>24</v>
      </c>
      <c r="AN11" s="10">
        <f t="shared" si="0"/>
        <v>45940</v>
      </c>
      <c r="AO11" t="e">
        <f>+VLOOKUP(D11,validaciones_json!$AS:$AS,1,0)</f>
        <v>#N/A</v>
      </c>
    </row>
    <row r="12" spans="1:41" ht="15" customHeight="1">
      <c r="A12" s="2" t="s">
        <v>203</v>
      </c>
      <c r="B12" s="2" t="s">
        <v>203</v>
      </c>
      <c r="C12" s="2" t="s">
        <v>205</v>
      </c>
      <c r="D12" s="2" t="s">
        <v>1851</v>
      </c>
      <c r="E12" s="2" t="str">
        <f t="shared" si="1"/>
        <v>F030-00008004</v>
      </c>
      <c r="F12" s="2">
        <v>0</v>
      </c>
      <c r="G12" s="2"/>
      <c r="H12" s="2" t="s">
        <v>204</v>
      </c>
      <c r="I12" s="3">
        <v>45931</v>
      </c>
      <c r="J12" s="3">
        <v>45940</v>
      </c>
      <c r="K12" s="3">
        <v>45931</v>
      </c>
      <c r="L12" s="2"/>
      <c r="M12" s="2"/>
      <c r="N12" s="2" t="s">
        <v>205</v>
      </c>
      <c r="O12" s="2"/>
      <c r="P12" s="2" t="s">
        <v>21</v>
      </c>
      <c r="Q12" s="2">
        <v>-71.7</v>
      </c>
      <c r="R12" s="2"/>
      <c r="S12" s="2">
        <v>-71.7</v>
      </c>
      <c r="T12" s="2">
        <v>-71.7</v>
      </c>
      <c r="U12" s="2"/>
      <c r="V12" s="2" t="s">
        <v>22</v>
      </c>
      <c r="W12" s="2" t="b">
        <v>0</v>
      </c>
      <c r="X12" s="2" t="s">
        <v>25</v>
      </c>
      <c r="Y12" s="2"/>
      <c r="Z12" s="2"/>
      <c r="AA12" s="2"/>
      <c r="AB12" s="2" t="s">
        <v>24</v>
      </c>
      <c r="AN12" s="10">
        <f t="shared" si="0"/>
        <v>45931</v>
      </c>
      <c r="AO12" t="e">
        <f>+VLOOKUP(D12,validaciones_json!$AS:$AS,1,0)</f>
        <v>#N/A</v>
      </c>
    </row>
    <row r="13" spans="1:41" ht="15" customHeight="1">
      <c r="A13" s="2" t="s">
        <v>206</v>
      </c>
      <c r="B13" s="2" t="s">
        <v>206</v>
      </c>
      <c r="C13" s="2" t="s">
        <v>208</v>
      </c>
      <c r="D13" s="2" t="s">
        <v>1852</v>
      </c>
      <c r="E13" s="2" t="str">
        <f t="shared" si="1"/>
        <v>F301-00040284</v>
      </c>
      <c r="F13" s="2">
        <v>0</v>
      </c>
      <c r="G13" s="2"/>
      <c r="H13" s="2" t="s">
        <v>207</v>
      </c>
      <c r="I13" s="3">
        <v>45937</v>
      </c>
      <c r="J13" s="3">
        <v>45940</v>
      </c>
      <c r="K13" s="3">
        <v>45937</v>
      </c>
      <c r="L13" s="2"/>
      <c r="M13" s="2"/>
      <c r="N13" s="2" t="s">
        <v>208</v>
      </c>
      <c r="O13" s="2"/>
      <c r="P13" s="2" t="s">
        <v>21</v>
      </c>
      <c r="Q13" s="2">
        <v>-127.8</v>
      </c>
      <c r="R13" s="2"/>
      <c r="S13" s="2">
        <v>-127.8</v>
      </c>
      <c r="T13" s="2">
        <v>-127.8</v>
      </c>
      <c r="U13" s="2"/>
      <c r="V13" s="2" t="s">
        <v>22</v>
      </c>
      <c r="W13" s="2" t="b">
        <v>0</v>
      </c>
      <c r="X13" s="2" t="s">
        <v>25</v>
      </c>
      <c r="Y13" s="2"/>
      <c r="Z13" s="2"/>
      <c r="AA13" s="2"/>
      <c r="AB13" s="2" t="s">
        <v>24</v>
      </c>
      <c r="AN13" s="10">
        <f t="shared" si="0"/>
        <v>45937</v>
      </c>
      <c r="AO13" t="e">
        <f>+VLOOKUP(D13,validaciones_json!$AS:$AS,1,0)</f>
        <v>#N/A</v>
      </c>
    </row>
    <row r="14" spans="1:41" ht="15" customHeight="1">
      <c r="A14" s="2" t="s">
        <v>209</v>
      </c>
      <c r="B14" s="2" t="s">
        <v>209</v>
      </c>
      <c r="C14" s="2" t="s">
        <v>1625</v>
      </c>
      <c r="D14" s="2" t="s">
        <v>1853</v>
      </c>
      <c r="E14" s="2" t="str">
        <f t="shared" si="1"/>
        <v>F004-00001283</v>
      </c>
      <c r="F14" s="2">
        <v>0</v>
      </c>
      <c r="G14" s="2"/>
      <c r="H14" s="2" t="s">
        <v>210</v>
      </c>
      <c r="I14" s="3">
        <v>45936</v>
      </c>
      <c r="J14" s="3">
        <v>45940</v>
      </c>
      <c r="K14" s="3">
        <v>45936</v>
      </c>
      <c r="L14" s="2"/>
      <c r="M14" s="2"/>
      <c r="N14" s="2" t="s">
        <v>211</v>
      </c>
      <c r="O14" s="2"/>
      <c r="P14" s="2" t="s">
        <v>21</v>
      </c>
      <c r="Q14" s="2">
        <v>-64.5</v>
      </c>
      <c r="R14" s="2"/>
      <c r="S14" s="2">
        <v>-64.5</v>
      </c>
      <c r="T14" s="2">
        <v>-64.5</v>
      </c>
      <c r="U14" s="2"/>
      <c r="V14" s="2" t="s">
        <v>22</v>
      </c>
      <c r="W14" s="2" t="b">
        <v>0</v>
      </c>
      <c r="X14" s="2" t="s">
        <v>25</v>
      </c>
      <c r="Y14" s="2"/>
      <c r="Z14" s="2"/>
      <c r="AA14" s="2"/>
      <c r="AB14" s="2" t="s">
        <v>24</v>
      </c>
      <c r="AN14" s="10">
        <f t="shared" si="0"/>
        <v>45936</v>
      </c>
      <c r="AO14" t="e">
        <f>+VLOOKUP(D14,validaciones_json!$AS:$AS,1,0)</f>
        <v>#N/A</v>
      </c>
    </row>
    <row r="15" spans="1:41" ht="15" customHeight="1">
      <c r="A15" s="2" t="s">
        <v>212</v>
      </c>
      <c r="B15" s="2" t="s">
        <v>212</v>
      </c>
      <c r="C15" s="2" t="s">
        <v>214</v>
      </c>
      <c r="D15" s="2" t="s">
        <v>1854</v>
      </c>
      <c r="E15" s="2" t="str">
        <f t="shared" si="1"/>
        <v>F003-00001183</v>
      </c>
      <c r="F15" s="2">
        <v>0</v>
      </c>
      <c r="G15" s="2"/>
      <c r="H15" s="2" t="s">
        <v>213</v>
      </c>
      <c r="I15" s="3">
        <v>45939</v>
      </c>
      <c r="J15" s="3">
        <v>45940</v>
      </c>
      <c r="K15" s="3">
        <v>45939</v>
      </c>
      <c r="L15" s="2"/>
      <c r="M15" s="2"/>
      <c r="N15" s="2" t="s">
        <v>214</v>
      </c>
      <c r="O15" s="2"/>
      <c r="P15" s="2" t="s">
        <v>21</v>
      </c>
      <c r="Q15" s="2">
        <v>-462</v>
      </c>
      <c r="R15" s="2"/>
      <c r="S15" s="2">
        <v>-462</v>
      </c>
      <c r="T15" s="2">
        <v>-462</v>
      </c>
      <c r="U15" s="2"/>
      <c r="V15" s="2" t="s">
        <v>22</v>
      </c>
      <c r="W15" s="2" t="b">
        <v>0</v>
      </c>
      <c r="X15" s="2" t="s">
        <v>25</v>
      </c>
      <c r="Y15" s="2"/>
      <c r="Z15" s="2"/>
      <c r="AA15" s="2"/>
      <c r="AB15" s="2" t="s">
        <v>24</v>
      </c>
      <c r="AN15" s="10">
        <f t="shared" si="0"/>
        <v>45939</v>
      </c>
      <c r="AO15" t="e">
        <f>+VLOOKUP(D15,validaciones_json!$AS:$AS,1,0)</f>
        <v>#N/A</v>
      </c>
    </row>
    <row r="16" spans="1:41" ht="15" customHeight="1">
      <c r="A16" s="2" t="s">
        <v>215</v>
      </c>
      <c r="B16" s="2" t="s">
        <v>215</v>
      </c>
      <c r="C16" s="2" t="s">
        <v>1617</v>
      </c>
      <c r="D16" s="2" t="s">
        <v>1855</v>
      </c>
      <c r="E16" s="2" t="str">
        <f t="shared" si="1"/>
        <v>E001-00000013</v>
      </c>
      <c r="F16" s="2">
        <v>0</v>
      </c>
      <c r="G16" s="2"/>
      <c r="H16" s="2" t="s">
        <v>216</v>
      </c>
      <c r="I16" s="3">
        <v>45939</v>
      </c>
      <c r="J16" s="3">
        <v>45939</v>
      </c>
      <c r="K16" s="3">
        <v>45940</v>
      </c>
      <c r="L16" s="2"/>
      <c r="M16" s="2"/>
      <c r="N16" s="2"/>
      <c r="O16" s="2"/>
      <c r="P16" s="2" t="s">
        <v>21</v>
      </c>
      <c r="Q16" s="2">
        <v>-1000</v>
      </c>
      <c r="R16" s="2">
        <v>-180</v>
      </c>
      <c r="S16" s="2">
        <v>-1180</v>
      </c>
      <c r="T16" s="2">
        <v>-1180</v>
      </c>
      <c r="U16" s="2"/>
      <c r="V16" s="2" t="s">
        <v>22</v>
      </c>
      <c r="W16" s="2" t="b">
        <v>0</v>
      </c>
      <c r="X16" s="2" t="s">
        <v>25</v>
      </c>
      <c r="Y16" s="2"/>
      <c r="Z16" s="2"/>
      <c r="AA16" s="2"/>
      <c r="AB16" s="2" t="s">
        <v>24</v>
      </c>
      <c r="AN16" s="10">
        <f t="shared" si="0"/>
        <v>45939</v>
      </c>
      <c r="AO16" t="e">
        <f>+VLOOKUP(D16,validaciones_json!$AS:$AS,1,0)</f>
        <v>#N/A</v>
      </c>
    </row>
    <row r="17" spans="1:41" ht="15" customHeight="1">
      <c r="A17" s="2" t="s">
        <v>217</v>
      </c>
      <c r="B17" s="2" t="s">
        <v>217</v>
      </c>
      <c r="C17" s="2" t="s">
        <v>1618</v>
      </c>
      <c r="D17" s="2" t="s">
        <v>1856</v>
      </c>
      <c r="E17" s="2" t="str">
        <f t="shared" si="1"/>
        <v>E001-00000493</v>
      </c>
      <c r="F17" s="2">
        <v>0</v>
      </c>
      <c r="G17" s="2"/>
      <c r="H17" s="2" t="s">
        <v>218</v>
      </c>
      <c r="I17" s="3">
        <v>45938</v>
      </c>
      <c r="J17" s="3">
        <v>45938</v>
      </c>
      <c r="K17" s="3">
        <v>45939</v>
      </c>
      <c r="L17" s="2" t="s">
        <v>219</v>
      </c>
      <c r="M17" s="2"/>
      <c r="N17" s="2" t="s">
        <v>220</v>
      </c>
      <c r="O17" s="2"/>
      <c r="P17" s="2" t="s">
        <v>21</v>
      </c>
      <c r="Q17" s="2">
        <v>-110.17</v>
      </c>
      <c r="R17" s="2">
        <v>-19.84</v>
      </c>
      <c r="S17" s="2">
        <v>-130.01</v>
      </c>
      <c r="T17" s="2">
        <v>-130.01</v>
      </c>
      <c r="U17" s="2"/>
      <c r="V17" s="2" t="s">
        <v>22</v>
      </c>
      <c r="W17" s="2" t="b">
        <v>0</v>
      </c>
      <c r="X17" s="2" t="s">
        <v>25</v>
      </c>
      <c r="Y17" s="2"/>
      <c r="Z17" s="2"/>
      <c r="AA17" s="2"/>
      <c r="AB17" s="2" t="s">
        <v>24</v>
      </c>
      <c r="AN17" s="10">
        <f t="shared" si="0"/>
        <v>45938</v>
      </c>
      <c r="AO17" t="e">
        <f>+VLOOKUP(D17,validaciones_json!$AS:$AS,1,0)</f>
        <v>#N/A</v>
      </c>
    </row>
    <row r="18" spans="1:41" ht="15" customHeight="1">
      <c r="A18" s="2" t="s">
        <v>221</v>
      </c>
      <c r="B18" s="2" t="s">
        <v>221</v>
      </c>
      <c r="C18" s="2" t="s">
        <v>1619</v>
      </c>
      <c r="D18" s="2" t="s">
        <v>1857</v>
      </c>
      <c r="E18" s="2" t="str">
        <f t="shared" si="1"/>
        <v>E001-00000492</v>
      </c>
      <c r="F18" s="2">
        <v>0</v>
      </c>
      <c r="G18" s="2"/>
      <c r="H18" s="2" t="s">
        <v>218</v>
      </c>
      <c r="I18" s="3">
        <v>45938</v>
      </c>
      <c r="J18" s="3">
        <v>45938</v>
      </c>
      <c r="K18" s="3">
        <v>45939</v>
      </c>
      <c r="L18" s="2" t="s">
        <v>222</v>
      </c>
      <c r="M18" s="2"/>
      <c r="N18" s="2" t="s">
        <v>223</v>
      </c>
      <c r="O18" s="2"/>
      <c r="P18" s="2" t="s">
        <v>21</v>
      </c>
      <c r="Q18" s="2">
        <v>-550.85</v>
      </c>
      <c r="R18" s="2">
        <v>-99.17</v>
      </c>
      <c r="S18" s="2">
        <v>-650.02</v>
      </c>
      <c r="T18" s="2">
        <v>-650.02</v>
      </c>
      <c r="U18" s="2"/>
      <c r="V18" s="2" t="s">
        <v>22</v>
      </c>
      <c r="W18" s="2" t="b">
        <v>0</v>
      </c>
      <c r="X18" s="2" t="s">
        <v>25</v>
      </c>
      <c r="Y18" s="2"/>
      <c r="Z18" s="2"/>
      <c r="AA18" s="2"/>
      <c r="AB18" s="2" t="s">
        <v>24</v>
      </c>
      <c r="AN18" s="10">
        <f t="shared" si="0"/>
        <v>45938</v>
      </c>
      <c r="AO18" t="e">
        <f>+VLOOKUP(D18,validaciones_json!$AS:$AS,1,0)</f>
        <v>#N/A</v>
      </c>
    </row>
    <row r="19" spans="1:41" ht="15" customHeight="1">
      <c r="A19" s="2" t="s">
        <v>224</v>
      </c>
      <c r="B19" s="2" t="s">
        <v>224</v>
      </c>
      <c r="C19" s="2" t="s">
        <v>1620</v>
      </c>
      <c r="D19" s="2" t="s">
        <v>1858</v>
      </c>
      <c r="E19" s="2" t="str">
        <f t="shared" si="1"/>
        <v>E001-00000127</v>
      </c>
      <c r="F19" s="2">
        <v>0</v>
      </c>
      <c r="G19" s="2"/>
      <c r="H19" s="2" t="s">
        <v>225</v>
      </c>
      <c r="I19" s="3">
        <v>45937</v>
      </c>
      <c r="J19" s="3">
        <v>45937</v>
      </c>
      <c r="K19" s="3">
        <v>45939</v>
      </c>
      <c r="L19" s="2" t="s">
        <v>226</v>
      </c>
      <c r="M19" s="2"/>
      <c r="N19" s="2" t="s">
        <v>227</v>
      </c>
      <c r="O19" s="2"/>
      <c r="P19" s="2" t="s">
        <v>21</v>
      </c>
      <c r="Q19" s="2">
        <v>-1200</v>
      </c>
      <c r="R19" s="2">
        <v>-216</v>
      </c>
      <c r="S19" s="2">
        <v>-1416</v>
      </c>
      <c r="T19" s="2">
        <v>-1416</v>
      </c>
      <c r="U19" s="2"/>
      <c r="V19" s="2" t="s">
        <v>22</v>
      </c>
      <c r="W19" s="2" t="b">
        <v>0</v>
      </c>
      <c r="X19" s="2" t="s">
        <v>25</v>
      </c>
      <c r="Y19" s="2"/>
      <c r="Z19" s="2"/>
      <c r="AA19" s="2"/>
      <c r="AB19" s="2" t="s">
        <v>24</v>
      </c>
      <c r="AN19" s="10">
        <f t="shared" si="0"/>
        <v>45937</v>
      </c>
      <c r="AO19" t="e">
        <f>+VLOOKUP(D19,validaciones_json!$AS:$AS,1,0)</f>
        <v>#N/A</v>
      </c>
    </row>
    <row r="20" spans="1:41" ht="15" customHeight="1">
      <c r="A20" s="2" t="s">
        <v>228</v>
      </c>
      <c r="B20" s="2" t="s">
        <v>228</v>
      </c>
      <c r="C20" s="2" t="s">
        <v>1621</v>
      </c>
      <c r="D20" s="2" t="s">
        <v>1859</v>
      </c>
      <c r="E20" s="2" t="str">
        <f t="shared" si="1"/>
        <v>E001-00000129</v>
      </c>
      <c r="F20" s="2">
        <v>0</v>
      </c>
      <c r="G20" s="2"/>
      <c r="H20" s="2" t="s">
        <v>225</v>
      </c>
      <c r="I20" s="3">
        <v>45937</v>
      </c>
      <c r="J20" s="3">
        <v>45937</v>
      </c>
      <c r="K20" s="3">
        <v>45939</v>
      </c>
      <c r="L20" s="2" t="s">
        <v>229</v>
      </c>
      <c r="M20" s="2"/>
      <c r="N20" s="2" t="s">
        <v>230</v>
      </c>
      <c r="O20" s="2"/>
      <c r="P20" s="2" t="s">
        <v>21</v>
      </c>
      <c r="Q20" s="2">
        <v>-200</v>
      </c>
      <c r="R20" s="2">
        <v>-36</v>
      </c>
      <c r="S20" s="2">
        <v>-236</v>
      </c>
      <c r="T20" s="2">
        <v>-236</v>
      </c>
      <c r="U20" s="2"/>
      <c r="V20" s="2" t="s">
        <v>22</v>
      </c>
      <c r="W20" s="2" t="b">
        <v>0</v>
      </c>
      <c r="X20" s="2" t="s">
        <v>25</v>
      </c>
      <c r="Y20" s="2"/>
      <c r="Z20" s="2"/>
      <c r="AA20" s="2"/>
      <c r="AB20" s="2" t="s">
        <v>24</v>
      </c>
      <c r="AN20" s="10">
        <f t="shared" si="0"/>
        <v>45937</v>
      </c>
      <c r="AO20" t="e">
        <f>+VLOOKUP(D20,validaciones_json!$AS:$AS,1,0)</f>
        <v>#N/A</v>
      </c>
    </row>
    <row r="21" spans="1:41" ht="15" customHeight="1">
      <c r="A21" s="2" t="s">
        <v>231</v>
      </c>
      <c r="B21" s="2" t="s">
        <v>231</v>
      </c>
      <c r="C21" s="2" t="s">
        <v>1622</v>
      </c>
      <c r="D21" s="2" t="s">
        <v>1860</v>
      </c>
      <c r="E21" s="2" t="str">
        <f t="shared" si="1"/>
        <v>E001-00000128</v>
      </c>
      <c r="F21" s="2">
        <v>0</v>
      </c>
      <c r="G21" s="2"/>
      <c r="H21" s="2" t="s">
        <v>225</v>
      </c>
      <c r="I21" s="3">
        <v>45937</v>
      </c>
      <c r="J21" s="3">
        <v>45937</v>
      </c>
      <c r="K21" s="3">
        <v>45937</v>
      </c>
      <c r="L21" s="2" t="s">
        <v>232</v>
      </c>
      <c r="M21" s="2"/>
      <c r="N21" s="2"/>
      <c r="O21" s="2"/>
      <c r="P21" s="2" t="s">
        <v>21</v>
      </c>
      <c r="Q21" s="2">
        <v>-308</v>
      </c>
      <c r="R21" s="2">
        <v>-55.44</v>
      </c>
      <c r="S21" s="2">
        <v>-363.44</v>
      </c>
      <c r="T21" s="2">
        <v>-363.44</v>
      </c>
      <c r="U21" s="2"/>
      <c r="V21" s="2" t="s">
        <v>22</v>
      </c>
      <c r="W21" s="2" t="b">
        <v>0</v>
      </c>
      <c r="X21" s="2" t="s">
        <v>25</v>
      </c>
      <c r="Y21" s="2"/>
      <c r="Z21" s="2"/>
      <c r="AA21" s="2"/>
      <c r="AB21" s="2" t="s">
        <v>24</v>
      </c>
      <c r="AN21" s="10">
        <f t="shared" si="0"/>
        <v>45937</v>
      </c>
      <c r="AO21" t="e">
        <f>+VLOOKUP(D21,validaciones_json!$AS:$AS,1,0)</f>
        <v>#N/A</v>
      </c>
    </row>
    <row r="22" spans="1:41" ht="15" customHeight="1">
      <c r="A22" s="2" t="s">
        <v>233</v>
      </c>
      <c r="B22" s="2" t="s">
        <v>233</v>
      </c>
      <c r="C22" s="2" t="s">
        <v>1623</v>
      </c>
      <c r="D22" s="2" t="s">
        <v>1861</v>
      </c>
      <c r="E22" s="2" t="str">
        <f t="shared" si="1"/>
        <v>E001-00000067</v>
      </c>
      <c r="F22" s="2">
        <v>0</v>
      </c>
      <c r="G22" s="2"/>
      <c r="H22" s="2" t="s">
        <v>171</v>
      </c>
      <c r="I22" s="3">
        <v>45937</v>
      </c>
      <c r="J22" s="3">
        <v>45937</v>
      </c>
      <c r="K22" s="3">
        <v>45937</v>
      </c>
      <c r="L22" s="2" t="s">
        <v>234</v>
      </c>
      <c r="M22" s="2"/>
      <c r="N22" s="2"/>
      <c r="O22" s="2"/>
      <c r="P22" s="2" t="s">
        <v>21</v>
      </c>
      <c r="Q22" s="2">
        <v>-880</v>
      </c>
      <c r="R22" s="2"/>
      <c r="S22" s="2">
        <v>-880</v>
      </c>
      <c r="T22" s="2">
        <v>-880</v>
      </c>
      <c r="U22" s="2"/>
      <c r="V22" s="2" t="s">
        <v>22</v>
      </c>
      <c r="W22" s="2" t="b">
        <v>0</v>
      </c>
      <c r="X22" s="2" t="s">
        <v>25</v>
      </c>
      <c r="Y22" s="2"/>
      <c r="Z22" s="2"/>
      <c r="AA22" s="2"/>
      <c r="AB22" s="2" t="s">
        <v>24</v>
      </c>
      <c r="AN22" s="10">
        <f t="shared" si="0"/>
        <v>45937</v>
      </c>
      <c r="AO22" t="e">
        <f>+VLOOKUP(D22,validaciones_json!$AS:$AS,1,0)</f>
        <v>#N/A</v>
      </c>
    </row>
    <row r="23" spans="1:41" ht="15" customHeight="1">
      <c r="A23" s="2" t="s">
        <v>235</v>
      </c>
      <c r="B23" s="2" t="s">
        <v>235</v>
      </c>
      <c r="C23" s="2" t="s">
        <v>1624</v>
      </c>
      <c r="D23" s="2" t="s">
        <v>1862</v>
      </c>
      <c r="E23" s="2" t="str">
        <f t="shared" si="1"/>
        <v>E001-00000016</v>
      </c>
      <c r="F23" s="2">
        <v>0</v>
      </c>
      <c r="G23" s="2"/>
      <c r="H23" s="2" t="s">
        <v>236</v>
      </c>
      <c r="I23" s="3">
        <v>45936</v>
      </c>
      <c r="J23" s="3">
        <v>45936</v>
      </c>
      <c r="K23" s="3">
        <v>45943</v>
      </c>
      <c r="L23" s="2" t="s">
        <v>237</v>
      </c>
      <c r="M23" s="2"/>
      <c r="N23" s="2" t="s">
        <v>238</v>
      </c>
      <c r="O23" s="2"/>
      <c r="P23" s="2" t="s">
        <v>21</v>
      </c>
      <c r="Q23" s="2">
        <v>-600</v>
      </c>
      <c r="R23" s="2"/>
      <c r="S23" s="2">
        <v>-600</v>
      </c>
      <c r="T23" s="2">
        <v>-600</v>
      </c>
      <c r="U23" s="2"/>
      <c r="V23" s="2" t="s">
        <v>22</v>
      </c>
      <c r="W23" s="2" t="b">
        <v>0</v>
      </c>
      <c r="X23" s="2" t="s">
        <v>25</v>
      </c>
      <c r="Y23" s="2"/>
      <c r="Z23" s="2"/>
      <c r="AA23" s="2"/>
      <c r="AB23" s="2" t="s">
        <v>24</v>
      </c>
      <c r="AN23" s="10">
        <f t="shared" si="0"/>
        <v>45936</v>
      </c>
      <c r="AO23" t="e">
        <f>+VLOOKUP(D23,validaciones_json!$AS:$AS,1,0)</f>
        <v>#N/A</v>
      </c>
    </row>
    <row r="24" spans="1:41" ht="15" customHeight="1">
      <c r="A24" s="2" t="s">
        <v>239</v>
      </c>
      <c r="B24" s="2" t="s">
        <v>239</v>
      </c>
      <c r="C24" s="2" t="s">
        <v>1952</v>
      </c>
      <c r="D24" s="2" t="s">
        <v>1863</v>
      </c>
      <c r="E24" s="2" t="str">
        <f t="shared" si="1"/>
        <v>E001-38</v>
      </c>
      <c r="F24" s="2">
        <v>0</v>
      </c>
      <c r="G24" s="2"/>
      <c r="H24" s="2" t="s">
        <v>181</v>
      </c>
      <c r="I24" s="3">
        <v>45936</v>
      </c>
      <c r="J24" s="3">
        <v>45936</v>
      </c>
      <c r="K24" s="3">
        <v>45939</v>
      </c>
      <c r="L24" s="2" t="s">
        <v>240</v>
      </c>
      <c r="M24" s="2"/>
      <c r="N24" s="2" t="s">
        <v>241</v>
      </c>
      <c r="O24" s="2"/>
      <c r="P24" s="2" t="s">
        <v>21</v>
      </c>
      <c r="Q24" s="2">
        <v>-160</v>
      </c>
      <c r="R24" s="2"/>
      <c r="S24" s="2">
        <v>-160</v>
      </c>
      <c r="T24" s="2">
        <v>-160</v>
      </c>
      <c r="U24" s="2"/>
      <c r="V24" s="2" t="s">
        <v>22</v>
      </c>
      <c r="W24" s="2" t="b">
        <v>0</v>
      </c>
      <c r="X24" s="2" t="s">
        <v>25</v>
      </c>
      <c r="Y24" s="2"/>
      <c r="Z24" s="2"/>
      <c r="AA24" s="2"/>
      <c r="AB24" s="2" t="s">
        <v>24</v>
      </c>
      <c r="AN24" s="10">
        <f t="shared" si="0"/>
        <v>45936</v>
      </c>
      <c r="AO24" t="e">
        <f>+VLOOKUP(D24,validaciones_json!$AS:$AS,1,0)</f>
        <v>#N/A</v>
      </c>
    </row>
    <row r="25" spans="1:41" ht="15" customHeight="1">
      <c r="A25" s="2" t="s">
        <v>242</v>
      </c>
      <c r="B25" s="2" t="s">
        <v>242</v>
      </c>
      <c r="C25" s="2" t="s">
        <v>1626</v>
      </c>
      <c r="D25" s="2" t="s">
        <v>1864</v>
      </c>
      <c r="E25" s="2" t="str">
        <f t="shared" si="1"/>
        <v>F001-00025751</v>
      </c>
      <c r="F25" s="2">
        <v>0</v>
      </c>
      <c r="G25" s="2"/>
      <c r="H25" s="2" t="s">
        <v>243</v>
      </c>
      <c r="I25" s="3">
        <v>45936</v>
      </c>
      <c r="J25" s="3">
        <v>45936</v>
      </c>
      <c r="K25" s="3">
        <v>45936</v>
      </c>
      <c r="L25" s="2" t="s">
        <v>244</v>
      </c>
      <c r="M25" s="2"/>
      <c r="N25" s="2"/>
      <c r="O25" s="2"/>
      <c r="P25" s="2" t="s">
        <v>21</v>
      </c>
      <c r="Q25" s="2">
        <v>-2477</v>
      </c>
      <c r="R25" s="2">
        <v>-445.86</v>
      </c>
      <c r="S25" s="2">
        <v>-2922.86</v>
      </c>
      <c r="T25" s="2">
        <v>-2922.86</v>
      </c>
      <c r="U25" s="2"/>
      <c r="V25" s="2" t="s">
        <v>22</v>
      </c>
      <c r="W25" s="2" t="b">
        <v>0</v>
      </c>
      <c r="X25" s="2" t="s">
        <v>25</v>
      </c>
      <c r="Y25" s="2"/>
      <c r="Z25" s="2"/>
      <c r="AA25" s="2"/>
      <c r="AB25" s="2" t="s">
        <v>24</v>
      </c>
      <c r="AN25" s="10">
        <f t="shared" si="0"/>
        <v>45936</v>
      </c>
      <c r="AO25" t="e">
        <f>+VLOOKUP(D25,validaciones_json!$AS:$AS,1,0)</f>
        <v>#N/A</v>
      </c>
    </row>
    <row r="26" spans="1:41" ht="15" customHeight="1">
      <c r="A26" s="2" t="s">
        <v>245</v>
      </c>
      <c r="B26" s="2" t="s">
        <v>245</v>
      </c>
      <c r="C26" s="2" t="s">
        <v>1627</v>
      </c>
      <c r="D26" s="2" t="s">
        <v>1865</v>
      </c>
      <c r="E26" s="2" t="str">
        <f t="shared" si="1"/>
        <v>544-4458714229</v>
      </c>
      <c r="F26" s="2">
        <v>0</v>
      </c>
      <c r="G26" s="2"/>
      <c r="H26" s="2" t="s">
        <v>246</v>
      </c>
      <c r="I26" s="3">
        <v>45935</v>
      </c>
      <c r="J26" s="3">
        <v>45935</v>
      </c>
      <c r="K26" s="3">
        <v>45939</v>
      </c>
      <c r="L26" s="2" t="s">
        <v>247</v>
      </c>
      <c r="M26" s="2"/>
      <c r="N26" s="2"/>
      <c r="O26" s="2"/>
      <c r="P26" s="2" t="s">
        <v>21</v>
      </c>
      <c r="Q26" s="2">
        <v>-132.78</v>
      </c>
      <c r="R26" s="2">
        <v>-23.9</v>
      </c>
      <c r="S26" s="2">
        <v>-156.68</v>
      </c>
      <c r="T26" s="2">
        <v>-156.68</v>
      </c>
      <c r="U26" s="2"/>
      <c r="V26" s="2" t="s">
        <v>22</v>
      </c>
      <c r="W26" s="2" t="b">
        <v>0</v>
      </c>
      <c r="X26" s="2" t="s">
        <v>25</v>
      </c>
      <c r="Y26" s="2"/>
      <c r="Z26" s="2"/>
      <c r="AA26" s="2"/>
      <c r="AB26" s="2" t="s">
        <v>24</v>
      </c>
      <c r="AN26" s="10">
        <f t="shared" si="0"/>
        <v>45935</v>
      </c>
      <c r="AO26" t="e">
        <f>+VLOOKUP(D26,validaciones_json!$AS:$AS,1,0)</f>
        <v>#N/A</v>
      </c>
    </row>
    <row r="27" spans="1:41" ht="15" customHeight="1">
      <c r="A27" s="2" t="s">
        <v>248</v>
      </c>
      <c r="B27" s="2" t="s">
        <v>248</v>
      </c>
      <c r="C27" s="2" t="s">
        <v>1628</v>
      </c>
      <c r="D27" s="2" t="s">
        <v>1866</v>
      </c>
      <c r="E27" s="2" t="str">
        <f t="shared" si="1"/>
        <v>FP03-00001558</v>
      </c>
      <c r="F27" s="2">
        <v>0</v>
      </c>
      <c r="G27" s="2"/>
      <c r="H27" s="2" t="s">
        <v>249</v>
      </c>
      <c r="I27" s="3">
        <v>45935</v>
      </c>
      <c r="J27" s="3">
        <v>45935</v>
      </c>
      <c r="K27" s="3">
        <v>45937</v>
      </c>
      <c r="L27" s="2"/>
      <c r="M27" s="2"/>
      <c r="N27" s="2"/>
      <c r="O27" s="2"/>
      <c r="P27" s="2" t="s">
        <v>21</v>
      </c>
      <c r="Q27" s="2">
        <v>-128.81</v>
      </c>
      <c r="R27" s="2">
        <v>-23.19</v>
      </c>
      <c r="S27" s="2">
        <v>-152</v>
      </c>
      <c r="T27" s="2">
        <v>-152</v>
      </c>
      <c r="U27" s="2"/>
      <c r="V27" s="2" t="s">
        <v>22</v>
      </c>
      <c r="W27" s="2" t="b">
        <v>0</v>
      </c>
      <c r="X27" s="2" t="s">
        <v>25</v>
      </c>
      <c r="Y27" s="2"/>
      <c r="Z27" s="2"/>
      <c r="AA27" s="2"/>
      <c r="AB27" s="2" t="s">
        <v>24</v>
      </c>
      <c r="AN27" s="10">
        <f t="shared" si="0"/>
        <v>45935</v>
      </c>
      <c r="AO27" t="e">
        <f>+VLOOKUP(D27,validaciones_json!$AS:$AS,1,0)</f>
        <v>#N/A</v>
      </c>
    </row>
    <row r="28" spans="1:41" ht="15" customHeight="1">
      <c r="A28" s="2" t="s">
        <v>250</v>
      </c>
      <c r="B28" s="2" t="s">
        <v>250</v>
      </c>
      <c r="C28" s="2" t="s">
        <v>1629</v>
      </c>
      <c r="D28" s="2" t="s">
        <v>1867</v>
      </c>
      <c r="E28" s="2" t="str">
        <f t="shared" si="1"/>
        <v>FF13-00000401</v>
      </c>
      <c r="F28" s="2">
        <v>0</v>
      </c>
      <c r="G28" s="2"/>
      <c r="H28" s="2" t="s">
        <v>251</v>
      </c>
      <c r="I28" s="3">
        <v>45935</v>
      </c>
      <c r="J28" s="3">
        <v>45935</v>
      </c>
      <c r="K28" s="3">
        <v>45937</v>
      </c>
      <c r="L28" s="2"/>
      <c r="M28" s="2"/>
      <c r="N28" s="2"/>
      <c r="O28" s="2"/>
      <c r="P28" s="2" t="s">
        <v>21</v>
      </c>
      <c r="Q28" s="2">
        <v>-50.85</v>
      </c>
      <c r="R28" s="2">
        <v>-9.15</v>
      </c>
      <c r="S28" s="2">
        <v>-60</v>
      </c>
      <c r="T28" s="2">
        <v>-60</v>
      </c>
      <c r="U28" s="2"/>
      <c r="V28" s="2" t="s">
        <v>22</v>
      </c>
      <c r="W28" s="2" t="b">
        <v>0</v>
      </c>
      <c r="X28" s="2" t="s">
        <v>25</v>
      </c>
      <c r="Y28" s="2"/>
      <c r="Z28" s="2"/>
      <c r="AA28" s="2"/>
      <c r="AB28" s="2" t="s">
        <v>24</v>
      </c>
      <c r="AN28" s="10">
        <f t="shared" si="0"/>
        <v>45935</v>
      </c>
      <c r="AO28" t="e">
        <f>+VLOOKUP(D28,validaciones_json!$AS:$AS,1,0)</f>
        <v>#N/A</v>
      </c>
    </row>
    <row r="29" spans="1:41" ht="15" customHeight="1">
      <c r="A29" s="2" t="s">
        <v>252</v>
      </c>
      <c r="B29" s="2" t="s">
        <v>252</v>
      </c>
      <c r="C29" s="2" t="s">
        <v>1630</v>
      </c>
      <c r="D29" s="2" t="s">
        <v>1868</v>
      </c>
      <c r="E29" s="2" t="str">
        <f t="shared" si="1"/>
        <v>E001-00000004</v>
      </c>
      <c r="F29" s="2">
        <v>0</v>
      </c>
      <c r="G29" s="2"/>
      <c r="H29" s="2" t="s">
        <v>253</v>
      </c>
      <c r="I29" s="3">
        <v>45935</v>
      </c>
      <c r="J29" s="3">
        <v>45935</v>
      </c>
      <c r="K29" s="3">
        <v>45935</v>
      </c>
      <c r="L29" s="2" t="s">
        <v>254</v>
      </c>
      <c r="M29" s="2"/>
      <c r="N29" s="2" t="s">
        <v>255</v>
      </c>
      <c r="O29" s="2"/>
      <c r="P29" s="2" t="s">
        <v>21</v>
      </c>
      <c r="Q29" s="2">
        <v>-220</v>
      </c>
      <c r="R29" s="2"/>
      <c r="S29" s="2">
        <v>-220</v>
      </c>
      <c r="T29" s="2">
        <v>-220</v>
      </c>
      <c r="U29" s="2"/>
      <c r="V29" s="2" t="s">
        <v>22</v>
      </c>
      <c r="W29" s="2" t="b">
        <v>0</v>
      </c>
      <c r="X29" s="2" t="s">
        <v>25</v>
      </c>
      <c r="Y29" s="2"/>
      <c r="Z29" s="2"/>
      <c r="AA29" s="2"/>
      <c r="AB29" s="2" t="s">
        <v>24</v>
      </c>
      <c r="AN29" s="10">
        <f t="shared" si="0"/>
        <v>45935</v>
      </c>
      <c r="AO29" t="e">
        <f>+VLOOKUP(D29,validaciones_json!$AS:$AS,1,0)</f>
        <v>#N/A</v>
      </c>
    </row>
    <row r="30" spans="1:41" ht="15" customHeight="1">
      <c r="A30" s="2" t="s">
        <v>256</v>
      </c>
      <c r="B30" s="2" t="s">
        <v>256</v>
      </c>
      <c r="C30" s="2" t="s">
        <v>1631</v>
      </c>
      <c r="D30" s="2" t="s">
        <v>1869</v>
      </c>
      <c r="E30" s="2" t="str">
        <f t="shared" si="1"/>
        <v>E001-00000015</v>
      </c>
      <c r="F30" s="2">
        <v>0</v>
      </c>
      <c r="G30" s="2"/>
      <c r="H30" s="2" t="s">
        <v>257</v>
      </c>
      <c r="I30" s="3">
        <v>45935</v>
      </c>
      <c r="J30" s="3">
        <v>45935</v>
      </c>
      <c r="K30" s="3">
        <v>45937</v>
      </c>
      <c r="L30" s="2" t="s">
        <v>258</v>
      </c>
      <c r="M30" s="2" t="s">
        <v>259</v>
      </c>
      <c r="N30" s="2"/>
      <c r="O30" s="2"/>
      <c r="P30" s="2" t="s">
        <v>21</v>
      </c>
      <c r="Q30" s="2">
        <v>-120</v>
      </c>
      <c r="R30" s="2"/>
      <c r="S30" s="2">
        <v>-120</v>
      </c>
      <c r="T30" s="2">
        <v>-120</v>
      </c>
      <c r="U30" s="2"/>
      <c r="V30" s="2" t="s">
        <v>22</v>
      </c>
      <c r="W30" s="2" t="b">
        <v>0</v>
      </c>
      <c r="X30" s="2" t="s">
        <v>25</v>
      </c>
      <c r="Y30" s="2"/>
      <c r="Z30" s="2"/>
      <c r="AA30" s="2"/>
      <c r="AB30" s="2" t="s">
        <v>24</v>
      </c>
      <c r="AN30" s="10">
        <f t="shared" si="0"/>
        <v>45935</v>
      </c>
      <c r="AO30" t="e">
        <f>+VLOOKUP(D30,validaciones_json!$AS:$AS,1,0)</f>
        <v>#N/A</v>
      </c>
    </row>
    <row r="31" spans="1:41" ht="15" customHeight="1">
      <c r="A31" s="2" t="s">
        <v>260</v>
      </c>
      <c r="B31" s="2" t="s">
        <v>260</v>
      </c>
      <c r="C31" s="2" t="s">
        <v>1632</v>
      </c>
      <c r="D31" s="2" t="s">
        <v>1870</v>
      </c>
      <c r="E31" s="2" t="str">
        <f t="shared" si="1"/>
        <v>SB02-0243453637</v>
      </c>
      <c r="F31" s="2">
        <v>0</v>
      </c>
      <c r="G31" s="2"/>
      <c r="H31" s="2" t="s">
        <v>261</v>
      </c>
      <c r="I31" s="3">
        <v>45934</v>
      </c>
      <c r="J31" s="3">
        <v>45934</v>
      </c>
      <c r="K31" s="3">
        <v>45944</v>
      </c>
      <c r="L31" s="2" t="s">
        <v>262</v>
      </c>
      <c r="M31" s="2"/>
      <c r="N31" s="2"/>
      <c r="O31" s="2" t="s">
        <v>172</v>
      </c>
      <c r="P31" s="2" t="s">
        <v>21</v>
      </c>
      <c r="Q31" s="2">
        <v>-36.04</v>
      </c>
      <c r="R31" s="2">
        <v>-6.49</v>
      </c>
      <c r="S31" s="2">
        <v>-42.53</v>
      </c>
      <c r="T31" s="2">
        <v>-42.53</v>
      </c>
      <c r="U31" s="2">
        <v>-42.53</v>
      </c>
      <c r="V31" s="2" t="s">
        <v>22</v>
      </c>
      <c r="W31" s="2" t="b">
        <v>0</v>
      </c>
      <c r="X31" s="2" t="s">
        <v>23</v>
      </c>
      <c r="Y31" s="2"/>
      <c r="Z31" s="2"/>
      <c r="AA31" s="2"/>
      <c r="AB31" s="2" t="s">
        <v>24</v>
      </c>
      <c r="AN31" s="10">
        <f t="shared" si="0"/>
        <v>45934</v>
      </c>
      <c r="AO31" t="e">
        <f>+VLOOKUP(D31,validaciones_json!$AS:$AS,1,0)</f>
        <v>#N/A</v>
      </c>
    </row>
    <row r="32" spans="1:41" ht="15" customHeight="1">
      <c r="A32" s="2" t="s">
        <v>263</v>
      </c>
      <c r="B32" s="2" t="s">
        <v>263</v>
      </c>
      <c r="C32" s="2" t="s">
        <v>1633</v>
      </c>
      <c r="D32" s="2" t="s">
        <v>1871</v>
      </c>
      <c r="E32" s="2" t="str">
        <f t="shared" si="1"/>
        <v>F001-00009665</v>
      </c>
      <c r="F32" s="2">
        <v>0</v>
      </c>
      <c r="G32" s="2"/>
      <c r="H32" s="2" t="s">
        <v>264</v>
      </c>
      <c r="I32" s="3">
        <v>45932</v>
      </c>
      <c r="J32" s="3">
        <v>45932</v>
      </c>
      <c r="K32" s="3">
        <v>45933</v>
      </c>
      <c r="L32" s="2" t="s">
        <v>265</v>
      </c>
      <c r="M32" s="2"/>
      <c r="N32" s="2"/>
      <c r="O32" s="2"/>
      <c r="P32" s="2" t="s">
        <v>21</v>
      </c>
      <c r="Q32" s="2">
        <v>-2002.56</v>
      </c>
      <c r="R32" s="2">
        <v>-360.44</v>
      </c>
      <c r="S32" s="2">
        <v>-2363</v>
      </c>
      <c r="T32" s="2">
        <v>-2363</v>
      </c>
      <c r="U32" s="2"/>
      <c r="V32" s="2" t="s">
        <v>22</v>
      </c>
      <c r="W32" s="2" t="b">
        <v>0</v>
      </c>
      <c r="X32" s="2" t="s">
        <v>25</v>
      </c>
      <c r="Y32" s="2"/>
      <c r="Z32" s="2"/>
      <c r="AA32" s="2"/>
      <c r="AB32" s="2" t="s">
        <v>24</v>
      </c>
      <c r="AN32" s="10">
        <f t="shared" si="0"/>
        <v>45932</v>
      </c>
      <c r="AO32" t="e">
        <f>+VLOOKUP(D32,validaciones_json!$AS:$AS,1,0)</f>
        <v>#N/A</v>
      </c>
    </row>
    <row r="33" spans="1:41" ht="15" customHeight="1">
      <c r="A33" s="2" t="s">
        <v>266</v>
      </c>
      <c r="B33" s="2" t="s">
        <v>266</v>
      </c>
      <c r="C33" s="2" t="s">
        <v>1634</v>
      </c>
      <c r="D33" s="2" t="s">
        <v>1872</v>
      </c>
      <c r="E33" s="2" t="str">
        <f t="shared" si="1"/>
        <v>FE30-00023585</v>
      </c>
      <c r="F33" s="2">
        <v>0</v>
      </c>
      <c r="G33" s="2"/>
      <c r="H33" s="2" t="s">
        <v>267</v>
      </c>
      <c r="I33" s="3">
        <v>45931</v>
      </c>
      <c r="J33" s="3">
        <v>45931</v>
      </c>
      <c r="K33" s="3">
        <v>45940</v>
      </c>
      <c r="L33" s="2"/>
      <c r="M33" s="2"/>
      <c r="N33" s="2"/>
      <c r="O33" s="2"/>
      <c r="P33" s="2" t="s">
        <v>21</v>
      </c>
      <c r="Q33" s="2">
        <v>-221.82</v>
      </c>
      <c r="R33" s="2">
        <v>-39.93</v>
      </c>
      <c r="S33" s="2">
        <v>-261.75</v>
      </c>
      <c r="T33" s="2">
        <v>-261.75</v>
      </c>
      <c r="U33" s="2"/>
      <c r="V33" s="2" t="s">
        <v>22</v>
      </c>
      <c r="W33" s="2" t="b">
        <v>0</v>
      </c>
      <c r="X33" s="2" t="s">
        <v>25</v>
      </c>
      <c r="Y33" s="2"/>
      <c r="Z33" s="2"/>
      <c r="AA33" s="2"/>
      <c r="AB33" s="2" t="s">
        <v>24</v>
      </c>
      <c r="AN33" s="10">
        <f t="shared" si="0"/>
        <v>45931</v>
      </c>
      <c r="AO33" t="e">
        <f>+VLOOKUP(D33,validaciones_json!$AS:$AS,1,0)</f>
        <v>#N/A</v>
      </c>
    </row>
    <row r="34" spans="1:41" ht="15" customHeight="1">
      <c r="A34" s="2" t="s">
        <v>268</v>
      </c>
      <c r="B34" s="2" t="s">
        <v>268</v>
      </c>
      <c r="C34" s="2" t="s">
        <v>1635</v>
      </c>
      <c r="D34" s="2" t="s">
        <v>1873</v>
      </c>
      <c r="E34" s="2" t="str">
        <f t="shared" si="1"/>
        <v>F004-00027540</v>
      </c>
      <c r="F34" s="2">
        <v>0</v>
      </c>
      <c r="G34" s="2"/>
      <c r="H34" s="2" t="s">
        <v>269</v>
      </c>
      <c r="I34" s="3">
        <v>45931</v>
      </c>
      <c r="J34" s="3">
        <v>45931</v>
      </c>
      <c r="K34" s="3">
        <v>45931</v>
      </c>
      <c r="L34" s="2" t="s">
        <v>270</v>
      </c>
      <c r="M34" s="2"/>
      <c r="N34" s="2"/>
      <c r="O34" s="2"/>
      <c r="P34" s="2" t="s">
        <v>21</v>
      </c>
      <c r="Q34" s="2">
        <v>-125.85</v>
      </c>
      <c r="R34" s="2">
        <v>-22.65</v>
      </c>
      <c r="S34" s="2">
        <v>-148.5</v>
      </c>
      <c r="T34" s="2">
        <v>-148.5</v>
      </c>
      <c r="U34" s="2"/>
      <c r="V34" s="2" t="s">
        <v>22</v>
      </c>
      <c r="W34" s="2" t="b">
        <v>0</v>
      </c>
      <c r="X34" s="2" t="s">
        <v>25</v>
      </c>
      <c r="Y34" s="2"/>
      <c r="Z34" s="2"/>
      <c r="AA34" s="2"/>
      <c r="AB34" s="2" t="s">
        <v>24</v>
      </c>
      <c r="AN34" s="10">
        <f t="shared" si="0"/>
        <v>45931</v>
      </c>
      <c r="AO34" t="e">
        <f>+VLOOKUP(D34,validaciones_json!$AS:$AS,1,0)</f>
        <v>#N/A</v>
      </c>
    </row>
    <row r="35" spans="1:41" ht="15" customHeight="1">
      <c r="A35" s="2" t="s">
        <v>271</v>
      </c>
      <c r="B35" s="2" t="s">
        <v>271</v>
      </c>
      <c r="C35" s="2" t="s">
        <v>1636</v>
      </c>
      <c r="D35" s="2" t="s">
        <v>1874</v>
      </c>
      <c r="E35" s="2" t="str">
        <f t="shared" si="1"/>
        <v>F004-00027539</v>
      </c>
      <c r="F35" s="2">
        <v>0</v>
      </c>
      <c r="G35" s="2"/>
      <c r="H35" s="2" t="s">
        <v>269</v>
      </c>
      <c r="I35" s="3">
        <v>45931</v>
      </c>
      <c r="J35" s="3">
        <v>45931</v>
      </c>
      <c r="K35" s="3">
        <v>45933</v>
      </c>
      <c r="L35" s="2" t="s">
        <v>272</v>
      </c>
      <c r="M35" s="2"/>
      <c r="N35" s="2"/>
      <c r="O35" s="2"/>
      <c r="P35" s="2" t="s">
        <v>21</v>
      </c>
      <c r="Q35" s="2">
        <v>-677.97</v>
      </c>
      <c r="R35" s="2">
        <v>-122.03</v>
      </c>
      <c r="S35" s="2">
        <v>-800</v>
      </c>
      <c r="T35" s="2">
        <v>-800</v>
      </c>
      <c r="U35" s="2"/>
      <c r="V35" s="2" t="s">
        <v>22</v>
      </c>
      <c r="W35" s="2" t="b">
        <v>0</v>
      </c>
      <c r="X35" s="2" t="s">
        <v>25</v>
      </c>
      <c r="Y35" s="2"/>
      <c r="Z35" s="2"/>
      <c r="AA35" s="2"/>
      <c r="AB35" s="2" t="s">
        <v>24</v>
      </c>
      <c r="AN35" s="10">
        <f t="shared" si="0"/>
        <v>45931</v>
      </c>
      <c r="AO35" t="e">
        <f>+VLOOKUP(D35,validaciones_json!$AS:$AS,1,0)</f>
        <v>#N/A</v>
      </c>
    </row>
    <row r="36" spans="1:41" ht="15" customHeight="1">
      <c r="A36" s="2" t="s">
        <v>273</v>
      </c>
      <c r="B36" s="2" t="s">
        <v>273</v>
      </c>
      <c r="C36" s="2" t="s">
        <v>1637</v>
      </c>
      <c r="D36" s="2" t="s">
        <v>1875</v>
      </c>
      <c r="E36" s="2" t="str">
        <f t="shared" si="1"/>
        <v>FE30-00023070</v>
      </c>
      <c r="F36" s="2">
        <v>0</v>
      </c>
      <c r="G36" s="2"/>
      <c r="H36" s="2" t="s">
        <v>267</v>
      </c>
      <c r="I36" s="3">
        <v>45931</v>
      </c>
      <c r="J36" s="3">
        <v>45931</v>
      </c>
      <c r="K36" s="3">
        <v>45932</v>
      </c>
      <c r="L36" s="2" t="s">
        <v>274</v>
      </c>
      <c r="M36" s="2"/>
      <c r="N36" s="2"/>
      <c r="O36" s="2"/>
      <c r="P36" s="2" t="s">
        <v>21</v>
      </c>
      <c r="Q36" s="2">
        <v>-87.29</v>
      </c>
      <c r="R36" s="2">
        <v>-15.71</v>
      </c>
      <c r="S36" s="2">
        <v>-103</v>
      </c>
      <c r="T36" s="2">
        <v>-103</v>
      </c>
      <c r="U36" s="2"/>
      <c r="V36" s="2" t="s">
        <v>22</v>
      </c>
      <c r="W36" s="2" t="b">
        <v>0</v>
      </c>
      <c r="X36" s="2" t="s">
        <v>25</v>
      </c>
      <c r="Y36" s="2"/>
      <c r="Z36" s="2"/>
      <c r="AA36" s="2"/>
      <c r="AB36" s="2" t="s">
        <v>24</v>
      </c>
      <c r="AN36" s="10">
        <f t="shared" si="0"/>
        <v>45931</v>
      </c>
      <c r="AO36" t="e">
        <f>+VLOOKUP(D36,validaciones_json!$AS:$AS,1,0)</f>
        <v>#N/A</v>
      </c>
    </row>
    <row r="37" spans="1:41" ht="15" customHeight="1">
      <c r="A37" s="2" t="s">
        <v>275</v>
      </c>
      <c r="B37" s="2" t="s">
        <v>275</v>
      </c>
      <c r="C37" s="2" t="s">
        <v>1653</v>
      </c>
      <c r="D37" s="2" t="s">
        <v>1876</v>
      </c>
      <c r="E37" s="2" t="str">
        <f t="shared" si="1"/>
        <v>E001-00000037</v>
      </c>
      <c r="F37" s="2">
        <v>0</v>
      </c>
      <c r="G37" s="2"/>
      <c r="H37" s="2" t="s">
        <v>181</v>
      </c>
      <c r="I37" s="3">
        <v>45924</v>
      </c>
      <c r="J37" s="3">
        <v>45930</v>
      </c>
      <c r="K37" s="3">
        <v>45924</v>
      </c>
      <c r="L37" s="2" t="s">
        <v>276</v>
      </c>
      <c r="M37" s="2"/>
      <c r="N37" s="2" t="s">
        <v>277</v>
      </c>
      <c r="O37" s="2"/>
      <c r="P37" s="2" t="s">
        <v>21</v>
      </c>
      <c r="Q37" s="2">
        <v>-175</v>
      </c>
      <c r="R37" s="2"/>
      <c r="S37" s="2">
        <v>-175</v>
      </c>
      <c r="T37" s="2">
        <v>-175</v>
      </c>
      <c r="U37" s="2"/>
      <c r="V37" s="2" t="s">
        <v>22</v>
      </c>
      <c r="W37" s="2" t="b">
        <v>0</v>
      </c>
      <c r="X37" s="2" t="s">
        <v>25</v>
      </c>
      <c r="Y37" s="2"/>
      <c r="Z37" s="2"/>
      <c r="AA37" s="2"/>
      <c r="AB37" s="2" t="s">
        <v>24</v>
      </c>
      <c r="AN37" s="10">
        <f t="shared" si="0"/>
        <v>45924</v>
      </c>
      <c r="AO37" t="e">
        <f>+VLOOKUP(D37,validaciones_json!$AS:$AS,1,0)</f>
        <v>#N/A</v>
      </c>
    </row>
    <row r="38" spans="1:41" ht="15" customHeight="1">
      <c r="A38" s="2" t="s">
        <v>278</v>
      </c>
      <c r="B38" s="2" t="s">
        <v>278</v>
      </c>
      <c r="C38" s="2" t="s">
        <v>1662</v>
      </c>
      <c r="D38" s="2" t="s">
        <v>1877</v>
      </c>
      <c r="E38" s="2" t="str">
        <f t="shared" si="1"/>
        <v>S106-0014885947</v>
      </c>
      <c r="F38" s="2">
        <v>0</v>
      </c>
      <c r="G38" s="2"/>
      <c r="H38" s="2" t="s">
        <v>279</v>
      </c>
      <c r="I38" s="3">
        <v>45920</v>
      </c>
      <c r="J38" s="3">
        <v>45930</v>
      </c>
      <c r="K38" s="3">
        <v>45936</v>
      </c>
      <c r="L38" s="2" t="s">
        <v>280</v>
      </c>
      <c r="M38" s="2"/>
      <c r="N38" s="2"/>
      <c r="O38" s="2"/>
      <c r="P38" s="2" t="s">
        <v>21</v>
      </c>
      <c r="Q38" s="2">
        <v>-6.19</v>
      </c>
      <c r="R38" s="2">
        <v>-1.1100000000000001</v>
      </c>
      <c r="S38" s="2">
        <v>-7.3</v>
      </c>
      <c r="T38" s="2">
        <v>-7.3</v>
      </c>
      <c r="U38" s="2">
        <v>-7.3</v>
      </c>
      <c r="V38" s="2" t="s">
        <v>22</v>
      </c>
      <c r="W38" s="2" t="b">
        <v>0</v>
      </c>
      <c r="X38" s="2" t="s">
        <v>23</v>
      </c>
      <c r="Y38" s="2"/>
      <c r="Z38" s="2"/>
      <c r="AA38" s="2"/>
      <c r="AB38" s="2" t="s">
        <v>24</v>
      </c>
      <c r="AN38" s="10">
        <f t="shared" si="0"/>
        <v>45920</v>
      </c>
      <c r="AO38" t="e">
        <f>+VLOOKUP(D38,validaciones_json!$AS:$AS,1,0)</f>
        <v>#N/A</v>
      </c>
    </row>
    <row r="39" spans="1:41" ht="15" customHeight="1">
      <c r="A39" s="2" t="s">
        <v>281</v>
      </c>
      <c r="B39" s="2" t="s">
        <v>281</v>
      </c>
      <c r="C39" s="2" t="s">
        <v>1647</v>
      </c>
      <c r="D39" s="2" t="s">
        <v>1878</v>
      </c>
      <c r="E39" s="2" t="str">
        <f t="shared" si="1"/>
        <v>SB01-0571094872</v>
      </c>
      <c r="F39" s="2">
        <v>0</v>
      </c>
      <c r="G39" s="2"/>
      <c r="H39" s="2" t="s">
        <v>261</v>
      </c>
      <c r="I39" s="3">
        <v>45925</v>
      </c>
      <c r="J39" s="3">
        <v>45930</v>
      </c>
      <c r="K39" s="3">
        <v>45936</v>
      </c>
      <c r="L39" s="2" t="s">
        <v>282</v>
      </c>
      <c r="M39" s="2"/>
      <c r="N39" s="2"/>
      <c r="O39" s="2"/>
      <c r="P39" s="2" t="s">
        <v>21</v>
      </c>
      <c r="Q39" s="2">
        <v>-76.760000000000005</v>
      </c>
      <c r="R39" s="2">
        <v>-13.82</v>
      </c>
      <c r="S39" s="2">
        <v>-90.58</v>
      </c>
      <c r="T39" s="2">
        <v>-90.58</v>
      </c>
      <c r="U39" s="2">
        <v>-90.58</v>
      </c>
      <c r="V39" s="2" t="s">
        <v>22</v>
      </c>
      <c r="W39" s="2" t="b">
        <v>0</v>
      </c>
      <c r="X39" s="2" t="s">
        <v>23</v>
      </c>
      <c r="Y39" s="2"/>
      <c r="Z39" s="2"/>
      <c r="AA39" s="2"/>
      <c r="AB39" s="2" t="s">
        <v>24</v>
      </c>
      <c r="AN39" s="10">
        <f t="shared" si="0"/>
        <v>45925</v>
      </c>
      <c r="AO39" t="e">
        <f>+VLOOKUP(D39,validaciones_json!$AS:$AS,1,0)</f>
        <v>#N/A</v>
      </c>
    </row>
    <row r="40" spans="1:41" ht="15" customHeight="1">
      <c r="A40" s="2" t="s">
        <v>283</v>
      </c>
      <c r="B40" s="2" t="s">
        <v>283</v>
      </c>
      <c r="C40" s="2" t="s">
        <v>1648</v>
      </c>
      <c r="D40" s="2" t="s">
        <v>1879</v>
      </c>
      <c r="E40" s="2" t="str">
        <f t="shared" si="1"/>
        <v>SB01-0571233027</v>
      </c>
      <c r="F40" s="2">
        <v>0</v>
      </c>
      <c r="G40" s="2"/>
      <c r="H40" s="2" t="s">
        <v>261</v>
      </c>
      <c r="I40" s="3">
        <v>45925</v>
      </c>
      <c r="J40" s="3">
        <v>45930</v>
      </c>
      <c r="K40" s="3">
        <v>45936</v>
      </c>
      <c r="L40" s="2" t="s">
        <v>284</v>
      </c>
      <c r="M40" s="2"/>
      <c r="N40" s="2"/>
      <c r="O40" s="2"/>
      <c r="P40" s="2" t="s">
        <v>21</v>
      </c>
      <c r="Q40" s="2">
        <v>-26.15</v>
      </c>
      <c r="R40" s="2">
        <v>-4.71</v>
      </c>
      <c r="S40" s="2">
        <v>-30.86</v>
      </c>
      <c r="T40" s="2">
        <v>-30.86</v>
      </c>
      <c r="U40" s="2">
        <v>-30.86</v>
      </c>
      <c r="V40" s="2" t="s">
        <v>22</v>
      </c>
      <c r="W40" s="2" t="b">
        <v>0</v>
      </c>
      <c r="X40" s="2" t="s">
        <v>23</v>
      </c>
      <c r="Y40" s="2"/>
      <c r="Z40" s="2"/>
      <c r="AA40" s="2"/>
      <c r="AB40" s="2" t="s">
        <v>24</v>
      </c>
      <c r="AN40" s="10">
        <f t="shared" si="0"/>
        <v>45925</v>
      </c>
      <c r="AO40" t="e">
        <f>+VLOOKUP(D40,validaciones_json!$AS:$AS,1,0)</f>
        <v>#N/A</v>
      </c>
    </row>
    <row r="41" spans="1:41" ht="15" customHeight="1">
      <c r="A41" s="2" t="s">
        <v>285</v>
      </c>
      <c r="B41" s="2" t="s">
        <v>285</v>
      </c>
      <c r="C41" s="2" t="s">
        <v>1649</v>
      </c>
      <c r="D41" s="2" t="s">
        <v>1880</v>
      </c>
      <c r="E41" s="2" t="str">
        <f t="shared" si="1"/>
        <v>FRE1-00007302</v>
      </c>
      <c r="F41" s="2">
        <v>0</v>
      </c>
      <c r="G41" s="2"/>
      <c r="H41" s="2" t="s">
        <v>286</v>
      </c>
      <c r="I41" s="3">
        <v>45925</v>
      </c>
      <c r="J41" s="3">
        <v>45930</v>
      </c>
      <c r="K41" s="3">
        <v>45933</v>
      </c>
      <c r="L41" s="2"/>
      <c r="M41" s="2"/>
      <c r="N41" s="2"/>
      <c r="O41" s="2"/>
      <c r="P41" s="2" t="s">
        <v>21</v>
      </c>
      <c r="Q41" s="2">
        <v>-9.24</v>
      </c>
      <c r="R41" s="2">
        <v>-1.66</v>
      </c>
      <c r="S41" s="2">
        <v>-10.9</v>
      </c>
      <c r="T41" s="2">
        <v>-10.9</v>
      </c>
      <c r="U41" s="2"/>
      <c r="V41" s="2" t="s">
        <v>22</v>
      </c>
      <c r="W41" s="2" t="b">
        <v>0</v>
      </c>
      <c r="X41" s="2" t="s">
        <v>25</v>
      </c>
      <c r="Y41" s="2"/>
      <c r="Z41" s="2"/>
      <c r="AA41" s="2"/>
      <c r="AB41" s="2" t="s">
        <v>24</v>
      </c>
      <c r="AN41" s="10">
        <f t="shared" si="0"/>
        <v>45925</v>
      </c>
      <c r="AO41" t="e">
        <f>+VLOOKUP(D41,validaciones_json!$AS:$AS,1,0)</f>
        <v>#N/A</v>
      </c>
    </row>
    <row r="42" spans="1:41" ht="15" customHeight="1">
      <c r="A42" s="2" t="s">
        <v>287</v>
      </c>
      <c r="B42" s="2" t="s">
        <v>287</v>
      </c>
      <c r="C42" s="2" t="s">
        <v>1665</v>
      </c>
      <c r="D42" s="2" t="s">
        <v>1881</v>
      </c>
      <c r="E42" s="2" t="str">
        <f t="shared" si="1"/>
        <v>SB01-0569026304</v>
      </c>
      <c r="F42" s="2">
        <v>0</v>
      </c>
      <c r="G42" s="2"/>
      <c r="H42" s="2" t="s">
        <v>261</v>
      </c>
      <c r="I42" s="3">
        <v>45918</v>
      </c>
      <c r="J42" s="3">
        <v>45930</v>
      </c>
      <c r="K42" s="3">
        <v>45933</v>
      </c>
      <c r="L42" s="2" t="s">
        <v>288</v>
      </c>
      <c r="M42" s="2"/>
      <c r="N42" s="2"/>
      <c r="O42" s="2"/>
      <c r="P42" s="2" t="s">
        <v>21</v>
      </c>
      <c r="Q42" s="2">
        <v>-33.5</v>
      </c>
      <c r="R42" s="2">
        <v>-6.03</v>
      </c>
      <c r="S42" s="2">
        <v>-39.53</v>
      </c>
      <c r="T42" s="2">
        <v>-39.53</v>
      </c>
      <c r="U42" s="2"/>
      <c r="V42" s="2" t="s">
        <v>22</v>
      </c>
      <c r="W42" s="2" t="b">
        <v>0</v>
      </c>
      <c r="X42" s="2" t="s">
        <v>25</v>
      </c>
      <c r="Y42" s="2"/>
      <c r="Z42" s="2"/>
      <c r="AA42" s="2"/>
      <c r="AB42" s="2" t="s">
        <v>24</v>
      </c>
      <c r="AN42" s="10">
        <f t="shared" si="0"/>
        <v>45918</v>
      </c>
      <c r="AO42" t="e">
        <f>+VLOOKUP(D42,validaciones_json!$AS:$AS,1,0)</f>
        <v>#N/A</v>
      </c>
    </row>
    <row r="43" spans="1:41" ht="15" customHeight="1">
      <c r="A43" s="2" t="s">
        <v>289</v>
      </c>
      <c r="B43" s="2" t="s">
        <v>289</v>
      </c>
      <c r="C43" s="2" t="s">
        <v>1639</v>
      </c>
      <c r="D43" s="2" t="s">
        <v>1882</v>
      </c>
      <c r="E43" s="2" t="str">
        <f t="shared" si="1"/>
        <v>F001-00010802</v>
      </c>
      <c r="F43" s="2">
        <v>0</v>
      </c>
      <c r="G43" s="2"/>
      <c r="H43" s="2" t="s">
        <v>290</v>
      </c>
      <c r="I43" s="3">
        <v>45929</v>
      </c>
      <c r="J43" s="3">
        <v>45930</v>
      </c>
      <c r="K43" s="3">
        <v>45932</v>
      </c>
      <c r="L43" s="2" t="s">
        <v>291</v>
      </c>
      <c r="M43" s="2"/>
      <c r="N43" s="2"/>
      <c r="O43" s="2"/>
      <c r="P43" s="2" t="s">
        <v>21</v>
      </c>
      <c r="Q43" s="2">
        <v>-88.81</v>
      </c>
      <c r="R43" s="2">
        <v>-15.99</v>
      </c>
      <c r="S43" s="2">
        <v>-104.8</v>
      </c>
      <c r="T43" s="2">
        <v>-104.8</v>
      </c>
      <c r="U43" s="2"/>
      <c r="V43" s="2" t="s">
        <v>22</v>
      </c>
      <c r="W43" s="2" t="b">
        <v>0</v>
      </c>
      <c r="X43" s="2" t="s">
        <v>25</v>
      </c>
      <c r="Y43" s="2"/>
      <c r="Z43" s="2"/>
      <c r="AA43" s="2"/>
      <c r="AB43" s="2" t="s">
        <v>24</v>
      </c>
      <c r="AN43" s="10">
        <f t="shared" si="0"/>
        <v>45929</v>
      </c>
      <c r="AO43" t="e">
        <f>+VLOOKUP(D43,validaciones_json!$AS:$AS,1,0)</f>
        <v>#N/A</v>
      </c>
    </row>
    <row r="44" spans="1:41" ht="15" customHeight="1">
      <c r="A44" s="2" t="s">
        <v>292</v>
      </c>
      <c r="B44" s="2" t="s">
        <v>292</v>
      </c>
      <c r="C44" s="2" t="s">
        <v>294</v>
      </c>
      <c r="D44" s="2" t="s">
        <v>1883</v>
      </c>
      <c r="E44" s="2" t="str">
        <f t="shared" si="1"/>
        <v>F21U-00028676</v>
      </c>
      <c r="F44" s="2">
        <v>0</v>
      </c>
      <c r="G44" s="2"/>
      <c r="H44" s="2" t="s">
        <v>293</v>
      </c>
      <c r="I44" s="3">
        <v>45924</v>
      </c>
      <c r="J44" s="3">
        <v>45930</v>
      </c>
      <c r="K44" s="3">
        <v>45924</v>
      </c>
      <c r="L44" s="2"/>
      <c r="M44" s="2"/>
      <c r="N44" s="2" t="s">
        <v>294</v>
      </c>
      <c r="O44" s="2"/>
      <c r="P44" s="2" t="s">
        <v>21</v>
      </c>
      <c r="Q44" s="2">
        <v>-73.89</v>
      </c>
      <c r="R44" s="2"/>
      <c r="S44" s="2">
        <v>-73.89</v>
      </c>
      <c r="T44" s="2">
        <v>-73.89</v>
      </c>
      <c r="U44" s="2"/>
      <c r="V44" s="2" t="s">
        <v>22</v>
      </c>
      <c r="W44" s="2" t="b">
        <v>0</v>
      </c>
      <c r="X44" s="2" t="s">
        <v>25</v>
      </c>
      <c r="Y44" s="2"/>
      <c r="Z44" s="2"/>
      <c r="AA44" s="2"/>
      <c r="AB44" s="2" t="s">
        <v>24</v>
      </c>
      <c r="AN44" s="10">
        <f t="shared" si="0"/>
        <v>45924</v>
      </c>
      <c r="AO44" t="e">
        <f>+VLOOKUP(D44,validaciones_json!$AS:$AS,1,0)</f>
        <v>#N/A</v>
      </c>
    </row>
    <row r="45" spans="1:41" ht="15" customHeight="1">
      <c r="A45" s="2" t="s">
        <v>295</v>
      </c>
      <c r="B45" s="2" t="s">
        <v>295</v>
      </c>
      <c r="C45" s="2" t="s">
        <v>296</v>
      </c>
      <c r="D45" s="2" t="s">
        <v>1884</v>
      </c>
      <c r="E45" s="2" t="str">
        <f t="shared" si="1"/>
        <v>F18U-00070549</v>
      </c>
      <c r="F45" s="2">
        <v>0</v>
      </c>
      <c r="G45" s="2"/>
      <c r="H45" s="2" t="s">
        <v>293</v>
      </c>
      <c r="I45" s="3">
        <v>45924</v>
      </c>
      <c r="J45" s="3">
        <v>45930</v>
      </c>
      <c r="K45" s="3">
        <v>45924</v>
      </c>
      <c r="L45" s="2"/>
      <c r="M45" s="2"/>
      <c r="N45" s="2" t="s">
        <v>296</v>
      </c>
      <c r="O45" s="2"/>
      <c r="P45" s="2" t="s">
        <v>21</v>
      </c>
      <c r="Q45" s="2">
        <v>-183.65</v>
      </c>
      <c r="R45" s="2"/>
      <c r="S45" s="2">
        <v>-183.65</v>
      </c>
      <c r="T45" s="2">
        <v>-183.65</v>
      </c>
      <c r="U45" s="2"/>
      <c r="V45" s="2" t="s">
        <v>22</v>
      </c>
      <c r="W45" s="2" t="b">
        <v>0</v>
      </c>
      <c r="X45" s="2" t="s">
        <v>25</v>
      </c>
      <c r="Y45" s="2"/>
      <c r="Z45" s="2"/>
      <c r="AA45" s="2"/>
      <c r="AB45" s="2" t="s">
        <v>24</v>
      </c>
      <c r="AN45" s="10">
        <f t="shared" si="0"/>
        <v>45924</v>
      </c>
      <c r="AO45" t="e">
        <f>+VLOOKUP(D45,validaciones_json!$AS:$AS,1,0)</f>
        <v>#N/A</v>
      </c>
    </row>
    <row r="46" spans="1:41" ht="15" customHeight="1">
      <c r="A46" s="2" t="s">
        <v>297</v>
      </c>
      <c r="B46" s="2" t="s">
        <v>297</v>
      </c>
      <c r="C46" s="2" t="s">
        <v>1640</v>
      </c>
      <c r="D46" s="2" t="s">
        <v>1885</v>
      </c>
      <c r="E46" s="2" t="str">
        <f t="shared" si="1"/>
        <v>FS01-00002899</v>
      </c>
      <c r="F46" s="2">
        <v>0</v>
      </c>
      <c r="G46" s="2"/>
      <c r="H46" s="2" t="s">
        <v>298</v>
      </c>
      <c r="I46" s="3">
        <v>45929</v>
      </c>
      <c r="J46" s="3">
        <v>45930</v>
      </c>
      <c r="K46" s="3">
        <v>45931</v>
      </c>
      <c r="L46" s="2" t="s">
        <v>299</v>
      </c>
      <c r="M46" s="2"/>
      <c r="N46" s="2"/>
      <c r="O46" s="2"/>
      <c r="P46" s="2" t="s">
        <v>21</v>
      </c>
      <c r="Q46" s="2">
        <v>-64.400000000000006</v>
      </c>
      <c r="R46" s="2">
        <v>-11.59</v>
      </c>
      <c r="S46" s="2">
        <v>-75.989999999999995</v>
      </c>
      <c r="T46" s="2">
        <v>-75.989999999999995</v>
      </c>
      <c r="U46" s="2"/>
      <c r="V46" s="2" t="s">
        <v>22</v>
      </c>
      <c r="W46" s="2" t="b">
        <v>0</v>
      </c>
      <c r="X46" s="2" t="s">
        <v>25</v>
      </c>
      <c r="Y46" s="2"/>
      <c r="Z46" s="2"/>
      <c r="AA46" s="2"/>
      <c r="AB46" s="2" t="s">
        <v>24</v>
      </c>
      <c r="AN46" s="10">
        <f t="shared" si="0"/>
        <v>45929</v>
      </c>
      <c r="AO46" t="e">
        <f>+VLOOKUP(D46,validaciones_json!$AS:$AS,1,0)</f>
        <v>#N/A</v>
      </c>
    </row>
    <row r="47" spans="1:41" ht="15" customHeight="1">
      <c r="A47" s="2" t="s">
        <v>300</v>
      </c>
      <c r="B47" s="2" t="s">
        <v>300</v>
      </c>
      <c r="C47" s="2" t="s">
        <v>302</v>
      </c>
      <c r="D47" s="2" t="s">
        <v>1886</v>
      </c>
      <c r="E47" s="2" t="str">
        <f t="shared" si="1"/>
        <v>F001-00009648</v>
      </c>
      <c r="F47" s="2">
        <v>0</v>
      </c>
      <c r="G47" s="2"/>
      <c r="H47" s="2" t="s">
        <v>301</v>
      </c>
      <c r="I47" s="3">
        <v>45918</v>
      </c>
      <c r="J47" s="3">
        <v>45930</v>
      </c>
      <c r="K47" s="3">
        <v>45918</v>
      </c>
      <c r="L47" s="2"/>
      <c r="M47" s="2"/>
      <c r="N47" s="2" t="s">
        <v>302</v>
      </c>
      <c r="O47" s="2"/>
      <c r="P47" s="2" t="s">
        <v>21</v>
      </c>
      <c r="Q47" s="2">
        <v>-783.4</v>
      </c>
      <c r="R47" s="2"/>
      <c r="S47" s="2">
        <v>-783.4</v>
      </c>
      <c r="T47" s="2">
        <v>-783.4</v>
      </c>
      <c r="U47" s="2"/>
      <c r="V47" s="2" t="s">
        <v>22</v>
      </c>
      <c r="W47" s="2" t="b">
        <v>0</v>
      </c>
      <c r="X47" s="2" t="s">
        <v>25</v>
      </c>
      <c r="Y47" s="2"/>
      <c r="Z47" s="2"/>
      <c r="AA47" s="2"/>
      <c r="AB47" s="2" t="s">
        <v>24</v>
      </c>
      <c r="AN47" s="10">
        <f t="shared" si="0"/>
        <v>45918</v>
      </c>
      <c r="AO47" t="e">
        <f>+VLOOKUP(D47,validaciones_json!$AS:$AS,1,0)</f>
        <v>#N/A</v>
      </c>
    </row>
    <row r="48" spans="1:41" ht="15" customHeight="1">
      <c r="A48" s="2" t="s">
        <v>303</v>
      </c>
      <c r="B48" s="2" t="s">
        <v>303</v>
      </c>
      <c r="C48" s="2" t="s">
        <v>1638</v>
      </c>
      <c r="D48" s="2" t="s">
        <v>1887</v>
      </c>
      <c r="E48" s="2" t="str">
        <f t="shared" si="1"/>
        <v>F121-00003530</v>
      </c>
      <c r="F48" s="2">
        <v>0</v>
      </c>
      <c r="G48" s="2"/>
      <c r="H48" s="2" t="s">
        <v>304</v>
      </c>
      <c r="I48" s="3">
        <v>45930</v>
      </c>
      <c r="J48" s="3">
        <v>45930</v>
      </c>
      <c r="K48" s="3">
        <v>45930</v>
      </c>
      <c r="L48" s="2"/>
      <c r="M48" s="2"/>
      <c r="N48" s="2"/>
      <c r="O48" s="2"/>
      <c r="P48" s="2" t="s">
        <v>21</v>
      </c>
      <c r="Q48" s="2">
        <v>-30</v>
      </c>
      <c r="R48" s="2"/>
      <c r="S48" s="2">
        <v>-30</v>
      </c>
      <c r="T48" s="2">
        <v>-30</v>
      </c>
      <c r="U48" s="2"/>
      <c r="V48" s="2" t="s">
        <v>22</v>
      </c>
      <c r="W48" s="2" t="b">
        <v>0</v>
      </c>
      <c r="X48" s="2" t="s">
        <v>25</v>
      </c>
      <c r="Y48" s="2"/>
      <c r="Z48" s="2"/>
      <c r="AA48" s="2"/>
      <c r="AB48" s="2" t="s">
        <v>24</v>
      </c>
      <c r="AN48" s="10">
        <f t="shared" si="0"/>
        <v>45930</v>
      </c>
      <c r="AO48" t="e">
        <f>+VLOOKUP(D48,validaciones_json!$AS:$AS,1,0)</f>
        <v>#N/A</v>
      </c>
    </row>
    <row r="49" spans="1:41" ht="15" customHeight="1">
      <c r="A49" s="2" t="s">
        <v>305</v>
      </c>
      <c r="B49" s="2" t="s">
        <v>305</v>
      </c>
      <c r="C49" s="2" t="s">
        <v>306</v>
      </c>
      <c r="D49" s="2" t="s">
        <v>1888</v>
      </c>
      <c r="E49" s="2" t="str">
        <f t="shared" si="1"/>
        <v>F021-00005320</v>
      </c>
      <c r="F49" s="2">
        <v>0</v>
      </c>
      <c r="G49" s="2"/>
      <c r="H49" s="2" t="s">
        <v>304</v>
      </c>
      <c r="I49" s="3">
        <v>45900</v>
      </c>
      <c r="J49" s="3">
        <v>45930</v>
      </c>
      <c r="K49" s="3">
        <v>45900</v>
      </c>
      <c r="L49" s="2"/>
      <c r="M49" s="2"/>
      <c r="N49" s="2" t="s">
        <v>306</v>
      </c>
      <c r="O49" s="2"/>
      <c r="P49" s="2" t="s">
        <v>21</v>
      </c>
      <c r="Q49" s="2">
        <v>-86</v>
      </c>
      <c r="R49" s="2"/>
      <c r="S49" s="2">
        <v>-86</v>
      </c>
      <c r="T49" s="2">
        <v>-86</v>
      </c>
      <c r="U49" s="2"/>
      <c r="V49" s="2" t="s">
        <v>22</v>
      </c>
      <c r="W49" s="2" t="b">
        <v>0</v>
      </c>
      <c r="X49" s="2" t="s">
        <v>25</v>
      </c>
      <c r="Y49" s="2"/>
      <c r="Z49" s="2"/>
      <c r="AA49" s="2"/>
      <c r="AB49" s="2" t="s">
        <v>24</v>
      </c>
      <c r="AN49" s="10">
        <f t="shared" si="0"/>
        <v>45900</v>
      </c>
      <c r="AO49" t="e">
        <f>+VLOOKUP(D49,validaciones_json!$AS:$AS,1,0)</f>
        <v>#N/A</v>
      </c>
    </row>
    <row r="50" spans="1:41" ht="15" customHeight="1">
      <c r="A50" s="2" t="s">
        <v>307</v>
      </c>
      <c r="B50" s="2" t="s">
        <v>307</v>
      </c>
      <c r="C50" s="2" t="s">
        <v>309</v>
      </c>
      <c r="D50" s="2" t="s">
        <v>1889</v>
      </c>
      <c r="E50" s="2" t="str">
        <f t="shared" si="1"/>
        <v>F001-00007397</v>
      </c>
      <c r="F50" s="2">
        <v>0</v>
      </c>
      <c r="G50" s="2"/>
      <c r="H50" s="2" t="s">
        <v>308</v>
      </c>
      <c r="I50" s="3">
        <v>45918</v>
      </c>
      <c r="J50" s="3">
        <v>45930</v>
      </c>
      <c r="K50" s="3">
        <v>45918</v>
      </c>
      <c r="L50" s="2"/>
      <c r="M50" s="2"/>
      <c r="N50" s="2" t="s">
        <v>309</v>
      </c>
      <c r="O50" s="2"/>
      <c r="P50" s="2" t="s">
        <v>21</v>
      </c>
      <c r="Q50" s="2">
        <v>-20.9</v>
      </c>
      <c r="R50" s="2"/>
      <c r="S50" s="2">
        <v>-20.9</v>
      </c>
      <c r="T50" s="2">
        <v>-20.9</v>
      </c>
      <c r="U50" s="2"/>
      <c r="V50" s="2" t="s">
        <v>22</v>
      </c>
      <c r="W50" s="2" t="b">
        <v>0</v>
      </c>
      <c r="X50" s="2" t="s">
        <v>25</v>
      </c>
      <c r="Y50" s="2"/>
      <c r="Z50" s="2"/>
      <c r="AA50" s="2"/>
      <c r="AB50" s="2" t="s">
        <v>24</v>
      </c>
      <c r="AN50" s="10">
        <f t="shared" si="0"/>
        <v>45918</v>
      </c>
      <c r="AO50" t="e">
        <f>+VLOOKUP(D50,validaciones_json!$AS:$AS,1,0)</f>
        <v>#N/A</v>
      </c>
    </row>
    <row r="51" spans="1:41" ht="15" customHeight="1">
      <c r="A51" s="2" t="s">
        <v>310</v>
      </c>
      <c r="B51" s="2" t="s">
        <v>310</v>
      </c>
      <c r="C51" s="2" t="s">
        <v>1641</v>
      </c>
      <c r="D51" s="2" t="s">
        <v>1890</v>
      </c>
      <c r="E51" s="2" t="str">
        <f t="shared" si="1"/>
        <v>F001-00002213</v>
      </c>
      <c r="F51" s="2">
        <v>0</v>
      </c>
      <c r="G51" s="2"/>
      <c r="H51" s="2" t="s">
        <v>311</v>
      </c>
      <c r="I51" s="3">
        <v>45929</v>
      </c>
      <c r="J51" s="3">
        <v>45930</v>
      </c>
      <c r="K51" s="3">
        <v>45929</v>
      </c>
      <c r="L51" s="2"/>
      <c r="M51" s="2"/>
      <c r="N51" s="2" t="s">
        <v>312</v>
      </c>
      <c r="O51" s="2"/>
      <c r="P51" s="2" t="s">
        <v>21</v>
      </c>
      <c r="Q51" s="2">
        <v>-104</v>
      </c>
      <c r="R51" s="2"/>
      <c r="S51" s="2">
        <v>-104</v>
      </c>
      <c r="T51" s="2">
        <v>-104</v>
      </c>
      <c r="U51" s="2"/>
      <c r="V51" s="2" t="s">
        <v>22</v>
      </c>
      <c r="W51" s="2" t="b">
        <v>0</v>
      </c>
      <c r="X51" s="2" t="s">
        <v>25</v>
      </c>
      <c r="Y51" s="2"/>
      <c r="Z51" s="2"/>
      <c r="AA51" s="2"/>
      <c r="AB51" s="2" t="s">
        <v>24</v>
      </c>
      <c r="AN51" s="10">
        <f t="shared" si="0"/>
        <v>45929</v>
      </c>
      <c r="AO51" t="e">
        <f>+VLOOKUP(D51,validaciones_json!$AS:$AS,1,0)</f>
        <v>#N/A</v>
      </c>
    </row>
    <row r="52" spans="1:41" ht="15" customHeight="1">
      <c r="A52" s="2" t="s">
        <v>313</v>
      </c>
      <c r="B52" s="2" t="s">
        <v>313</v>
      </c>
      <c r="C52" s="2" t="s">
        <v>1654</v>
      </c>
      <c r="D52" s="2" t="s">
        <v>1891</v>
      </c>
      <c r="E52" s="2" t="str">
        <f t="shared" si="1"/>
        <v>FC03-00086728</v>
      </c>
      <c r="F52" s="2">
        <v>0</v>
      </c>
      <c r="G52" s="2"/>
      <c r="H52" s="2" t="s">
        <v>314</v>
      </c>
      <c r="I52" s="3">
        <v>45924</v>
      </c>
      <c r="J52" s="3">
        <v>45930</v>
      </c>
      <c r="K52" s="3">
        <v>45924</v>
      </c>
      <c r="L52" s="2"/>
      <c r="M52" s="2"/>
      <c r="N52" s="2" t="s">
        <v>315</v>
      </c>
      <c r="O52" s="2"/>
      <c r="P52" s="2" t="s">
        <v>21</v>
      </c>
      <c r="Q52" s="2">
        <v>-181.26</v>
      </c>
      <c r="R52" s="2"/>
      <c r="S52" s="2">
        <v>-181.26</v>
      </c>
      <c r="T52" s="2">
        <v>-181.26</v>
      </c>
      <c r="U52" s="2"/>
      <c r="V52" s="2" t="s">
        <v>22</v>
      </c>
      <c r="W52" s="2" t="b">
        <v>0</v>
      </c>
      <c r="X52" s="2" t="s">
        <v>25</v>
      </c>
      <c r="Y52" s="2"/>
      <c r="Z52" s="2"/>
      <c r="AA52" s="2"/>
      <c r="AB52" s="2" t="s">
        <v>24</v>
      </c>
      <c r="AN52" s="10">
        <f t="shared" si="0"/>
        <v>45924</v>
      </c>
      <c r="AO52" t="e">
        <f>+VLOOKUP(D52,validaciones_json!$AS:$AS,1,0)</f>
        <v>#N/A</v>
      </c>
    </row>
    <row r="53" spans="1:41" ht="15" customHeight="1">
      <c r="A53" s="2" t="s">
        <v>316</v>
      </c>
      <c r="B53" s="2" t="s">
        <v>316</v>
      </c>
      <c r="C53" s="2" t="s">
        <v>1682</v>
      </c>
      <c r="D53" s="2" t="s">
        <v>1892</v>
      </c>
      <c r="E53" s="2" t="str">
        <f t="shared" si="1"/>
        <v>FC01-00132753</v>
      </c>
      <c r="F53" s="2">
        <v>0</v>
      </c>
      <c r="G53" s="2"/>
      <c r="H53" s="2" t="s">
        <v>314</v>
      </c>
      <c r="I53" s="3">
        <v>45910</v>
      </c>
      <c r="J53" s="3">
        <v>45930</v>
      </c>
      <c r="K53" s="3">
        <v>45910</v>
      </c>
      <c r="L53" s="2"/>
      <c r="M53" s="2"/>
      <c r="N53" s="2" t="s">
        <v>317</v>
      </c>
      <c r="O53" s="2"/>
      <c r="P53" s="2" t="s">
        <v>21</v>
      </c>
      <c r="Q53" s="2">
        <v>-198.93</v>
      </c>
      <c r="R53" s="2"/>
      <c r="S53" s="2">
        <v>-198.93</v>
      </c>
      <c r="T53" s="2">
        <v>-198.93</v>
      </c>
      <c r="U53" s="2"/>
      <c r="V53" s="2" t="s">
        <v>22</v>
      </c>
      <c r="W53" s="2" t="b">
        <v>0</v>
      </c>
      <c r="X53" s="2" t="s">
        <v>25</v>
      </c>
      <c r="Y53" s="2"/>
      <c r="Z53" s="2"/>
      <c r="AA53" s="2"/>
      <c r="AB53" s="2" t="s">
        <v>24</v>
      </c>
      <c r="AN53" s="10">
        <f t="shared" si="0"/>
        <v>45910</v>
      </c>
      <c r="AO53" t="e">
        <f>+VLOOKUP(D53,validaciones_json!$AS:$AS,1,0)</f>
        <v>#N/A</v>
      </c>
    </row>
    <row r="54" spans="1:41" ht="15" customHeight="1">
      <c r="A54" s="2" t="s">
        <v>318</v>
      </c>
      <c r="B54" s="2" t="s">
        <v>318</v>
      </c>
      <c r="C54" s="2" t="s">
        <v>1643</v>
      </c>
      <c r="D54" s="2" t="s">
        <v>1893</v>
      </c>
      <c r="E54" s="2" t="str">
        <f t="shared" si="1"/>
        <v>E001-00000122</v>
      </c>
      <c r="F54" s="2">
        <v>0</v>
      </c>
      <c r="G54" s="2"/>
      <c r="H54" s="2" t="s">
        <v>225</v>
      </c>
      <c r="I54" s="3">
        <v>45929</v>
      </c>
      <c r="J54" s="3">
        <v>45929</v>
      </c>
      <c r="K54" s="3">
        <v>45930</v>
      </c>
      <c r="L54" s="2" t="s">
        <v>319</v>
      </c>
      <c r="M54" s="2"/>
      <c r="N54" s="2"/>
      <c r="O54" s="2"/>
      <c r="P54" s="2" t="s">
        <v>21</v>
      </c>
      <c r="Q54" s="2">
        <v>-2470</v>
      </c>
      <c r="R54" s="2">
        <v>-444.6</v>
      </c>
      <c r="S54" s="2">
        <v>-2914.6</v>
      </c>
      <c r="T54" s="2">
        <v>-2914.6</v>
      </c>
      <c r="U54" s="2"/>
      <c r="V54" s="2" t="s">
        <v>22</v>
      </c>
      <c r="W54" s="2" t="b">
        <v>0</v>
      </c>
      <c r="X54" s="2" t="s">
        <v>25</v>
      </c>
      <c r="Y54" s="2"/>
      <c r="Z54" s="2"/>
      <c r="AA54" s="2"/>
      <c r="AB54" s="2" t="s">
        <v>24</v>
      </c>
      <c r="AN54" s="10">
        <f t="shared" si="0"/>
        <v>45929</v>
      </c>
      <c r="AO54" t="e">
        <f>+VLOOKUP(D54,validaciones_json!$AS:$AS,1,0)</f>
        <v>#N/A</v>
      </c>
    </row>
    <row r="55" spans="1:41" ht="15" customHeight="1">
      <c r="A55" s="2" t="s">
        <v>320</v>
      </c>
      <c r="B55" s="2" t="s">
        <v>320</v>
      </c>
      <c r="C55" s="2" t="s">
        <v>1645</v>
      </c>
      <c r="D55" s="2" t="s">
        <v>1894</v>
      </c>
      <c r="E55" s="2" t="str">
        <f t="shared" si="1"/>
        <v>E001-00000063</v>
      </c>
      <c r="F55" s="2">
        <v>0</v>
      </c>
      <c r="G55" s="2"/>
      <c r="H55" s="2" t="s">
        <v>171</v>
      </c>
      <c r="I55" s="3">
        <v>45929</v>
      </c>
      <c r="J55" s="3">
        <v>45929</v>
      </c>
      <c r="K55" s="3">
        <v>45929</v>
      </c>
      <c r="L55" s="2" t="s">
        <v>321</v>
      </c>
      <c r="M55" s="2"/>
      <c r="N55" s="2" t="s">
        <v>322</v>
      </c>
      <c r="O55" s="2"/>
      <c r="P55" s="2" t="s">
        <v>21</v>
      </c>
      <c r="Q55" s="2">
        <v>-2400</v>
      </c>
      <c r="R55" s="2"/>
      <c r="S55" s="2">
        <v>-2400</v>
      </c>
      <c r="T55" s="2">
        <v>-2400</v>
      </c>
      <c r="U55" s="2"/>
      <c r="V55" s="2" t="s">
        <v>22</v>
      </c>
      <c r="W55" s="2" t="b">
        <v>0</v>
      </c>
      <c r="X55" s="2" t="s">
        <v>25</v>
      </c>
      <c r="Y55" s="2"/>
      <c r="Z55" s="2"/>
      <c r="AA55" s="2"/>
      <c r="AB55" s="2" t="s">
        <v>24</v>
      </c>
      <c r="AN55" s="10">
        <f t="shared" si="0"/>
        <v>45929</v>
      </c>
      <c r="AO55" t="e">
        <f>+VLOOKUP(D55,validaciones_json!$AS:$AS,1,0)</f>
        <v>#N/A</v>
      </c>
    </row>
    <row r="56" spans="1:41" ht="15" customHeight="1">
      <c r="A56" s="2" t="s">
        <v>323</v>
      </c>
      <c r="B56" s="2" t="s">
        <v>323</v>
      </c>
      <c r="C56" s="2" t="s">
        <v>1642</v>
      </c>
      <c r="D56" s="2" t="s">
        <v>1895</v>
      </c>
      <c r="E56" s="2" t="str">
        <f t="shared" si="1"/>
        <v>E001-00000073</v>
      </c>
      <c r="F56" s="2">
        <v>0</v>
      </c>
      <c r="G56" s="2"/>
      <c r="H56" s="2" t="s">
        <v>324</v>
      </c>
      <c r="I56" s="3">
        <v>45929</v>
      </c>
      <c r="J56" s="3">
        <v>45929</v>
      </c>
      <c r="K56" s="3">
        <v>45930</v>
      </c>
      <c r="L56" s="2" t="s">
        <v>325</v>
      </c>
      <c r="M56" s="2"/>
      <c r="N56" s="2" t="s">
        <v>326</v>
      </c>
      <c r="O56" s="2"/>
      <c r="P56" s="2" t="s">
        <v>21</v>
      </c>
      <c r="Q56" s="2">
        <v>-594.59</v>
      </c>
      <c r="R56" s="2">
        <v>47.57</v>
      </c>
      <c r="S56" s="2">
        <v>-547.02</v>
      </c>
      <c r="T56" s="2">
        <v>-547.02</v>
      </c>
      <c r="U56" s="2"/>
      <c r="V56" s="2" t="s">
        <v>22</v>
      </c>
      <c r="W56" s="2" t="b">
        <v>0</v>
      </c>
      <c r="X56" s="2" t="s">
        <v>25</v>
      </c>
      <c r="Y56" s="2"/>
      <c r="Z56" s="2"/>
      <c r="AA56" s="2"/>
      <c r="AB56" s="2" t="s">
        <v>24</v>
      </c>
      <c r="AN56" s="10">
        <f t="shared" si="0"/>
        <v>45929</v>
      </c>
      <c r="AO56" t="e">
        <f>+VLOOKUP(D56,validaciones_json!$AS:$AS,1,0)</f>
        <v>#N/A</v>
      </c>
    </row>
    <row r="57" spans="1:41" ht="15" customHeight="1">
      <c r="A57" s="2" t="s">
        <v>327</v>
      </c>
      <c r="B57" s="2" t="s">
        <v>327</v>
      </c>
      <c r="C57" s="2" t="s">
        <v>1644</v>
      </c>
      <c r="D57" s="2" t="s">
        <v>1896</v>
      </c>
      <c r="E57" s="2" t="str">
        <f t="shared" si="1"/>
        <v>E001-00000537</v>
      </c>
      <c r="F57" s="2">
        <v>0</v>
      </c>
      <c r="G57" s="2"/>
      <c r="H57" s="2" t="s">
        <v>328</v>
      </c>
      <c r="I57" s="3">
        <v>45929</v>
      </c>
      <c r="J57" s="3">
        <v>45929</v>
      </c>
      <c r="K57" s="3">
        <v>45930</v>
      </c>
      <c r="L57" s="2" t="s">
        <v>329</v>
      </c>
      <c r="M57" s="2"/>
      <c r="N57" s="2"/>
      <c r="O57" s="2"/>
      <c r="P57" s="2" t="s">
        <v>21</v>
      </c>
      <c r="Q57" s="2">
        <v>-12677.65</v>
      </c>
      <c r="R57" s="2">
        <v>-2281.98</v>
      </c>
      <c r="S57" s="2">
        <v>-14959.63</v>
      </c>
      <c r="T57" s="2">
        <v>-14959.63</v>
      </c>
      <c r="U57" s="2"/>
      <c r="V57" s="2" t="s">
        <v>22</v>
      </c>
      <c r="W57" s="2" t="b">
        <v>0</v>
      </c>
      <c r="X57" s="2" t="s">
        <v>25</v>
      </c>
      <c r="Y57" s="2"/>
      <c r="Z57" s="2"/>
      <c r="AA57" s="2"/>
      <c r="AB57" s="2" t="s">
        <v>24</v>
      </c>
      <c r="AN57" s="10">
        <f t="shared" si="0"/>
        <v>45929</v>
      </c>
      <c r="AO57" t="e">
        <f>+VLOOKUP(D57,validaciones_json!$AS:$AS,1,0)</f>
        <v>#N/A</v>
      </c>
    </row>
    <row r="58" spans="1:41" ht="15" customHeight="1">
      <c r="A58" s="2" t="s">
        <v>330</v>
      </c>
      <c r="B58" s="2" t="s">
        <v>330</v>
      </c>
      <c r="C58" s="2" t="s">
        <v>1685</v>
      </c>
      <c r="D58" s="2" t="s">
        <v>1897</v>
      </c>
      <c r="E58" s="2" t="str">
        <f t="shared" si="1"/>
        <v>F017-00003599</v>
      </c>
      <c r="F58" s="2">
        <v>0</v>
      </c>
      <c r="G58" s="2"/>
      <c r="H58" s="2" t="s">
        <v>331</v>
      </c>
      <c r="I58" s="3">
        <v>45908</v>
      </c>
      <c r="J58" s="3">
        <v>45929</v>
      </c>
      <c r="K58" s="3">
        <v>45908</v>
      </c>
      <c r="L58" s="2"/>
      <c r="M58" s="2"/>
      <c r="N58" s="2" t="s">
        <v>332</v>
      </c>
      <c r="O58" s="2"/>
      <c r="P58" s="2" t="s">
        <v>21</v>
      </c>
      <c r="Q58" s="2">
        <v>-141.5</v>
      </c>
      <c r="R58" s="2"/>
      <c r="S58" s="2">
        <v>-141.5</v>
      </c>
      <c r="T58" s="2">
        <v>-141.5</v>
      </c>
      <c r="U58" s="2"/>
      <c r="V58" s="2" t="s">
        <v>22</v>
      </c>
      <c r="W58" s="2" t="b">
        <v>0</v>
      </c>
      <c r="X58" s="2" t="s">
        <v>25</v>
      </c>
      <c r="Y58" s="2"/>
      <c r="Z58" s="2"/>
      <c r="AA58" s="2"/>
      <c r="AB58" s="2" t="s">
        <v>24</v>
      </c>
      <c r="AN58" s="10">
        <f t="shared" si="0"/>
        <v>45908</v>
      </c>
      <c r="AO58" t="e">
        <f>+VLOOKUP(D58,validaciones_json!$AS:$AS,1,0)</f>
        <v>#N/A</v>
      </c>
    </row>
    <row r="59" spans="1:41" ht="15" customHeight="1">
      <c r="A59" s="2" t="s">
        <v>333</v>
      </c>
      <c r="B59" s="2" t="s">
        <v>333</v>
      </c>
      <c r="C59" s="2" t="s">
        <v>335</v>
      </c>
      <c r="D59" s="2" t="s">
        <v>1898</v>
      </c>
      <c r="E59" s="2" t="str">
        <f t="shared" si="1"/>
        <v>F814-00044499</v>
      </c>
      <c r="F59" s="2">
        <v>0</v>
      </c>
      <c r="G59" s="2"/>
      <c r="H59" s="2" t="s">
        <v>334</v>
      </c>
      <c r="I59" s="3">
        <v>45906</v>
      </c>
      <c r="J59" s="3">
        <v>45929</v>
      </c>
      <c r="K59" s="3">
        <v>45906</v>
      </c>
      <c r="L59" s="2"/>
      <c r="M59" s="2"/>
      <c r="N59" s="2" t="s">
        <v>335</v>
      </c>
      <c r="O59" s="2"/>
      <c r="P59" s="2" t="s">
        <v>21</v>
      </c>
      <c r="Q59" s="2">
        <v>-241.11</v>
      </c>
      <c r="R59" s="2"/>
      <c r="S59" s="2">
        <v>-241.11</v>
      </c>
      <c r="T59" s="2">
        <v>-241.11</v>
      </c>
      <c r="U59" s="2"/>
      <c r="V59" s="2" t="s">
        <v>22</v>
      </c>
      <c r="W59" s="2" t="b">
        <v>0</v>
      </c>
      <c r="X59" s="2" t="s">
        <v>25</v>
      </c>
      <c r="Y59" s="2"/>
      <c r="Z59" s="2"/>
      <c r="AA59" s="2"/>
      <c r="AB59" s="2" t="s">
        <v>24</v>
      </c>
      <c r="AN59" s="10">
        <f t="shared" si="0"/>
        <v>45906</v>
      </c>
      <c r="AO59" t="e">
        <f>+VLOOKUP(D59,validaciones_json!$AS:$AS,1,0)</f>
        <v>#N/A</v>
      </c>
    </row>
    <row r="60" spans="1:41" ht="15" customHeight="1">
      <c r="A60" s="2" t="s">
        <v>336</v>
      </c>
      <c r="B60" s="2" t="s">
        <v>336</v>
      </c>
      <c r="C60" s="2" t="s">
        <v>338</v>
      </c>
      <c r="D60" s="2" t="s">
        <v>1899</v>
      </c>
      <c r="E60" s="2" t="str">
        <f t="shared" si="1"/>
        <v>F101-00106453</v>
      </c>
      <c r="F60" s="2">
        <v>0</v>
      </c>
      <c r="G60" s="2"/>
      <c r="H60" s="2" t="s">
        <v>337</v>
      </c>
      <c r="I60" s="3">
        <v>45906</v>
      </c>
      <c r="J60" s="3">
        <v>45929</v>
      </c>
      <c r="K60" s="3">
        <v>45906</v>
      </c>
      <c r="L60" s="2"/>
      <c r="M60" s="2"/>
      <c r="N60" s="2" t="s">
        <v>338</v>
      </c>
      <c r="O60" s="2"/>
      <c r="P60" s="2" t="s">
        <v>21</v>
      </c>
      <c r="Q60" s="2">
        <v>-64</v>
      </c>
      <c r="R60" s="2"/>
      <c r="S60" s="2">
        <v>-64</v>
      </c>
      <c r="T60" s="2">
        <v>-64</v>
      </c>
      <c r="U60" s="2"/>
      <c r="V60" s="2" t="s">
        <v>22</v>
      </c>
      <c r="W60" s="2" t="b">
        <v>0</v>
      </c>
      <c r="X60" s="2" t="s">
        <v>25</v>
      </c>
      <c r="Y60" s="2"/>
      <c r="Z60" s="2"/>
      <c r="AA60" s="2"/>
      <c r="AB60" s="2" t="s">
        <v>24</v>
      </c>
      <c r="AN60" s="10">
        <f t="shared" si="0"/>
        <v>45906</v>
      </c>
      <c r="AO60" t="e">
        <f>+VLOOKUP(D60,validaciones_json!$AS:$AS,1,0)</f>
        <v>#N/A</v>
      </c>
    </row>
    <row r="61" spans="1:41" ht="15" customHeight="1">
      <c r="A61" s="2" t="s">
        <v>339</v>
      </c>
      <c r="B61" s="2" t="s">
        <v>339</v>
      </c>
      <c r="C61" s="2" t="s">
        <v>341</v>
      </c>
      <c r="D61" s="2" t="s">
        <v>1900</v>
      </c>
      <c r="E61" s="2" t="str">
        <f t="shared" si="1"/>
        <v>FR02-00001013</v>
      </c>
      <c r="F61" s="2">
        <v>0</v>
      </c>
      <c r="G61" s="2"/>
      <c r="H61" s="2" t="s">
        <v>340</v>
      </c>
      <c r="I61" s="3">
        <v>45915</v>
      </c>
      <c r="J61" s="3">
        <v>45929</v>
      </c>
      <c r="K61" s="3">
        <v>45915</v>
      </c>
      <c r="L61" s="2"/>
      <c r="M61" s="2"/>
      <c r="N61" s="2" t="s">
        <v>341</v>
      </c>
      <c r="O61" s="2"/>
      <c r="P61" s="2" t="s">
        <v>21</v>
      </c>
      <c r="Q61" s="2">
        <v>-59.8</v>
      </c>
      <c r="R61" s="2"/>
      <c r="S61" s="2">
        <v>-59.8</v>
      </c>
      <c r="T61" s="2">
        <v>-59.8</v>
      </c>
      <c r="U61" s="2"/>
      <c r="V61" s="2" t="s">
        <v>22</v>
      </c>
      <c r="W61" s="2" t="b">
        <v>0</v>
      </c>
      <c r="X61" s="2" t="s">
        <v>25</v>
      </c>
      <c r="Y61" s="2"/>
      <c r="Z61" s="2"/>
      <c r="AA61" s="2"/>
      <c r="AB61" s="2" t="s">
        <v>24</v>
      </c>
      <c r="AN61" s="10">
        <f t="shared" si="0"/>
        <v>45915</v>
      </c>
      <c r="AO61" t="e">
        <f>+VLOOKUP(D61,validaciones_json!$AS:$AS,1,0)</f>
        <v>#N/A</v>
      </c>
    </row>
    <row r="62" spans="1:41" ht="15" customHeight="1">
      <c r="A62" s="2" t="s">
        <v>342</v>
      </c>
      <c r="B62" s="2" t="s">
        <v>342</v>
      </c>
      <c r="C62" s="2" t="s">
        <v>343</v>
      </c>
      <c r="D62" s="2" t="s">
        <v>1901</v>
      </c>
      <c r="E62" s="2" t="str">
        <f t="shared" si="1"/>
        <v>F021-00005380</v>
      </c>
      <c r="F62" s="2">
        <v>0</v>
      </c>
      <c r="G62" s="2"/>
      <c r="H62" s="2" t="s">
        <v>304</v>
      </c>
      <c r="I62" s="3">
        <v>45910</v>
      </c>
      <c r="J62" s="3">
        <v>45929</v>
      </c>
      <c r="K62" s="3">
        <v>45910</v>
      </c>
      <c r="L62" s="2"/>
      <c r="M62" s="2"/>
      <c r="N62" s="2" t="s">
        <v>343</v>
      </c>
      <c r="O62" s="2"/>
      <c r="P62" s="2" t="s">
        <v>21</v>
      </c>
      <c r="Q62" s="2">
        <v>-30</v>
      </c>
      <c r="R62" s="2"/>
      <c r="S62" s="2">
        <v>-30</v>
      </c>
      <c r="T62" s="2">
        <v>-30</v>
      </c>
      <c r="U62" s="2"/>
      <c r="V62" s="2" t="s">
        <v>22</v>
      </c>
      <c r="W62" s="2" t="b">
        <v>0</v>
      </c>
      <c r="X62" s="2" t="s">
        <v>25</v>
      </c>
      <c r="Y62" s="2"/>
      <c r="Z62" s="2"/>
      <c r="AA62" s="2"/>
      <c r="AB62" s="2" t="s">
        <v>24</v>
      </c>
      <c r="AN62" s="10">
        <f t="shared" si="0"/>
        <v>45910</v>
      </c>
      <c r="AO62" t="e">
        <f>+VLOOKUP(D62,validaciones_json!$AS:$AS,1,0)</f>
        <v>#N/A</v>
      </c>
    </row>
    <row r="63" spans="1:41" ht="15" customHeight="1">
      <c r="A63" s="2" t="s">
        <v>344</v>
      </c>
      <c r="B63" s="2" t="s">
        <v>344</v>
      </c>
      <c r="C63" s="2" t="s">
        <v>1671</v>
      </c>
      <c r="D63" s="2" t="s">
        <v>1902</v>
      </c>
      <c r="E63" s="2" t="str">
        <f t="shared" si="1"/>
        <v>F003-00007219</v>
      </c>
      <c r="F63" s="2">
        <v>0</v>
      </c>
      <c r="G63" s="2"/>
      <c r="H63" s="2" t="s">
        <v>345</v>
      </c>
      <c r="I63" s="3">
        <v>45916</v>
      </c>
      <c r="J63" s="3">
        <v>45929</v>
      </c>
      <c r="K63" s="3">
        <v>45916</v>
      </c>
      <c r="L63" s="2"/>
      <c r="M63" s="2"/>
      <c r="N63" s="2" t="s">
        <v>346</v>
      </c>
      <c r="O63" s="2"/>
      <c r="P63" s="2" t="s">
        <v>21</v>
      </c>
      <c r="Q63" s="2">
        <v>-276</v>
      </c>
      <c r="R63" s="2"/>
      <c r="S63" s="2">
        <v>-276</v>
      </c>
      <c r="T63" s="2">
        <v>-276</v>
      </c>
      <c r="U63" s="2"/>
      <c r="V63" s="2" t="s">
        <v>22</v>
      </c>
      <c r="W63" s="2" t="b">
        <v>0</v>
      </c>
      <c r="X63" s="2" t="s">
        <v>25</v>
      </c>
      <c r="Y63" s="2"/>
      <c r="Z63" s="2"/>
      <c r="AA63" s="2"/>
      <c r="AB63" s="2" t="s">
        <v>24</v>
      </c>
      <c r="AN63" s="10">
        <f t="shared" si="0"/>
        <v>45916</v>
      </c>
      <c r="AO63" t="e">
        <f>+VLOOKUP(D63,validaciones_json!$AS:$AS,1,0)</f>
        <v>#N/A</v>
      </c>
    </row>
    <row r="64" spans="1:41" ht="15" customHeight="1">
      <c r="A64" s="2" t="s">
        <v>347</v>
      </c>
      <c r="B64" s="2" t="s">
        <v>347</v>
      </c>
      <c r="C64" s="2" t="s">
        <v>1646</v>
      </c>
      <c r="D64" s="2" t="s">
        <v>1903</v>
      </c>
      <c r="E64" s="2" t="str">
        <f t="shared" si="1"/>
        <v>FI25-00017305</v>
      </c>
      <c r="F64" s="2">
        <v>0</v>
      </c>
      <c r="G64" s="2"/>
      <c r="H64" s="2" t="s">
        <v>348</v>
      </c>
      <c r="I64" s="3">
        <v>45926</v>
      </c>
      <c r="J64" s="3">
        <v>45926</v>
      </c>
      <c r="K64" s="3">
        <v>45926</v>
      </c>
      <c r="L64" s="2" t="s">
        <v>349</v>
      </c>
      <c r="M64" s="2"/>
      <c r="N64" s="2"/>
      <c r="O64" s="2"/>
      <c r="P64" s="2" t="s">
        <v>21</v>
      </c>
      <c r="Q64" s="2">
        <v>-538.14</v>
      </c>
      <c r="R64" s="2">
        <v>-96.86</v>
      </c>
      <c r="S64" s="2">
        <v>-635</v>
      </c>
      <c r="T64" s="2">
        <v>-635</v>
      </c>
      <c r="U64" s="2"/>
      <c r="V64" s="2" t="s">
        <v>22</v>
      </c>
      <c r="W64" s="2" t="b">
        <v>0</v>
      </c>
      <c r="X64" s="2" t="s">
        <v>25</v>
      </c>
      <c r="Y64" s="2"/>
      <c r="Z64" s="2"/>
      <c r="AA64" s="2"/>
      <c r="AB64" s="2" t="s">
        <v>24</v>
      </c>
      <c r="AN64" s="10">
        <f t="shared" si="0"/>
        <v>45926</v>
      </c>
      <c r="AO64" t="e">
        <f>+VLOOKUP(D64,validaciones_json!$AS:$AS,1,0)</f>
        <v>#N/A</v>
      </c>
    </row>
    <row r="65" spans="1:41" ht="15" customHeight="1">
      <c r="A65" s="2" t="s">
        <v>350</v>
      </c>
      <c r="B65" s="2" t="s">
        <v>350</v>
      </c>
      <c r="C65" s="2" t="s">
        <v>1657</v>
      </c>
      <c r="D65" s="2" t="s">
        <v>1904</v>
      </c>
      <c r="E65" s="2" t="str">
        <f t="shared" si="1"/>
        <v>FF29-00003107</v>
      </c>
      <c r="F65" s="2">
        <v>0</v>
      </c>
      <c r="G65" s="2"/>
      <c r="H65" s="2" t="s">
        <v>267</v>
      </c>
      <c r="I65" s="3">
        <v>45924</v>
      </c>
      <c r="J65" s="3">
        <v>45926</v>
      </c>
      <c r="K65" s="3">
        <v>45926</v>
      </c>
      <c r="L65" s="2"/>
      <c r="M65" s="2"/>
      <c r="N65" s="2"/>
      <c r="O65" s="2"/>
      <c r="P65" s="2" t="s">
        <v>21</v>
      </c>
      <c r="Q65" s="2">
        <v>-168.64</v>
      </c>
      <c r="R65" s="2">
        <v>-30.36</v>
      </c>
      <c r="S65" s="2">
        <v>-199</v>
      </c>
      <c r="T65" s="2">
        <v>-199</v>
      </c>
      <c r="U65" s="2"/>
      <c r="V65" s="2" t="s">
        <v>22</v>
      </c>
      <c r="W65" s="2" t="b">
        <v>0</v>
      </c>
      <c r="X65" s="2" t="s">
        <v>25</v>
      </c>
      <c r="Y65" s="2"/>
      <c r="Z65" s="2"/>
      <c r="AA65" s="2"/>
      <c r="AB65" s="2" t="s">
        <v>24</v>
      </c>
      <c r="AN65" s="10">
        <f t="shared" si="0"/>
        <v>45924</v>
      </c>
      <c r="AO65" t="e">
        <f>+VLOOKUP(D65,validaciones_json!$AS:$AS,1,0)</f>
        <v>#N/A</v>
      </c>
    </row>
    <row r="66" spans="1:41" ht="15" customHeight="1">
      <c r="A66" s="2" t="s">
        <v>351</v>
      </c>
      <c r="B66" s="2" t="s">
        <v>351</v>
      </c>
      <c r="C66" s="2" t="s">
        <v>1658</v>
      </c>
      <c r="D66" s="2" t="s">
        <v>1905</v>
      </c>
      <c r="E66" s="2" t="str">
        <f t="shared" si="1"/>
        <v>FE29-00025243</v>
      </c>
      <c r="F66" s="2">
        <v>0</v>
      </c>
      <c r="G66" s="2"/>
      <c r="H66" s="2" t="s">
        <v>267</v>
      </c>
      <c r="I66" s="3">
        <v>45924</v>
      </c>
      <c r="J66" s="3">
        <v>45926</v>
      </c>
      <c r="K66" s="3">
        <v>45926</v>
      </c>
      <c r="L66" s="2"/>
      <c r="M66" s="2"/>
      <c r="N66" s="2"/>
      <c r="O66" s="2"/>
      <c r="P66" s="2" t="s">
        <v>21</v>
      </c>
      <c r="Q66" s="2">
        <v>-87.29</v>
      </c>
      <c r="R66" s="2">
        <v>-15.71</v>
      </c>
      <c r="S66" s="2">
        <v>-103</v>
      </c>
      <c r="T66" s="2">
        <v>-103</v>
      </c>
      <c r="U66" s="2"/>
      <c r="V66" s="2" t="s">
        <v>22</v>
      </c>
      <c r="W66" s="2" t="b">
        <v>0</v>
      </c>
      <c r="X66" s="2" t="s">
        <v>25</v>
      </c>
      <c r="Y66" s="2"/>
      <c r="Z66" s="2"/>
      <c r="AA66" s="2"/>
      <c r="AB66" s="2" t="s">
        <v>24</v>
      </c>
      <c r="AN66" s="10">
        <f t="shared" ref="AN66:AN129" si="2">+IF(AM66&lt;&gt;"",AM66,I66)</f>
        <v>45924</v>
      </c>
      <c r="AO66" t="e">
        <f>+VLOOKUP(D66,validaciones_json!$AS:$AS,1,0)</f>
        <v>#N/A</v>
      </c>
    </row>
    <row r="67" spans="1:41" ht="15" customHeight="1">
      <c r="A67" s="2" t="s">
        <v>352</v>
      </c>
      <c r="B67" s="2" t="s">
        <v>352</v>
      </c>
      <c r="C67" s="2" t="s">
        <v>1650</v>
      </c>
      <c r="D67" s="2" t="s">
        <v>1906</v>
      </c>
      <c r="E67" s="2" t="str">
        <f t="shared" ref="E67:E130" si="3">+IF(C67="",SUBSTITUTE(SUBSTITUTE(SUBSTITUTE(B67,CHAR(160)," ")," -","-"),"- ","-"),SUBSTITUTE(SUBSTITUTE(SUBSTITUTE(C67,CHAR(160)," ")," -","-"),"- ","-"))</f>
        <v>E001-00000136</v>
      </c>
      <c r="F67" s="2">
        <v>0</v>
      </c>
      <c r="G67" s="2"/>
      <c r="H67" s="2" t="s">
        <v>353</v>
      </c>
      <c r="I67" s="3">
        <v>45925</v>
      </c>
      <c r="J67" s="3">
        <v>45925</v>
      </c>
      <c r="K67" s="3">
        <v>45930</v>
      </c>
      <c r="L67" s="2"/>
      <c r="M67" s="2"/>
      <c r="N67" s="2"/>
      <c r="O67" s="2"/>
      <c r="P67" s="2" t="s">
        <v>21</v>
      </c>
      <c r="Q67" s="2">
        <v>-422.88</v>
      </c>
      <c r="R67" s="2">
        <v>-76.12</v>
      </c>
      <c r="S67" s="2">
        <v>-499</v>
      </c>
      <c r="T67" s="2">
        <v>-499</v>
      </c>
      <c r="U67" s="2"/>
      <c r="V67" s="2" t="s">
        <v>22</v>
      </c>
      <c r="W67" s="2" t="b">
        <v>0</v>
      </c>
      <c r="X67" s="2" t="s">
        <v>25</v>
      </c>
      <c r="Y67" s="2"/>
      <c r="Z67" s="2"/>
      <c r="AA67" s="2"/>
      <c r="AB67" s="2" t="s">
        <v>24</v>
      </c>
      <c r="AN67" s="10">
        <f t="shared" si="2"/>
        <v>45925</v>
      </c>
      <c r="AO67" t="e">
        <f>+VLOOKUP(D67,validaciones_json!$AS:$AS,1,0)</f>
        <v>#N/A</v>
      </c>
    </row>
    <row r="68" spans="1:41" ht="15" customHeight="1">
      <c r="A68" s="2" t="s">
        <v>354</v>
      </c>
      <c r="B68" s="2" t="s">
        <v>354</v>
      </c>
      <c r="C68" s="2" t="s">
        <v>1651</v>
      </c>
      <c r="D68" s="2" t="s">
        <v>1907</v>
      </c>
      <c r="E68" s="2" t="str">
        <f t="shared" si="3"/>
        <v>FRE1-00007301</v>
      </c>
      <c r="F68" s="2">
        <v>0</v>
      </c>
      <c r="G68" s="2"/>
      <c r="H68" s="2" t="s">
        <v>355</v>
      </c>
      <c r="I68" s="3">
        <v>45925</v>
      </c>
      <c r="J68" s="3">
        <v>45925</v>
      </c>
      <c r="K68" s="3">
        <v>45926</v>
      </c>
      <c r="L68" s="2"/>
      <c r="M68" s="2"/>
      <c r="N68" s="2"/>
      <c r="O68" s="2"/>
      <c r="P68" s="2" t="s">
        <v>21</v>
      </c>
      <c r="Q68" s="2">
        <v>-33.729999999999997</v>
      </c>
      <c r="R68" s="2">
        <v>-6.07</v>
      </c>
      <c r="S68" s="2">
        <v>-39.799999999999997</v>
      </c>
      <c r="T68" s="2">
        <v>-39.799999999999997</v>
      </c>
      <c r="U68" s="2"/>
      <c r="V68" s="2" t="s">
        <v>22</v>
      </c>
      <c r="W68" s="2" t="b">
        <v>0</v>
      </c>
      <c r="X68" s="2" t="s">
        <v>25</v>
      </c>
      <c r="Y68" s="2"/>
      <c r="Z68" s="2"/>
      <c r="AA68" s="2"/>
      <c r="AB68" s="2" t="s">
        <v>24</v>
      </c>
      <c r="AN68" s="10">
        <f t="shared" si="2"/>
        <v>45925</v>
      </c>
      <c r="AO68" t="e">
        <f>+VLOOKUP(D68,validaciones_json!$AS:$AS,1,0)</f>
        <v>#N/A</v>
      </c>
    </row>
    <row r="69" spans="1:41" ht="15" customHeight="1">
      <c r="A69" s="2" t="s">
        <v>356</v>
      </c>
      <c r="B69" s="2" t="s">
        <v>356</v>
      </c>
      <c r="C69" s="2" t="s">
        <v>1652</v>
      </c>
      <c r="D69" s="2" t="s">
        <v>1908</v>
      </c>
      <c r="E69" s="2" t="str">
        <f t="shared" si="3"/>
        <v>F448-00023557</v>
      </c>
      <c r="F69" s="2">
        <v>0</v>
      </c>
      <c r="G69" s="2"/>
      <c r="H69" s="2" t="s">
        <v>357</v>
      </c>
      <c r="I69" s="3">
        <v>45925</v>
      </c>
      <c r="J69" s="3">
        <v>45925</v>
      </c>
      <c r="K69" s="3">
        <v>45926</v>
      </c>
      <c r="L69" s="2"/>
      <c r="M69" s="2"/>
      <c r="N69" s="2"/>
      <c r="O69" s="2"/>
      <c r="P69" s="2" t="s">
        <v>21</v>
      </c>
      <c r="Q69" s="2">
        <v>-575.98</v>
      </c>
      <c r="R69" s="2">
        <v>-103.68</v>
      </c>
      <c r="S69" s="2">
        <v>-679.66</v>
      </c>
      <c r="T69" s="2">
        <v>-679.66</v>
      </c>
      <c r="U69" s="2"/>
      <c r="V69" s="2" t="s">
        <v>22</v>
      </c>
      <c r="W69" s="2" t="b">
        <v>0</v>
      </c>
      <c r="X69" s="2" t="s">
        <v>25</v>
      </c>
      <c r="Y69" s="2"/>
      <c r="Z69" s="2"/>
      <c r="AA69" s="2"/>
      <c r="AB69" s="2" t="s">
        <v>24</v>
      </c>
      <c r="AN69" s="10">
        <f t="shared" si="2"/>
        <v>45925</v>
      </c>
      <c r="AO69" t="e">
        <f>+VLOOKUP(D69,validaciones_json!$AS:$AS,1,0)</f>
        <v>#N/A</v>
      </c>
    </row>
    <row r="70" spans="1:41" ht="15" customHeight="1">
      <c r="A70" s="2" t="s">
        <v>358</v>
      </c>
      <c r="B70" s="2" t="s">
        <v>358</v>
      </c>
      <c r="C70" s="2" t="s">
        <v>359</v>
      </c>
      <c r="D70" s="2" t="s">
        <v>1909</v>
      </c>
      <c r="E70" s="2" t="str">
        <f t="shared" si="3"/>
        <v>F121-00003365</v>
      </c>
      <c r="F70" s="2">
        <v>0</v>
      </c>
      <c r="G70" s="2"/>
      <c r="H70" s="2" t="s">
        <v>304</v>
      </c>
      <c r="I70" s="3">
        <v>45917</v>
      </c>
      <c r="J70" s="3">
        <v>45925</v>
      </c>
      <c r="K70" s="3">
        <v>45917</v>
      </c>
      <c r="L70" s="2"/>
      <c r="M70" s="2"/>
      <c r="N70" s="2" t="s">
        <v>359</v>
      </c>
      <c r="O70" s="2"/>
      <c r="P70" s="2" t="s">
        <v>21</v>
      </c>
      <c r="Q70" s="2">
        <v>-30</v>
      </c>
      <c r="R70" s="2"/>
      <c r="S70" s="2">
        <v>-30</v>
      </c>
      <c r="T70" s="2">
        <v>-30</v>
      </c>
      <c r="U70" s="2"/>
      <c r="V70" s="2" t="s">
        <v>22</v>
      </c>
      <c r="W70" s="2" t="b">
        <v>0</v>
      </c>
      <c r="X70" s="2" t="s">
        <v>25</v>
      </c>
      <c r="Y70" s="2"/>
      <c r="Z70" s="2"/>
      <c r="AA70" s="2"/>
      <c r="AB70" s="2" t="s">
        <v>24</v>
      </c>
      <c r="AN70" s="10">
        <f t="shared" si="2"/>
        <v>45917</v>
      </c>
      <c r="AO70" t="e">
        <f>+VLOOKUP(D70,validaciones_json!$AS:$AS,1,0)</f>
        <v>#N/A</v>
      </c>
    </row>
    <row r="71" spans="1:41" ht="15" customHeight="1">
      <c r="A71" s="2" t="s">
        <v>360</v>
      </c>
      <c r="B71" s="2" t="s">
        <v>360</v>
      </c>
      <c r="C71" s="2" t="s">
        <v>361</v>
      </c>
      <c r="D71" s="2" t="s">
        <v>1910</v>
      </c>
      <c r="E71" s="2" t="str">
        <f t="shared" si="3"/>
        <v>F121-00003401</v>
      </c>
      <c r="F71" s="2">
        <v>0</v>
      </c>
      <c r="G71" s="2"/>
      <c r="H71" s="2" t="s">
        <v>304</v>
      </c>
      <c r="I71" s="3">
        <v>45919</v>
      </c>
      <c r="J71" s="3">
        <v>45925</v>
      </c>
      <c r="K71" s="3">
        <v>45919</v>
      </c>
      <c r="L71" s="2"/>
      <c r="M71" s="2"/>
      <c r="N71" s="2" t="s">
        <v>361</v>
      </c>
      <c r="O71" s="2"/>
      <c r="P71" s="2" t="s">
        <v>21</v>
      </c>
      <c r="Q71" s="2">
        <v>-30</v>
      </c>
      <c r="R71" s="2"/>
      <c r="S71" s="2">
        <v>-30</v>
      </c>
      <c r="T71" s="2">
        <v>-30</v>
      </c>
      <c r="U71" s="2"/>
      <c r="V71" s="2" t="s">
        <v>22</v>
      </c>
      <c r="W71" s="2" t="b">
        <v>0</v>
      </c>
      <c r="X71" s="2" t="s">
        <v>25</v>
      </c>
      <c r="Y71" s="2"/>
      <c r="Z71" s="2"/>
      <c r="AA71" s="2"/>
      <c r="AB71" s="2" t="s">
        <v>24</v>
      </c>
      <c r="AN71" s="10">
        <f t="shared" si="2"/>
        <v>45919</v>
      </c>
      <c r="AO71" t="e">
        <f>+VLOOKUP(D71,validaciones_json!$AS:$AS,1,0)</f>
        <v>#N/A</v>
      </c>
    </row>
    <row r="72" spans="1:41" ht="15" customHeight="1">
      <c r="A72" s="2" t="s">
        <v>362</v>
      </c>
      <c r="B72" s="2" t="s">
        <v>362</v>
      </c>
      <c r="C72" s="2" t="s">
        <v>364</v>
      </c>
      <c r="D72" s="2" t="s">
        <v>1911</v>
      </c>
      <c r="E72" s="2" t="str">
        <f t="shared" si="3"/>
        <v>F001-00009925</v>
      </c>
      <c r="F72" s="2">
        <v>0</v>
      </c>
      <c r="G72" s="2"/>
      <c r="H72" s="2" t="s">
        <v>363</v>
      </c>
      <c r="I72" s="3">
        <v>45919</v>
      </c>
      <c r="J72" s="3">
        <v>45925</v>
      </c>
      <c r="K72" s="3">
        <v>45919</v>
      </c>
      <c r="L72" s="2"/>
      <c r="M72" s="2"/>
      <c r="N72" s="2" t="s">
        <v>364</v>
      </c>
      <c r="O72" s="2"/>
      <c r="P72" s="2" t="s">
        <v>21</v>
      </c>
      <c r="Q72" s="2">
        <v>-217</v>
      </c>
      <c r="R72" s="2"/>
      <c r="S72" s="2">
        <v>-217</v>
      </c>
      <c r="T72" s="2">
        <v>-217</v>
      </c>
      <c r="U72" s="2"/>
      <c r="V72" s="2" t="s">
        <v>22</v>
      </c>
      <c r="W72" s="2" t="b">
        <v>0</v>
      </c>
      <c r="X72" s="2" t="s">
        <v>25</v>
      </c>
      <c r="Y72" s="2"/>
      <c r="Z72" s="2"/>
      <c r="AA72" s="2"/>
      <c r="AB72" s="2" t="s">
        <v>24</v>
      </c>
      <c r="AN72" s="10">
        <f t="shared" si="2"/>
        <v>45919</v>
      </c>
      <c r="AO72" t="e">
        <f>+VLOOKUP(D72,validaciones_json!$AS:$AS,1,0)</f>
        <v>#N/A</v>
      </c>
    </row>
    <row r="73" spans="1:41" ht="15" customHeight="1">
      <c r="A73" s="2" t="s">
        <v>365</v>
      </c>
      <c r="B73" s="2" t="s">
        <v>365</v>
      </c>
      <c r="C73" s="2" t="s">
        <v>1679</v>
      </c>
      <c r="D73" s="2" t="s">
        <v>1912</v>
      </c>
      <c r="E73" s="2" t="str">
        <f t="shared" si="3"/>
        <v>F100-00008599</v>
      </c>
      <c r="F73" s="2">
        <v>0</v>
      </c>
      <c r="G73" s="2"/>
      <c r="H73" s="2" t="s">
        <v>366</v>
      </c>
      <c r="I73" s="3">
        <v>45911</v>
      </c>
      <c r="J73" s="3">
        <v>45925</v>
      </c>
      <c r="K73" s="3">
        <v>45911</v>
      </c>
      <c r="L73" s="2"/>
      <c r="M73" s="2"/>
      <c r="N73" s="2" t="s">
        <v>367</v>
      </c>
      <c r="O73" s="2"/>
      <c r="P73" s="2" t="s">
        <v>21</v>
      </c>
      <c r="Q73" s="2">
        <v>-238.98</v>
      </c>
      <c r="R73" s="2">
        <v>-43.02</v>
      </c>
      <c r="S73" s="2">
        <v>-282</v>
      </c>
      <c r="T73" s="2">
        <v>-282</v>
      </c>
      <c r="U73" s="2"/>
      <c r="V73" s="2" t="s">
        <v>22</v>
      </c>
      <c r="W73" s="2" t="b">
        <v>0</v>
      </c>
      <c r="X73" s="2" t="s">
        <v>25</v>
      </c>
      <c r="Y73" s="2"/>
      <c r="Z73" s="2"/>
      <c r="AA73" s="2"/>
      <c r="AB73" s="2" t="s">
        <v>24</v>
      </c>
      <c r="AN73" s="10">
        <f t="shared" si="2"/>
        <v>45911</v>
      </c>
      <c r="AO73" t="e">
        <f>+VLOOKUP(D73,validaciones_json!$AS:$AS,1,0)</f>
        <v>#N/A</v>
      </c>
    </row>
    <row r="74" spans="1:41" ht="15" customHeight="1">
      <c r="A74" s="2" t="s">
        <v>368</v>
      </c>
      <c r="B74" s="2" t="s">
        <v>368</v>
      </c>
      <c r="C74" s="2" t="s">
        <v>1655</v>
      </c>
      <c r="D74" s="2" t="s">
        <v>1913</v>
      </c>
      <c r="E74" s="2" t="str">
        <f t="shared" si="3"/>
        <v>E001-00000283</v>
      </c>
      <c r="F74" s="2">
        <v>0</v>
      </c>
      <c r="G74" s="2"/>
      <c r="H74" s="2" t="s">
        <v>369</v>
      </c>
      <c r="I74" s="3">
        <v>45924</v>
      </c>
      <c r="J74" s="3">
        <v>45924</v>
      </c>
      <c r="K74" s="3">
        <v>45926</v>
      </c>
      <c r="L74" s="2" t="s">
        <v>370</v>
      </c>
      <c r="M74" s="2"/>
      <c r="N74" s="2"/>
      <c r="O74" s="2"/>
      <c r="P74" s="2" t="s">
        <v>21</v>
      </c>
      <c r="Q74" s="2">
        <v>-1500</v>
      </c>
      <c r="R74" s="2">
        <v>-270</v>
      </c>
      <c r="S74" s="2">
        <v>-1770</v>
      </c>
      <c r="T74" s="2">
        <v>-1770</v>
      </c>
      <c r="U74" s="2"/>
      <c r="V74" s="2" t="s">
        <v>22</v>
      </c>
      <c r="W74" s="2" t="b">
        <v>0</v>
      </c>
      <c r="X74" s="2" t="s">
        <v>25</v>
      </c>
      <c r="Y74" s="2"/>
      <c r="Z74" s="2"/>
      <c r="AA74" s="2"/>
      <c r="AB74" s="2" t="s">
        <v>24</v>
      </c>
      <c r="AN74" s="10">
        <f t="shared" si="2"/>
        <v>45924</v>
      </c>
      <c r="AO74" t="e">
        <f>+VLOOKUP(D74,validaciones_json!$AS:$AS,1,0)</f>
        <v>#N/A</v>
      </c>
    </row>
    <row r="75" spans="1:41" ht="15" customHeight="1">
      <c r="A75" s="2" t="s">
        <v>371</v>
      </c>
      <c r="B75" s="2" t="s">
        <v>371</v>
      </c>
      <c r="C75" s="2" t="s">
        <v>1656</v>
      </c>
      <c r="D75" s="2" t="s">
        <v>1914</v>
      </c>
      <c r="E75" s="2" t="str">
        <f t="shared" si="3"/>
        <v>E001-00000285</v>
      </c>
      <c r="F75" s="2">
        <v>0</v>
      </c>
      <c r="G75" s="2"/>
      <c r="H75" s="2" t="s">
        <v>369</v>
      </c>
      <c r="I75" s="3">
        <v>45924</v>
      </c>
      <c r="J75" s="3">
        <v>45924</v>
      </c>
      <c r="K75" s="3">
        <v>45926</v>
      </c>
      <c r="L75" s="2" t="s">
        <v>372</v>
      </c>
      <c r="M75" s="2"/>
      <c r="N75" s="2"/>
      <c r="O75" s="2"/>
      <c r="P75" s="2" t="s">
        <v>21</v>
      </c>
      <c r="Q75" s="2">
        <v>-200</v>
      </c>
      <c r="R75" s="2">
        <v>-36</v>
      </c>
      <c r="S75" s="2">
        <v>-236</v>
      </c>
      <c r="T75" s="2">
        <v>-236</v>
      </c>
      <c r="U75" s="2"/>
      <c r="V75" s="2" t="s">
        <v>22</v>
      </c>
      <c r="W75" s="2" t="b">
        <v>0</v>
      </c>
      <c r="X75" s="2" t="s">
        <v>25</v>
      </c>
      <c r="Y75" s="2"/>
      <c r="Z75" s="2"/>
      <c r="AA75" s="2"/>
      <c r="AB75" s="2" t="s">
        <v>24</v>
      </c>
      <c r="AN75" s="10">
        <f t="shared" si="2"/>
        <v>45924</v>
      </c>
      <c r="AO75" t="e">
        <f>+VLOOKUP(D75,validaciones_json!$AS:$AS,1,0)</f>
        <v>#N/A</v>
      </c>
    </row>
    <row r="76" spans="1:41" ht="15" customHeight="1">
      <c r="A76" s="2" t="s">
        <v>373</v>
      </c>
      <c r="B76" s="2" t="s">
        <v>373</v>
      </c>
      <c r="C76" s="2" t="s">
        <v>374</v>
      </c>
      <c r="D76" s="2" t="s">
        <v>1915</v>
      </c>
      <c r="E76" s="2" t="str">
        <f t="shared" si="3"/>
        <v>F003-00000798</v>
      </c>
      <c r="F76" s="2">
        <v>0</v>
      </c>
      <c r="G76" s="2"/>
      <c r="H76" s="2" t="s">
        <v>213</v>
      </c>
      <c r="I76" s="3">
        <v>45904</v>
      </c>
      <c r="J76" s="3">
        <v>45924</v>
      </c>
      <c r="K76" s="3">
        <v>45904</v>
      </c>
      <c r="L76" s="2"/>
      <c r="M76" s="2"/>
      <c r="N76" s="2" t="s">
        <v>374</v>
      </c>
      <c r="O76" s="2"/>
      <c r="P76" s="2" t="s">
        <v>21</v>
      </c>
      <c r="Q76" s="2">
        <v>-444</v>
      </c>
      <c r="R76" s="2"/>
      <c r="S76" s="2">
        <v>-444</v>
      </c>
      <c r="T76" s="2">
        <v>-444</v>
      </c>
      <c r="U76" s="2"/>
      <c r="V76" s="2" t="s">
        <v>22</v>
      </c>
      <c r="W76" s="2" t="b">
        <v>0</v>
      </c>
      <c r="X76" s="2" t="s">
        <v>25</v>
      </c>
      <c r="Y76" s="2"/>
      <c r="Z76" s="2"/>
      <c r="AA76" s="2"/>
      <c r="AB76" s="2" t="s">
        <v>24</v>
      </c>
      <c r="AN76" s="10">
        <f t="shared" si="2"/>
        <v>45904</v>
      </c>
      <c r="AO76" t="e">
        <f>+VLOOKUP(D76,validaciones_json!$AS:$AS,1,0)</f>
        <v>#N/A</v>
      </c>
    </row>
    <row r="77" spans="1:41" ht="15" customHeight="1">
      <c r="A77" s="2" t="s">
        <v>375</v>
      </c>
      <c r="B77" s="2" t="s">
        <v>375</v>
      </c>
      <c r="C77" s="2" t="s">
        <v>1659</v>
      </c>
      <c r="D77" s="2" t="s">
        <v>1916</v>
      </c>
      <c r="E77" s="2" t="str">
        <f t="shared" si="3"/>
        <v>F004-00001249</v>
      </c>
      <c r="F77" s="2">
        <v>0</v>
      </c>
      <c r="G77" s="2"/>
      <c r="H77" s="2" t="s">
        <v>210</v>
      </c>
      <c r="I77" s="3">
        <v>45923</v>
      </c>
      <c r="J77" s="3">
        <v>45924</v>
      </c>
      <c r="K77" s="3">
        <v>45923</v>
      </c>
      <c r="L77" s="2"/>
      <c r="M77" s="2"/>
      <c r="N77" s="2" t="s">
        <v>376</v>
      </c>
      <c r="O77" s="2"/>
      <c r="P77" s="2" t="s">
        <v>21</v>
      </c>
      <c r="Q77" s="2">
        <v>-52.97</v>
      </c>
      <c r="R77" s="2">
        <v>-9.5299999999999994</v>
      </c>
      <c r="S77" s="2">
        <v>-62.5</v>
      </c>
      <c r="T77" s="2">
        <v>-62.5</v>
      </c>
      <c r="U77" s="2"/>
      <c r="V77" s="2" t="s">
        <v>22</v>
      </c>
      <c r="W77" s="2" t="b">
        <v>0</v>
      </c>
      <c r="X77" s="2" t="s">
        <v>25</v>
      </c>
      <c r="Y77" s="2"/>
      <c r="Z77" s="2"/>
      <c r="AA77" s="2"/>
      <c r="AB77" s="2" t="s">
        <v>24</v>
      </c>
      <c r="AN77" s="10">
        <f t="shared" si="2"/>
        <v>45923</v>
      </c>
      <c r="AO77" t="e">
        <f>+VLOOKUP(D77,validaciones_json!$AS:$AS,1,0)</f>
        <v>#N/A</v>
      </c>
    </row>
    <row r="78" spans="1:41" ht="15" customHeight="1">
      <c r="A78" s="2" t="s">
        <v>377</v>
      </c>
      <c r="B78" s="2" t="s">
        <v>377</v>
      </c>
      <c r="C78" s="2" t="s">
        <v>1660</v>
      </c>
      <c r="D78" s="2" t="s">
        <v>1917</v>
      </c>
      <c r="E78" s="2" t="str">
        <f t="shared" si="3"/>
        <v>E001-00000020</v>
      </c>
      <c r="F78" s="2">
        <v>0</v>
      </c>
      <c r="G78" s="2"/>
      <c r="H78" s="2" t="s">
        <v>378</v>
      </c>
      <c r="I78" s="3">
        <v>45923</v>
      </c>
      <c r="J78" s="3">
        <v>45923</v>
      </c>
      <c r="K78" s="3">
        <v>45923</v>
      </c>
      <c r="L78" s="2" t="s">
        <v>379</v>
      </c>
      <c r="M78" s="2"/>
      <c r="N78" s="2"/>
      <c r="O78" s="2"/>
      <c r="P78" s="2" t="s">
        <v>21</v>
      </c>
      <c r="Q78" s="2">
        <v>-456</v>
      </c>
      <c r="R78" s="2">
        <v>-82.08</v>
      </c>
      <c r="S78" s="2">
        <v>-538.08000000000004</v>
      </c>
      <c r="T78" s="2">
        <v>-538.08000000000004</v>
      </c>
      <c r="U78" s="2"/>
      <c r="V78" s="2" t="s">
        <v>22</v>
      </c>
      <c r="W78" s="2" t="b">
        <v>0</v>
      </c>
      <c r="X78" s="2" t="s">
        <v>25</v>
      </c>
      <c r="Y78" s="2"/>
      <c r="Z78" s="2"/>
      <c r="AA78" s="2"/>
      <c r="AB78" s="2" t="s">
        <v>24</v>
      </c>
      <c r="AN78" s="10">
        <f t="shared" si="2"/>
        <v>45923</v>
      </c>
      <c r="AO78" t="e">
        <f>+VLOOKUP(D78,validaciones_json!$AS:$AS,1,0)</f>
        <v>#N/A</v>
      </c>
    </row>
    <row r="79" spans="1:41" ht="15" customHeight="1">
      <c r="A79" s="2" t="s">
        <v>380</v>
      </c>
      <c r="B79" s="2" t="s">
        <v>380</v>
      </c>
      <c r="C79" s="2" t="s">
        <v>1661</v>
      </c>
      <c r="D79" s="2" t="s">
        <v>1918</v>
      </c>
      <c r="E79" s="2" t="str">
        <f t="shared" si="3"/>
        <v>E001-00000061</v>
      </c>
      <c r="F79" s="2">
        <v>0</v>
      </c>
      <c r="G79" s="2"/>
      <c r="H79" s="2" t="s">
        <v>171</v>
      </c>
      <c r="I79" s="3">
        <v>45923</v>
      </c>
      <c r="J79" s="3">
        <v>45923</v>
      </c>
      <c r="K79" s="3">
        <v>45923</v>
      </c>
      <c r="L79" s="2" t="s">
        <v>381</v>
      </c>
      <c r="M79" s="2"/>
      <c r="N79" s="2"/>
      <c r="O79" s="2"/>
      <c r="P79" s="2" t="s">
        <v>21</v>
      </c>
      <c r="Q79" s="2">
        <v>-560</v>
      </c>
      <c r="R79" s="2"/>
      <c r="S79" s="2">
        <v>-560</v>
      </c>
      <c r="T79" s="2">
        <v>-560</v>
      </c>
      <c r="U79" s="2"/>
      <c r="V79" s="2" t="s">
        <v>22</v>
      </c>
      <c r="W79" s="2" t="b">
        <v>0</v>
      </c>
      <c r="X79" s="2" t="s">
        <v>25</v>
      </c>
      <c r="Y79" s="2"/>
      <c r="Z79" s="2"/>
      <c r="AA79" s="2"/>
      <c r="AB79" s="2" t="s">
        <v>24</v>
      </c>
      <c r="AN79" s="10">
        <f t="shared" si="2"/>
        <v>45923</v>
      </c>
      <c r="AO79" t="e">
        <f>+VLOOKUP(D79,validaciones_json!$AS:$AS,1,0)</f>
        <v>#N/A</v>
      </c>
    </row>
    <row r="80" spans="1:41" ht="15" customHeight="1">
      <c r="A80" s="2" t="s">
        <v>382</v>
      </c>
      <c r="B80" s="2" t="s">
        <v>382</v>
      </c>
      <c r="C80" s="2"/>
      <c r="D80" s="2" t="s">
        <v>1919</v>
      </c>
      <c r="E80" s="2" t="str">
        <f t="shared" si="3"/>
        <v>R E001-00000015</v>
      </c>
      <c r="F80" s="2">
        <v>0</v>
      </c>
      <c r="G80" s="2"/>
      <c r="H80" s="2" t="s">
        <v>236</v>
      </c>
      <c r="I80" s="3">
        <v>45919</v>
      </c>
      <c r="J80" s="3">
        <v>45919</v>
      </c>
      <c r="K80" s="3">
        <v>45919</v>
      </c>
      <c r="L80" s="2" t="s">
        <v>383</v>
      </c>
      <c r="M80" s="2"/>
      <c r="N80" s="2"/>
      <c r="O80" s="2"/>
      <c r="P80" s="2" t="s">
        <v>21</v>
      </c>
      <c r="Q80" s="2">
        <v>-1317.5</v>
      </c>
      <c r="R80" s="2"/>
      <c r="S80" s="2">
        <v>-1317.5</v>
      </c>
      <c r="T80" s="2">
        <v>-1317.5</v>
      </c>
      <c r="U80" s="2">
        <v>-1317.5</v>
      </c>
      <c r="V80" s="2" t="s">
        <v>22</v>
      </c>
      <c r="W80" s="2" t="b">
        <v>0</v>
      </c>
      <c r="X80" s="2" t="s">
        <v>23</v>
      </c>
      <c r="Y80" s="2"/>
      <c r="Z80" s="2"/>
      <c r="AA80" s="2"/>
      <c r="AB80" s="2" t="s">
        <v>24</v>
      </c>
      <c r="AN80" s="10">
        <f t="shared" si="2"/>
        <v>45919</v>
      </c>
      <c r="AO80" t="e">
        <f>+VLOOKUP(D80,validaciones_json!$AS:$AS,1,0)</f>
        <v>#N/A</v>
      </c>
    </row>
    <row r="81" spans="1:41" ht="15" customHeight="1">
      <c r="A81" s="2" t="s">
        <v>384</v>
      </c>
      <c r="B81" s="2" t="s">
        <v>1664</v>
      </c>
      <c r="C81" s="2" t="s">
        <v>1664</v>
      </c>
      <c r="D81" s="2" t="s">
        <v>1920</v>
      </c>
      <c r="E81" s="2" t="str">
        <f t="shared" si="3"/>
        <v>NÂ° F001-00009566</v>
      </c>
      <c r="F81" s="2">
        <v>0</v>
      </c>
      <c r="G81" s="2"/>
      <c r="H81" s="2" t="s">
        <v>264</v>
      </c>
      <c r="I81" s="3">
        <v>45919</v>
      </c>
      <c r="J81" s="3">
        <v>45919</v>
      </c>
      <c r="K81" s="3">
        <v>45919</v>
      </c>
      <c r="L81" s="2" t="s">
        <v>385</v>
      </c>
      <c r="M81" s="2"/>
      <c r="N81" s="2"/>
      <c r="O81" s="2"/>
      <c r="P81" s="2" t="s">
        <v>21</v>
      </c>
      <c r="Q81" s="2">
        <v>-2394.09</v>
      </c>
      <c r="R81" s="2">
        <v>-430.91</v>
      </c>
      <c r="S81" s="2">
        <v>-2825</v>
      </c>
      <c r="T81" s="2">
        <v>-2825</v>
      </c>
      <c r="U81" s="2"/>
      <c r="V81" s="2" t="s">
        <v>22</v>
      </c>
      <c r="W81" s="2" t="b">
        <v>0</v>
      </c>
      <c r="X81" s="2" t="s">
        <v>25</v>
      </c>
      <c r="Y81" s="2"/>
      <c r="Z81" s="2"/>
      <c r="AA81" s="2"/>
      <c r="AB81" s="2" t="s">
        <v>24</v>
      </c>
      <c r="AN81" s="10">
        <f t="shared" si="2"/>
        <v>45919</v>
      </c>
      <c r="AO81" t="e">
        <f>+VLOOKUP(D81,validaciones_json!$AS:$AS,1,0)</f>
        <v>#N/A</v>
      </c>
    </row>
    <row r="82" spans="1:41" ht="15" customHeight="1">
      <c r="A82" s="2" t="s">
        <v>386</v>
      </c>
      <c r="B82" s="2" t="s">
        <v>386</v>
      </c>
      <c r="C82" s="2" t="s">
        <v>1663</v>
      </c>
      <c r="D82" s="2" t="s">
        <v>1921</v>
      </c>
      <c r="E82" s="2" t="str">
        <f t="shared" si="3"/>
        <v>F315-00455032</v>
      </c>
      <c r="F82" s="2">
        <v>0</v>
      </c>
      <c r="G82" s="2"/>
      <c r="H82" s="2" t="s">
        <v>387</v>
      </c>
      <c r="I82" s="3">
        <v>45919</v>
      </c>
      <c r="J82" s="3">
        <v>45919</v>
      </c>
      <c r="K82" s="3">
        <v>45924</v>
      </c>
      <c r="L82" s="2" t="s">
        <v>388</v>
      </c>
      <c r="M82" s="2"/>
      <c r="N82" s="2"/>
      <c r="O82" s="2"/>
      <c r="P82" s="2" t="s">
        <v>21</v>
      </c>
      <c r="Q82" s="2">
        <v>-38.11</v>
      </c>
      <c r="R82" s="2">
        <v>-6.87</v>
      </c>
      <c r="S82" s="2">
        <v>-44.98</v>
      </c>
      <c r="T82" s="2">
        <v>-44.98</v>
      </c>
      <c r="U82" s="2"/>
      <c r="V82" s="2" t="s">
        <v>22</v>
      </c>
      <c r="W82" s="2" t="b">
        <v>0</v>
      </c>
      <c r="X82" s="2" t="s">
        <v>25</v>
      </c>
      <c r="Y82" s="2"/>
      <c r="Z82" s="2"/>
      <c r="AA82" s="2"/>
      <c r="AB82" s="2" t="s">
        <v>24</v>
      </c>
      <c r="AN82" s="10">
        <f t="shared" si="2"/>
        <v>45919</v>
      </c>
      <c r="AO82" t="e">
        <f>+VLOOKUP(D82,validaciones_json!$AS:$AS,1,0)</f>
        <v>#N/A</v>
      </c>
    </row>
    <row r="83" spans="1:41" ht="15" customHeight="1">
      <c r="A83" s="2" t="s">
        <v>389</v>
      </c>
      <c r="B83" s="2" t="s">
        <v>389</v>
      </c>
      <c r="C83" s="2" t="s">
        <v>1666</v>
      </c>
      <c r="D83" s="2" t="s">
        <v>1922</v>
      </c>
      <c r="E83" s="2" t="str">
        <f t="shared" si="3"/>
        <v>E001-00000118</v>
      </c>
      <c r="F83" s="2">
        <v>0</v>
      </c>
      <c r="G83" s="2"/>
      <c r="H83" s="2" t="s">
        <v>225</v>
      </c>
      <c r="I83" s="3">
        <v>45918</v>
      </c>
      <c r="J83" s="3">
        <v>45918</v>
      </c>
      <c r="K83" s="3">
        <v>45922</v>
      </c>
      <c r="L83" s="2" t="s">
        <v>390</v>
      </c>
      <c r="M83" s="2"/>
      <c r="N83" s="2"/>
      <c r="O83" s="2"/>
      <c r="P83" s="2" t="s">
        <v>21</v>
      </c>
      <c r="Q83" s="2">
        <v>-240</v>
      </c>
      <c r="R83" s="2">
        <v>-43.2</v>
      </c>
      <c r="S83" s="2">
        <v>-283.2</v>
      </c>
      <c r="T83" s="2">
        <v>-283.2</v>
      </c>
      <c r="U83" s="2"/>
      <c r="V83" s="2" t="s">
        <v>22</v>
      </c>
      <c r="W83" s="2" t="b">
        <v>0</v>
      </c>
      <c r="X83" s="2" t="s">
        <v>25</v>
      </c>
      <c r="Y83" s="2"/>
      <c r="Z83" s="2"/>
      <c r="AA83" s="2"/>
      <c r="AB83" s="2" t="s">
        <v>24</v>
      </c>
      <c r="AN83" s="10">
        <f t="shared" si="2"/>
        <v>45918</v>
      </c>
      <c r="AO83" t="e">
        <f>+VLOOKUP(D83,validaciones_json!$AS:$AS,1,0)</f>
        <v>#N/A</v>
      </c>
    </row>
    <row r="84" spans="1:41" ht="15" customHeight="1">
      <c r="A84" s="2" t="s">
        <v>391</v>
      </c>
      <c r="B84" s="2" t="s">
        <v>391</v>
      </c>
      <c r="C84" s="2"/>
      <c r="D84" s="2" t="s">
        <v>1923</v>
      </c>
      <c r="E84" s="2" t="str">
        <f t="shared" si="3"/>
        <v>F E001-00000293</v>
      </c>
      <c r="F84" s="2">
        <v>0</v>
      </c>
      <c r="G84" s="2"/>
      <c r="H84" s="2" t="s">
        <v>392</v>
      </c>
      <c r="I84" s="3">
        <v>45918</v>
      </c>
      <c r="J84" s="3">
        <v>45918</v>
      </c>
      <c r="K84" s="3">
        <v>45918</v>
      </c>
      <c r="L84" s="2" t="s">
        <v>393</v>
      </c>
      <c r="M84" s="2"/>
      <c r="N84" s="2"/>
      <c r="O84" s="2"/>
      <c r="P84" s="2" t="s">
        <v>21</v>
      </c>
      <c r="Q84" s="2">
        <v>-2076.27</v>
      </c>
      <c r="R84" s="2">
        <v>-373.73</v>
      </c>
      <c r="S84" s="2">
        <v>-2450</v>
      </c>
      <c r="T84" s="2">
        <v>-2450</v>
      </c>
      <c r="U84" s="2"/>
      <c r="V84" s="2" t="s">
        <v>22</v>
      </c>
      <c r="W84" s="2" t="b">
        <v>0</v>
      </c>
      <c r="X84" s="2" t="s">
        <v>25</v>
      </c>
      <c r="Y84" s="2"/>
      <c r="Z84" s="2"/>
      <c r="AA84" s="2"/>
      <c r="AB84" s="2" t="s">
        <v>24</v>
      </c>
      <c r="AN84" s="10">
        <f t="shared" si="2"/>
        <v>45918</v>
      </c>
      <c r="AO84" t="e">
        <f>+VLOOKUP(D84,validaciones_json!$AS:$AS,1,0)</f>
        <v>#N/A</v>
      </c>
    </row>
    <row r="85" spans="1:41" ht="15" customHeight="1">
      <c r="A85" s="2" t="s">
        <v>394</v>
      </c>
      <c r="B85" s="2" t="s">
        <v>394</v>
      </c>
      <c r="C85" s="2" t="s">
        <v>1667</v>
      </c>
      <c r="D85" s="2" t="s">
        <v>1924</v>
      </c>
      <c r="E85" s="2" t="str">
        <f t="shared" si="3"/>
        <v>F090-00187668</v>
      </c>
      <c r="F85" s="2">
        <v>0</v>
      </c>
      <c r="G85" s="2"/>
      <c r="H85" s="2" t="s">
        <v>395</v>
      </c>
      <c r="I85" s="3">
        <v>45917</v>
      </c>
      <c r="J85" s="3">
        <v>45917</v>
      </c>
      <c r="K85" s="3">
        <v>45923</v>
      </c>
      <c r="L85" s="2"/>
      <c r="M85" s="2"/>
      <c r="N85" s="2"/>
      <c r="O85" s="2"/>
      <c r="P85" s="2" t="s">
        <v>21</v>
      </c>
      <c r="Q85" s="2">
        <v>-528.27</v>
      </c>
      <c r="R85" s="2">
        <v>-95.08</v>
      </c>
      <c r="S85" s="2">
        <v>-623.35</v>
      </c>
      <c r="T85" s="2">
        <v>-178.66</v>
      </c>
      <c r="U85" s="2"/>
      <c r="V85" s="2" t="s">
        <v>396</v>
      </c>
      <c r="W85" s="2" t="b">
        <v>0</v>
      </c>
      <c r="X85" s="2" t="s">
        <v>25</v>
      </c>
      <c r="Y85" s="2"/>
      <c r="Z85" s="2"/>
      <c r="AA85" s="2"/>
      <c r="AB85" s="2" t="s">
        <v>24</v>
      </c>
      <c r="AN85" s="10">
        <f t="shared" si="2"/>
        <v>45917</v>
      </c>
      <c r="AO85" t="e">
        <f>+VLOOKUP(D85,validaciones_json!$AS:$AS,1,0)</f>
        <v>#N/A</v>
      </c>
    </row>
    <row r="86" spans="1:41" ht="15" customHeight="1">
      <c r="A86" s="2" t="s">
        <v>397</v>
      </c>
      <c r="B86" s="2" t="s">
        <v>397</v>
      </c>
      <c r="C86" s="2" t="s">
        <v>1668</v>
      </c>
      <c r="D86" s="2" t="s">
        <v>1925</v>
      </c>
      <c r="E86" s="2" t="str">
        <f t="shared" si="3"/>
        <v>F090-00187667</v>
      </c>
      <c r="F86" s="2">
        <v>0</v>
      </c>
      <c r="G86" s="2"/>
      <c r="H86" s="2" t="s">
        <v>395</v>
      </c>
      <c r="I86" s="3">
        <v>45917</v>
      </c>
      <c r="J86" s="3">
        <v>45917</v>
      </c>
      <c r="K86" s="3">
        <v>45923</v>
      </c>
      <c r="L86" s="2"/>
      <c r="M86" s="2"/>
      <c r="N86" s="2"/>
      <c r="O86" s="2"/>
      <c r="P86" s="2" t="s">
        <v>21</v>
      </c>
      <c r="Q86" s="2">
        <v>-528.03</v>
      </c>
      <c r="R86" s="2">
        <v>-95.04</v>
      </c>
      <c r="S86" s="2">
        <v>-623.07000000000005</v>
      </c>
      <c r="T86" s="2">
        <v>-178.58</v>
      </c>
      <c r="U86" s="2"/>
      <c r="V86" s="2" t="s">
        <v>396</v>
      </c>
      <c r="W86" s="2" t="b">
        <v>0</v>
      </c>
      <c r="X86" s="2" t="s">
        <v>25</v>
      </c>
      <c r="Y86" s="2"/>
      <c r="Z86" s="2"/>
      <c r="AA86" s="2"/>
      <c r="AB86" s="2" t="s">
        <v>24</v>
      </c>
      <c r="AN86" s="10">
        <f t="shared" si="2"/>
        <v>45917</v>
      </c>
      <c r="AO86" t="e">
        <f>+VLOOKUP(D86,validaciones_json!$AS:$AS,1,0)</f>
        <v>#N/A</v>
      </c>
    </row>
    <row r="87" spans="1:41" ht="15" customHeight="1">
      <c r="A87" s="2" t="s">
        <v>398</v>
      </c>
      <c r="B87" s="2" t="s">
        <v>398</v>
      </c>
      <c r="C87" s="2" t="s">
        <v>1669</v>
      </c>
      <c r="D87" s="2" t="s">
        <v>1926</v>
      </c>
      <c r="E87" s="2" t="str">
        <f t="shared" si="3"/>
        <v>F090-00187665</v>
      </c>
      <c r="F87" s="2">
        <v>0</v>
      </c>
      <c r="G87" s="2"/>
      <c r="H87" s="2" t="s">
        <v>395</v>
      </c>
      <c r="I87" s="3">
        <v>45917</v>
      </c>
      <c r="J87" s="3">
        <v>45917</v>
      </c>
      <c r="K87" s="3">
        <v>45923</v>
      </c>
      <c r="L87" s="2"/>
      <c r="M87" s="2"/>
      <c r="N87" s="2"/>
      <c r="O87" s="2"/>
      <c r="P87" s="2" t="s">
        <v>21</v>
      </c>
      <c r="Q87" s="2">
        <v>-528.03</v>
      </c>
      <c r="R87" s="2">
        <v>-95.04</v>
      </c>
      <c r="S87" s="2">
        <v>-623.07000000000005</v>
      </c>
      <c r="T87" s="2">
        <v>-178.58</v>
      </c>
      <c r="U87" s="2"/>
      <c r="V87" s="2" t="s">
        <v>396</v>
      </c>
      <c r="W87" s="2" t="b">
        <v>0</v>
      </c>
      <c r="X87" s="2" t="s">
        <v>25</v>
      </c>
      <c r="Y87" s="2"/>
      <c r="Z87" s="2"/>
      <c r="AA87" s="2"/>
      <c r="AB87" s="2" t="s">
        <v>24</v>
      </c>
      <c r="AN87" s="10">
        <f t="shared" si="2"/>
        <v>45917</v>
      </c>
      <c r="AO87" t="e">
        <f>+VLOOKUP(D87,validaciones_json!$AS:$AS,1,0)</f>
        <v>#N/A</v>
      </c>
    </row>
    <row r="88" spans="1:41" ht="15" customHeight="1">
      <c r="A88" s="2" t="s">
        <v>399</v>
      </c>
      <c r="B88" s="2" t="s">
        <v>399</v>
      </c>
      <c r="C88" s="2" t="s">
        <v>1670</v>
      </c>
      <c r="D88" s="2" t="s">
        <v>1927</v>
      </c>
      <c r="E88" s="2" t="str">
        <f t="shared" si="3"/>
        <v>F090-00187666</v>
      </c>
      <c r="F88" s="2">
        <v>0</v>
      </c>
      <c r="G88" s="2"/>
      <c r="H88" s="2" t="s">
        <v>395</v>
      </c>
      <c r="I88" s="3">
        <v>45917</v>
      </c>
      <c r="J88" s="3">
        <v>45917</v>
      </c>
      <c r="K88" s="3">
        <v>45923</v>
      </c>
      <c r="L88" s="2" t="s">
        <v>400</v>
      </c>
      <c r="M88" s="2"/>
      <c r="N88" s="2"/>
      <c r="O88" s="2"/>
      <c r="P88" s="2" t="s">
        <v>21</v>
      </c>
      <c r="Q88" s="2">
        <v>-528.03</v>
      </c>
      <c r="R88" s="2">
        <v>-95.04</v>
      </c>
      <c r="S88" s="2">
        <v>-623.07000000000005</v>
      </c>
      <c r="T88" s="2">
        <v>-178.58</v>
      </c>
      <c r="U88" s="2"/>
      <c r="V88" s="2" t="s">
        <v>396</v>
      </c>
      <c r="W88" s="2" t="b">
        <v>0</v>
      </c>
      <c r="X88" s="2" t="s">
        <v>25</v>
      </c>
      <c r="Y88" s="2"/>
      <c r="Z88" s="2"/>
      <c r="AA88" s="2"/>
      <c r="AB88" s="2" t="s">
        <v>24</v>
      </c>
      <c r="AN88" s="10">
        <f t="shared" si="2"/>
        <v>45917</v>
      </c>
      <c r="AO88" t="e">
        <f>+VLOOKUP(D88,validaciones_json!$AS:$AS,1,0)</f>
        <v>#N/A</v>
      </c>
    </row>
    <row r="89" spans="1:41" ht="15" customHeight="1">
      <c r="A89" s="2" t="s">
        <v>401</v>
      </c>
      <c r="B89" s="2" t="s">
        <v>401</v>
      </c>
      <c r="C89" s="2"/>
      <c r="D89" s="2" t="s">
        <v>1923</v>
      </c>
      <c r="E89" s="2" t="str">
        <f t="shared" si="3"/>
        <v>F F002-00033229</v>
      </c>
      <c r="F89" s="2">
        <v>0</v>
      </c>
      <c r="G89" s="2"/>
      <c r="H89" s="2" t="s">
        <v>92</v>
      </c>
      <c r="I89" s="3">
        <v>45917</v>
      </c>
      <c r="J89" s="3">
        <v>45917</v>
      </c>
      <c r="K89" s="3">
        <v>45932</v>
      </c>
      <c r="L89" s="2" t="s">
        <v>402</v>
      </c>
      <c r="M89" s="2"/>
      <c r="N89" s="2"/>
      <c r="O89" s="2"/>
      <c r="P89" s="2" t="s">
        <v>21</v>
      </c>
      <c r="Q89" s="2">
        <v>-483.05</v>
      </c>
      <c r="R89" s="2">
        <v>-86.95</v>
      </c>
      <c r="S89" s="2">
        <v>-570</v>
      </c>
      <c r="T89" s="2">
        <v>-570</v>
      </c>
      <c r="U89" s="2"/>
      <c r="V89" s="2" t="s">
        <v>22</v>
      </c>
      <c r="W89" s="2" t="b">
        <v>0</v>
      </c>
      <c r="X89" s="2" t="s">
        <v>25</v>
      </c>
      <c r="Y89" s="2"/>
      <c r="Z89" s="2"/>
      <c r="AA89" s="2"/>
      <c r="AB89" s="2" t="s">
        <v>24</v>
      </c>
      <c r="AN89" s="10">
        <f t="shared" si="2"/>
        <v>45917</v>
      </c>
      <c r="AO89" t="e">
        <f>+VLOOKUP(D89,validaciones_json!$AS:$AS,1,0)</f>
        <v>#N/A</v>
      </c>
    </row>
    <row r="90" spans="1:41" ht="15" customHeight="1">
      <c r="A90" s="2" t="s">
        <v>403</v>
      </c>
      <c r="B90" s="2" t="s">
        <v>403</v>
      </c>
      <c r="C90" s="2" t="s">
        <v>1672</v>
      </c>
      <c r="D90" s="2" t="s">
        <v>1928</v>
      </c>
      <c r="E90" s="2" t="str">
        <f t="shared" si="3"/>
        <v>F002-00001533</v>
      </c>
      <c r="F90" s="2">
        <v>0</v>
      </c>
      <c r="G90" s="2"/>
      <c r="H90" s="2" t="s">
        <v>174</v>
      </c>
      <c r="I90" s="3">
        <v>45916</v>
      </c>
      <c r="J90" s="3">
        <v>45916</v>
      </c>
      <c r="K90" s="3">
        <v>45923</v>
      </c>
      <c r="L90" s="2" t="s">
        <v>404</v>
      </c>
      <c r="M90" s="2"/>
      <c r="N90" s="2"/>
      <c r="O90" s="2"/>
      <c r="P90" s="2" t="s">
        <v>21</v>
      </c>
      <c r="Q90" s="2">
        <v>-2550</v>
      </c>
      <c r="R90" s="2">
        <v>-459</v>
      </c>
      <c r="S90" s="2">
        <v>-3009</v>
      </c>
      <c r="T90" s="2">
        <v>-3009</v>
      </c>
      <c r="U90" s="2"/>
      <c r="V90" s="2" t="s">
        <v>22</v>
      </c>
      <c r="W90" s="2" t="b">
        <v>0</v>
      </c>
      <c r="X90" s="2" t="s">
        <v>25</v>
      </c>
      <c r="Y90" s="2"/>
      <c r="Z90" s="2"/>
      <c r="AA90" s="2"/>
      <c r="AB90" s="2" t="s">
        <v>24</v>
      </c>
      <c r="AN90" s="10">
        <f t="shared" si="2"/>
        <v>45916</v>
      </c>
      <c r="AO90" t="e">
        <f>+VLOOKUP(D90,validaciones_json!$AS:$AS,1,0)</f>
        <v>#N/A</v>
      </c>
    </row>
    <row r="91" spans="1:41" ht="15" customHeight="1">
      <c r="A91" s="2" t="s">
        <v>405</v>
      </c>
      <c r="B91" s="2" t="s">
        <v>405</v>
      </c>
      <c r="C91" s="2"/>
      <c r="D91" s="2" t="s">
        <v>1923</v>
      </c>
      <c r="E91" s="2" t="str">
        <f t="shared" si="3"/>
        <v>F E001-00000038</v>
      </c>
      <c r="F91" s="2">
        <v>0</v>
      </c>
      <c r="G91" s="2"/>
      <c r="H91" s="2" t="s">
        <v>406</v>
      </c>
      <c r="I91" s="3">
        <v>45916</v>
      </c>
      <c r="J91" s="3">
        <v>45916</v>
      </c>
      <c r="K91" s="3">
        <v>45919</v>
      </c>
      <c r="L91" s="2" t="s">
        <v>407</v>
      </c>
      <c r="M91" s="2"/>
      <c r="N91" s="2"/>
      <c r="O91" s="2"/>
      <c r="P91" s="2" t="s">
        <v>21</v>
      </c>
      <c r="Q91" s="2">
        <v>-972.03</v>
      </c>
      <c r="R91" s="2">
        <v>-174.97</v>
      </c>
      <c r="S91" s="2">
        <v>-1147</v>
      </c>
      <c r="T91" s="2">
        <v>-1147</v>
      </c>
      <c r="U91" s="2"/>
      <c r="V91" s="2" t="s">
        <v>22</v>
      </c>
      <c r="W91" s="2" t="b">
        <v>0</v>
      </c>
      <c r="X91" s="2" t="s">
        <v>25</v>
      </c>
      <c r="Y91" s="2"/>
      <c r="Z91" s="2"/>
      <c r="AA91" s="2"/>
      <c r="AB91" s="2" t="s">
        <v>24</v>
      </c>
      <c r="AN91" s="10">
        <f t="shared" si="2"/>
        <v>45916</v>
      </c>
      <c r="AO91" t="e">
        <f>+VLOOKUP(D91,validaciones_json!$AS:$AS,1,0)</f>
        <v>#N/A</v>
      </c>
    </row>
    <row r="92" spans="1:41" ht="15" customHeight="1">
      <c r="A92" s="2" t="s">
        <v>408</v>
      </c>
      <c r="B92" s="2" t="s">
        <v>408</v>
      </c>
      <c r="C92" s="2" t="s">
        <v>1673</v>
      </c>
      <c r="D92" s="2" t="s">
        <v>1929</v>
      </c>
      <c r="E92" s="2" t="str">
        <f t="shared" si="3"/>
        <v>E001-00000059</v>
      </c>
      <c r="F92" s="2">
        <v>0</v>
      </c>
      <c r="G92" s="2"/>
      <c r="H92" s="2" t="s">
        <v>409</v>
      </c>
      <c r="I92" s="3">
        <v>45915</v>
      </c>
      <c r="J92" s="3">
        <v>45915</v>
      </c>
      <c r="K92" s="3">
        <v>45915</v>
      </c>
      <c r="L92" s="2" t="s">
        <v>410</v>
      </c>
      <c r="M92" s="2"/>
      <c r="N92" s="2"/>
      <c r="O92" s="2"/>
      <c r="P92" s="2" t="s">
        <v>21</v>
      </c>
      <c r="Q92" s="2">
        <v>-430</v>
      </c>
      <c r="R92" s="2"/>
      <c r="S92" s="2">
        <v>-430</v>
      </c>
      <c r="T92" s="2">
        <v>-430</v>
      </c>
      <c r="U92" s="2"/>
      <c r="V92" s="2" t="s">
        <v>22</v>
      </c>
      <c r="W92" s="2" t="b">
        <v>0</v>
      </c>
      <c r="X92" s="2" t="s">
        <v>25</v>
      </c>
      <c r="Y92" s="2"/>
      <c r="Z92" s="2"/>
      <c r="AA92" s="2"/>
      <c r="AB92" s="2" t="s">
        <v>24</v>
      </c>
      <c r="AN92" s="10">
        <f t="shared" si="2"/>
        <v>45915</v>
      </c>
      <c r="AO92" t="e">
        <f>+VLOOKUP(D92,validaciones_json!$AS:$AS,1,0)</f>
        <v>#N/A</v>
      </c>
    </row>
    <row r="93" spans="1:41" ht="15" customHeight="1">
      <c r="A93" s="2" t="s">
        <v>411</v>
      </c>
      <c r="B93" s="2" t="s">
        <v>411</v>
      </c>
      <c r="C93" s="2" t="s">
        <v>1674</v>
      </c>
      <c r="D93" s="2" t="s">
        <v>1930</v>
      </c>
      <c r="E93" s="2" t="str">
        <f t="shared" si="3"/>
        <v>E001-00000060</v>
      </c>
      <c r="F93" s="2">
        <v>0</v>
      </c>
      <c r="G93" s="2"/>
      <c r="H93" s="2" t="s">
        <v>171</v>
      </c>
      <c r="I93" s="3">
        <v>45915</v>
      </c>
      <c r="J93" s="3">
        <v>45915</v>
      </c>
      <c r="K93" s="3">
        <v>45915</v>
      </c>
      <c r="L93" s="2" t="s">
        <v>412</v>
      </c>
      <c r="M93" s="2"/>
      <c r="N93" s="2"/>
      <c r="O93" s="2"/>
      <c r="P93" s="2" t="s">
        <v>21</v>
      </c>
      <c r="Q93" s="2">
        <v>-2430</v>
      </c>
      <c r="R93" s="2"/>
      <c r="S93" s="2">
        <v>-2430</v>
      </c>
      <c r="T93" s="2">
        <v>-2430</v>
      </c>
      <c r="U93" s="2"/>
      <c r="V93" s="2" t="s">
        <v>22</v>
      </c>
      <c r="W93" s="2" t="b">
        <v>0</v>
      </c>
      <c r="X93" s="2" t="s">
        <v>25</v>
      </c>
      <c r="Y93" s="2"/>
      <c r="Z93" s="2"/>
      <c r="AA93" s="2"/>
      <c r="AB93" s="2" t="s">
        <v>24</v>
      </c>
      <c r="AN93" s="10">
        <f t="shared" si="2"/>
        <v>45915</v>
      </c>
      <c r="AO93" t="e">
        <f>+VLOOKUP(D93,validaciones_json!$AS:$AS,1,0)</f>
        <v>#N/A</v>
      </c>
    </row>
    <row r="94" spans="1:41" ht="15" customHeight="1">
      <c r="A94" s="2" t="s">
        <v>413</v>
      </c>
      <c r="B94" s="2" t="s">
        <v>413</v>
      </c>
      <c r="C94" s="2"/>
      <c r="D94" s="2" t="s">
        <v>1931</v>
      </c>
      <c r="E94" s="2" t="str">
        <f t="shared" si="3"/>
        <v>R S001-18120090</v>
      </c>
      <c r="F94" s="2">
        <v>0</v>
      </c>
      <c r="G94" s="2"/>
      <c r="H94" s="2" t="s">
        <v>414</v>
      </c>
      <c r="I94" s="3">
        <v>45914</v>
      </c>
      <c r="J94" s="3">
        <v>45914</v>
      </c>
      <c r="K94" s="3">
        <v>45916</v>
      </c>
      <c r="L94" s="2" t="s">
        <v>415</v>
      </c>
      <c r="M94" s="2"/>
      <c r="N94" s="2"/>
      <c r="O94" s="2"/>
      <c r="P94" s="2" t="s">
        <v>21</v>
      </c>
      <c r="Q94" s="2">
        <v>-109.32</v>
      </c>
      <c r="R94" s="2">
        <v>-19.68</v>
      </c>
      <c r="S94" s="2">
        <v>-129</v>
      </c>
      <c r="T94" s="2">
        <v>-129</v>
      </c>
      <c r="U94" s="2"/>
      <c r="V94" s="2" t="s">
        <v>22</v>
      </c>
      <c r="W94" s="2" t="b">
        <v>0</v>
      </c>
      <c r="X94" s="2" t="s">
        <v>25</v>
      </c>
      <c r="Y94" s="2"/>
      <c r="Z94" s="2"/>
      <c r="AA94" s="2"/>
      <c r="AB94" s="2" t="s">
        <v>24</v>
      </c>
      <c r="AN94" s="10">
        <f t="shared" si="2"/>
        <v>45914</v>
      </c>
      <c r="AO94" t="e">
        <f>+VLOOKUP(D94,validaciones_json!$AS:$AS,1,0)</f>
        <v>#N/A</v>
      </c>
    </row>
    <row r="95" spans="1:41" ht="15" customHeight="1">
      <c r="A95" s="2" t="s">
        <v>416</v>
      </c>
      <c r="B95" s="2" t="s">
        <v>416</v>
      </c>
      <c r="C95" s="2"/>
      <c r="D95" s="2" t="s">
        <v>1919</v>
      </c>
      <c r="E95" s="2" t="str">
        <f t="shared" si="3"/>
        <v>R E001-29</v>
      </c>
      <c r="F95" s="2">
        <v>0</v>
      </c>
      <c r="G95" s="2"/>
      <c r="H95" s="2" t="s">
        <v>417</v>
      </c>
      <c r="I95" s="3">
        <v>45912</v>
      </c>
      <c r="J95" s="3">
        <v>45912</v>
      </c>
      <c r="K95" s="3">
        <v>45912</v>
      </c>
      <c r="L95" s="2" t="s">
        <v>418</v>
      </c>
      <c r="M95" s="2"/>
      <c r="N95" s="2"/>
      <c r="O95" s="2"/>
      <c r="P95" s="2" t="s">
        <v>21</v>
      </c>
      <c r="Q95" s="2">
        <v>-400</v>
      </c>
      <c r="R95" s="2"/>
      <c r="S95" s="2">
        <v>-400</v>
      </c>
      <c r="T95" s="2">
        <v>-400</v>
      </c>
      <c r="U95" s="2"/>
      <c r="V95" s="2" t="s">
        <v>22</v>
      </c>
      <c r="W95" s="2" t="b">
        <v>0</v>
      </c>
      <c r="X95" s="2" t="s">
        <v>25</v>
      </c>
      <c r="Y95" s="2"/>
      <c r="Z95" s="2"/>
      <c r="AA95" s="2"/>
      <c r="AB95" s="2" t="s">
        <v>24</v>
      </c>
      <c r="AN95" s="10">
        <f t="shared" si="2"/>
        <v>45912</v>
      </c>
      <c r="AO95" t="e">
        <f>+VLOOKUP(D95,validaciones_json!$AS:$AS,1,0)</f>
        <v>#N/A</v>
      </c>
    </row>
    <row r="96" spans="1:41" ht="15" customHeight="1">
      <c r="A96" s="2" t="s">
        <v>419</v>
      </c>
      <c r="B96" s="2" t="s">
        <v>419</v>
      </c>
      <c r="C96" s="2" t="s">
        <v>1675</v>
      </c>
      <c r="D96" s="2" t="s">
        <v>1932</v>
      </c>
      <c r="E96" s="2" t="str">
        <f t="shared" si="3"/>
        <v>E001-00000117</v>
      </c>
      <c r="F96" s="2">
        <v>0</v>
      </c>
      <c r="G96" s="2"/>
      <c r="H96" s="2" t="s">
        <v>225</v>
      </c>
      <c r="I96" s="3">
        <v>45912</v>
      </c>
      <c r="J96" s="3">
        <v>45912</v>
      </c>
      <c r="K96" s="3">
        <v>45912</v>
      </c>
      <c r="L96" s="2" t="s">
        <v>420</v>
      </c>
      <c r="M96" s="2"/>
      <c r="N96" s="2"/>
      <c r="O96" s="2"/>
      <c r="P96" s="2" t="s">
        <v>21</v>
      </c>
      <c r="Q96" s="2">
        <v>-110</v>
      </c>
      <c r="R96" s="2">
        <v>-19.8</v>
      </c>
      <c r="S96" s="2">
        <v>-129.80000000000001</v>
      </c>
      <c r="T96" s="2">
        <v>-129.80000000000001</v>
      </c>
      <c r="U96" s="2"/>
      <c r="V96" s="2" t="s">
        <v>22</v>
      </c>
      <c r="W96" s="2" t="b">
        <v>0</v>
      </c>
      <c r="X96" s="2" t="s">
        <v>25</v>
      </c>
      <c r="Y96" s="2"/>
      <c r="Z96" s="2"/>
      <c r="AA96" s="2"/>
      <c r="AB96" s="2" t="s">
        <v>24</v>
      </c>
      <c r="AN96" s="10">
        <f t="shared" si="2"/>
        <v>45912</v>
      </c>
      <c r="AO96" t="e">
        <f>+VLOOKUP(D96,validaciones_json!$AS:$AS,1,0)</f>
        <v>#N/A</v>
      </c>
    </row>
    <row r="97" spans="1:41" ht="15" customHeight="1">
      <c r="A97" s="2" t="s">
        <v>421</v>
      </c>
      <c r="B97" s="2" t="s">
        <v>421</v>
      </c>
      <c r="C97" s="2"/>
      <c r="D97" s="2" t="s">
        <v>1923</v>
      </c>
      <c r="E97" s="2" t="str">
        <f t="shared" si="3"/>
        <v>F S108-00389525</v>
      </c>
      <c r="F97" s="2">
        <v>0</v>
      </c>
      <c r="G97" s="2"/>
      <c r="H97" s="2" t="s">
        <v>422</v>
      </c>
      <c r="I97" s="3">
        <v>45912</v>
      </c>
      <c r="J97" s="3">
        <v>45912</v>
      </c>
      <c r="K97" s="3">
        <v>45919</v>
      </c>
      <c r="L97" s="2" t="s">
        <v>423</v>
      </c>
      <c r="M97" s="2"/>
      <c r="N97" s="2"/>
      <c r="O97" s="2"/>
      <c r="P97" s="2" t="s">
        <v>21</v>
      </c>
      <c r="Q97" s="2">
        <v>-626.19000000000005</v>
      </c>
      <c r="R97" s="2">
        <v>-112.71</v>
      </c>
      <c r="S97" s="2">
        <v>-738.9</v>
      </c>
      <c r="T97" s="2">
        <v>-738.9</v>
      </c>
      <c r="U97" s="2"/>
      <c r="V97" s="2" t="s">
        <v>22</v>
      </c>
      <c r="W97" s="2" t="b">
        <v>0</v>
      </c>
      <c r="X97" s="2" t="s">
        <v>25</v>
      </c>
      <c r="Y97" s="2"/>
      <c r="Z97" s="2"/>
      <c r="AA97" s="2"/>
      <c r="AB97" s="2" t="s">
        <v>24</v>
      </c>
      <c r="AN97" s="10">
        <f t="shared" si="2"/>
        <v>45912</v>
      </c>
      <c r="AO97" t="e">
        <f>+VLOOKUP(D97,validaciones_json!$AS:$AS,1,0)</f>
        <v>#N/A</v>
      </c>
    </row>
    <row r="98" spans="1:41" ht="15" customHeight="1">
      <c r="A98" s="2" t="s">
        <v>424</v>
      </c>
      <c r="B98" s="2" t="s">
        <v>424</v>
      </c>
      <c r="C98" s="2" t="s">
        <v>1677</v>
      </c>
      <c r="D98" s="2" t="s">
        <v>1933</v>
      </c>
      <c r="E98" s="2" t="str">
        <f t="shared" si="3"/>
        <v>FI25-00017049</v>
      </c>
      <c r="F98" s="2">
        <v>0</v>
      </c>
      <c r="G98" s="2"/>
      <c r="H98" s="2" t="s">
        <v>348</v>
      </c>
      <c r="I98" s="3">
        <v>45912</v>
      </c>
      <c r="J98" s="3">
        <v>45912</v>
      </c>
      <c r="K98" s="3">
        <v>45912</v>
      </c>
      <c r="L98" s="2" t="s">
        <v>425</v>
      </c>
      <c r="M98" s="2"/>
      <c r="N98" s="2"/>
      <c r="O98" s="2"/>
      <c r="P98" s="2" t="s">
        <v>21</v>
      </c>
      <c r="Q98" s="2">
        <v>-169.49</v>
      </c>
      <c r="R98" s="2">
        <v>-30.51</v>
      </c>
      <c r="S98" s="2">
        <v>-200</v>
      </c>
      <c r="T98" s="2">
        <v>-200</v>
      </c>
      <c r="U98" s="2"/>
      <c r="V98" s="2" t="s">
        <v>22</v>
      </c>
      <c r="W98" s="2" t="b">
        <v>0</v>
      </c>
      <c r="X98" s="2" t="s">
        <v>25</v>
      </c>
      <c r="Y98" s="2"/>
      <c r="Z98" s="2"/>
      <c r="AA98" s="2"/>
      <c r="AB98" s="2" t="s">
        <v>24</v>
      </c>
      <c r="AN98" s="10">
        <f t="shared" si="2"/>
        <v>45912</v>
      </c>
      <c r="AO98" t="e">
        <f>+VLOOKUP(D98,validaciones_json!$AS:$AS,1,0)</f>
        <v>#N/A</v>
      </c>
    </row>
    <row r="99" spans="1:41" ht="15" customHeight="1">
      <c r="A99" s="2" t="s">
        <v>426</v>
      </c>
      <c r="B99" s="2" t="s">
        <v>426</v>
      </c>
      <c r="C99" s="2" t="s">
        <v>1676</v>
      </c>
      <c r="D99" s="2" t="s">
        <v>1934</v>
      </c>
      <c r="E99" s="2" t="str">
        <f t="shared" si="3"/>
        <v>E001-00000148</v>
      </c>
      <c r="F99" s="2">
        <v>0</v>
      </c>
      <c r="G99" s="2"/>
      <c r="H99" s="2" t="s">
        <v>427</v>
      </c>
      <c r="I99" s="3">
        <v>45912</v>
      </c>
      <c r="J99" s="3">
        <v>45912</v>
      </c>
      <c r="K99" s="3">
        <v>45915</v>
      </c>
      <c r="L99" s="2" t="s">
        <v>428</v>
      </c>
      <c r="M99" s="2"/>
      <c r="N99" s="2" t="s">
        <v>429</v>
      </c>
      <c r="O99" s="2"/>
      <c r="P99" s="2" t="s">
        <v>21</v>
      </c>
      <c r="Q99" s="2">
        <v>-150</v>
      </c>
      <c r="R99" s="2">
        <v>-27</v>
      </c>
      <c r="S99" s="2">
        <v>-177</v>
      </c>
      <c r="T99" s="2">
        <v>-177</v>
      </c>
      <c r="U99" s="2"/>
      <c r="V99" s="2" t="s">
        <v>22</v>
      </c>
      <c r="W99" s="2" t="b">
        <v>0</v>
      </c>
      <c r="X99" s="2" t="s">
        <v>25</v>
      </c>
      <c r="Y99" s="2"/>
      <c r="Z99" s="2"/>
      <c r="AA99" s="2"/>
      <c r="AB99" s="2" t="s">
        <v>24</v>
      </c>
      <c r="AN99" s="10">
        <f t="shared" si="2"/>
        <v>45912</v>
      </c>
      <c r="AO99" t="e">
        <f>+VLOOKUP(D99,validaciones_json!$AS:$AS,1,0)</f>
        <v>#N/A</v>
      </c>
    </row>
    <row r="100" spans="1:41" ht="15" customHeight="1">
      <c r="A100" s="2" t="s">
        <v>430</v>
      </c>
      <c r="B100" s="2" t="s">
        <v>430</v>
      </c>
      <c r="C100" s="2" t="s">
        <v>1680</v>
      </c>
      <c r="D100" s="2" t="s">
        <v>1935</v>
      </c>
      <c r="E100" s="2" t="str">
        <f t="shared" si="3"/>
        <v>FI40-00016363</v>
      </c>
      <c r="F100" s="2">
        <v>0</v>
      </c>
      <c r="G100" s="2"/>
      <c r="H100" s="2" t="s">
        <v>348</v>
      </c>
      <c r="I100" s="3">
        <v>45911</v>
      </c>
      <c r="J100" s="3">
        <v>45911</v>
      </c>
      <c r="K100" s="3">
        <v>45911</v>
      </c>
      <c r="L100" s="2" t="s">
        <v>431</v>
      </c>
      <c r="M100" s="2"/>
      <c r="N100" s="2"/>
      <c r="O100" s="2"/>
      <c r="P100" s="2" t="s">
        <v>21</v>
      </c>
      <c r="Q100" s="2">
        <v>-296.19</v>
      </c>
      <c r="R100" s="2">
        <v>-53.31</v>
      </c>
      <c r="S100" s="2">
        <v>-349.5</v>
      </c>
      <c r="T100" s="2">
        <v>-349.5</v>
      </c>
      <c r="U100" s="2"/>
      <c r="V100" s="2" t="s">
        <v>22</v>
      </c>
      <c r="W100" s="2" t="b">
        <v>0</v>
      </c>
      <c r="X100" s="2" t="s">
        <v>25</v>
      </c>
      <c r="Y100" s="2"/>
      <c r="Z100" s="2"/>
      <c r="AA100" s="2"/>
      <c r="AB100" s="2" t="s">
        <v>24</v>
      </c>
      <c r="AN100" s="10">
        <f t="shared" si="2"/>
        <v>45911</v>
      </c>
      <c r="AO100" t="e">
        <f>+VLOOKUP(D100,validaciones_json!$AS:$AS,1,0)</f>
        <v>#N/A</v>
      </c>
    </row>
    <row r="101" spans="1:41" ht="15" customHeight="1">
      <c r="A101" s="2" t="s">
        <v>432</v>
      </c>
      <c r="B101" s="2" t="s">
        <v>432</v>
      </c>
      <c r="C101" s="2" t="s">
        <v>1681</v>
      </c>
      <c r="D101" s="2" t="s">
        <v>1936</v>
      </c>
      <c r="E101" s="2" t="str">
        <f t="shared" si="3"/>
        <v>F052-01658369</v>
      </c>
      <c r="F101" s="2">
        <v>0</v>
      </c>
      <c r="G101" s="2"/>
      <c r="H101" s="2" t="s">
        <v>185</v>
      </c>
      <c r="I101" s="3">
        <v>45911</v>
      </c>
      <c r="J101" s="3">
        <v>45911</v>
      </c>
      <c r="K101" s="3">
        <v>45911</v>
      </c>
      <c r="L101" s="2" t="s">
        <v>433</v>
      </c>
      <c r="M101" s="2"/>
      <c r="N101" s="2"/>
      <c r="O101" s="2"/>
      <c r="P101" s="2" t="s">
        <v>21</v>
      </c>
      <c r="Q101" s="2">
        <v>-225</v>
      </c>
      <c r="R101" s="2">
        <v>-40.5</v>
      </c>
      <c r="S101" s="2">
        <v>-265.5</v>
      </c>
      <c r="T101" s="2">
        <v>-265.5</v>
      </c>
      <c r="U101" s="2"/>
      <c r="V101" s="2" t="s">
        <v>22</v>
      </c>
      <c r="W101" s="2" t="b">
        <v>0</v>
      </c>
      <c r="X101" s="2" t="s">
        <v>25</v>
      </c>
      <c r="Y101" s="2"/>
      <c r="Z101" s="2"/>
      <c r="AA101" s="2"/>
      <c r="AB101" s="2" t="s">
        <v>24</v>
      </c>
      <c r="AN101" s="10">
        <f t="shared" si="2"/>
        <v>45911</v>
      </c>
      <c r="AO101" t="e">
        <f>+VLOOKUP(D101,validaciones_json!$AS:$AS,1,0)</f>
        <v>#N/A</v>
      </c>
    </row>
    <row r="102" spans="1:41" ht="15" customHeight="1">
      <c r="A102" s="2" t="s">
        <v>434</v>
      </c>
      <c r="B102" s="2" t="s">
        <v>434</v>
      </c>
      <c r="C102" s="2" t="s">
        <v>436</v>
      </c>
      <c r="D102" s="2" t="s">
        <v>1937</v>
      </c>
      <c r="E102" s="2" t="str">
        <f t="shared" si="3"/>
        <v>B574-00006045</v>
      </c>
      <c r="F102" s="2">
        <v>0</v>
      </c>
      <c r="G102" s="2"/>
      <c r="H102" s="2" t="s">
        <v>435</v>
      </c>
      <c r="I102" s="3">
        <v>45911</v>
      </c>
      <c r="J102" s="3">
        <v>45911</v>
      </c>
      <c r="K102" s="3">
        <v>45925</v>
      </c>
      <c r="L102" s="2"/>
      <c r="M102" s="2"/>
      <c r="N102" s="2" t="s">
        <v>436</v>
      </c>
      <c r="O102" s="2"/>
      <c r="P102" s="2" t="s">
        <v>21</v>
      </c>
      <c r="Q102" s="2">
        <v>-93.7</v>
      </c>
      <c r="R102" s="2"/>
      <c r="S102" s="2">
        <v>-93.7</v>
      </c>
      <c r="T102" s="2">
        <v>-93.7</v>
      </c>
      <c r="U102" s="2"/>
      <c r="V102" s="2" t="s">
        <v>22</v>
      </c>
      <c r="W102" s="2" t="b">
        <v>0</v>
      </c>
      <c r="X102" s="2" t="s">
        <v>25</v>
      </c>
      <c r="Y102" s="2"/>
      <c r="Z102" s="2"/>
      <c r="AA102" s="2"/>
      <c r="AB102" s="2" t="s">
        <v>24</v>
      </c>
      <c r="AN102" s="10">
        <f t="shared" si="2"/>
        <v>45911</v>
      </c>
      <c r="AO102" t="e">
        <f>+VLOOKUP(D102,validaciones_json!$AS:$AS,1,0)</f>
        <v>#N/A</v>
      </c>
    </row>
    <row r="103" spans="1:41" ht="15" customHeight="1">
      <c r="A103" s="2" t="s">
        <v>437</v>
      </c>
      <c r="B103" s="2" t="s">
        <v>437</v>
      </c>
      <c r="C103" s="2"/>
      <c r="D103" s="2" t="s">
        <v>1923</v>
      </c>
      <c r="E103" s="2" t="str">
        <f t="shared" si="3"/>
        <v>F F002-00033121</v>
      </c>
      <c r="F103" s="2">
        <v>0</v>
      </c>
      <c r="G103" s="2"/>
      <c r="H103" s="2" t="s">
        <v>92</v>
      </c>
      <c r="I103" s="3">
        <v>45911</v>
      </c>
      <c r="J103" s="3">
        <v>45911</v>
      </c>
      <c r="K103" s="3">
        <v>45926</v>
      </c>
      <c r="L103" s="2" t="s">
        <v>438</v>
      </c>
      <c r="M103" s="2"/>
      <c r="N103" s="2"/>
      <c r="O103" s="2"/>
      <c r="P103" s="2" t="s">
        <v>21</v>
      </c>
      <c r="Q103" s="2">
        <v>-805.08</v>
      </c>
      <c r="R103" s="2">
        <v>-144.91999999999999</v>
      </c>
      <c r="S103" s="2">
        <v>-950</v>
      </c>
      <c r="T103" s="2">
        <v>-950</v>
      </c>
      <c r="U103" s="2"/>
      <c r="V103" s="2" t="s">
        <v>22</v>
      </c>
      <c r="W103" s="2" t="b">
        <v>0</v>
      </c>
      <c r="X103" s="2" t="s">
        <v>25</v>
      </c>
      <c r="Y103" s="2"/>
      <c r="Z103" s="2"/>
      <c r="AA103" s="2"/>
      <c r="AB103" s="2" t="s">
        <v>24</v>
      </c>
      <c r="AN103" s="10">
        <f t="shared" si="2"/>
        <v>45911</v>
      </c>
      <c r="AO103" t="e">
        <f>+VLOOKUP(D103,validaciones_json!$AS:$AS,1,0)</f>
        <v>#N/A</v>
      </c>
    </row>
    <row r="104" spans="1:41" ht="15" customHeight="1">
      <c r="A104" s="2" t="s">
        <v>439</v>
      </c>
      <c r="B104" s="2" t="s">
        <v>439</v>
      </c>
      <c r="C104" s="2"/>
      <c r="D104" s="2" t="s">
        <v>1923</v>
      </c>
      <c r="E104" s="2" t="str">
        <f t="shared" si="3"/>
        <v>F E001-00000189</v>
      </c>
      <c r="F104" s="2">
        <v>0</v>
      </c>
      <c r="G104" s="2"/>
      <c r="H104" s="2" t="s">
        <v>440</v>
      </c>
      <c r="I104" s="3">
        <v>45911</v>
      </c>
      <c r="J104" s="3">
        <v>45911</v>
      </c>
      <c r="K104" s="3">
        <v>45911</v>
      </c>
      <c r="L104" s="2" t="s">
        <v>441</v>
      </c>
      <c r="M104" s="2"/>
      <c r="N104" s="2"/>
      <c r="O104" s="2"/>
      <c r="P104" s="2" t="s">
        <v>21</v>
      </c>
      <c r="Q104" s="2">
        <v>-220</v>
      </c>
      <c r="R104" s="2">
        <v>-39.6</v>
      </c>
      <c r="S104" s="2">
        <v>-259.60000000000002</v>
      </c>
      <c r="T104" s="2">
        <v>-259.60000000000002</v>
      </c>
      <c r="U104" s="2"/>
      <c r="V104" s="2" t="s">
        <v>22</v>
      </c>
      <c r="W104" s="2" t="b">
        <v>0</v>
      </c>
      <c r="X104" s="2" t="s">
        <v>25</v>
      </c>
      <c r="Y104" s="2"/>
      <c r="Z104" s="2"/>
      <c r="AA104" s="2"/>
      <c r="AB104" s="2" t="s">
        <v>24</v>
      </c>
      <c r="AN104" s="10">
        <f t="shared" si="2"/>
        <v>45911</v>
      </c>
      <c r="AO104" t="e">
        <f>+VLOOKUP(D104,validaciones_json!$AS:$AS,1,0)</f>
        <v>#N/A</v>
      </c>
    </row>
    <row r="105" spans="1:41" ht="15" customHeight="1">
      <c r="A105" s="2" t="s">
        <v>442</v>
      </c>
      <c r="B105" s="2" t="s">
        <v>442</v>
      </c>
      <c r="C105" s="2"/>
      <c r="D105" s="2" t="s">
        <v>1923</v>
      </c>
      <c r="E105" s="2" t="str">
        <f t="shared" si="3"/>
        <v>F E001-00000147</v>
      </c>
      <c r="F105" s="2">
        <v>0</v>
      </c>
      <c r="G105" s="2"/>
      <c r="H105" s="2" t="s">
        <v>427</v>
      </c>
      <c r="I105" s="3">
        <v>45910</v>
      </c>
      <c r="J105" s="3">
        <v>45910</v>
      </c>
      <c r="K105" s="3">
        <v>45911</v>
      </c>
      <c r="L105" s="2" t="s">
        <v>443</v>
      </c>
      <c r="M105" s="2"/>
      <c r="N105" s="2"/>
      <c r="O105" s="2"/>
      <c r="P105" s="2" t="s">
        <v>21</v>
      </c>
      <c r="Q105" s="2">
        <v>-150</v>
      </c>
      <c r="R105" s="2">
        <v>-27</v>
      </c>
      <c r="S105" s="2">
        <v>-177</v>
      </c>
      <c r="T105" s="2">
        <v>-177</v>
      </c>
      <c r="U105" s="2"/>
      <c r="V105" s="2" t="s">
        <v>22</v>
      </c>
      <c r="W105" s="2" t="b">
        <v>0</v>
      </c>
      <c r="X105" s="2" t="s">
        <v>25</v>
      </c>
      <c r="Y105" s="2"/>
      <c r="Z105" s="2"/>
      <c r="AA105" s="2"/>
      <c r="AB105" s="2" t="s">
        <v>24</v>
      </c>
      <c r="AN105" s="10">
        <f t="shared" si="2"/>
        <v>45910</v>
      </c>
      <c r="AO105" t="e">
        <f>+VLOOKUP(D105,validaciones_json!$AS:$AS,1,0)</f>
        <v>#N/A</v>
      </c>
    </row>
    <row r="106" spans="1:41" ht="15" customHeight="1">
      <c r="A106" s="2" t="s">
        <v>444</v>
      </c>
      <c r="B106" s="2" t="s">
        <v>444</v>
      </c>
      <c r="C106" s="2"/>
      <c r="D106" s="2" t="s">
        <v>1919</v>
      </c>
      <c r="E106" s="2" t="str">
        <f t="shared" si="3"/>
        <v>R E001-58</v>
      </c>
      <c r="F106" s="2">
        <v>0</v>
      </c>
      <c r="G106" s="2"/>
      <c r="H106" s="2" t="s">
        <v>171</v>
      </c>
      <c r="I106" s="3">
        <v>45909</v>
      </c>
      <c r="J106" s="3">
        <v>45909</v>
      </c>
      <c r="K106" s="3">
        <v>45909</v>
      </c>
      <c r="L106" s="2" t="s">
        <v>445</v>
      </c>
      <c r="M106" s="2"/>
      <c r="N106" s="2"/>
      <c r="O106" s="2"/>
      <c r="P106" s="2" t="s">
        <v>21</v>
      </c>
      <c r="Q106" s="2">
        <v>-2500</v>
      </c>
      <c r="R106" s="2"/>
      <c r="S106" s="2">
        <v>-2500</v>
      </c>
      <c r="T106" s="2">
        <v>-2500</v>
      </c>
      <c r="U106" s="2"/>
      <c r="V106" s="2" t="s">
        <v>22</v>
      </c>
      <c r="W106" s="2" t="b">
        <v>0</v>
      </c>
      <c r="X106" s="2" t="s">
        <v>25</v>
      </c>
      <c r="Y106" s="2"/>
      <c r="Z106" s="2"/>
      <c r="AA106" s="2"/>
      <c r="AB106" s="2" t="s">
        <v>24</v>
      </c>
      <c r="AN106" s="10">
        <f t="shared" si="2"/>
        <v>45909</v>
      </c>
      <c r="AO106" t="e">
        <f>+VLOOKUP(D106,validaciones_json!$AS:$AS,1,0)</f>
        <v>#N/A</v>
      </c>
    </row>
    <row r="107" spans="1:41" ht="15" customHeight="1">
      <c r="A107" s="2" t="s">
        <v>446</v>
      </c>
      <c r="B107" s="2" t="s">
        <v>446</v>
      </c>
      <c r="C107" s="2"/>
      <c r="D107" s="2" t="s">
        <v>1919</v>
      </c>
      <c r="E107" s="2" t="str">
        <f t="shared" si="3"/>
        <v>R E001-25</v>
      </c>
      <c r="F107" s="2">
        <v>0</v>
      </c>
      <c r="G107" s="2"/>
      <c r="H107" s="2" t="s">
        <v>201</v>
      </c>
      <c r="I107" s="3">
        <v>45909</v>
      </c>
      <c r="J107" s="3">
        <v>45909</v>
      </c>
      <c r="K107" s="3">
        <v>45910</v>
      </c>
      <c r="L107" s="2" t="s">
        <v>447</v>
      </c>
      <c r="M107" s="2"/>
      <c r="N107" s="2"/>
      <c r="O107" s="2"/>
      <c r="P107" s="2" t="s">
        <v>21</v>
      </c>
      <c r="Q107" s="2">
        <v>-470</v>
      </c>
      <c r="R107" s="2"/>
      <c r="S107" s="2">
        <v>-470</v>
      </c>
      <c r="T107" s="2">
        <v>-470</v>
      </c>
      <c r="U107" s="2"/>
      <c r="V107" s="2" t="s">
        <v>22</v>
      </c>
      <c r="W107" s="2" t="b">
        <v>0</v>
      </c>
      <c r="X107" s="2" t="s">
        <v>25</v>
      </c>
      <c r="Y107" s="2"/>
      <c r="Z107" s="2"/>
      <c r="AA107" s="2"/>
      <c r="AB107" s="2" t="s">
        <v>24</v>
      </c>
      <c r="AN107" s="10">
        <f t="shared" si="2"/>
        <v>45909</v>
      </c>
      <c r="AO107" t="e">
        <f>+VLOOKUP(D107,validaciones_json!$AS:$AS,1,0)</f>
        <v>#N/A</v>
      </c>
    </row>
    <row r="108" spans="1:41" ht="15" customHeight="1">
      <c r="A108" s="2" t="s">
        <v>448</v>
      </c>
      <c r="B108" s="2" t="s">
        <v>448</v>
      </c>
      <c r="C108" s="2" t="s">
        <v>1953</v>
      </c>
      <c r="D108" s="2" t="s">
        <v>1938</v>
      </c>
      <c r="E108" s="2" t="str">
        <f t="shared" si="3"/>
        <v>F001-00008373</v>
      </c>
      <c r="F108" s="2">
        <v>0</v>
      </c>
      <c r="G108" s="2"/>
      <c r="H108" s="2" t="s">
        <v>449</v>
      </c>
      <c r="I108" s="3">
        <v>45909</v>
      </c>
      <c r="J108" s="3">
        <v>45909</v>
      </c>
      <c r="K108" s="3">
        <v>45923</v>
      </c>
      <c r="L108" s="2" t="s">
        <v>450</v>
      </c>
      <c r="M108" s="2"/>
      <c r="N108" s="2"/>
      <c r="O108" s="2"/>
      <c r="P108" s="2" t="s">
        <v>21</v>
      </c>
      <c r="Q108" s="2">
        <v>-66.86</v>
      </c>
      <c r="R108" s="2">
        <v>-12.04</v>
      </c>
      <c r="S108" s="2">
        <v>-78.900000000000006</v>
      </c>
      <c r="T108" s="2">
        <v>-78.900000000000006</v>
      </c>
      <c r="U108" s="2"/>
      <c r="V108" s="2" t="s">
        <v>22</v>
      </c>
      <c r="W108" s="2" t="b">
        <v>0</v>
      </c>
      <c r="X108" s="2" t="s">
        <v>25</v>
      </c>
      <c r="Y108" s="2"/>
      <c r="Z108" s="2"/>
      <c r="AA108" s="2"/>
      <c r="AB108" s="2" t="s">
        <v>24</v>
      </c>
      <c r="AN108" s="10">
        <f t="shared" si="2"/>
        <v>45909</v>
      </c>
      <c r="AO108" t="e">
        <f>+VLOOKUP(D108,validaciones_json!$AS:$AS,1,0)</f>
        <v>#N/A</v>
      </c>
    </row>
    <row r="109" spans="1:41" ht="15" customHeight="1">
      <c r="A109" s="2" t="s">
        <v>451</v>
      </c>
      <c r="B109" s="2" t="s">
        <v>451</v>
      </c>
      <c r="C109" s="2" t="s">
        <v>1683</v>
      </c>
      <c r="D109" s="2" t="s">
        <v>1939</v>
      </c>
      <c r="E109" s="2" t="str">
        <f t="shared" si="3"/>
        <v>FX02-00376089</v>
      </c>
      <c r="F109" s="2">
        <v>0</v>
      </c>
      <c r="G109" s="2"/>
      <c r="H109" s="2" t="s">
        <v>452</v>
      </c>
      <c r="I109" s="3">
        <v>45909</v>
      </c>
      <c r="J109" s="3">
        <v>45909</v>
      </c>
      <c r="K109" s="3">
        <v>45909</v>
      </c>
      <c r="L109" s="2" t="s">
        <v>453</v>
      </c>
      <c r="M109" s="2"/>
      <c r="N109" s="2"/>
      <c r="O109" s="2"/>
      <c r="P109" s="2" t="s">
        <v>21</v>
      </c>
      <c r="Q109" s="2">
        <v>-2213.4699999999998</v>
      </c>
      <c r="R109" s="2">
        <v>-398.43</v>
      </c>
      <c r="S109" s="2">
        <v>-2611.9</v>
      </c>
      <c r="T109" s="2">
        <v>-2611.9</v>
      </c>
      <c r="U109" s="2"/>
      <c r="V109" s="2" t="s">
        <v>22</v>
      </c>
      <c r="W109" s="2" t="b">
        <v>0</v>
      </c>
      <c r="X109" s="2" t="s">
        <v>25</v>
      </c>
      <c r="Y109" s="2"/>
      <c r="Z109" s="2"/>
      <c r="AA109" s="2"/>
      <c r="AB109" s="2" t="s">
        <v>24</v>
      </c>
      <c r="AN109" s="10">
        <f t="shared" si="2"/>
        <v>45909</v>
      </c>
      <c r="AO109" t="e">
        <f>+VLOOKUP(D109,validaciones_json!$AS:$AS,1,0)</f>
        <v>#N/A</v>
      </c>
    </row>
    <row r="110" spans="1:41" ht="15" customHeight="1">
      <c r="A110" s="2" t="s">
        <v>454</v>
      </c>
      <c r="B110" s="2" t="s">
        <v>454</v>
      </c>
      <c r="C110" s="2"/>
      <c r="D110" s="2" t="s">
        <v>1923</v>
      </c>
      <c r="E110" s="2" t="str">
        <f t="shared" si="3"/>
        <v>F E001-00000060</v>
      </c>
      <c r="F110" s="2">
        <v>0</v>
      </c>
      <c r="G110" s="2"/>
      <c r="H110" s="2" t="s">
        <v>455</v>
      </c>
      <c r="I110" s="3">
        <v>45909</v>
      </c>
      <c r="J110" s="3">
        <v>45909</v>
      </c>
      <c r="K110" s="3">
        <v>45909</v>
      </c>
      <c r="L110" s="2" t="s">
        <v>456</v>
      </c>
      <c r="M110" s="2"/>
      <c r="N110" s="2"/>
      <c r="O110" s="2"/>
      <c r="P110" s="2" t="s">
        <v>21</v>
      </c>
      <c r="Q110" s="2">
        <v>-1350</v>
      </c>
      <c r="R110" s="2">
        <v>-243</v>
      </c>
      <c r="S110" s="2">
        <v>-1593</v>
      </c>
      <c r="T110" s="2">
        <v>-1593</v>
      </c>
      <c r="U110" s="2"/>
      <c r="V110" s="2" t="s">
        <v>22</v>
      </c>
      <c r="W110" s="2" t="b">
        <v>0</v>
      </c>
      <c r="X110" s="2" t="s">
        <v>25</v>
      </c>
      <c r="Y110" s="2"/>
      <c r="Z110" s="2"/>
      <c r="AA110" s="2"/>
      <c r="AB110" s="2" t="s">
        <v>24</v>
      </c>
      <c r="AN110" s="10">
        <f t="shared" si="2"/>
        <v>45909</v>
      </c>
      <c r="AO110" t="e">
        <f>+VLOOKUP(D110,validaciones_json!$AS:$AS,1,0)</f>
        <v>#N/A</v>
      </c>
    </row>
    <row r="111" spans="1:41" ht="15" customHeight="1">
      <c r="A111" s="2" t="s">
        <v>457</v>
      </c>
      <c r="B111" s="2" t="s">
        <v>1686</v>
      </c>
      <c r="C111" s="2"/>
      <c r="D111" s="2" t="s">
        <v>1923</v>
      </c>
      <c r="E111" s="2" t="str">
        <f t="shared" si="3"/>
        <v>F NÂ° F001-00009487</v>
      </c>
      <c r="F111" s="2">
        <v>0</v>
      </c>
      <c r="G111" s="2"/>
      <c r="H111" s="2" t="s">
        <v>264</v>
      </c>
      <c r="I111" s="3">
        <v>45908</v>
      </c>
      <c r="J111" s="3">
        <v>45908</v>
      </c>
      <c r="K111" s="3">
        <v>45908</v>
      </c>
      <c r="L111" s="2" t="s">
        <v>458</v>
      </c>
      <c r="M111" s="2"/>
      <c r="N111" s="2"/>
      <c r="O111" s="2"/>
      <c r="P111" s="2" t="s">
        <v>21</v>
      </c>
      <c r="Q111" s="2">
        <v>-3226.23</v>
      </c>
      <c r="R111" s="2">
        <v>-580.77</v>
      </c>
      <c r="S111" s="2">
        <v>-3807</v>
      </c>
      <c r="T111" s="2">
        <v>-3807</v>
      </c>
      <c r="U111" s="2"/>
      <c r="V111" s="2" t="s">
        <v>22</v>
      </c>
      <c r="W111" s="2" t="b">
        <v>0</v>
      </c>
      <c r="X111" s="2" t="s">
        <v>25</v>
      </c>
      <c r="Y111" s="2"/>
      <c r="Z111" s="2"/>
      <c r="AA111" s="2"/>
      <c r="AB111" s="2" t="s">
        <v>24</v>
      </c>
      <c r="AN111" s="10">
        <f t="shared" si="2"/>
        <v>45908</v>
      </c>
      <c r="AO111" t="e">
        <f>+VLOOKUP(D111,validaciones_json!$AS:$AS,1,0)</f>
        <v>#N/A</v>
      </c>
    </row>
    <row r="112" spans="1:41" ht="15" customHeight="1">
      <c r="A112" s="2" t="s">
        <v>459</v>
      </c>
      <c r="B112" s="2" t="s">
        <v>459</v>
      </c>
      <c r="C112" s="2"/>
      <c r="D112" s="2" t="s">
        <v>1923</v>
      </c>
      <c r="E112" s="2" t="str">
        <f t="shared" si="3"/>
        <v>F FTR1-00000040</v>
      </c>
      <c r="F112" s="2">
        <v>0</v>
      </c>
      <c r="G112" s="2"/>
      <c r="H112" s="2" t="s">
        <v>460</v>
      </c>
      <c r="I112" s="3">
        <v>45906</v>
      </c>
      <c r="J112" s="3">
        <v>45906</v>
      </c>
      <c r="K112" s="3">
        <v>45906</v>
      </c>
      <c r="L112" s="2" t="s">
        <v>461</v>
      </c>
      <c r="M112" s="2"/>
      <c r="N112" s="2"/>
      <c r="O112" s="2"/>
      <c r="P112" s="2" t="s">
        <v>21</v>
      </c>
      <c r="Q112" s="2">
        <v>-53</v>
      </c>
      <c r="R112" s="2">
        <v>-9.5399999999999991</v>
      </c>
      <c r="S112" s="2">
        <v>-62.54</v>
      </c>
      <c r="T112" s="2">
        <v>-62.54</v>
      </c>
      <c r="U112" s="2"/>
      <c r="V112" s="2" t="s">
        <v>22</v>
      </c>
      <c r="W112" s="2" t="b">
        <v>0</v>
      </c>
      <c r="X112" s="2" t="s">
        <v>25</v>
      </c>
      <c r="Y112" s="2"/>
      <c r="Z112" s="2"/>
      <c r="AA112" s="2"/>
      <c r="AB112" s="2" t="s">
        <v>24</v>
      </c>
      <c r="AN112" s="10">
        <f t="shared" si="2"/>
        <v>45906</v>
      </c>
      <c r="AO112" t="e">
        <f>+VLOOKUP(D112,validaciones_json!$AS:$AS,1,0)</f>
        <v>#N/A</v>
      </c>
    </row>
    <row r="113" spans="1:41" ht="15" customHeight="1">
      <c r="A113" s="2" t="s">
        <v>462</v>
      </c>
      <c r="B113" s="2" t="s">
        <v>462</v>
      </c>
      <c r="C113" s="2"/>
      <c r="D113" s="2" t="s">
        <v>1923</v>
      </c>
      <c r="E113" s="2" t="str">
        <f t="shared" si="3"/>
        <v>F E001-00000528</v>
      </c>
      <c r="F113" s="2">
        <v>0</v>
      </c>
      <c r="G113" s="2"/>
      <c r="H113" s="2" t="s">
        <v>328</v>
      </c>
      <c r="I113" s="3">
        <v>45905</v>
      </c>
      <c r="J113" s="3">
        <v>45905</v>
      </c>
      <c r="K113" s="3">
        <v>45909</v>
      </c>
      <c r="L113" s="2"/>
      <c r="M113" s="2"/>
      <c r="N113" s="2"/>
      <c r="O113" s="2"/>
      <c r="P113" s="2" t="s">
        <v>21</v>
      </c>
      <c r="Q113" s="2">
        <v>-21373.67</v>
      </c>
      <c r="R113" s="2">
        <v>-3847.26</v>
      </c>
      <c r="S113" s="2">
        <v>-25220.93</v>
      </c>
      <c r="T113" s="2">
        <v>-25220.93</v>
      </c>
      <c r="U113" s="2"/>
      <c r="V113" s="2" t="s">
        <v>22</v>
      </c>
      <c r="W113" s="2" t="b">
        <v>0</v>
      </c>
      <c r="X113" s="2" t="s">
        <v>25</v>
      </c>
      <c r="Y113" s="2"/>
      <c r="Z113" s="2"/>
      <c r="AA113" s="2"/>
      <c r="AB113" s="2" t="s">
        <v>24</v>
      </c>
      <c r="AN113" s="10">
        <f t="shared" si="2"/>
        <v>45905</v>
      </c>
      <c r="AO113" t="e">
        <f>+VLOOKUP(D113,validaciones_json!$AS:$AS,1,0)</f>
        <v>#N/A</v>
      </c>
    </row>
    <row r="114" spans="1:41" ht="15" customHeight="1">
      <c r="A114" s="2" t="s">
        <v>463</v>
      </c>
      <c r="B114" s="2" t="s">
        <v>463</v>
      </c>
      <c r="C114" s="2"/>
      <c r="D114" s="2" t="s">
        <v>1931</v>
      </c>
      <c r="E114" s="2" t="str">
        <f t="shared" si="3"/>
        <v>R SB02-0237683114</v>
      </c>
      <c r="F114" s="2">
        <v>0</v>
      </c>
      <c r="G114" s="2"/>
      <c r="H114" s="2" t="s">
        <v>261</v>
      </c>
      <c r="I114" s="3">
        <v>45904</v>
      </c>
      <c r="J114" s="3">
        <v>45904</v>
      </c>
      <c r="K114" s="3">
        <v>45919</v>
      </c>
      <c r="L114" s="2" t="s">
        <v>464</v>
      </c>
      <c r="M114" s="2"/>
      <c r="N114" s="2"/>
      <c r="O114" s="2"/>
      <c r="P114" s="2" t="s">
        <v>21</v>
      </c>
      <c r="Q114" s="2">
        <v>-27.03</v>
      </c>
      <c r="R114" s="2">
        <v>-4.87</v>
      </c>
      <c r="S114" s="2">
        <v>-31.9</v>
      </c>
      <c r="T114" s="2">
        <v>-31.9</v>
      </c>
      <c r="U114" s="2"/>
      <c r="V114" s="2" t="s">
        <v>22</v>
      </c>
      <c r="W114" s="2" t="b">
        <v>0</v>
      </c>
      <c r="X114" s="2" t="s">
        <v>25</v>
      </c>
      <c r="Y114" s="2"/>
      <c r="Z114" s="2"/>
      <c r="AA114" s="2"/>
      <c r="AB114" s="2" t="s">
        <v>24</v>
      </c>
      <c r="AN114" s="10">
        <f t="shared" si="2"/>
        <v>45904</v>
      </c>
      <c r="AO114" t="e">
        <f>+VLOOKUP(D114,validaciones_json!$AS:$AS,1,0)</f>
        <v>#N/A</v>
      </c>
    </row>
    <row r="115" spans="1:41" ht="15" customHeight="1">
      <c r="A115" s="2" t="s">
        <v>465</v>
      </c>
      <c r="B115" s="2" t="s">
        <v>465</v>
      </c>
      <c r="C115" s="2" t="s">
        <v>1687</v>
      </c>
      <c r="D115" s="2" t="s">
        <v>1940</v>
      </c>
      <c r="E115" s="2" t="str">
        <f t="shared" si="3"/>
        <v>S102-00419303</v>
      </c>
      <c r="F115" s="2">
        <v>0</v>
      </c>
      <c r="G115" s="2"/>
      <c r="H115" s="2" t="s">
        <v>422</v>
      </c>
      <c r="I115" s="3">
        <v>45904</v>
      </c>
      <c r="J115" s="3">
        <v>45904</v>
      </c>
      <c r="K115" s="3">
        <v>45926</v>
      </c>
      <c r="L115" s="2" t="s">
        <v>466</v>
      </c>
      <c r="M115" s="2"/>
      <c r="N115" s="2"/>
      <c r="O115" s="2"/>
      <c r="P115" s="2" t="s">
        <v>21</v>
      </c>
      <c r="Q115" s="2">
        <v>-20.079999999999998</v>
      </c>
      <c r="R115" s="2">
        <v>-3.62</v>
      </c>
      <c r="S115" s="2">
        <v>-23.7</v>
      </c>
      <c r="T115" s="2">
        <v>-23.7</v>
      </c>
      <c r="U115" s="2"/>
      <c r="V115" s="2" t="s">
        <v>22</v>
      </c>
      <c r="W115" s="2" t="b">
        <v>0</v>
      </c>
      <c r="X115" s="2" t="s">
        <v>25</v>
      </c>
      <c r="Y115" s="2"/>
      <c r="Z115" s="2"/>
      <c r="AA115" s="2"/>
      <c r="AB115" s="2" t="s">
        <v>24</v>
      </c>
      <c r="AN115" s="10">
        <f t="shared" si="2"/>
        <v>45904</v>
      </c>
      <c r="AO115" t="e">
        <f>+VLOOKUP(D115,validaciones_json!$AS:$AS,1,0)</f>
        <v>#N/A</v>
      </c>
    </row>
    <row r="116" spans="1:41" ht="15" customHeight="1">
      <c r="A116" s="2" t="s">
        <v>467</v>
      </c>
      <c r="B116" s="2" t="s">
        <v>467</v>
      </c>
      <c r="C116" s="2"/>
      <c r="D116" s="2" t="s">
        <v>1923</v>
      </c>
      <c r="E116" s="2" t="str">
        <f t="shared" si="3"/>
        <v>F F005-00030678</v>
      </c>
      <c r="F116" s="2">
        <v>0</v>
      </c>
      <c r="G116" s="2"/>
      <c r="H116" s="2" t="s">
        <v>468</v>
      </c>
      <c r="I116" s="3">
        <v>45904</v>
      </c>
      <c r="J116" s="3">
        <v>45904</v>
      </c>
      <c r="K116" s="3">
        <v>45904</v>
      </c>
      <c r="L116" s="2" t="s">
        <v>469</v>
      </c>
      <c r="M116" s="2"/>
      <c r="N116" s="2"/>
      <c r="O116" s="2"/>
      <c r="P116" s="2" t="s">
        <v>21</v>
      </c>
      <c r="Q116" s="2">
        <v>-227.05</v>
      </c>
      <c r="R116" s="2">
        <v>-40.869999999999997</v>
      </c>
      <c r="S116" s="2">
        <v>-267.92</v>
      </c>
      <c r="T116" s="2">
        <v>-267.92</v>
      </c>
      <c r="U116" s="2"/>
      <c r="V116" s="2" t="s">
        <v>22</v>
      </c>
      <c r="W116" s="2" t="b">
        <v>0</v>
      </c>
      <c r="X116" s="2" t="s">
        <v>25</v>
      </c>
      <c r="Y116" s="2"/>
      <c r="Z116" s="2"/>
      <c r="AA116" s="2"/>
      <c r="AB116" s="2" t="s">
        <v>24</v>
      </c>
      <c r="AN116" s="10">
        <f t="shared" si="2"/>
        <v>45904</v>
      </c>
      <c r="AO116" t="e">
        <f>+VLOOKUP(D116,validaciones_json!$AS:$AS,1,0)</f>
        <v>#N/A</v>
      </c>
    </row>
    <row r="117" spans="1:41" ht="15" customHeight="1">
      <c r="A117" s="2" t="s">
        <v>470</v>
      </c>
      <c r="B117" s="2" t="s">
        <v>470</v>
      </c>
      <c r="C117" s="2"/>
      <c r="D117" s="2" t="s">
        <v>1923</v>
      </c>
      <c r="E117" s="2" t="str">
        <f t="shared" si="3"/>
        <v>F F004-00026751</v>
      </c>
      <c r="F117" s="2">
        <v>0</v>
      </c>
      <c r="G117" s="2"/>
      <c r="H117" s="2" t="s">
        <v>269</v>
      </c>
      <c r="I117" s="3">
        <v>45904</v>
      </c>
      <c r="J117" s="3">
        <v>45904</v>
      </c>
      <c r="K117" s="3">
        <v>45904</v>
      </c>
      <c r="L117" s="2" t="s">
        <v>471</v>
      </c>
      <c r="M117" s="2"/>
      <c r="N117" s="2"/>
      <c r="O117" s="2"/>
      <c r="P117" s="2" t="s">
        <v>21</v>
      </c>
      <c r="Q117" s="2">
        <v>-95.34</v>
      </c>
      <c r="R117" s="2">
        <v>-17.16</v>
      </c>
      <c r="S117" s="2">
        <v>-112.5</v>
      </c>
      <c r="T117" s="2">
        <v>-112.5</v>
      </c>
      <c r="U117" s="2"/>
      <c r="V117" s="2" t="s">
        <v>22</v>
      </c>
      <c r="W117" s="2" t="b">
        <v>0</v>
      </c>
      <c r="X117" s="2" t="s">
        <v>25</v>
      </c>
      <c r="Y117" s="2"/>
      <c r="Z117" s="2"/>
      <c r="AA117" s="2"/>
      <c r="AB117" s="2" t="s">
        <v>24</v>
      </c>
      <c r="AN117" s="10">
        <f t="shared" si="2"/>
        <v>45904</v>
      </c>
      <c r="AO117" t="e">
        <f>+VLOOKUP(D117,validaciones_json!$AS:$AS,1,0)</f>
        <v>#N/A</v>
      </c>
    </row>
    <row r="118" spans="1:41" ht="15" customHeight="1">
      <c r="A118" s="2" t="s">
        <v>472</v>
      </c>
      <c r="B118" s="2" t="s">
        <v>472</v>
      </c>
      <c r="C118" s="2"/>
      <c r="D118" s="2" t="s">
        <v>1923</v>
      </c>
      <c r="E118" s="2" t="str">
        <f t="shared" si="3"/>
        <v>F F001-00009405</v>
      </c>
      <c r="F118" s="2">
        <v>0</v>
      </c>
      <c r="G118" s="2"/>
      <c r="H118" s="2" t="s">
        <v>301</v>
      </c>
      <c r="I118" s="3">
        <v>45904</v>
      </c>
      <c r="J118" s="3">
        <v>45904</v>
      </c>
      <c r="K118" s="3">
        <v>45905</v>
      </c>
      <c r="L118" s="2" t="s">
        <v>473</v>
      </c>
      <c r="M118" s="2"/>
      <c r="N118" s="2"/>
      <c r="O118" s="2"/>
      <c r="P118" s="2" t="s">
        <v>21</v>
      </c>
      <c r="Q118" s="2">
        <v>-650.01</v>
      </c>
      <c r="R118" s="2">
        <v>-116.99</v>
      </c>
      <c r="S118" s="2">
        <v>-767</v>
      </c>
      <c r="T118" s="2">
        <v>-767</v>
      </c>
      <c r="U118" s="2"/>
      <c r="V118" s="2" t="s">
        <v>22</v>
      </c>
      <c r="W118" s="2" t="b">
        <v>0</v>
      </c>
      <c r="X118" s="2" t="s">
        <v>25</v>
      </c>
      <c r="Y118" s="2"/>
      <c r="Z118" s="2"/>
      <c r="AA118" s="2"/>
      <c r="AB118" s="2" t="s">
        <v>24</v>
      </c>
      <c r="AN118" s="10">
        <f t="shared" si="2"/>
        <v>45904</v>
      </c>
      <c r="AO118" t="e">
        <f>+VLOOKUP(D118,validaciones_json!$AS:$AS,1,0)</f>
        <v>#N/A</v>
      </c>
    </row>
    <row r="119" spans="1:41" ht="15" customHeight="1">
      <c r="A119" s="2" t="s">
        <v>474</v>
      </c>
      <c r="B119" s="2" t="s">
        <v>474</v>
      </c>
      <c r="C119" s="2"/>
      <c r="D119" s="2" t="s">
        <v>1923</v>
      </c>
      <c r="E119" s="2" t="str">
        <f t="shared" si="3"/>
        <v>F E001-00000777</v>
      </c>
      <c r="F119" s="2">
        <v>0</v>
      </c>
      <c r="G119" s="2"/>
      <c r="H119" s="2" t="s">
        <v>475</v>
      </c>
      <c r="I119" s="3">
        <v>45904</v>
      </c>
      <c r="J119" s="3">
        <v>45904</v>
      </c>
      <c r="K119" s="3">
        <v>45904</v>
      </c>
      <c r="L119" s="2" t="s">
        <v>476</v>
      </c>
      <c r="M119" s="2"/>
      <c r="N119" s="2"/>
      <c r="O119" s="2"/>
      <c r="P119" s="2" t="s">
        <v>21</v>
      </c>
      <c r="Q119" s="2">
        <v>-101.7</v>
      </c>
      <c r="R119" s="2">
        <v>-18.309999999999999</v>
      </c>
      <c r="S119" s="2">
        <v>-120.01</v>
      </c>
      <c r="T119" s="2">
        <v>-120.01</v>
      </c>
      <c r="U119" s="2"/>
      <c r="V119" s="2" t="s">
        <v>22</v>
      </c>
      <c r="W119" s="2" t="b">
        <v>0</v>
      </c>
      <c r="X119" s="2" t="s">
        <v>25</v>
      </c>
      <c r="Y119" s="2"/>
      <c r="Z119" s="2"/>
      <c r="AA119" s="2"/>
      <c r="AB119" s="2" t="s">
        <v>24</v>
      </c>
      <c r="AN119" s="10">
        <f t="shared" si="2"/>
        <v>45904</v>
      </c>
      <c r="AO119" t="e">
        <f>+VLOOKUP(D119,validaciones_json!$AS:$AS,1,0)</f>
        <v>#N/A</v>
      </c>
    </row>
    <row r="120" spans="1:41" ht="15" customHeight="1">
      <c r="A120" s="2" t="s">
        <v>477</v>
      </c>
      <c r="B120" s="2" t="s">
        <v>477</v>
      </c>
      <c r="C120" s="2"/>
      <c r="D120" s="2" t="s">
        <v>1923</v>
      </c>
      <c r="E120" s="2" t="str">
        <f t="shared" si="3"/>
        <v>F E001-00000037</v>
      </c>
      <c r="F120" s="2">
        <v>0</v>
      </c>
      <c r="G120" s="2"/>
      <c r="H120" s="2" t="s">
        <v>478</v>
      </c>
      <c r="I120" s="3">
        <v>45904</v>
      </c>
      <c r="J120" s="3">
        <v>45904</v>
      </c>
      <c r="K120" s="3">
        <v>45905</v>
      </c>
      <c r="L120" s="2" t="s">
        <v>479</v>
      </c>
      <c r="M120" s="2"/>
      <c r="N120" s="2"/>
      <c r="O120" s="2"/>
      <c r="P120" s="2" t="s">
        <v>21</v>
      </c>
      <c r="Q120" s="2">
        <v>-71.19</v>
      </c>
      <c r="R120" s="2">
        <v>-12.81</v>
      </c>
      <c r="S120" s="2">
        <v>-84</v>
      </c>
      <c r="T120" s="2">
        <v>-84</v>
      </c>
      <c r="U120" s="2"/>
      <c r="V120" s="2" t="s">
        <v>22</v>
      </c>
      <c r="W120" s="2" t="b">
        <v>0</v>
      </c>
      <c r="X120" s="2" t="s">
        <v>25</v>
      </c>
      <c r="Y120" s="2"/>
      <c r="Z120" s="2"/>
      <c r="AA120" s="2"/>
      <c r="AB120" s="2" t="s">
        <v>24</v>
      </c>
      <c r="AN120" s="10">
        <f t="shared" si="2"/>
        <v>45904</v>
      </c>
      <c r="AO120" t="e">
        <f>+VLOOKUP(D120,validaciones_json!$AS:$AS,1,0)</f>
        <v>#N/A</v>
      </c>
    </row>
    <row r="121" spans="1:41" ht="15" customHeight="1">
      <c r="A121" s="2" t="s">
        <v>480</v>
      </c>
      <c r="B121" s="2" t="s">
        <v>480</v>
      </c>
      <c r="C121" s="2" t="s">
        <v>1688</v>
      </c>
      <c r="D121" s="2" t="s">
        <v>1941</v>
      </c>
      <c r="E121" s="2" t="str">
        <f t="shared" si="3"/>
        <v>FI37-00027698</v>
      </c>
      <c r="F121" s="2">
        <v>0</v>
      </c>
      <c r="G121" s="2"/>
      <c r="H121" s="2" t="s">
        <v>348</v>
      </c>
      <c r="I121" s="3">
        <v>45903</v>
      </c>
      <c r="J121" s="3">
        <v>45903</v>
      </c>
      <c r="K121" s="3">
        <v>45903</v>
      </c>
      <c r="L121" s="2" t="s">
        <v>481</v>
      </c>
      <c r="M121" s="2"/>
      <c r="N121" s="2"/>
      <c r="O121" s="2"/>
      <c r="P121" s="2" t="s">
        <v>21</v>
      </c>
      <c r="Q121" s="2">
        <v>-3669.15</v>
      </c>
      <c r="R121" s="2">
        <v>-660.45</v>
      </c>
      <c r="S121" s="2">
        <v>-4329.6000000000004</v>
      </c>
      <c r="T121" s="2">
        <v>-4329.6000000000004</v>
      </c>
      <c r="U121" s="2"/>
      <c r="V121" s="2" t="s">
        <v>22</v>
      </c>
      <c r="W121" s="2" t="b">
        <v>0</v>
      </c>
      <c r="X121" s="2" t="s">
        <v>25</v>
      </c>
      <c r="Y121" s="2"/>
      <c r="Z121" s="2"/>
      <c r="AA121" s="2"/>
      <c r="AB121" s="2" t="s">
        <v>24</v>
      </c>
      <c r="AN121" s="10">
        <f t="shared" si="2"/>
        <v>45903</v>
      </c>
      <c r="AO121" t="e">
        <f>+VLOOKUP(D121,validaciones_json!$AS:$AS,1,0)</f>
        <v>#N/A</v>
      </c>
    </row>
    <row r="122" spans="1:41" ht="15" customHeight="1">
      <c r="A122" s="2" t="s">
        <v>482</v>
      </c>
      <c r="B122" s="2" t="s">
        <v>482</v>
      </c>
      <c r="C122" s="2"/>
      <c r="D122" s="2" t="s">
        <v>1919</v>
      </c>
      <c r="E122" s="2" t="str">
        <f t="shared" si="3"/>
        <v>R E001-49</v>
      </c>
      <c r="F122" s="2">
        <v>0</v>
      </c>
      <c r="G122" s="2"/>
      <c r="H122" s="2" t="s">
        <v>409</v>
      </c>
      <c r="I122" s="3">
        <v>45902</v>
      </c>
      <c r="J122" s="3">
        <v>45902</v>
      </c>
      <c r="K122" s="3">
        <v>45902</v>
      </c>
      <c r="L122" s="2" t="s">
        <v>483</v>
      </c>
      <c r="M122" s="2"/>
      <c r="N122" s="2"/>
      <c r="O122" s="2"/>
      <c r="P122" s="2" t="s">
        <v>21</v>
      </c>
      <c r="Q122" s="2">
        <v>-150</v>
      </c>
      <c r="R122" s="2"/>
      <c r="S122" s="2">
        <v>-150</v>
      </c>
      <c r="T122" s="2">
        <v>-150</v>
      </c>
      <c r="U122" s="2"/>
      <c r="V122" s="2" t="s">
        <v>22</v>
      </c>
      <c r="W122" s="2" t="b">
        <v>0</v>
      </c>
      <c r="X122" s="2" t="s">
        <v>25</v>
      </c>
      <c r="Y122" s="2"/>
      <c r="Z122" s="2"/>
      <c r="AA122" s="2"/>
      <c r="AB122" s="2" t="s">
        <v>24</v>
      </c>
      <c r="AN122" s="10">
        <f t="shared" si="2"/>
        <v>45902</v>
      </c>
      <c r="AO122" t="e">
        <f>+VLOOKUP(D122,validaciones_json!$AS:$AS,1,0)</f>
        <v>#N/A</v>
      </c>
    </row>
    <row r="123" spans="1:41" ht="15" customHeight="1">
      <c r="A123" s="2" t="s">
        <v>484</v>
      </c>
      <c r="B123" s="2" t="s">
        <v>484</v>
      </c>
      <c r="C123" s="2"/>
      <c r="D123" s="2" t="s">
        <v>1919</v>
      </c>
      <c r="E123" s="2" t="str">
        <f t="shared" si="3"/>
        <v>R E001-35</v>
      </c>
      <c r="F123" s="2">
        <v>0</v>
      </c>
      <c r="G123" s="2"/>
      <c r="H123" s="2" t="s">
        <v>181</v>
      </c>
      <c r="I123" s="3">
        <v>45902</v>
      </c>
      <c r="J123" s="3">
        <v>45902</v>
      </c>
      <c r="K123" s="3">
        <v>45902</v>
      </c>
      <c r="L123" s="2" t="s">
        <v>485</v>
      </c>
      <c r="M123" s="2"/>
      <c r="N123" s="2"/>
      <c r="O123" s="2"/>
      <c r="P123" s="2" t="s">
        <v>21</v>
      </c>
      <c r="Q123" s="2">
        <v>-135</v>
      </c>
      <c r="R123" s="2"/>
      <c r="S123" s="2">
        <v>-135</v>
      </c>
      <c r="T123" s="2">
        <v>-135</v>
      </c>
      <c r="U123" s="2"/>
      <c r="V123" s="2" t="s">
        <v>22</v>
      </c>
      <c r="W123" s="2" t="b">
        <v>0</v>
      </c>
      <c r="X123" s="2" t="s">
        <v>25</v>
      </c>
      <c r="Y123" s="2"/>
      <c r="Z123" s="2"/>
      <c r="AA123" s="2"/>
      <c r="AB123" s="2" t="s">
        <v>24</v>
      </c>
      <c r="AN123" s="10">
        <f t="shared" si="2"/>
        <v>45902</v>
      </c>
      <c r="AO123" t="e">
        <f>+VLOOKUP(D123,validaciones_json!$AS:$AS,1,0)</f>
        <v>#N/A</v>
      </c>
    </row>
    <row r="124" spans="1:41" ht="15" customHeight="1">
      <c r="A124" s="2" t="s">
        <v>486</v>
      </c>
      <c r="B124" s="2" t="s">
        <v>486</v>
      </c>
      <c r="C124" s="2"/>
      <c r="D124" s="2" t="s">
        <v>1923</v>
      </c>
      <c r="E124" s="2" t="str">
        <f t="shared" si="3"/>
        <v>F E001-00000113</v>
      </c>
      <c r="F124" s="2">
        <v>0</v>
      </c>
      <c r="G124" s="2"/>
      <c r="H124" s="2" t="s">
        <v>225</v>
      </c>
      <c r="I124" s="3">
        <v>45902</v>
      </c>
      <c r="J124" s="3">
        <v>45902</v>
      </c>
      <c r="K124" s="3">
        <v>45902</v>
      </c>
      <c r="L124" s="2" t="s">
        <v>487</v>
      </c>
      <c r="M124" s="2"/>
      <c r="N124" s="2"/>
      <c r="O124" s="2"/>
      <c r="P124" s="2" t="s">
        <v>21</v>
      </c>
      <c r="Q124" s="2">
        <v>-40</v>
      </c>
      <c r="R124" s="2">
        <v>-7.2</v>
      </c>
      <c r="S124" s="2">
        <v>-47.2</v>
      </c>
      <c r="T124" s="2">
        <v>-47.2</v>
      </c>
      <c r="U124" s="2"/>
      <c r="V124" s="2" t="s">
        <v>22</v>
      </c>
      <c r="W124" s="2" t="b">
        <v>0</v>
      </c>
      <c r="X124" s="2" t="s">
        <v>25</v>
      </c>
      <c r="Y124" s="2"/>
      <c r="Z124" s="2"/>
      <c r="AA124" s="2"/>
      <c r="AB124" s="2" t="s">
        <v>24</v>
      </c>
      <c r="AN124" s="10">
        <f t="shared" si="2"/>
        <v>45902</v>
      </c>
      <c r="AO124" t="e">
        <f>+VLOOKUP(D124,validaciones_json!$AS:$AS,1,0)</f>
        <v>#N/A</v>
      </c>
    </row>
    <row r="125" spans="1:41" ht="15" customHeight="1">
      <c r="A125" s="2" t="s">
        <v>488</v>
      </c>
      <c r="B125" s="2" t="s">
        <v>488</v>
      </c>
      <c r="C125" s="2"/>
      <c r="D125" s="2" t="s">
        <v>1923</v>
      </c>
      <c r="E125" s="2" t="str">
        <f t="shared" si="3"/>
        <v>F E001-00000057</v>
      </c>
      <c r="F125" s="2">
        <v>0</v>
      </c>
      <c r="G125" s="2"/>
      <c r="H125" s="2" t="s">
        <v>171</v>
      </c>
      <c r="I125" s="3">
        <v>45902</v>
      </c>
      <c r="J125" s="3">
        <v>45902</v>
      </c>
      <c r="K125" s="3">
        <v>45902</v>
      </c>
      <c r="L125" s="2" t="s">
        <v>489</v>
      </c>
      <c r="M125" s="2"/>
      <c r="N125" s="2"/>
      <c r="O125" s="2"/>
      <c r="P125" s="2" t="s">
        <v>21</v>
      </c>
      <c r="Q125" s="2">
        <v>-2450</v>
      </c>
      <c r="R125" s="2"/>
      <c r="S125" s="2">
        <v>-2450</v>
      </c>
      <c r="T125" s="2">
        <v>-2450</v>
      </c>
      <c r="U125" s="2"/>
      <c r="V125" s="2" t="s">
        <v>22</v>
      </c>
      <c r="W125" s="2" t="b">
        <v>0</v>
      </c>
      <c r="X125" s="2" t="s">
        <v>25</v>
      </c>
      <c r="Y125" s="2"/>
      <c r="Z125" s="2"/>
      <c r="AA125" s="2"/>
      <c r="AB125" s="2" t="s">
        <v>24</v>
      </c>
      <c r="AN125" s="10">
        <f t="shared" si="2"/>
        <v>45902</v>
      </c>
      <c r="AO125" t="e">
        <f>+VLOOKUP(D125,validaciones_json!$AS:$AS,1,0)</f>
        <v>#N/A</v>
      </c>
    </row>
    <row r="126" spans="1:41" ht="15" customHeight="1">
      <c r="A126" s="2" t="s">
        <v>490</v>
      </c>
      <c r="B126" s="2" t="s">
        <v>490</v>
      </c>
      <c r="C126" s="2"/>
      <c r="D126" s="2" t="s">
        <v>1923</v>
      </c>
      <c r="E126" s="2" t="str">
        <f t="shared" si="3"/>
        <v>F FE29-00019866</v>
      </c>
      <c r="F126" s="2">
        <v>0</v>
      </c>
      <c r="G126" s="2"/>
      <c r="H126" s="2" t="s">
        <v>267</v>
      </c>
      <c r="I126" s="3">
        <v>45901</v>
      </c>
      <c r="J126" s="3">
        <v>45901</v>
      </c>
      <c r="K126" s="3">
        <v>45908</v>
      </c>
      <c r="L126" s="2" t="s">
        <v>491</v>
      </c>
      <c r="M126" s="2"/>
      <c r="N126" s="2"/>
      <c r="O126" s="2"/>
      <c r="P126" s="2" t="s">
        <v>21</v>
      </c>
      <c r="Q126" s="2">
        <v>-221.82</v>
      </c>
      <c r="R126" s="2">
        <v>-39.93</v>
      </c>
      <c r="S126" s="2">
        <v>-261.75</v>
      </c>
      <c r="T126" s="2">
        <v>-261.75</v>
      </c>
      <c r="U126" s="2"/>
      <c r="V126" s="2" t="s">
        <v>22</v>
      </c>
      <c r="W126" s="2" t="b">
        <v>0</v>
      </c>
      <c r="X126" s="2" t="s">
        <v>25</v>
      </c>
      <c r="Y126" s="2"/>
      <c r="Z126" s="2"/>
      <c r="AA126" s="2"/>
      <c r="AB126" s="2" t="s">
        <v>24</v>
      </c>
      <c r="AN126" s="10">
        <f t="shared" si="2"/>
        <v>45901</v>
      </c>
      <c r="AO126" t="e">
        <f>+VLOOKUP(D126,validaciones_json!$AS:$AS,1,0)</f>
        <v>#N/A</v>
      </c>
    </row>
    <row r="127" spans="1:41" ht="15" customHeight="1">
      <c r="A127" s="2" t="s">
        <v>492</v>
      </c>
      <c r="B127" s="2" t="s">
        <v>492</v>
      </c>
      <c r="C127" s="2"/>
      <c r="D127" s="2" t="s">
        <v>1923</v>
      </c>
      <c r="E127" s="2" t="str">
        <f t="shared" si="3"/>
        <v>F E001-00000112</v>
      </c>
      <c r="F127" s="2">
        <v>0</v>
      </c>
      <c r="G127" s="2"/>
      <c r="H127" s="2" t="s">
        <v>225</v>
      </c>
      <c r="I127" s="3">
        <v>45901</v>
      </c>
      <c r="J127" s="3">
        <v>45901</v>
      </c>
      <c r="K127" s="3">
        <v>45902</v>
      </c>
      <c r="L127" s="2" t="s">
        <v>493</v>
      </c>
      <c r="M127" s="2"/>
      <c r="N127" s="2"/>
      <c r="O127" s="2"/>
      <c r="P127" s="2" t="s">
        <v>21</v>
      </c>
      <c r="Q127" s="2">
        <v>-2840</v>
      </c>
      <c r="R127" s="2">
        <v>-511.2</v>
      </c>
      <c r="S127" s="2">
        <v>-3351.2</v>
      </c>
      <c r="T127" s="2">
        <v>-3351.2</v>
      </c>
      <c r="U127" s="2"/>
      <c r="V127" s="2" t="s">
        <v>22</v>
      </c>
      <c r="W127" s="2" t="b">
        <v>0</v>
      </c>
      <c r="X127" s="2" t="s">
        <v>25</v>
      </c>
      <c r="Y127" s="2"/>
      <c r="Z127" s="2"/>
      <c r="AA127" s="2"/>
      <c r="AB127" s="2" t="s">
        <v>24</v>
      </c>
      <c r="AN127" s="10">
        <f t="shared" si="2"/>
        <v>45901</v>
      </c>
      <c r="AO127" t="e">
        <f>+VLOOKUP(D127,validaciones_json!$AS:$AS,1,0)</f>
        <v>#N/A</v>
      </c>
    </row>
    <row r="128" spans="1:41" ht="15" customHeight="1">
      <c r="A128" s="2" t="s">
        <v>494</v>
      </c>
      <c r="B128" s="2" t="s">
        <v>494</v>
      </c>
      <c r="C128" s="2" t="s">
        <v>496</v>
      </c>
      <c r="D128" s="2" t="s">
        <v>1942</v>
      </c>
      <c r="E128" s="2" t="str">
        <f t="shared" si="3"/>
        <v>F204-00002733</v>
      </c>
      <c r="F128" s="2">
        <v>0</v>
      </c>
      <c r="G128" s="2"/>
      <c r="H128" s="2" t="s">
        <v>495</v>
      </c>
      <c r="I128" s="3">
        <v>45871</v>
      </c>
      <c r="J128" s="3">
        <v>45900</v>
      </c>
      <c r="K128" s="3">
        <v>45871</v>
      </c>
      <c r="L128" s="2"/>
      <c r="M128" s="2"/>
      <c r="N128" s="2" t="s">
        <v>496</v>
      </c>
      <c r="O128" s="2"/>
      <c r="P128" s="2" t="s">
        <v>21</v>
      </c>
      <c r="Q128" s="2">
        <v>-88</v>
      </c>
      <c r="R128" s="2"/>
      <c r="S128" s="2">
        <v>-88</v>
      </c>
      <c r="T128" s="2">
        <v>-88</v>
      </c>
      <c r="U128" s="2"/>
      <c r="V128" s="2" t="s">
        <v>22</v>
      </c>
      <c r="W128" s="2" t="b">
        <v>0</v>
      </c>
      <c r="X128" s="2" t="s">
        <v>25</v>
      </c>
      <c r="Y128" s="2"/>
      <c r="Z128" s="2"/>
      <c r="AA128" s="2"/>
      <c r="AB128" s="2" t="s">
        <v>24</v>
      </c>
      <c r="AN128" s="10">
        <f t="shared" si="2"/>
        <v>45871</v>
      </c>
      <c r="AO128" t="e">
        <f>+VLOOKUP(D128,validaciones_json!$AS:$AS,1,0)</f>
        <v>#N/A</v>
      </c>
    </row>
    <row r="129" spans="1:41" ht="15" customHeight="1">
      <c r="A129" s="2" t="s">
        <v>497</v>
      </c>
      <c r="B129" s="2" t="s">
        <v>497</v>
      </c>
      <c r="C129" s="2"/>
      <c r="D129" s="2" t="s">
        <v>1923</v>
      </c>
      <c r="E129" s="2" t="str">
        <f t="shared" si="3"/>
        <v>F E001-00000527</v>
      </c>
      <c r="F129" s="2">
        <v>0</v>
      </c>
      <c r="G129" s="2"/>
      <c r="H129" s="2" t="s">
        <v>328</v>
      </c>
      <c r="I129" s="3">
        <v>45899</v>
      </c>
      <c r="J129" s="3">
        <v>45899</v>
      </c>
      <c r="K129" s="3">
        <v>45899</v>
      </c>
      <c r="L129" s="2"/>
      <c r="M129" s="2"/>
      <c r="N129" s="2"/>
      <c r="O129" s="2"/>
      <c r="P129" s="2" t="s">
        <v>21</v>
      </c>
      <c r="Q129" s="2">
        <v>-9765.85</v>
      </c>
      <c r="R129" s="2">
        <v>-1757.85</v>
      </c>
      <c r="S129" s="2">
        <v>-11523.7</v>
      </c>
      <c r="T129" s="2">
        <v>-11523.7</v>
      </c>
      <c r="U129" s="2"/>
      <c r="V129" s="2" t="s">
        <v>22</v>
      </c>
      <c r="W129" s="2" t="b">
        <v>0</v>
      </c>
      <c r="X129" s="2" t="s">
        <v>25</v>
      </c>
      <c r="Y129" s="2"/>
      <c r="Z129" s="2"/>
      <c r="AA129" s="2"/>
      <c r="AB129" s="2" t="s">
        <v>24</v>
      </c>
      <c r="AN129" s="10">
        <f t="shared" si="2"/>
        <v>45899</v>
      </c>
      <c r="AO129" t="e">
        <f>+VLOOKUP(D129,validaciones_json!$AS:$AS,1,0)</f>
        <v>#N/A</v>
      </c>
    </row>
    <row r="130" spans="1:41" ht="15" customHeight="1">
      <c r="A130" s="2" t="s">
        <v>498</v>
      </c>
      <c r="B130" s="2" t="s">
        <v>498</v>
      </c>
      <c r="C130" s="2"/>
      <c r="D130" s="2" t="s">
        <v>1923</v>
      </c>
      <c r="E130" s="2" t="str">
        <f t="shared" si="3"/>
        <v>F E001-00000526</v>
      </c>
      <c r="F130" s="2">
        <v>0</v>
      </c>
      <c r="G130" s="2"/>
      <c r="H130" s="2" t="s">
        <v>328</v>
      </c>
      <c r="I130" s="3">
        <v>45899</v>
      </c>
      <c r="J130" s="3">
        <v>45899</v>
      </c>
      <c r="K130" s="3">
        <v>45899</v>
      </c>
      <c r="L130" s="2"/>
      <c r="M130" s="2"/>
      <c r="N130" s="2"/>
      <c r="O130" s="2"/>
      <c r="P130" s="2" t="s">
        <v>21</v>
      </c>
      <c r="Q130" s="2">
        <v>-21373.68</v>
      </c>
      <c r="R130" s="2">
        <v>-3847.26</v>
      </c>
      <c r="S130" s="2">
        <v>-25220.94</v>
      </c>
      <c r="T130" s="2">
        <v>-25220.94</v>
      </c>
      <c r="U130" s="2"/>
      <c r="V130" s="2" t="s">
        <v>22</v>
      </c>
      <c r="W130" s="2" t="b">
        <v>0</v>
      </c>
      <c r="X130" s="2" t="s">
        <v>25</v>
      </c>
      <c r="Y130" s="2"/>
      <c r="Z130" s="2"/>
      <c r="AA130" s="2"/>
      <c r="AB130" s="2" t="s">
        <v>24</v>
      </c>
      <c r="AN130" s="10">
        <f t="shared" ref="AN130:AN193" si="4">+IF(AM130&lt;&gt;"",AM130,I130)</f>
        <v>45899</v>
      </c>
      <c r="AO130" t="e">
        <f>+VLOOKUP(D130,validaciones_json!$AS:$AS,1,0)</f>
        <v>#N/A</v>
      </c>
    </row>
    <row r="131" spans="1:41" ht="15" customHeight="1">
      <c r="A131" s="2" t="s">
        <v>499</v>
      </c>
      <c r="B131" s="2" t="s">
        <v>499</v>
      </c>
      <c r="C131" s="2"/>
      <c r="D131" s="2" t="s">
        <v>1923</v>
      </c>
      <c r="E131" s="2" t="str">
        <f t="shared" ref="E131:E194" si="5">+IF(C131="",SUBSTITUTE(SUBSTITUTE(SUBSTITUTE(B131,CHAR(160)," ")," -","-"),"- ","-"),SUBSTITUTE(SUBSTITUTE(SUBSTITUTE(C131,CHAR(160)," ")," -","-"),"- ","-"))</f>
        <v>F E001-00000073</v>
      </c>
      <c r="F131" s="2">
        <v>0</v>
      </c>
      <c r="G131" s="2"/>
      <c r="H131" s="2" t="s">
        <v>500</v>
      </c>
      <c r="I131" s="3">
        <v>45899</v>
      </c>
      <c r="J131" s="3">
        <v>45899</v>
      </c>
      <c r="K131" s="3">
        <v>45902</v>
      </c>
      <c r="L131" s="2"/>
      <c r="M131" s="2"/>
      <c r="N131" s="2"/>
      <c r="O131" s="2"/>
      <c r="P131" s="2" t="s">
        <v>21</v>
      </c>
      <c r="Q131" s="2"/>
      <c r="R131" s="2"/>
      <c r="S131" s="2"/>
      <c r="T131" s="2"/>
      <c r="U131" s="2"/>
      <c r="V131" s="2" t="s">
        <v>22</v>
      </c>
      <c r="W131" s="2" t="b">
        <v>0</v>
      </c>
      <c r="X131" s="2" t="s">
        <v>25</v>
      </c>
      <c r="Y131" s="2"/>
      <c r="Z131" s="2"/>
      <c r="AA131" s="2"/>
      <c r="AB131" s="2" t="s">
        <v>24</v>
      </c>
      <c r="AN131" s="10">
        <f t="shared" si="4"/>
        <v>45899</v>
      </c>
      <c r="AO131" t="e">
        <f>+VLOOKUP(D131,validaciones_json!$AS:$AS,1,0)</f>
        <v>#N/A</v>
      </c>
    </row>
    <row r="132" spans="1:41" ht="15" customHeight="1">
      <c r="A132" s="2" t="s">
        <v>501</v>
      </c>
      <c r="B132" s="2" t="s">
        <v>501</v>
      </c>
      <c r="C132" s="2" t="s">
        <v>1689</v>
      </c>
      <c r="D132" s="2" t="s">
        <v>1943</v>
      </c>
      <c r="E132" s="2" t="str">
        <f t="shared" si="5"/>
        <v>FC01-00132402</v>
      </c>
      <c r="F132" s="2">
        <v>0</v>
      </c>
      <c r="G132" s="2"/>
      <c r="H132" s="2" t="s">
        <v>314</v>
      </c>
      <c r="I132" s="3">
        <v>45898</v>
      </c>
      <c r="J132" s="3">
        <v>45898</v>
      </c>
      <c r="K132" s="3">
        <v>45898</v>
      </c>
      <c r="L132" s="2"/>
      <c r="M132" s="2"/>
      <c r="N132" s="2" t="s">
        <v>502</v>
      </c>
      <c r="O132" s="2"/>
      <c r="P132" s="2" t="s">
        <v>21</v>
      </c>
      <c r="Q132" s="2">
        <v>-195.05</v>
      </c>
      <c r="R132" s="2"/>
      <c r="S132" s="2">
        <v>-195.05</v>
      </c>
      <c r="T132" s="2">
        <v>-195.05</v>
      </c>
      <c r="U132" s="2"/>
      <c r="V132" s="2" t="s">
        <v>22</v>
      </c>
      <c r="W132" s="2" t="b">
        <v>0</v>
      </c>
      <c r="X132" s="2" t="s">
        <v>25</v>
      </c>
      <c r="Y132" s="2"/>
      <c r="Z132" s="2"/>
      <c r="AA132" s="2"/>
      <c r="AB132" s="2" t="s">
        <v>24</v>
      </c>
      <c r="AN132" s="10">
        <f t="shared" si="4"/>
        <v>45898</v>
      </c>
      <c r="AO132" t="e">
        <f>+VLOOKUP(D132,validaciones_json!$AS:$AS,1,0)</f>
        <v>#N/A</v>
      </c>
    </row>
    <row r="133" spans="1:41" ht="15" customHeight="1">
      <c r="A133" s="2" t="s">
        <v>503</v>
      </c>
      <c r="B133" s="2" t="s">
        <v>503</v>
      </c>
      <c r="C133" s="2"/>
      <c r="D133" s="2" t="s">
        <v>1923</v>
      </c>
      <c r="E133" s="2" t="str">
        <f t="shared" si="5"/>
        <v>F F002-00001507</v>
      </c>
      <c r="F133" s="2">
        <v>0</v>
      </c>
      <c r="G133" s="2"/>
      <c r="H133" s="2" t="s">
        <v>174</v>
      </c>
      <c r="I133" s="3">
        <v>45898</v>
      </c>
      <c r="J133" s="3">
        <v>45898</v>
      </c>
      <c r="K133" s="3">
        <v>45901</v>
      </c>
      <c r="L133" s="2" t="s">
        <v>504</v>
      </c>
      <c r="M133" s="2"/>
      <c r="N133" s="2"/>
      <c r="O133" s="2"/>
      <c r="P133" s="2" t="s">
        <v>21</v>
      </c>
      <c r="Q133" s="2">
        <v>-562.5</v>
      </c>
      <c r="R133" s="2">
        <v>-101.25</v>
      </c>
      <c r="S133" s="2">
        <v>-663.75</v>
      </c>
      <c r="T133" s="2">
        <v>-663.75</v>
      </c>
      <c r="U133" s="2"/>
      <c r="V133" s="2" t="s">
        <v>22</v>
      </c>
      <c r="W133" s="2" t="b">
        <v>0</v>
      </c>
      <c r="X133" s="2" t="s">
        <v>25</v>
      </c>
      <c r="Y133" s="2"/>
      <c r="Z133" s="2"/>
      <c r="AA133" s="2"/>
      <c r="AB133" s="2" t="s">
        <v>24</v>
      </c>
      <c r="AN133" s="10">
        <f t="shared" si="4"/>
        <v>45898</v>
      </c>
      <c r="AO133" t="e">
        <f>+VLOOKUP(D133,validaciones_json!$AS:$AS,1,0)</f>
        <v>#N/A</v>
      </c>
    </row>
    <row r="134" spans="1:41" ht="15" customHeight="1">
      <c r="A134" s="2" t="s">
        <v>505</v>
      </c>
      <c r="B134" s="2" t="s">
        <v>505</v>
      </c>
      <c r="C134" s="2"/>
      <c r="D134" s="2" t="s">
        <v>1923</v>
      </c>
      <c r="E134" s="2" t="str">
        <f t="shared" si="5"/>
        <v>F F001-00009446</v>
      </c>
      <c r="F134" s="2">
        <v>0</v>
      </c>
      <c r="G134" s="2"/>
      <c r="H134" s="2" t="s">
        <v>264</v>
      </c>
      <c r="I134" s="3">
        <v>45898</v>
      </c>
      <c r="J134" s="3">
        <v>45898</v>
      </c>
      <c r="K134" s="3">
        <v>45898</v>
      </c>
      <c r="L134" s="2" t="s">
        <v>506</v>
      </c>
      <c r="M134" s="2"/>
      <c r="N134" s="2"/>
      <c r="O134" s="2"/>
      <c r="P134" s="2" t="s">
        <v>21</v>
      </c>
      <c r="Q134" s="2">
        <v>-5364.42</v>
      </c>
      <c r="R134" s="2">
        <v>-965.58</v>
      </c>
      <c r="S134" s="2">
        <v>-6330</v>
      </c>
      <c r="T134" s="2">
        <v>-6330</v>
      </c>
      <c r="U134" s="2"/>
      <c r="V134" s="2" t="s">
        <v>22</v>
      </c>
      <c r="W134" s="2" t="b">
        <v>0</v>
      </c>
      <c r="X134" s="2" t="s">
        <v>25</v>
      </c>
      <c r="Y134" s="2"/>
      <c r="Z134" s="2"/>
      <c r="AA134" s="2"/>
      <c r="AB134" s="2" t="s">
        <v>24</v>
      </c>
      <c r="AN134" s="10">
        <f t="shared" si="4"/>
        <v>45898</v>
      </c>
      <c r="AO134" t="e">
        <f>+VLOOKUP(D134,validaciones_json!$AS:$AS,1,0)</f>
        <v>#N/A</v>
      </c>
    </row>
    <row r="135" spans="1:41" ht="15" customHeight="1">
      <c r="A135" s="2" t="s">
        <v>507</v>
      </c>
      <c r="B135" s="2" t="s">
        <v>507</v>
      </c>
      <c r="C135" s="2"/>
      <c r="D135" s="2" t="s">
        <v>1923</v>
      </c>
      <c r="E135" s="2" t="str">
        <f t="shared" si="5"/>
        <v>F F001-00000432</v>
      </c>
      <c r="F135" s="2">
        <v>0</v>
      </c>
      <c r="G135" s="2"/>
      <c r="H135" s="2" t="s">
        <v>508</v>
      </c>
      <c r="I135" s="3">
        <v>45898</v>
      </c>
      <c r="J135" s="3">
        <v>45898</v>
      </c>
      <c r="K135" s="3">
        <v>45898</v>
      </c>
      <c r="L135" s="2" t="s">
        <v>509</v>
      </c>
      <c r="M135" s="2"/>
      <c r="N135" s="2"/>
      <c r="O135" s="2"/>
      <c r="P135" s="2" t="s">
        <v>21</v>
      </c>
      <c r="Q135" s="2">
        <v>-335</v>
      </c>
      <c r="R135" s="2">
        <v>-60.3</v>
      </c>
      <c r="S135" s="2">
        <v>-395.3</v>
      </c>
      <c r="T135" s="2">
        <v>-395.3</v>
      </c>
      <c r="U135" s="2"/>
      <c r="V135" s="2" t="s">
        <v>22</v>
      </c>
      <c r="W135" s="2" t="b">
        <v>0</v>
      </c>
      <c r="X135" s="2" t="s">
        <v>25</v>
      </c>
      <c r="Y135" s="2"/>
      <c r="Z135" s="2"/>
      <c r="AA135" s="2"/>
      <c r="AB135" s="2" t="s">
        <v>24</v>
      </c>
      <c r="AN135" s="10">
        <f t="shared" si="4"/>
        <v>45898</v>
      </c>
      <c r="AO135" t="e">
        <f>+VLOOKUP(D135,validaciones_json!$AS:$AS,1,0)</f>
        <v>#N/A</v>
      </c>
    </row>
    <row r="136" spans="1:41" ht="15" customHeight="1">
      <c r="A136" s="2" t="s">
        <v>510</v>
      </c>
      <c r="B136" s="2" t="s">
        <v>510</v>
      </c>
      <c r="C136" s="2"/>
      <c r="D136" s="2" t="s">
        <v>1923</v>
      </c>
      <c r="E136" s="2" t="str">
        <f t="shared" si="5"/>
        <v>F E001-00000049</v>
      </c>
      <c r="F136" s="2">
        <v>0</v>
      </c>
      <c r="G136" s="2"/>
      <c r="H136" s="2" t="s">
        <v>511</v>
      </c>
      <c r="I136" s="3">
        <v>45898</v>
      </c>
      <c r="J136" s="3">
        <v>45898</v>
      </c>
      <c r="K136" s="3">
        <v>45898</v>
      </c>
      <c r="L136" s="2" t="s">
        <v>512</v>
      </c>
      <c r="M136" s="2"/>
      <c r="N136" s="2"/>
      <c r="O136" s="2"/>
      <c r="P136" s="2" t="s">
        <v>21</v>
      </c>
      <c r="Q136" s="2">
        <v>-150</v>
      </c>
      <c r="R136" s="2">
        <v>-27</v>
      </c>
      <c r="S136" s="2">
        <v>-177</v>
      </c>
      <c r="T136" s="2">
        <v>-177</v>
      </c>
      <c r="U136" s="2"/>
      <c r="V136" s="2" t="s">
        <v>22</v>
      </c>
      <c r="W136" s="2" t="b">
        <v>0</v>
      </c>
      <c r="X136" s="2" t="s">
        <v>25</v>
      </c>
      <c r="Y136" s="2"/>
      <c r="Z136" s="2"/>
      <c r="AA136" s="2"/>
      <c r="AB136" s="2" t="s">
        <v>24</v>
      </c>
      <c r="AN136" s="10">
        <f t="shared" si="4"/>
        <v>45898</v>
      </c>
      <c r="AO136" t="e">
        <f>+VLOOKUP(D136,validaciones_json!$AS:$AS,1,0)</f>
        <v>#N/A</v>
      </c>
    </row>
    <row r="137" spans="1:41" ht="15" customHeight="1">
      <c r="A137" s="2" t="s">
        <v>513</v>
      </c>
      <c r="B137" s="2" t="s">
        <v>1690</v>
      </c>
      <c r="C137" s="2"/>
      <c r="D137" s="2" t="s">
        <v>1923</v>
      </c>
      <c r="E137" s="2" t="str">
        <f t="shared" si="5"/>
        <v>FFBNÂº-8800045721</v>
      </c>
      <c r="F137" s="2">
        <v>0</v>
      </c>
      <c r="G137" s="2"/>
      <c r="H137" s="2" t="s">
        <v>514</v>
      </c>
      <c r="I137" s="3">
        <v>45897</v>
      </c>
      <c r="J137" s="3">
        <v>45897</v>
      </c>
      <c r="K137" s="3">
        <v>45898</v>
      </c>
      <c r="L137" s="2" t="s">
        <v>515</v>
      </c>
      <c r="M137" s="2"/>
      <c r="N137" s="2"/>
      <c r="O137" s="2"/>
      <c r="P137" s="2" t="s">
        <v>21</v>
      </c>
      <c r="Q137" s="2">
        <v>-238.98</v>
      </c>
      <c r="R137" s="2">
        <v>-43.02</v>
      </c>
      <c r="S137" s="2">
        <v>-282</v>
      </c>
      <c r="T137" s="2">
        <v>-282</v>
      </c>
      <c r="U137" s="2"/>
      <c r="V137" s="2" t="s">
        <v>22</v>
      </c>
      <c r="W137" s="2" t="b">
        <v>0</v>
      </c>
      <c r="X137" s="2" t="s">
        <v>25</v>
      </c>
      <c r="Y137" s="2"/>
      <c r="Z137" s="2"/>
      <c r="AA137" s="2"/>
      <c r="AB137" s="2" t="s">
        <v>24</v>
      </c>
      <c r="AN137" s="10">
        <f t="shared" si="4"/>
        <v>45897</v>
      </c>
      <c r="AO137" t="e">
        <f>+VLOOKUP(D137,validaciones_json!$AS:$AS,1,0)</f>
        <v>#N/A</v>
      </c>
    </row>
    <row r="138" spans="1:41" ht="15" customHeight="1">
      <c r="A138" s="2" t="s">
        <v>516</v>
      </c>
      <c r="B138" s="2" t="s">
        <v>1691</v>
      </c>
      <c r="C138" s="2"/>
      <c r="D138" s="2" t="s">
        <v>1919</v>
      </c>
      <c r="E138" s="2" t="str">
        <f t="shared" si="5"/>
        <v>RE-00171</v>
      </c>
      <c r="F138" s="2">
        <v>0</v>
      </c>
      <c r="G138" s="2"/>
      <c r="H138" s="2" t="s">
        <v>324</v>
      </c>
      <c r="I138" s="3">
        <v>45896</v>
      </c>
      <c r="J138" s="3">
        <v>45896</v>
      </c>
      <c r="K138" s="3">
        <v>45896</v>
      </c>
      <c r="L138" s="2" t="s">
        <v>517</v>
      </c>
      <c r="M138" s="2"/>
      <c r="N138" s="2"/>
      <c r="O138" s="2"/>
      <c r="P138" s="2" t="s">
        <v>21</v>
      </c>
      <c r="Q138" s="2">
        <v>-476.27</v>
      </c>
      <c r="R138" s="2">
        <v>-85.73</v>
      </c>
      <c r="S138" s="2">
        <v>-562</v>
      </c>
      <c r="T138" s="2">
        <v>-562</v>
      </c>
      <c r="U138" s="2"/>
      <c r="V138" s="2" t="s">
        <v>22</v>
      </c>
      <c r="W138" s="2" t="b">
        <v>0</v>
      </c>
      <c r="X138" s="2" t="s">
        <v>25</v>
      </c>
      <c r="Y138" s="2"/>
      <c r="Z138" s="2"/>
      <c r="AA138" s="2"/>
      <c r="AB138" s="2" t="s">
        <v>24</v>
      </c>
      <c r="AN138" s="10">
        <f t="shared" si="4"/>
        <v>45896</v>
      </c>
      <c r="AO138" t="e">
        <f>+VLOOKUP(D138,validaciones_json!$AS:$AS,1,0)</f>
        <v>#N/A</v>
      </c>
    </row>
    <row r="139" spans="1:41" ht="15" customHeight="1">
      <c r="A139" s="2" t="s">
        <v>518</v>
      </c>
      <c r="B139" s="2" t="s">
        <v>518</v>
      </c>
      <c r="C139" s="2"/>
      <c r="D139" s="2" t="s">
        <v>1923</v>
      </c>
      <c r="E139" s="2" t="str">
        <f t="shared" si="5"/>
        <v>F F002-00001504</v>
      </c>
      <c r="F139" s="2">
        <v>0</v>
      </c>
      <c r="G139" s="2"/>
      <c r="H139" s="2" t="s">
        <v>174</v>
      </c>
      <c r="I139" s="3">
        <v>45896</v>
      </c>
      <c r="J139" s="3">
        <v>45896</v>
      </c>
      <c r="K139" s="3">
        <v>45881</v>
      </c>
      <c r="L139" s="2" t="s">
        <v>519</v>
      </c>
      <c r="M139" s="2"/>
      <c r="N139" s="2"/>
      <c r="O139" s="2"/>
      <c r="P139" s="2" t="s">
        <v>21</v>
      </c>
      <c r="Q139" s="2">
        <v>-1950</v>
      </c>
      <c r="R139" s="2">
        <v>-351</v>
      </c>
      <c r="S139" s="2">
        <v>-2301</v>
      </c>
      <c r="T139" s="2">
        <v>-2301</v>
      </c>
      <c r="U139" s="2"/>
      <c r="V139" s="2" t="s">
        <v>22</v>
      </c>
      <c r="W139" s="2" t="b">
        <v>0</v>
      </c>
      <c r="X139" s="2" t="s">
        <v>25</v>
      </c>
      <c r="Y139" s="2"/>
      <c r="Z139" s="2"/>
      <c r="AA139" s="2"/>
      <c r="AB139" s="2" t="s">
        <v>24</v>
      </c>
      <c r="AN139" s="10">
        <f t="shared" si="4"/>
        <v>45896</v>
      </c>
      <c r="AO139" t="e">
        <f>+VLOOKUP(D139,validaciones_json!$AS:$AS,1,0)</f>
        <v>#N/A</v>
      </c>
    </row>
    <row r="140" spans="1:41" ht="15" customHeight="1">
      <c r="A140" s="2" t="s">
        <v>520</v>
      </c>
      <c r="B140" s="2" t="s">
        <v>520</v>
      </c>
      <c r="C140" s="2"/>
      <c r="D140" s="2" t="s">
        <v>1923</v>
      </c>
      <c r="E140" s="2" t="str">
        <f t="shared" si="5"/>
        <v>F F001-00025294</v>
      </c>
      <c r="F140" s="2">
        <v>0</v>
      </c>
      <c r="G140" s="2"/>
      <c r="H140" s="2" t="s">
        <v>243</v>
      </c>
      <c r="I140" s="3">
        <v>45896</v>
      </c>
      <c r="J140" s="3">
        <v>45896</v>
      </c>
      <c r="K140" s="3">
        <v>45898</v>
      </c>
      <c r="L140" s="2" t="s">
        <v>521</v>
      </c>
      <c r="M140" s="2"/>
      <c r="N140" s="2"/>
      <c r="O140" s="2"/>
      <c r="P140" s="2" t="s">
        <v>21</v>
      </c>
      <c r="Q140" s="2">
        <v>-2028</v>
      </c>
      <c r="R140" s="2">
        <v>-365.04</v>
      </c>
      <c r="S140" s="2">
        <v>-2393.04</v>
      </c>
      <c r="T140" s="2">
        <v>-2393.04</v>
      </c>
      <c r="U140" s="2"/>
      <c r="V140" s="2" t="s">
        <v>22</v>
      </c>
      <c r="W140" s="2" t="b">
        <v>0</v>
      </c>
      <c r="X140" s="2" t="s">
        <v>25</v>
      </c>
      <c r="Y140" s="2"/>
      <c r="Z140" s="2"/>
      <c r="AA140" s="2"/>
      <c r="AB140" s="2" t="s">
        <v>24</v>
      </c>
      <c r="AN140" s="10">
        <f t="shared" si="4"/>
        <v>45896</v>
      </c>
      <c r="AO140" t="e">
        <f>+VLOOKUP(D140,validaciones_json!$AS:$AS,1,0)</f>
        <v>#N/A</v>
      </c>
    </row>
    <row r="141" spans="1:41" ht="15" customHeight="1">
      <c r="A141" s="2" t="s">
        <v>522</v>
      </c>
      <c r="B141" s="2" t="s">
        <v>522</v>
      </c>
      <c r="C141" s="2"/>
      <c r="D141" s="2" t="s">
        <v>1923</v>
      </c>
      <c r="E141" s="2" t="str">
        <f t="shared" si="5"/>
        <v>F E001-00000280</v>
      </c>
      <c r="F141" s="2">
        <v>0</v>
      </c>
      <c r="G141" s="2"/>
      <c r="H141" s="2" t="s">
        <v>369</v>
      </c>
      <c r="I141" s="3">
        <v>45896</v>
      </c>
      <c r="J141" s="3">
        <v>45896</v>
      </c>
      <c r="K141" s="3">
        <v>45897</v>
      </c>
      <c r="L141" s="2" t="s">
        <v>523</v>
      </c>
      <c r="M141" s="2"/>
      <c r="N141" s="2"/>
      <c r="O141" s="2"/>
      <c r="P141" s="2" t="s">
        <v>21</v>
      </c>
      <c r="Q141" s="2">
        <v>-1500</v>
      </c>
      <c r="R141" s="2">
        <v>-270</v>
      </c>
      <c r="S141" s="2">
        <v>-1770</v>
      </c>
      <c r="T141" s="2">
        <v>-1770</v>
      </c>
      <c r="U141" s="2"/>
      <c r="V141" s="2" t="s">
        <v>22</v>
      </c>
      <c r="W141" s="2" t="b">
        <v>0</v>
      </c>
      <c r="X141" s="2" t="s">
        <v>25</v>
      </c>
      <c r="Y141" s="2"/>
      <c r="Z141" s="2"/>
      <c r="AA141" s="2"/>
      <c r="AB141" s="2" t="s">
        <v>24</v>
      </c>
      <c r="AN141" s="10">
        <f t="shared" si="4"/>
        <v>45896</v>
      </c>
      <c r="AO141" t="e">
        <f>+VLOOKUP(D141,validaciones_json!$AS:$AS,1,0)</f>
        <v>#N/A</v>
      </c>
    </row>
    <row r="142" spans="1:41" ht="15" customHeight="1">
      <c r="A142" s="2" t="s">
        <v>524</v>
      </c>
      <c r="B142" s="2" t="s">
        <v>524</v>
      </c>
      <c r="C142" s="2"/>
      <c r="D142" s="2" t="s">
        <v>1923</v>
      </c>
      <c r="E142" s="2" t="str">
        <f t="shared" si="5"/>
        <v>F E001-00000110</v>
      </c>
      <c r="F142" s="2">
        <v>0</v>
      </c>
      <c r="G142" s="2"/>
      <c r="H142" s="2" t="s">
        <v>225</v>
      </c>
      <c r="I142" s="3">
        <v>45896</v>
      </c>
      <c r="J142" s="3">
        <v>45896</v>
      </c>
      <c r="K142" s="3">
        <v>45896</v>
      </c>
      <c r="L142" s="2" t="s">
        <v>525</v>
      </c>
      <c r="M142" s="2"/>
      <c r="N142" s="2"/>
      <c r="O142" s="2"/>
      <c r="P142" s="2" t="s">
        <v>21</v>
      </c>
      <c r="Q142" s="2">
        <v>-1360</v>
      </c>
      <c r="R142" s="2">
        <v>-244.8</v>
      </c>
      <c r="S142" s="2">
        <v>-1604.8</v>
      </c>
      <c r="T142" s="2">
        <v>-1604.8</v>
      </c>
      <c r="U142" s="2"/>
      <c r="V142" s="2" t="s">
        <v>22</v>
      </c>
      <c r="W142" s="2" t="b">
        <v>0</v>
      </c>
      <c r="X142" s="2" t="s">
        <v>25</v>
      </c>
      <c r="Y142" s="2"/>
      <c r="Z142" s="2"/>
      <c r="AA142" s="2"/>
      <c r="AB142" s="2" t="s">
        <v>24</v>
      </c>
      <c r="AN142" s="10">
        <f t="shared" si="4"/>
        <v>45896</v>
      </c>
      <c r="AO142" t="e">
        <f>+VLOOKUP(D142,validaciones_json!$AS:$AS,1,0)</f>
        <v>#N/A</v>
      </c>
    </row>
    <row r="143" spans="1:41" ht="15" customHeight="1">
      <c r="A143" s="2" t="s">
        <v>526</v>
      </c>
      <c r="B143" s="2" t="s">
        <v>526</v>
      </c>
      <c r="C143" s="2"/>
      <c r="D143" s="2" t="s">
        <v>1923</v>
      </c>
      <c r="E143" s="2" t="str">
        <f t="shared" si="5"/>
        <v>F F002-00032725</v>
      </c>
      <c r="F143" s="2">
        <v>0</v>
      </c>
      <c r="G143" s="2"/>
      <c r="H143" s="2" t="s">
        <v>92</v>
      </c>
      <c r="I143" s="3">
        <v>45894</v>
      </c>
      <c r="J143" s="3">
        <v>45894</v>
      </c>
      <c r="K143" s="3">
        <v>45909</v>
      </c>
      <c r="L143" s="2" t="s">
        <v>527</v>
      </c>
      <c r="M143" s="2"/>
      <c r="N143" s="2"/>
      <c r="O143" s="2"/>
      <c r="P143" s="2" t="s">
        <v>21</v>
      </c>
      <c r="Q143" s="2">
        <v>-8855.8799999999992</v>
      </c>
      <c r="R143" s="2">
        <v>-1594.12</v>
      </c>
      <c r="S143" s="2">
        <v>-10450</v>
      </c>
      <c r="T143" s="2">
        <v>-10450</v>
      </c>
      <c r="U143" s="2"/>
      <c r="V143" s="2" t="s">
        <v>22</v>
      </c>
      <c r="W143" s="2" t="b">
        <v>0</v>
      </c>
      <c r="X143" s="2" t="s">
        <v>25</v>
      </c>
      <c r="Y143" s="2"/>
      <c r="Z143" s="2"/>
      <c r="AA143" s="2"/>
      <c r="AB143" s="2" t="s">
        <v>24</v>
      </c>
      <c r="AN143" s="10">
        <f t="shared" si="4"/>
        <v>45894</v>
      </c>
      <c r="AO143" t="e">
        <f>+VLOOKUP(D143,validaciones_json!$AS:$AS,1,0)</f>
        <v>#N/A</v>
      </c>
    </row>
    <row r="144" spans="1:41" ht="15" customHeight="1">
      <c r="A144" s="2" t="s">
        <v>528</v>
      </c>
      <c r="B144" s="2" t="s">
        <v>528</v>
      </c>
      <c r="C144" s="2"/>
      <c r="D144" s="2" t="s">
        <v>1923</v>
      </c>
      <c r="E144" s="2" t="str">
        <f t="shared" si="5"/>
        <v>F S002-191441554</v>
      </c>
      <c r="F144" s="2">
        <v>0</v>
      </c>
      <c r="G144" s="2"/>
      <c r="H144" s="2" t="s">
        <v>529</v>
      </c>
      <c r="I144" s="3">
        <v>45891</v>
      </c>
      <c r="J144" s="3">
        <v>45891</v>
      </c>
      <c r="K144" s="3">
        <v>45895</v>
      </c>
      <c r="L144" s="2" t="s">
        <v>530</v>
      </c>
      <c r="M144" s="2"/>
      <c r="N144" s="2"/>
      <c r="O144" s="2"/>
      <c r="P144" s="2" t="s">
        <v>21</v>
      </c>
      <c r="Q144" s="2">
        <v>-100.27</v>
      </c>
      <c r="R144" s="2">
        <v>-18.059999999999999</v>
      </c>
      <c r="S144" s="2">
        <v>-118.33</v>
      </c>
      <c r="T144" s="2">
        <v>-118.33</v>
      </c>
      <c r="U144" s="2"/>
      <c r="V144" s="2" t="s">
        <v>22</v>
      </c>
      <c r="W144" s="2" t="b">
        <v>0</v>
      </c>
      <c r="X144" s="2" t="s">
        <v>25</v>
      </c>
      <c r="Y144" s="2"/>
      <c r="Z144" s="2"/>
      <c r="AA144" s="2"/>
      <c r="AB144" s="2" t="s">
        <v>24</v>
      </c>
      <c r="AN144" s="10">
        <f t="shared" si="4"/>
        <v>45891</v>
      </c>
      <c r="AO144" t="e">
        <f>+VLOOKUP(D144,validaciones_json!$AS:$AS,1,0)</f>
        <v>#N/A</v>
      </c>
    </row>
    <row r="145" spans="1:41" ht="15" customHeight="1">
      <c r="A145" s="2" t="s">
        <v>531</v>
      </c>
      <c r="B145" s="2" t="s">
        <v>531</v>
      </c>
      <c r="C145" s="2"/>
      <c r="D145" s="2" t="s">
        <v>1923</v>
      </c>
      <c r="E145" s="2" t="str">
        <f t="shared" si="5"/>
        <v>F F581-07054538</v>
      </c>
      <c r="F145" s="2">
        <v>0</v>
      </c>
      <c r="G145" s="2"/>
      <c r="H145" s="2" t="s">
        <v>532</v>
      </c>
      <c r="I145" s="3">
        <v>45891</v>
      </c>
      <c r="J145" s="3">
        <v>45891</v>
      </c>
      <c r="K145" s="3">
        <v>45891</v>
      </c>
      <c r="L145" s="2" t="s">
        <v>533</v>
      </c>
      <c r="M145" s="2"/>
      <c r="N145" s="2"/>
      <c r="O145" s="2"/>
      <c r="P145" s="2" t="s">
        <v>21</v>
      </c>
      <c r="Q145" s="2">
        <v>-2081.3000000000002</v>
      </c>
      <c r="R145" s="2">
        <v>-374.63</v>
      </c>
      <c r="S145" s="2">
        <v>-2455.9299999999998</v>
      </c>
      <c r="T145" s="2">
        <v>-2455.9299999999998</v>
      </c>
      <c r="U145" s="2"/>
      <c r="V145" s="2" t="s">
        <v>22</v>
      </c>
      <c r="W145" s="2" t="b">
        <v>0</v>
      </c>
      <c r="X145" s="2" t="s">
        <v>25</v>
      </c>
      <c r="Y145" s="2"/>
      <c r="Z145" s="2"/>
      <c r="AA145" s="2"/>
      <c r="AB145" s="2" t="s">
        <v>24</v>
      </c>
      <c r="AN145" s="10">
        <f t="shared" si="4"/>
        <v>45891</v>
      </c>
      <c r="AO145" t="e">
        <f>+VLOOKUP(D145,validaciones_json!$AS:$AS,1,0)</f>
        <v>#N/A</v>
      </c>
    </row>
    <row r="146" spans="1:41" ht="15" customHeight="1">
      <c r="A146" s="2" t="s">
        <v>534</v>
      </c>
      <c r="B146" s="2" t="s">
        <v>1692</v>
      </c>
      <c r="C146" s="2"/>
      <c r="D146" s="2" t="s">
        <v>1923</v>
      </c>
      <c r="E146" s="2" t="str">
        <f t="shared" si="5"/>
        <v>FFNÂº-00401103267</v>
      </c>
      <c r="F146" s="2">
        <v>0</v>
      </c>
      <c r="G146" s="2"/>
      <c r="H146" s="2" t="s">
        <v>535</v>
      </c>
      <c r="I146" s="3">
        <v>45891</v>
      </c>
      <c r="J146" s="3">
        <v>45891</v>
      </c>
      <c r="K146" s="3">
        <v>45896</v>
      </c>
      <c r="L146" s="2" t="s">
        <v>536</v>
      </c>
      <c r="M146" s="2"/>
      <c r="N146" s="2"/>
      <c r="O146" s="2"/>
      <c r="P146" s="2" t="s">
        <v>21</v>
      </c>
      <c r="Q146" s="2">
        <v>-176.73</v>
      </c>
      <c r="R146" s="2">
        <v>-31.82</v>
      </c>
      <c r="S146" s="2">
        <v>-208.55</v>
      </c>
      <c r="T146" s="2">
        <v>-208.55</v>
      </c>
      <c r="U146" s="2"/>
      <c r="V146" s="2" t="s">
        <v>22</v>
      </c>
      <c r="W146" s="2" t="b">
        <v>0</v>
      </c>
      <c r="X146" s="2" t="s">
        <v>25</v>
      </c>
      <c r="Y146" s="2"/>
      <c r="Z146" s="2"/>
      <c r="AA146" s="2"/>
      <c r="AB146" s="2" t="s">
        <v>24</v>
      </c>
      <c r="AN146" s="10">
        <f t="shared" si="4"/>
        <v>45891</v>
      </c>
      <c r="AO146" t="e">
        <f>+VLOOKUP(D146,validaciones_json!$AS:$AS,1,0)</f>
        <v>#N/A</v>
      </c>
    </row>
    <row r="147" spans="1:41" ht="15" customHeight="1">
      <c r="A147" s="2" t="s">
        <v>537</v>
      </c>
      <c r="B147" s="2" t="s">
        <v>537</v>
      </c>
      <c r="C147" s="2"/>
      <c r="D147" s="2" t="s">
        <v>1923</v>
      </c>
      <c r="E147" s="2" t="str">
        <f t="shared" si="5"/>
        <v>F E001-00000288</v>
      </c>
      <c r="F147" s="2">
        <v>0</v>
      </c>
      <c r="G147" s="2"/>
      <c r="H147" s="2" t="s">
        <v>392</v>
      </c>
      <c r="I147" s="3">
        <v>45891</v>
      </c>
      <c r="J147" s="3">
        <v>45891</v>
      </c>
      <c r="K147" s="3">
        <v>45891</v>
      </c>
      <c r="L147" s="2" t="s">
        <v>538</v>
      </c>
      <c r="M147" s="2"/>
      <c r="N147" s="2"/>
      <c r="O147" s="2"/>
      <c r="P147" s="2" t="s">
        <v>21</v>
      </c>
      <c r="Q147" s="2">
        <v>-1661.02</v>
      </c>
      <c r="R147" s="2">
        <v>-298.98</v>
      </c>
      <c r="S147" s="2">
        <v>-1960</v>
      </c>
      <c r="T147" s="2">
        <v>-1960</v>
      </c>
      <c r="U147" s="2"/>
      <c r="V147" s="2" t="s">
        <v>22</v>
      </c>
      <c r="W147" s="2" t="b">
        <v>0</v>
      </c>
      <c r="X147" s="2" t="s">
        <v>25</v>
      </c>
      <c r="Y147" s="2"/>
      <c r="Z147" s="2"/>
      <c r="AA147" s="2"/>
      <c r="AB147" s="2" t="s">
        <v>24</v>
      </c>
      <c r="AN147" s="10">
        <f t="shared" si="4"/>
        <v>45891</v>
      </c>
      <c r="AO147" t="e">
        <f>+VLOOKUP(D147,validaciones_json!$AS:$AS,1,0)</f>
        <v>#N/A</v>
      </c>
    </row>
    <row r="148" spans="1:41" ht="15" customHeight="1">
      <c r="A148" s="2" t="s">
        <v>539</v>
      </c>
      <c r="B148" s="2" t="s">
        <v>539</v>
      </c>
      <c r="C148" s="2"/>
      <c r="D148" s="2" t="s">
        <v>1923</v>
      </c>
      <c r="E148" s="2" t="str">
        <f t="shared" si="5"/>
        <v>F E001-00000056</v>
      </c>
      <c r="F148" s="2">
        <v>0</v>
      </c>
      <c r="G148" s="2"/>
      <c r="H148" s="2" t="s">
        <v>171</v>
      </c>
      <c r="I148" s="3">
        <v>45891</v>
      </c>
      <c r="J148" s="3">
        <v>45891</v>
      </c>
      <c r="K148" s="3">
        <v>45891</v>
      </c>
      <c r="L148" s="2" t="s">
        <v>540</v>
      </c>
      <c r="M148" s="2"/>
      <c r="N148" s="2"/>
      <c r="O148" s="2"/>
      <c r="P148" s="2" t="s">
        <v>21</v>
      </c>
      <c r="Q148" s="2">
        <v>-850</v>
      </c>
      <c r="R148" s="2"/>
      <c r="S148" s="2">
        <v>-850</v>
      </c>
      <c r="T148" s="2">
        <v>-850</v>
      </c>
      <c r="U148" s="2"/>
      <c r="V148" s="2" t="s">
        <v>22</v>
      </c>
      <c r="W148" s="2" t="b">
        <v>0</v>
      </c>
      <c r="X148" s="2" t="s">
        <v>25</v>
      </c>
      <c r="Y148" s="2"/>
      <c r="Z148" s="2"/>
      <c r="AA148" s="2"/>
      <c r="AB148" s="2" t="s">
        <v>24</v>
      </c>
      <c r="AN148" s="10">
        <f t="shared" si="4"/>
        <v>45891</v>
      </c>
      <c r="AO148" t="e">
        <f>+VLOOKUP(D148,validaciones_json!$AS:$AS,1,0)</f>
        <v>#N/A</v>
      </c>
    </row>
    <row r="149" spans="1:41" ht="15" customHeight="1">
      <c r="A149" s="2" t="s">
        <v>541</v>
      </c>
      <c r="B149" s="2" t="s">
        <v>541</v>
      </c>
      <c r="C149" s="2"/>
      <c r="D149" s="2" t="s">
        <v>1923</v>
      </c>
      <c r="E149" s="2" t="str">
        <f t="shared" si="5"/>
        <v>F E001-00000055</v>
      </c>
      <c r="F149" s="2">
        <v>0</v>
      </c>
      <c r="G149" s="2"/>
      <c r="H149" s="2" t="s">
        <v>171</v>
      </c>
      <c r="I149" s="3">
        <v>45890</v>
      </c>
      <c r="J149" s="3">
        <v>45890</v>
      </c>
      <c r="K149" s="3">
        <v>45896</v>
      </c>
      <c r="L149" s="2" t="s">
        <v>542</v>
      </c>
      <c r="M149" s="2"/>
      <c r="N149" s="2"/>
      <c r="O149" s="2"/>
      <c r="P149" s="2" t="s">
        <v>21</v>
      </c>
      <c r="Q149" s="2">
        <v>-2450</v>
      </c>
      <c r="R149" s="2"/>
      <c r="S149" s="2">
        <v>-2450</v>
      </c>
      <c r="T149" s="2">
        <v>-2450</v>
      </c>
      <c r="U149" s="2"/>
      <c r="V149" s="2" t="s">
        <v>22</v>
      </c>
      <c r="W149" s="2" t="b">
        <v>0</v>
      </c>
      <c r="X149" s="2" t="s">
        <v>25</v>
      </c>
      <c r="Y149" s="2"/>
      <c r="Z149" s="2"/>
      <c r="AA149" s="2"/>
      <c r="AB149" s="2" t="s">
        <v>24</v>
      </c>
      <c r="AN149" s="10">
        <f t="shared" si="4"/>
        <v>45890</v>
      </c>
      <c r="AO149" t="e">
        <f>+VLOOKUP(D149,validaciones_json!$AS:$AS,1,0)</f>
        <v>#N/A</v>
      </c>
    </row>
    <row r="150" spans="1:41" ht="15" customHeight="1">
      <c r="A150" s="2" t="s">
        <v>543</v>
      </c>
      <c r="B150" s="2" t="s">
        <v>543</v>
      </c>
      <c r="C150" s="2"/>
      <c r="D150" s="2" t="s">
        <v>1944</v>
      </c>
      <c r="E150" s="2" t="str">
        <f t="shared" si="5"/>
        <v>R S106-0013191099</v>
      </c>
      <c r="F150" s="2">
        <v>0</v>
      </c>
      <c r="G150" s="2"/>
      <c r="H150" s="2" t="s">
        <v>279</v>
      </c>
      <c r="I150" s="3">
        <v>45889</v>
      </c>
      <c r="J150" s="3">
        <v>45889</v>
      </c>
      <c r="K150" s="3">
        <v>45898</v>
      </c>
      <c r="L150" s="2" t="s">
        <v>544</v>
      </c>
      <c r="M150" s="2"/>
      <c r="N150" s="2"/>
      <c r="O150" s="2"/>
      <c r="P150" s="2" t="s">
        <v>21</v>
      </c>
      <c r="Q150" s="2">
        <v>-6.27</v>
      </c>
      <c r="R150" s="2">
        <v>-1.1299999999999999</v>
      </c>
      <c r="S150" s="2">
        <v>-7.4</v>
      </c>
      <c r="T150" s="2">
        <v>-7.4</v>
      </c>
      <c r="U150" s="2"/>
      <c r="V150" s="2" t="s">
        <v>22</v>
      </c>
      <c r="W150" s="2" t="b">
        <v>0</v>
      </c>
      <c r="X150" s="2" t="s">
        <v>25</v>
      </c>
      <c r="Y150" s="2"/>
      <c r="Z150" s="2"/>
      <c r="AA150" s="2"/>
      <c r="AB150" s="2" t="s">
        <v>24</v>
      </c>
      <c r="AN150" s="10">
        <f t="shared" si="4"/>
        <v>45889</v>
      </c>
      <c r="AO150" t="e">
        <f>+VLOOKUP(D150,validaciones_json!$AS:$AS,1,0)</f>
        <v>#N/A</v>
      </c>
    </row>
    <row r="151" spans="1:41" ht="15" customHeight="1">
      <c r="A151" s="2" t="s">
        <v>545</v>
      </c>
      <c r="B151" s="2" t="s">
        <v>545</v>
      </c>
      <c r="C151" s="2"/>
      <c r="D151" s="2" t="s">
        <v>1923</v>
      </c>
      <c r="E151" s="2" t="str">
        <f t="shared" si="5"/>
        <v>F E001-00000044</v>
      </c>
      <c r="F151" s="2">
        <v>0</v>
      </c>
      <c r="G151" s="2"/>
      <c r="H151" s="2" t="s">
        <v>546</v>
      </c>
      <c r="I151" s="3">
        <v>45889</v>
      </c>
      <c r="J151" s="3">
        <v>45889</v>
      </c>
      <c r="K151" s="3">
        <v>45899</v>
      </c>
      <c r="L151" s="2"/>
      <c r="M151" s="2"/>
      <c r="N151" s="2"/>
      <c r="O151" s="2"/>
      <c r="P151" s="2" t="s">
        <v>21</v>
      </c>
      <c r="Q151" s="2">
        <v>-5255.82</v>
      </c>
      <c r="R151" s="2">
        <v>-946.05</v>
      </c>
      <c r="S151" s="2">
        <v>-6201.87</v>
      </c>
      <c r="T151" s="2">
        <v>-6201.87</v>
      </c>
      <c r="U151" s="2"/>
      <c r="V151" s="2" t="s">
        <v>22</v>
      </c>
      <c r="W151" s="2" t="b">
        <v>0</v>
      </c>
      <c r="X151" s="2" t="s">
        <v>25</v>
      </c>
      <c r="Y151" s="2"/>
      <c r="Z151" s="2"/>
      <c r="AA151" s="2"/>
      <c r="AB151" s="2" t="s">
        <v>24</v>
      </c>
      <c r="AN151" s="10">
        <f t="shared" si="4"/>
        <v>45889</v>
      </c>
      <c r="AO151" t="e">
        <f>+VLOOKUP(D151,validaciones_json!$AS:$AS,1,0)</f>
        <v>#N/A</v>
      </c>
    </row>
    <row r="152" spans="1:41" ht="15" customHeight="1">
      <c r="A152" s="2" t="s">
        <v>547</v>
      </c>
      <c r="B152" s="2" t="s">
        <v>547</v>
      </c>
      <c r="C152" s="2"/>
      <c r="D152" s="2" t="s">
        <v>1919</v>
      </c>
      <c r="E152" s="2" t="str">
        <f t="shared" si="5"/>
        <v>R E001-14</v>
      </c>
      <c r="F152" s="2">
        <v>0</v>
      </c>
      <c r="G152" s="2"/>
      <c r="H152" s="2" t="s">
        <v>236</v>
      </c>
      <c r="I152" s="3">
        <v>45888</v>
      </c>
      <c r="J152" s="3">
        <v>45888</v>
      </c>
      <c r="K152" s="3">
        <v>45888</v>
      </c>
      <c r="L152" s="2" t="s">
        <v>548</v>
      </c>
      <c r="M152" s="2"/>
      <c r="N152" s="2"/>
      <c r="O152" s="2"/>
      <c r="P152" s="2" t="s">
        <v>21</v>
      </c>
      <c r="Q152" s="2">
        <v>-120</v>
      </c>
      <c r="R152" s="2"/>
      <c r="S152" s="2">
        <v>-120</v>
      </c>
      <c r="T152" s="2">
        <v>-120</v>
      </c>
      <c r="U152" s="2"/>
      <c r="V152" s="2" t="s">
        <v>22</v>
      </c>
      <c r="W152" s="2" t="b">
        <v>0</v>
      </c>
      <c r="X152" s="2" t="s">
        <v>25</v>
      </c>
      <c r="Y152" s="2"/>
      <c r="Z152" s="2"/>
      <c r="AA152" s="2"/>
      <c r="AB152" s="2" t="s">
        <v>24</v>
      </c>
      <c r="AN152" s="10">
        <f t="shared" si="4"/>
        <v>45888</v>
      </c>
      <c r="AO152" t="e">
        <f>+VLOOKUP(D152,validaciones_json!$AS:$AS,1,0)</f>
        <v>#N/A</v>
      </c>
    </row>
    <row r="153" spans="1:41" ht="15" customHeight="1">
      <c r="A153" s="2" t="s">
        <v>549</v>
      </c>
      <c r="B153" s="2" t="s">
        <v>549</v>
      </c>
      <c r="C153" s="2" t="s">
        <v>550</v>
      </c>
      <c r="D153" s="2" t="s">
        <v>1945</v>
      </c>
      <c r="E153" s="2" t="str">
        <f t="shared" si="5"/>
        <v>F620-00033046</v>
      </c>
      <c r="F153" s="2">
        <v>0</v>
      </c>
      <c r="G153" s="2"/>
      <c r="H153" s="2" t="s">
        <v>293</v>
      </c>
      <c r="I153" s="3">
        <v>45888</v>
      </c>
      <c r="J153" s="3">
        <v>45888</v>
      </c>
      <c r="K153" s="3">
        <v>45888</v>
      </c>
      <c r="L153" s="2"/>
      <c r="M153" s="2"/>
      <c r="N153" s="2" t="s">
        <v>550</v>
      </c>
      <c r="O153" s="2"/>
      <c r="P153" s="2" t="s">
        <v>21</v>
      </c>
      <c r="Q153" s="2">
        <v>-190.41</v>
      </c>
      <c r="R153" s="2"/>
      <c r="S153" s="2">
        <v>-190.41</v>
      </c>
      <c r="T153" s="2">
        <v>-190.41</v>
      </c>
      <c r="U153" s="2"/>
      <c r="V153" s="2" t="s">
        <v>22</v>
      </c>
      <c r="W153" s="2" t="b">
        <v>0</v>
      </c>
      <c r="X153" s="2" t="s">
        <v>25</v>
      </c>
      <c r="Y153" s="2"/>
      <c r="Z153" s="2"/>
      <c r="AA153" s="2"/>
      <c r="AB153" s="2" t="s">
        <v>24</v>
      </c>
      <c r="AN153" s="10">
        <f t="shared" si="4"/>
        <v>45888</v>
      </c>
      <c r="AO153" t="e">
        <f>+VLOOKUP(D153,validaciones_json!$AS:$AS,1,0)</f>
        <v>#N/A</v>
      </c>
    </row>
    <row r="154" spans="1:41" ht="15" customHeight="1">
      <c r="A154" s="2" t="s">
        <v>551</v>
      </c>
      <c r="B154" s="2" t="s">
        <v>551</v>
      </c>
      <c r="C154" s="2"/>
      <c r="D154" s="2" t="s">
        <v>1923</v>
      </c>
      <c r="E154" s="2" t="str">
        <f t="shared" si="5"/>
        <v>F F004-01101419</v>
      </c>
      <c r="F154" s="2">
        <v>0</v>
      </c>
      <c r="G154" s="2"/>
      <c r="H154" s="2" t="s">
        <v>535</v>
      </c>
      <c r="I154" s="3">
        <v>45888</v>
      </c>
      <c r="J154" s="3">
        <v>45888</v>
      </c>
      <c r="K154" s="3">
        <v>45889</v>
      </c>
      <c r="L154" s="2" t="s">
        <v>552</v>
      </c>
      <c r="M154" s="2"/>
      <c r="N154" s="2"/>
      <c r="O154" s="2"/>
      <c r="P154" s="2" t="s">
        <v>21</v>
      </c>
      <c r="Q154" s="2">
        <v>-366.1</v>
      </c>
      <c r="R154" s="2">
        <v>-65.89</v>
      </c>
      <c r="S154" s="2">
        <v>-431.99</v>
      </c>
      <c r="T154" s="2">
        <v>-431.99</v>
      </c>
      <c r="U154" s="2"/>
      <c r="V154" s="2" t="s">
        <v>22</v>
      </c>
      <c r="W154" s="2" t="b">
        <v>0</v>
      </c>
      <c r="X154" s="2" t="s">
        <v>25</v>
      </c>
      <c r="Y154" s="2"/>
      <c r="Z154" s="2"/>
      <c r="AA154" s="2"/>
      <c r="AB154" s="2" t="s">
        <v>24</v>
      </c>
      <c r="AN154" s="10">
        <f t="shared" si="4"/>
        <v>45888</v>
      </c>
      <c r="AO154" t="e">
        <f>+VLOOKUP(D154,validaciones_json!$AS:$AS,1,0)</f>
        <v>#N/A</v>
      </c>
    </row>
    <row r="155" spans="1:41" ht="15" customHeight="1">
      <c r="A155" s="2" t="s">
        <v>553</v>
      </c>
      <c r="B155" s="2" t="s">
        <v>553</v>
      </c>
      <c r="C155" s="2"/>
      <c r="D155" s="2" t="s">
        <v>1923</v>
      </c>
      <c r="E155" s="2" t="str">
        <f t="shared" si="5"/>
        <v>F F002-00057777</v>
      </c>
      <c r="F155" s="2">
        <v>0</v>
      </c>
      <c r="G155" s="2"/>
      <c r="H155" s="2" t="s">
        <v>554</v>
      </c>
      <c r="I155" s="3">
        <v>45887</v>
      </c>
      <c r="J155" s="3">
        <v>45888</v>
      </c>
      <c r="K155" s="3">
        <v>45888</v>
      </c>
      <c r="L155" s="2" t="s">
        <v>555</v>
      </c>
      <c r="M155" s="2"/>
      <c r="N155" s="2"/>
      <c r="O155" s="2"/>
      <c r="P155" s="2" t="s">
        <v>21</v>
      </c>
      <c r="Q155" s="2">
        <v>-214.9</v>
      </c>
      <c r="R155" s="2">
        <v>-38.68</v>
      </c>
      <c r="S155" s="2">
        <v>-253.58</v>
      </c>
      <c r="T155" s="2">
        <v>-253.58</v>
      </c>
      <c r="U155" s="2"/>
      <c r="V155" s="2" t="s">
        <v>22</v>
      </c>
      <c r="W155" s="2" t="b">
        <v>0</v>
      </c>
      <c r="X155" s="2" t="s">
        <v>25</v>
      </c>
      <c r="Y155" s="2"/>
      <c r="Z155" s="2"/>
      <c r="AA155" s="2"/>
      <c r="AB155" s="2" t="s">
        <v>24</v>
      </c>
      <c r="AN155" s="10">
        <f t="shared" si="4"/>
        <v>45887</v>
      </c>
      <c r="AO155" t="e">
        <f>+VLOOKUP(D155,validaciones_json!$AS:$AS,1,0)</f>
        <v>#N/A</v>
      </c>
    </row>
    <row r="156" spans="1:41" ht="15" customHeight="1">
      <c r="A156" s="2" t="s">
        <v>556</v>
      </c>
      <c r="B156" s="2" t="s">
        <v>556</v>
      </c>
      <c r="C156" s="2"/>
      <c r="D156" s="2" t="s">
        <v>1923</v>
      </c>
      <c r="E156" s="2" t="str">
        <f t="shared" si="5"/>
        <v>F E001-00000106</v>
      </c>
      <c r="F156" s="2">
        <v>0</v>
      </c>
      <c r="G156" s="2"/>
      <c r="H156" s="2" t="s">
        <v>225</v>
      </c>
      <c r="I156" s="3">
        <v>45888</v>
      </c>
      <c r="J156" s="3">
        <v>45888</v>
      </c>
      <c r="K156" s="3">
        <v>45888</v>
      </c>
      <c r="L156" s="2" t="s">
        <v>557</v>
      </c>
      <c r="M156" s="2"/>
      <c r="N156" s="2"/>
      <c r="O156" s="2"/>
      <c r="P156" s="2" t="s">
        <v>21</v>
      </c>
      <c r="Q156" s="2">
        <v>-1200</v>
      </c>
      <c r="R156" s="2">
        <v>-216</v>
      </c>
      <c r="S156" s="2">
        <v>-1416</v>
      </c>
      <c r="T156" s="2">
        <v>-1416</v>
      </c>
      <c r="U156" s="2"/>
      <c r="V156" s="2" t="s">
        <v>22</v>
      </c>
      <c r="W156" s="2" t="b">
        <v>0</v>
      </c>
      <c r="X156" s="2" t="s">
        <v>25</v>
      </c>
      <c r="Y156" s="2"/>
      <c r="Z156" s="2"/>
      <c r="AA156" s="2"/>
      <c r="AB156" s="2" t="s">
        <v>24</v>
      </c>
      <c r="AN156" s="10">
        <f t="shared" si="4"/>
        <v>45888</v>
      </c>
      <c r="AO156" t="e">
        <f>+VLOOKUP(D156,validaciones_json!$AS:$AS,1,0)</f>
        <v>#N/A</v>
      </c>
    </row>
    <row r="157" spans="1:41" ht="15" customHeight="1">
      <c r="A157" s="2" t="s">
        <v>558</v>
      </c>
      <c r="B157" s="2" t="s">
        <v>558</v>
      </c>
      <c r="C157" s="2"/>
      <c r="D157" s="2" t="s">
        <v>1919</v>
      </c>
      <c r="E157" s="2" t="str">
        <f t="shared" si="5"/>
        <v>R E001-24</v>
      </c>
      <c r="F157" s="2">
        <v>0</v>
      </c>
      <c r="G157" s="2"/>
      <c r="H157" s="2" t="s">
        <v>201</v>
      </c>
      <c r="I157" s="3">
        <v>45887</v>
      </c>
      <c r="J157" s="3">
        <v>45887</v>
      </c>
      <c r="K157" s="3">
        <v>45888</v>
      </c>
      <c r="L157" s="2" t="s">
        <v>559</v>
      </c>
      <c r="M157" s="2"/>
      <c r="N157" s="2"/>
      <c r="O157" s="2"/>
      <c r="P157" s="2" t="s">
        <v>21</v>
      </c>
      <c r="Q157" s="2">
        <v>-570</v>
      </c>
      <c r="R157" s="2"/>
      <c r="S157" s="2">
        <v>-570</v>
      </c>
      <c r="T157" s="2">
        <v>-570</v>
      </c>
      <c r="U157" s="2"/>
      <c r="V157" s="2" t="s">
        <v>22</v>
      </c>
      <c r="W157" s="2" t="b">
        <v>0</v>
      </c>
      <c r="X157" s="2" t="s">
        <v>25</v>
      </c>
      <c r="Y157" s="2"/>
      <c r="Z157" s="2"/>
      <c r="AA157" s="2"/>
      <c r="AB157" s="2" t="s">
        <v>24</v>
      </c>
      <c r="AN157" s="10">
        <f t="shared" si="4"/>
        <v>45887</v>
      </c>
      <c r="AO157" t="e">
        <f>+VLOOKUP(D157,validaciones_json!$AS:$AS,1,0)</f>
        <v>#N/A</v>
      </c>
    </row>
    <row r="158" spans="1:41" ht="15" customHeight="1">
      <c r="A158" s="2" t="s">
        <v>560</v>
      </c>
      <c r="B158" s="2" t="s">
        <v>1694</v>
      </c>
      <c r="C158" s="2"/>
      <c r="D158" s="2" t="s">
        <v>1923</v>
      </c>
      <c r="E158" s="2" t="str">
        <f t="shared" si="5"/>
        <v>F NÂ° F001-00009370</v>
      </c>
      <c r="F158" s="2">
        <v>0</v>
      </c>
      <c r="G158" s="2"/>
      <c r="H158" s="2" t="s">
        <v>264</v>
      </c>
      <c r="I158" s="3">
        <v>45887</v>
      </c>
      <c r="J158" s="3">
        <v>45887</v>
      </c>
      <c r="K158" s="3">
        <v>45887</v>
      </c>
      <c r="L158" s="2" t="s">
        <v>561</v>
      </c>
      <c r="M158" s="2"/>
      <c r="N158" s="2"/>
      <c r="O158" s="2"/>
      <c r="P158" s="2" t="s">
        <v>21</v>
      </c>
      <c r="Q158" s="2">
        <v>-2894.05</v>
      </c>
      <c r="R158" s="2">
        <v>-520.95000000000005</v>
      </c>
      <c r="S158" s="2">
        <v>-3415</v>
      </c>
      <c r="T158" s="2">
        <v>-3415</v>
      </c>
      <c r="U158" s="2"/>
      <c r="V158" s="2" t="s">
        <v>22</v>
      </c>
      <c r="W158" s="2" t="b">
        <v>0</v>
      </c>
      <c r="X158" s="2" t="s">
        <v>25</v>
      </c>
      <c r="Y158" s="2"/>
      <c r="Z158" s="2"/>
      <c r="AA158" s="2"/>
      <c r="AB158" s="2" t="s">
        <v>24</v>
      </c>
      <c r="AN158" s="10">
        <f t="shared" si="4"/>
        <v>45887</v>
      </c>
      <c r="AO158" t="e">
        <f>+VLOOKUP(D158,validaciones_json!$AS:$AS,1,0)</f>
        <v>#N/A</v>
      </c>
    </row>
    <row r="159" spans="1:41" ht="15" customHeight="1">
      <c r="A159" s="2" t="s">
        <v>562</v>
      </c>
      <c r="B159" s="2" t="s">
        <v>562</v>
      </c>
      <c r="C159" s="2"/>
      <c r="D159" s="2" t="s">
        <v>1923</v>
      </c>
      <c r="E159" s="2" t="str">
        <f t="shared" si="5"/>
        <v>F F001-00025171</v>
      </c>
      <c r="F159" s="2">
        <v>0</v>
      </c>
      <c r="G159" s="2"/>
      <c r="H159" s="2" t="s">
        <v>243</v>
      </c>
      <c r="I159" s="3">
        <v>45887</v>
      </c>
      <c r="J159" s="3">
        <v>45887</v>
      </c>
      <c r="K159" s="3">
        <v>45889</v>
      </c>
      <c r="L159" s="2" t="s">
        <v>563</v>
      </c>
      <c r="M159" s="2"/>
      <c r="N159" s="2"/>
      <c r="O159" s="2"/>
      <c r="P159" s="2" t="s">
        <v>21</v>
      </c>
      <c r="Q159" s="2">
        <v>-820</v>
      </c>
      <c r="R159" s="2">
        <v>-147.6</v>
      </c>
      <c r="S159" s="2">
        <v>-967.6</v>
      </c>
      <c r="T159" s="2">
        <v>-967.6</v>
      </c>
      <c r="U159" s="2"/>
      <c r="V159" s="2" t="s">
        <v>22</v>
      </c>
      <c r="W159" s="2" t="b">
        <v>0</v>
      </c>
      <c r="X159" s="2" t="s">
        <v>25</v>
      </c>
      <c r="Y159" s="2"/>
      <c r="Z159" s="2"/>
      <c r="AA159" s="2"/>
      <c r="AB159" s="2" t="s">
        <v>24</v>
      </c>
      <c r="AN159" s="10">
        <f t="shared" si="4"/>
        <v>45887</v>
      </c>
      <c r="AO159" t="e">
        <f>+VLOOKUP(D159,validaciones_json!$AS:$AS,1,0)</f>
        <v>#N/A</v>
      </c>
    </row>
    <row r="160" spans="1:41" ht="15" customHeight="1">
      <c r="A160" s="2" t="s">
        <v>564</v>
      </c>
      <c r="B160" s="2" t="s">
        <v>1695</v>
      </c>
      <c r="C160" s="2"/>
      <c r="D160" s="2" t="s">
        <v>1919</v>
      </c>
      <c r="E160" s="2" t="str">
        <f t="shared" si="5"/>
        <v>RE-0013</v>
      </c>
      <c r="F160" s="2">
        <v>0</v>
      </c>
      <c r="G160" s="2"/>
      <c r="H160" s="2" t="s">
        <v>565</v>
      </c>
      <c r="I160" s="3">
        <v>45884</v>
      </c>
      <c r="J160" s="3">
        <v>45884</v>
      </c>
      <c r="K160" s="3">
        <v>45885</v>
      </c>
      <c r="L160" s="2" t="s">
        <v>566</v>
      </c>
      <c r="M160" s="2"/>
      <c r="N160" s="2"/>
      <c r="O160" s="2"/>
      <c r="P160" s="2" t="s">
        <v>21</v>
      </c>
      <c r="Q160" s="2">
        <v>-3750</v>
      </c>
      <c r="R160" s="2">
        <v>300</v>
      </c>
      <c r="S160" s="2">
        <v>-3450</v>
      </c>
      <c r="T160" s="2">
        <v>-3450</v>
      </c>
      <c r="U160" s="2"/>
      <c r="V160" s="2" t="s">
        <v>22</v>
      </c>
      <c r="W160" s="2" t="b">
        <v>0</v>
      </c>
      <c r="X160" s="2" t="s">
        <v>25</v>
      </c>
      <c r="Y160" s="2"/>
      <c r="Z160" s="2"/>
      <c r="AA160" s="2"/>
      <c r="AB160" s="2" t="s">
        <v>24</v>
      </c>
      <c r="AN160" s="10">
        <f t="shared" si="4"/>
        <v>45884</v>
      </c>
      <c r="AO160" t="e">
        <f>+VLOOKUP(D160,validaciones_json!$AS:$AS,1,0)</f>
        <v>#N/A</v>
      </c>
    </row>
    <row r="161" spans="1:41" ht="15" customHeight="1">
      <c r="A161" s="2" t="s">
        <v>567</v>
      </c>
      <c r="B161" s="2" t="s">
        <v>567</v>
      </c>
      <c r="C161" s="2"/>
      <c r="D161" s="2" t="s">
        <v>1923</v>
      </c>
      <c r="E161" s="2" t="str">
        <f t="shared" si="5"/>
        <v>F FI40-00015738</v>
      </c>
      <c r="F161" s="2">
        <v>0</v>
      </c>
      <c r="G161" s="2"/>
      <c r="H161" s="2" t="s">
        <v>348</v>
      </c>
      <c r="I161" s="3">
        <v>45884</v>
      </c>
      <c r="J161" s="3">
        <v>45884</v>
      </c>
      <c r="K161" s="3">
        <v>45888</v>
      </c>
      <c r="L161" s="2" t="s">
        <v>568</v>
      </c>
      <c r="M161" s="2"/>
      <c r="N161" s="2"/>
      <c r="O161" s="2"/>
      <c r="P161" s="2" t="s">
        <v>21</v>
      </c>
      <c r="Q161" s="2">
        <v>-273.73</v>
      </c>
      <c r="R161" s="2">
        <v>-49.27</v>
      </c>
      <c r="S161" s="2">
        <v>-323</v>
      </c>
      <c r="T161" s="2">
        <v>-323</v>
      </c>
      <c r="U161" s="2"/>
      <c r="V161" s="2" t="s">
        <v>22</v>
      </c>
      <c r="W161" s="2" t="b">
        <v>0</v>
      </c>
      <c r="X161" s="2" t="s">
        <v>25</v>
      </c>
      <c r="Y161" s="2"/>
      <c r="Z161" s="2"/>
      <c r="AA161" s="2"/>
      <c r="AB161" s="2" t="s">
        <v>24</v>
      </c>
      <c r="AN161" s="10">
        <f t="shared" si="4"/>
        <v>45884</v>
      </c>
      <c r="AO161" t="e">
        <f>+VLOOKUP(D161,validaciones_json!$AS:$AS,1,0)</f>
        <v>#N/A</v>
      </c>
    </row>
    <row r="162" spans="1:41" ht="15" customHeight="1">
      <c r="A162" s="2" t="s">
        <v>569</v>
      </c>
      <c r="B162" s="2" t="s">
        <v>569</v>
      </c>
      <c r="C162" s="2"/>
      <c r="D162" s="2" t="s">
        <v>1923</v>
      </c>
      <c r="E162" s="2" t="str">
        <f t="shared" si="5"/>
        <v>F F002-00015013</v>
      </c>
      <c r="F162" s="2">
        <v>0</v>
      </c>
      <c r="G162" s="2"/>
      <c r="H162" s="2" t="s">
        <v>243</v>
      </c>
      <c r="I162" s="3">
        <v>45884</v>
      </c>
      <c r="J162" s="3">
        <v>45884</v>
      </c>
      <c r="K162" s="3">
        <v>45884</v>
      </c>
      <c r="L162" s="2" t="s">
        <v>570</v>
      </c>
      <c r="M162" s="2"/>
      <c r="N162" s="2"/>
      <c r="O162" s="2"/>
      <c r="P162" s="2" t="s">
        <v>21</v>
      </c>
      <c r="Q162" s="2">
        <v>-1240</v>
      </c>
      <c r="R162" s="2">
        <v>-223.2</v>
      </c>
      <c r="S162" s="2">
        <v>-1463.2</v>
      </c>
      <c r="T162" s="2">
        <v>-1463.2</v>
      </c>
      <c r="U162" s="2"/>
      <c r="V162" s="2" t="s">
        <v>22</v>
      </c>
      <c r="W162" s="2" t="b">
        <v>0</v>
      </c>
      <c r="X162" s="2" t="s">
        <v>25</v>
      </c>
      <c r="Y162" s="2"/>
      <c r="Z162" s="2"/>
      <c r="AA162" s="2"/>
      <c r="AB162" s="2" t="s">
        <v>24</v>
      </c>
      <c r="AN162" s="10">
        <f t="shared" si="4"/>
        <v>45884</v>
      </c>
      <c r="AO162" t="e">
        <f>+VLOOKUP(D162,validaciones_json!$AS:$AS,1,0)</f>
        <v>#N/A</v>
      </c>
    </row>
    <row r="163" spans="1:41" ht="15" customHeight="1">
      <c r="A163" s="2" t="s">
        <v>571</v>
      </c>
      <c r="B163" s="2" t="s">
        <v>571</v>
      </c>
      <c r="C163" s="2"/>
      <c r="D163" s="2" t="s">
        <v>1923</v>
      </c>
      <c r="E163" s="2" t="str">
        <f t="shared" si="5"/>
        <v>F E001-00000012</v>
      </c>
      <c r="F163" s="2">
        <v>0</v>
      </c>
      <c r="G163" s="2"/>
      <c r="H163" s="2" t="s">
        <v>572</v>
      </c>
      <c r="I163" s="3">
        <v>45884</v>
      </c>
      <c r="J163" s="3">
        <v>45884</v>
      </c>
      <c r="K163" s="3">
        <v>45884</v>
      </c>
      <c r="L163" s="2" t="s">
        <v>573</v>
      </c>
      <c r="M163" s="2"/>
      <c r="N163" s="2"/>
      <c r="O163" s="2"/>
      <c r="P163" s="2" t="s">
        <v>21</v>
      </c>
      <c r="Q163" s="2">
        <v>-570</v>
      </c>
      <c r="R163" s="2">
        <v>-102.6</v>
      </c>
      <c r="S163" s="2">
        <v>-672.6</v>
      </c>
      <c r="T163" s="2">
        <v>-672.6</v>
      </c>
      <c r="U163" s="2"/>
      <c r="V163" s="2" t="s">
        <v>22</v>
      </c>
      <c r="W163" s="2" t="b">
        <v>0</v>
      </c>
      <c r="X163" s="2" t="s">
        <v>25</v>
      </c>
      <c r="Y163" s="2"/>
      <c r="Z163" s="2"/>
      <c r="AA163" s="2"/>
      <c r="AB163" s="2" t="s">
        <v>24</v>
      </c>
      <c r="AN163" s="10">
        <f t="shared" si="4"/>
        <v>45884</v>
      </c>
      <c r="AO163" t="e">
        <f>+VLOOKUP(D163,validaciones_json!$AS:$AS,1,0)</f>
        <v>#N/A</v>
      </c>
    </row>
    <row r="164" spans="1:41" ht="15" customHeight="1">
      <c r="A164" s="2" t="s">
        <v>574</v>
      </c>
      <c r="B164" s="2" t="s">
        <v>574</v>
      </c>
      <c r="C164" s="2"/>
      <c r="D164" s="2" t="s">
        <v>1931</v>
      </c>
      <c r="E164" s="2" t="str">
        <f t="shared" si="5"/>
        <v>R S001-17516879</v>
      </c>
      <c r="F164" s="2">
        <v>0</v>
      </c>
      <c r="G164" s="2"/>
      <c r="H164" s="2" t="s">
        <v>414</v>
      </c>
      <c r="I164" s="3">
        <v>45883</v>
      </c>
      <c r="J164" s="3">
        <v>45883</v>
      </c>
      <c r="K164" s="3">
        <v>45888</v>
      </c>
      <c r="L164" s="2" t="s">
        <v>575</v>
      </c>
      <c r="M164" s="2"/>
      <c r="N164" s="2"/>
      <c r="O164" s="2"/>
      <c r="P164" s="2" t="s">
        <v>21</v>
      </c>
      <c r="Q164" s="2">
        <v>-109.32</v>
      </c>
      <c r="R164" s="2">
        <v>-19.68</v>
      </c>
      <c r="S164" s="2">
        <v>-129</v>
      </c>
      <c r="T164" s="2">
        <v>-129</v>
      </c>
      <c r="U164" s="2"/>
      <c r="V164" s="2" t="s">
        <v>22</v>
      </c>
      <c r="W164" s="2" t="b">
        <v>0</v>
      </c>
      <c r="X164" s="2" t="s">
        <v>25</v>
      </c>
      <c r="Y164" s="2"/>
      <c r="Z164" s="2"/>
      <c r="AA164" s="2"/>
      <c r="AB164" s="2" t="s">
        <v>24</v>
      </c>
      <c r="AN164" s="10">
        <f t="shared" si="4"/>
        <v>45883</v>
      </c>
      <c r="AO164" t="e">
        <f>+VLOOKUP(D164,validaciones_json!$AS:$AS,1,0)</f>
        <v>#N/A</v>
      </c>
    </row>
    <row r="165" spans="1:41" ht="15" customHeight="1">
      <c r="A165" s="2" t="s">
        <v>576</v>
      </c>
      <c r="B165" s="2" t="s">
        <v>576</v>
      </c>
      <c r="C165" s="2"/>
      <c r="D165" s="2" t="s">
        <v>1923</v>
      </c>
      <c r="E165" s="2" t="str">
        <f t="shared" si="5"/>
        <v>F FI40-00015675</v>
      </c>
      <c r="F165" s="2">
        <v>0</v>
      </c>
      <c r="G165" s="2"/>
      <c r="H165" s="2" t="s">
        <v>348</v>
      </c>
      <c r="I165" s="3">
        <v>45883</v>
      </c>
      <c r="J165" s="3">
        <v>45883</v>
      </c>
      <c r="K165" s="3">
        <v>45888</v>
      </c>
      <c r="L165" s="2" t="s">
        <v>577</v>
      </c>
      <c r="M165" s="2"/>
      <c r="N165" s="2"/>
      <c r="O165" s="2"/>
      <c r="P165" s="2" t="s">
        <v>21</v>
      </c>
      <c r="Q165" s="2">
        <v>-16.95</v>
      </c>
      <c r="R165" s="2">
        <v>-3.05</v>
      </c>
      <c r="S165" s="2">
        <v>-20</v>
      </c>
      <c r="T165" s="2">
        <v>-20</v>
      </c>
      <c r="U165" s="2"/>
      <c r="V165" s="2" t="s">
        <v>22</v>
      </c>
      <c r="W165" s="2" t="b">
        <v>0</v>
      </c>
      <c r="X165" s="2" t="s">
        <v>25</v>
      </c>
      <c r="Y165" s="2"/>
      <c r="Z165" s="2"/>
      <c r="AA165" s="2"/>
      <c r="AB165" s="2" t="s">
        <v>24</v>
      </c>
      <c r="AN165" s="10">
        <f t="shared" si="4"/>
        <v>45883</v>
      </c>
      <c r="AO165" t="e">
        <f>+VLOOKUP(D165,validaciones_json!$AS:$AS,1,0)</f>
        <v>#N/A</v>
      </c>
    </row>
    <row r="166" spans="1:41" ht="15" customHeight="1">
      <c r="A166" s="2" t="s">
        <v>578</v>
      </c>
      <c r="B166" s="2" t="s">
        <v>578</v>
      </c>
      <c r="C166" s="2"/>
      <c r="D166" s="2" t="s">
        <v>1923</v>
      </c>
      <c r="E166" s="2" t="str">
        <f t="shared" si="5"/>
        <v>F E001-00000152</v>
      </c>
      <c r="F166" s="2">
        <v>0</v>
      </c>
      <c r="G166" s="2"/>
      <c r="H166" s="2" t="s">
        <v>579</v>
      </c>
      <c r="I166" s="3">
        <v>45883</v>
      </c>
      <c r="J166" s="3">
        <v>45883</v>
      </c>
      <c r="K166" s="3">
        <v>45883</v>
      </c>
      <c r="L166" s="2" t="s">
        <v>580</v>
      </c>
      <c r="M166" s="2"/>
      <c r="N166" s="2"/>
      <c r="O166" s="2"/>
      <c r="P166" s="2" t="s">
        <v>21</v>
      </c>
      <c r="Q166" s="2">
        <v>-950</v>
      </c>
      <c r="R166" s="2">
        <v>-171</v>
      </c>
      <c r="S166" s="2">
        <v>-1121</v>
      </c>
      <c r="T166" s="2">
        <v>-1121</v>
      </c>
      <c r="U166" s="2"/>
      <c r="V166" s="2" t="s">
        <v>22</v>
      </c>
      <c r="W166" s="2" t="b">
        <v>0</v>
      </c>
      <c r="X166" s="2" t="s">
        <v>25</v>
      </c>
      <c r="Y166" s="2"/>
      <c r="Z166" s="2"/>
      <c r="AA166" s="2"/>
      <c r="AB166" s="2" t="s">
        <v>24</v>
      </c>
      <c r="AN166" s="10">
        <f t="shared" si="4"/>
        <v>45883</v>
      </c>
      <c r="AO166" t="e">
        <f>+VLOOKUP(D166,validaciones_json!$AS:$AS,1,0)</f>
        <v>#N/A</v>
      </c>
    </row>
    <row r="167" spans="1:41" ht="15" customHeight="1">
      <c r="A167" s="2" t="s">
        <v>581</v>
      </c>
      <c r="B167" s="2" t="s">
        <v>581</v>
      </c>
      <c r="C167" s="2"/>
      <c r="D167" s="2" t="s">
        <v>1923</v>
      </c>
      <c r="E167" s="2" t="str">
        <f t="shared" si="5"/>
        <v>F F004-00102454</v>
      </c>
      <c r="F167" s="2">
        <v>0</v>
      </c>
      <c r="G167" s="2"/>
      <c r="H167" s="2" t="s">
        <v>535</v>
      </c>
      <c r="I167" s="3">
        <v>45882</v>
      </c>
      <c r="J167" s="3">
        <v>45882</v>
      </c>
      <c r="K167" s="3">
        <v>45888</v>
      </c>
      <c r="L167" s="2" t="s">
        <v>582</v>
      </c>
      <c r="M167" s="2"/>
      <c r="N167" s="2"/>
      <c r="O167" s="2"/>
      <c r="P167" s="2" t="s">
        <v>21</v>
      </c>
      <c r="Q167" s="2">
        <v>-142</v>
      </c>
      <c r="R167" s="2">
        <v>-25.55</v>
      </c>
      <c r="S167" s="2">
        <v>-167.55</v>
      </c>
      <c r="T167" s="2">
        <v>-167.55</v>
      </c>
      <c r="U167" s="2"/>
      <c r="V167" s="2" t="s">
        <v>22</v>
      </c>
      <c r="W167" s="2" t="b">
        <v>0</v>
      </c>
      <c r="X167" s="2" t="s">
        <v>25</v>
      </c>
      <c r="Y167" s="2"/>
      <c r="Z167" s="2"/>
      <c r="AA167" s="2"/>
      <c r="AB167" s="2" t="s">
        <v>24</v>
      </c>
      <c r="AN167" s="10">
        <f t="shared" si="4"/>
        <v>45882</v>
      </c>
      <c r="AO167" t="e">
        <f>+VLOOKUP(D167,validaciones_json!$AS:$AS,1,0)</f>
        <v>#N/A</v>
      </c>
    </row>
    <row r="168" spans="1:41" ht="15" customHeight="1">
      <c r="A168" s="2" t="s">
        <v>583</v>
      </c>
      <c r="B168" s="2" t="s">
        <v>583</v>
      </c>
      <c r="C168" s="2"/>
      <c r="D168" s="2" t="s">
        <v>1931</v>
      </c>
      <c r="E168" s="2" t="str">
        <f t="shared" si="5"/>
        <v>R S108-313395-N-BV-04149</v>
      </c>
      <c r="F168" s="2">
        <v>0</v>
      </c>
      <c r="G168" s="2"/>
      <c r="H168" s="2" t="s">
        <v>422</v>
      </c>
      <c r="I168" s="3">
        <v>45881</v>
      </c>
      <c r="J168" s="3">
        <v>45881</v>
      </c>
      <c r="K168" s="3">
        <v>45888</v>
      </c>
      <c r="L168" s="2" t="s">
        <v>584</v>
      </c>
      <c r="M168" s="2"/>
      <c r="N168" s="2"/>
      <c r="O168" s="2"/>
      <c r="P168" s="2" t="s">
        <v>21</v>
      </c>
      <c r="Q168" s="2">
        <v>-697.9</v>
      </c>
      <c r="R168" s="2"/>
      <c r="S168" s="2">
        <v>-697.9</v>
      </c>
      <c r="T168" s="2">
        <v>-697.9</v>
      </c>
      <c r="U168" s="2"/>
      <c r="V168" s="2" t="s">
        <v>22</v>
      </c>
      <c r="W168" s="2" t="b">
        <v>0</v>
      </c>
      <c r="X168" s="2" t="s">
        <v>25</v>
      </c>
      <c r="Y168" s="2"/>
      <c r="Z168" s="2"/>
      <c r="AA168" s="2"/>
      <c r="AB168" s="2" t="s">
        <v>24</v>
      </c>
      <c r="AN168" s="10">
        <f t="shared" si="4"/>
        <v>45881</v>
      </c>
      <c r="AO168" t="e">
        <f>+VLOOKUP(D168,validaciones_json!$AS:$AS,1,0)</f>
        <v>#N/A</v>
      </c>
    </row>
    <row r="169" spans="1:41" ht="15" customHeight="1">
      <c r="A169" s="2" t="s">
        <v>585</v>
      </c>
      <c r="B169" s="2" t="s">
        <v>585</v>
      </c>
      <c r="C169" s="2"/>
      <c r="D169" s="2" t="s">
        <v>1923</v>
      </c>
      <c r="E169" s="2" t="str">
        <f t="shared" si="5"/>
        <v>F FI40-00015605</v>
      </c>
      <c r="F169" s="2">
        <v>0</v>
      </c>
      <c r="G169" s="2"/>
      <c r="H169" s="2" t="s">
        <v>348</v>
      </c>
      <c r="I169" s="3">
        <v>45881</v>
      </c>
      <c r="J169" s="3">
        <v>45881</v>
      </c>
      <c r="K169" s="3">
        <v>45888</v>
      </c>
      <c r="L169" s="2" t="s">
        <v>586</v>
      </c>
      <c r="M169" s="2"/>
      <c r="N169" s="2"/>
      <c r="O169" s="2"/>
      <c r="P169" s="2" t="s">
        <v>21</v>
      </c>
      <c r="Q169" s="2">
        <v>-224.15</v>
      </c>
      <c r="R169" s="2">
        <v>-40.35</v>
      </c>
      <c r="S169" s="2">
        <v>-264.5</v>
      </c>
      <c r="T169" s="2">
        <v>-264.5</v>
      </c>
      <c r="U169" s="2"/>
      <c r="V169" s="2" t="s">
        <v>22</v>
      </c>
      <c r="W169" s="2" t="b">
        <v>0</v>
      </c>
      <c r="X169" s="2" t="s">
        <v>25</v>
      </c>
      <c r="Y169" s="2"/>
      <c r="Z169" s="2"/>
      <c r="AA169" s="2"/>
      <c r="AB169" s="2" t="s">
        <v>24</v>
      </c>
      <c r="AN169" s="10">
        <f t="shared" si="4"/>
        <v>45881</v>
      </c>
      <c r="AO169" t="e">
        <f>+VLOOKUP(D169,validaciones_json!$AS:$AS,1,0)</f>
        <v>#N/A</v>
      </c>
    </row>
    <row r="170" spans="1:41" ht="15" customHeight="1">
      <c r="A170" s="2" t="s">
        <v>587</v>
      </c>
      <c r="B170" s="2" t="s">
        <v>587</v>
      </c>
      <c r="C170" s="2"/>
      <c r="D170" s="2" t="s">
        <v>1923</v>
      </c>
      <c r="E170" s="2" t="str">
        <f t="shared" si="5"/>
        <v>F F052-01625979</v>
      </c>
      <c r="F170" s="2">
        <v>0</v>
      </c>
      <c r="G170" s="2"/>
      <c r="H170" s="2" t="s">
        <v>588</v>
      </c>
      <c r="I170" s="3">
        <v>45881</v>
      </c>
      <c r="J170" s="3">
        <v>45881</v>
      </c>
      <c r="K170" s="3">
        <v>45881</v>
      </c>
      <c r="L170" s="2" t="s">
        <v>589</v>
      </c>
      <c r="M170" s="2"/>
      <c r="N170" s="2"/>
      <c r="O170" s="2"/>
      <c r="P170" s="2" t="s">
        <v>21</v>
      </c>
      <c r="Q170" s="2">
        <v>-100</v>
      </c>
      <c r="R170" s="2">
        <v>-18</v>
      </c>
      <c r="S170" s="2">
        <v>-118</v>
      </c>
      <c r="T170" s="2">
        <v>-118</v>
      </c>
      <c r="U170" s="2"/>
      <c r="V170" s="2" t="s">
        <v>22</v>
      </c>
      <c r="W170" s="2" t="b">
        <v>0</v>
      </c>
      <c r="X170" s="2" t="s">
        <v>25</v>
      </c>
      <c r="Y170" s="2"/>
      <c r="Z170" s="2"/>
      <c r="AA170" s="2"/>
      <c r="AB170" s="2" t="s">
        <v>24</v>
      </c>
      <c r="AN170" s="10">
        <f t="shared" si="4"/>
        <v>45881</v>
      </c>
      <c r="AO170" t="e">
        <f>+VLOOKUP(D170,validaciones_json!$AS:$AS,1,0)</f>
        <v>#N/A</v>
      </c>
    </row>
    <row r="171" spans="1:41" ht="15" customHeight="1">
      <c r="A171" s="2" t="s">
        <v>590</v>
      </c>
      <c r="B171" s="2" t="s">
        <v>590</v>
      </c>
      <c r="C171" s="2"/>
      <c r="D171" s="2" t="s">
        <v>1919</v>
      </c>
      <c r="E171" s="2" t="str">
        <f t="shared" si="5"/>
        <v>R E001-13</v>
      </c>
      <c r="F171" s="2">
        <v>0</v>
      </c>
      <c r="G171" s="2"/>
      <c r="H171" s="2" t="s">
        <v>236</v>
      </c>
      <c r="I171" s="3">
        <v>45880</v>
      </c>
      <c r="J171" s="3">
        <v>45880</v>
      </c>
      <c r="K171" s="3">
        <v>45880</v>
      </c>
      <c r="L171" s="2" t="s">
        <v>591</v>
      </c>
      <c r="M171" s="2"/>
      <c r="N171" s="2"/>
      <c r="O171" s="2"/>
      <c r="P171" s="2" t="s">
        <v>21</v>
      </c>
      <c r="Q171" s="2">
        <v>-846.09</v>
      </c>
      <c r="R171" s="2"/>
      <c r="S171" s="2">
        <v>-846.09</v>
      </c>
      <c r="T171" s="2">
        <v>-846.09</v>
      </c>
      <c r="U171" s="2"/>
      <c r="V171" s="2" t="s">
        <v>22</v>
      </c>
      <c r="W171" s="2" t="b">
        <v>0</v>
      </c>
      <c r="X171" s="2" t="s">
        <v>25</v>
      </c>
      <c r="Y171" s="2"/>
      <c r="Z171" s="2"/>
      <c r="AA171" s="2"/>
      <c r="AB171" s="2" t="s">
        <v>24</v>
      </c>
      <c r="AN171" s="10">
        <f t="shared" si="4"/>
        <v>45880</v>
      </c>
      <c r="AO171" t="e">
        <f>+VLOOKUP(D171,validaciones_json!$AS:$AS,1,0)</f>
        <v>#N/A</v>
      </c>
    </row>
    <row r="172" spans="1:41" ht="15" customHeight="1">
      <c r="A172" s="2" t="s">
        <v>592</v>
      </c>
      <c r="B172" s="2" t="s">
        <v>592</v>
      </c>
      <c r="C172" s="2"/>
      <c r="D172" s="2" t="s">
        <v>1923</v>
      </c>
      <c r="E172" s="2" t="str">
        <f t="shared" si="5"/>
        <v>F F52U-00022257</v>
      </c>
      <c r="F172" s="2">
        <v>0</v>
      </c>
      <c r="G172" s="2"/>
      <c r="H172" s="2" t="s">
        <v>293</v>
      </c>
      <c r="I172" s="3">
        <v>45880</v>
      </c>
      <c r="J172" s="3">
        <v>45880</v>
      </c>
      <c r="K172" s="3">
        <v>45919</v>
      </c>
      <c r="L172" s="2"/>
      <c r="M172" s="2"/>
      <c r="N172" s="2"/>
      <c r="O172" s="2"/>
      <c r="P172" s="2" t="s">
        <v>21</v>
      </c>
      <c r="Q172" s="2">
        <v>-64.41</v>
      </c>
      <c r="R172" s="2">
        <v>-11.59</v>
      </c>
      <c r="S172" s="2">
        <v>-76</v>
      </c>
      <c r="T172" s="2">
        <v>-76</v>
      </c>
      <c r="U172" s="2"/>
      <c r="V172" s="2" t="s">
        <v>22</v>
      </c>
      <c r="W172" s="2" t="b">
        <v>0</v>
      </c>
      <c r="X172" s="2" t="s">
        <v>25</v>
      </c>
      <c r="Y172" s="2"/>
      <c r="Z172" s="2"/>
      <c r="AA172" s="2"/>
      <c r="AB172" s="2" t="s">
        <v>24</v>
      </c>
      <c r="AN172" s="10">
        <f t="shared" si="4"/>
        <v>45880</v>
      </c>
      <c r="AO172" t="e">
        <f>+VLOOKUP(D172,validaciones_json!$AS:$AS,1,0)</f>
        <v>#N/A</v>
      </c>
    </row>
    <row r="173" spans="1:41" ht="15" customHeight="1">
      <c r="A173" s="2" t="s">
        <v>593</v>
      </c>
      <c r="B173" s="2" t="s">
        <v>1697</v>
      </c>
      <c r="C173" s="2"/>
      <c r="D173" s="2" t="s">
        <v>1923</v>
      </c>
      <c r="E173" s="2" t="str">
        <f t="shared" si="5"/>
        <v>FF-00200032368</v>
      </c>
      <c r="F173" s="2">
        <v>0</v>
      </c>
      <c r="G173" s="2"/>
      <c r="H173" s="2" t="s">
        <v>92</v>
      </c>
      <c r="I173" s="3">
        <v>45876</v>
      </c>
      <c r="J173" s="3">
        <v>45876</v>
      </c>
      <c r="K173" s="3">
        <v>45891</v>
      </c>
      <c r="L173" s="2" t="s">
        <v>594</v>
      </c>
      <c r="M173" s="2"/>
      <c r="N173" s="2"/>
      <c r="O173" s="2"/>
      <c r="P173" s="2" t="s">
        <v>21</v>
      </c>
      <c r="Q173" s="2">
        <v>-805.08</v>
      </c>
      <c r="R173" s="2">
        <v>-144.91999999999999</v>
      </c>
      <c r="S173" s="2">
        <v>-950</v>
      </c>
      <c r="T173" s="2">
        <v>-950</v>
      </c>
      <c r="U173" s="2"/>
      <c r="V173" s="2" t="s">
        <v>22</v>
      </c>
      <c r="W173" s="2" t="b">
        <v>0</v>
      </c>
      <c r="X173" s="2" t="s">
        <v>25</v>
      </c>
      <c r="Y173" s="2"/>
      <c r="Z173" s="2"/>
      <c r="AA173" s="2"/>
      <c r="AB173" s="2" t="s">
        <v>24</v>
      </c>
      <c r="AN173" s="10">
        <f t="shared" si="4"/>
        <v>45876</v>
      </c>
      <c r="AO173" t="e">
        <f>+VLOOKUP(D173,validaciones_json!$AS:$AS,1,0)</f>
        <v>#N/A</v>
      </c>
    </row>
    <row r="174" spans="1:41" ht="15" customHeight="1">
      <c r="A174" s="2" t="s">
        <v>595</v>
      </c>
      <c r="B174" s="2" t="s">
        <v>595</v>
      </c>
      <c r="C174" s="2"/>
      <c r="D174" s="2" t="s">
        <v>1923</v>
      </c>
      <c r="E174" s="2" t="str">
        <f t="shared" si="5"/>
        <v>F E001-00000441</v>
      </c>
      <c r="F174" s="2">
        <v>0</v>
      </c>
      <c r="G174" s="2"/>
      <c r="H174" s="2" t="s">
        <v>596</v>
      </c>
      <c r="I174" s="3">
        <v>45876</v>
      </c>
      <c r="J174" s="3">
        <v>45876</v>
      </c>
      <c r="K174" s="3">
        <v>45877</v>
      </c>
      <c r="L174" s="2" t="s">
        <v>597</v>
      </c>
      <c r="M174" s="2"/>
      <c r="N174" s="2"/>
      <c r="O174" s="2"/>
      <c r="P174" s="2" t="s">
        <v>21</v>
      </c>
      <c r="Q174" s="2">
        <v>-130</v>
      </c>
      <c r="R174" s="2">
        <v>-23.4</v>
      </c>
      <c r="S174" s="2">
        <v>-153.4</v>
      </c>
      <c r="T174" s="2">
        <v>-153.4</v>
      </c>
      <c r="U174" s="2"/>
      <c r="V174" s="2" t="s">
        <v>22</v>
      </c>
      <c r="W174" s="2" t="b">
        <v>0</v>
      </c>
      <c r="X174" s="2" t="s">
        <v>25</v>
      </c>
      <c r="Y174" s="2"/>
      <c r="Z174" s="2"/>
      <c r="AA174" s="2"/>
      <c r="AB174" s="2" t="s">
        <v>24</v>
      </c>
      <c r="AN174" s="10">
        <f t="shared" si="4"/>
        <v>45876</v>
      </c>
      <c r="AO174" t="e">
        <f>+VLOOKUP(D174,validaciones_json!$AS:$AS,1,0)</f>
        <v>#N/A</v>
      </c>
    </row>
    <row r="175" spans="1:41" ht="15" customHeight="1">
      <c r="A175" s="2" t="s">
        <v>598</v>
      </c>
      <c r="B175" s="2" t="s">
        <v>598</v>
      </c>
      <c r="C175" s="2"/>
      <c r="D175" s="2" t="s">
        <v>1931</v>
      </c>
      <c r="E175" s="2" t="str">
        <f t="shared" si="5"/>
        <v>R SB 02-0 232062063</v>
      </c>
      <c r="F175" s="2">
        <v>0</v>
      </c>
      <c r="G175" s="2"/>
      <c r="H175" s="2" t="s">
        <v>261</v>
      </c>
      <c r="I175" s="3">
        <v>45873</v>
      </c>
      <c r="J175" s="3">
        <v>45873</v>
      </c>
      <c r="K175" s="3">
        <v>45898</v>
      </c>
      <c r="L175" s="2" t="s">
        <v>599</v>
      </c>
      <c r="M175" s="2"/>
      <c r="N175" s="2"/>
      <c r="O175" s="2"/>
      <c r="P175" s="2" t="s">
        <v>21</v>
      </c>
      <c r="Q175" s="2">
        <v>-51.98</v>
      </c>
      <c r="R175" s="2">
        <v>-9.36</v>
      </c>
      <c r="S175" s="2">
        <v>-61.34</v>
      </c>
      <c r="T175" s="2">
        <v>-61.34</v>
      </c>
      <c r="U175" s="2"/>
      <c r="V175" s="2" t="s">
        <v>22</v>
      </c>
      <c r="W175" s="2" t="b">
        <v>0</v>
      </c>
      <c r="X175" s="2" t="s">
        <v>25</v>
      </c>
      <c r="Y175" s="2"/>
      <c r="Z175" s="2"/>
      <c r="AA175" s="2"/>
      <c r="AB175" s="2" t="s">
        <v>24</v>
      </c>
      <c r="AN175" s="10">
        <f t="shared" si="4"/>
        <v>45873</v>
      </c>
      <c r="AO175" t="e">
        <f>+VLOOKUP(D175,validaciones_json!$AS:$AS,1,0)</f>
        <v>#N/A</v>
      </c>
    </row>
    <row r="176" spans="1:41" ht="15" customHeight="1">
      <c r="A176" s="2" t="s">
        <v>600</v>
      </c>
      <c r="B176" s="2" t="s">
        <v>600</v>
      </c>
      <c r="C176" s="2"/>
      <c r="D176" s="2" t="s">
        <v>1919</v>
      </c>
      <c r="E176" s="2" t="str">
        <f t="shared" si="5"/>
        <v>R E001-23</v>
      </c>
      <c r="F176" s="2">
        <v>0</v>
      </c>
      <c r="G176" s="2"/>
      <c r="H176" s="2" t="s">
        <v>601</v>
      </c>
      <c r="I176" s="3">
        <v>45873</v>
      </c>
      <c r="J176" s="3">
        <v>45873</v>
      </c>
      <c r="K176" s="3">
        <v>45873</v>
      </c>
      <c r="L176" s="2" t="s">
        <v>602</v>
      </c>
      <c r="M176" s="2"/>
      <c r="N176" s="2"/>
      <c r="O176" s="2"/>
      <c r="P176" s="2" t="s">
        <v>21</v>
      </c>
      <c r="Q176" s="2">
        <v>-2090</v>
      </c>
      <c r="R176" s="2"/>
      <c r="S176" s="2">
        <v>-2090</v>
      </c>
      <c r="T176" s="2">
        <v>-2090</v>
      </c>
      <c r="U176" s="2"/>
      <c r="V176" s="2" t="s">
        <v>22</v>
      </c>
      <c r="W176" s="2" t="b">
        <v>0</v>
      </c>
      <c r="X176" s="2" t="s">
        <v>25</v>
      </c>
      <c r="Y176" s="2"/>
      <c r="Z176" s="2"/>
      <c r="AA176" s="2"/>
      <c r="AB176" s="2" t="s">
        <v>24</v>
      </c>
      <c r="AN176" s="10">
        <f t="shared" si="4"/>
        <v>45873</v>
      </c>
      <c r="AO176" t="e">
        <f>+VLOOKUP(D176,validaciones_json!$AS:$AS,1,0)</f>
        <v>#N/A</v>
      </c>
    </row>
    <row r="177" spans="1:41" ht="15" customHeight="1">
      <c r="A177" s="2" t="s">
        <v>603</v>
      </c>
      <c r="B177" s="2" t="s">
        <v>603</v>
      </c>
      <c r="C177" s="2"/>
      <c r="D177" s="2" t="s">
        <v>1923</v>
      </c>
      <c r="E177" s="2" t="str">
        <f t="shared" si="5"/>
        <v>F F002-00032310</v>
      </c>
      <c r="F177" s="2">
        <v>0</v>
      </c>
      <c r="G177" s="2"/>
      <c r="H177" s="2" t="s">
        <v>92</v>
      </c>
      <c r="I177" s="3">
        <v>45873</v>
      </c>
      <c r="J177" s="3">
        <v>45873</v>
      </c>
      <c r="K177" s="3">
        <v>45888</v>
      </c>
      <c r="L177" s="2" t="s">
        <v>604</v>
      </c>
      <c r="M177" s="2"/>
      <c r="N177" s="2"/>
      <c r="O177" s="2"/>
      <c r="P177" s="2" t="s">
        <v>21</v>
      </c>
      <c r="Q177" s="2">
        <v>-6440.64</v>
      </c>
      <c r="R177" s="2">
        <v>-1159.3599999999999</v>
      </c>
      <c r="S177" s="2">
        <v>-7600</v>
      </c>
      <c r="T177" s="2">
        <v>-7600</v>
      </c>
      <c r="U177" s="2"/>
      <c r="V177" s="2" t="s">
        <v>22</v>
      </c>
      <c r="W177" s="2" t="b">
        <v>0</v>
      </c>
      <c r="X177" s="2" t="s">
        <v>25</v>
      </c>
      <c r="Y177" s="2"/>
      <c r="Z177" s="2"/>
      <c r="AA177" s="2"/>
      <c r="AB177" s="2" t="s">
        <v>24</v>
      </c>
      <c r="AN177" s="10">
        <f t="shared" si="4"/>
        <v>45873</v>
      </c>
      <c r="AO177" t="e">
        <f>+VLOOKUP(D177,validaciones_json!$AS:$AS,1,0)</f>
        <v>#N/A</v>
      </c>
    </row>
    <row r="178" spans="1:41" ht="15" customHeight="1">
      <c r="A178" s="2" t="s">
        <v>605</v>
      </c>
      <c r="B178" s="2" t="s">
        <v>605</v>
      </c>
      <c r="C178" s="2"/>
      <c r="D178" s="2" t="s">
        <v>1923</v>
      </c>
      <c r="E178" s="2" t="str">
        <f t="shared" si="5"/>
        <v>F E001-00000101</v>
      </c>
      <c r="F178" s="2">
        <v>0</v>
      </c>
      <c r="G178" s="2"/>
      <c r="H178" s="2" t="s">
        <v>225</v>
      </c>
      <c r="I178" s="3">
        <v>45873</v>
      </c>
      <c r="J178" s="3">
        <v>45873</v>
      </c>
      <c r="K178" s="3">
        <v>45873</v>
      </c>
      <c r="L178" s="2" t="s">
        <v>606</v>
      </c>
      <c r="M178" s="2"/>
      <c r="N178" s="2"/>
      <c r="O178" s="2"/>
      <c r="P178" s="2" t="s">
        <v>21</v>
      </c>
      <c r="Q178" s="2">
        <v>-600</v>
      </c>
      <c r="R178" s="2">
        <v>-108</v>
      </c>
      <c r="S178" s="2">
        <v>-708</v>
      </c>
      <c r="T178" s="2">
        <v>-708</v>
      </c>
      <c r="U178" s="2"/>
      <c r="V178" s="2" t="s">
        <v>22</v>
      </c>
      <c r="W178" s="2" t="b">
        <v>0</v>
      </c>
      <c r="X178" s="2" t="s">
        <v>25</v>
      </c>
      <c r="Y178" s="2"/>
      <c r="Z178" s="2"/>
      <c r="AA178" s="2"/>
      <c r="AB178" s="2" t="s">
        <v>24</v>
      </c>
      <c r="AN178" s="10">
        <f t="shared" si="4"/>
        <v>45873</v>
      </c>
      <c r="AO178" t="e">
        <f>+VLOOKUP(D178,validaciones_json!$AS:$AS,1,0)</f>
        <v>#N/A</v>
      </c>
    </row>
    <row r="179" spans="1:41" ht="15" customHeight="1">
      <c r="A179" s="2" t="s">
        <v>488</v>
      </c>
      <c r="B179" s="2" t="s">
        <v>488</v>
      </c>
      <c r="C179" s="2"/>
      <c r="D179" s="2" t="s">
        <v>1923</v>
      </c>
      <c r="E179" s="2" t="str">
        <f t="shared" si="5"/>
        <v>F E001-00000057</v>
      </c>
      <c r="F179" s="2">
        <v>0</v>
      </c>
      <c r="G179" s="2"/>
      <c r="H179" s="2" t="s">
        <v>455</v>
      </c>
      <c r="I179" s="3">
        <v>45873</v>
      </c>
      <c r="J179" s="3">
        <v>45873</v>
      </c>
      <c r="K179" s="3">
        <v>45874</v>
      </c>
      <c r="L179" s="2" t="s">
        <v>607</v>
      </c>
      <c r="M179" s="2"/>
      <c r="N179" s="2"/>
      <c r="O179" s="2"/>
      <c r="P179" s="2" t="s">
        <v>21</v>
      </c>
      <c r="Q179" s="2">
        <v>-1350</v>
      </c>
      <c r="R179" s="2">
        <v>-243</v>
      </c>
      <c r="S179" s="2">
        <v>-1593</v>
      </c>
      <c r="T179" s="2">
        <v>-1593</v>
      </c>
      <c r="U179" s="2"/>
      <c r="V179" s="2" t="s">
        <v>22</v>
      </c>
      <c r="W179" s="2" t="b">
        <v>0</v>
      </c>
      <c r="X179" s="2" t="s">
        <v>25</v>
      </c>
      <c r="Y179" s="2"/>
      <c r="Z179" s="2"/>
      <c r="AA179" s="2"/>
      <c r="AB179" s="2" t="s">
        <v>24</v>
      </c>
      <c r="AN179" s="10">
        <f t="shared" si="4"/>
        <v>45873</v>
      </c>
      <c r="AO179" t="e">
        <f>+VLOOKUP(D179,validaciones_json!$AS:$AS,1,0)</f>
        <v>#N/A</v>
      </c>
    </row>
    <row r="180" spans="1:41" ht="15" customHeight="1">
      <c r="A180" s="2" t="s">
        <v>608</v>
      </c>
      <c r="B180" s="2" t="s">
        <v>608</v>
      </c>
      <c r="C180" s="2"/>
      <c r="D180" s="2" t="s">
        <v>1923</v>
      </c>
      <c r="E180" s="2" t="str">
        <f t="shared" si="5"/>
        <v>F E001-00001138</v>
      </c>
      <c r="F180" s="2">
        <v>0</v>
      </c>
      <c r="G180" s="2"/>
      <c r="H180" s="2" t="s">
        <v>609</v>
      </c>
      <c r="I180" s="3">
        <v>45872</v>
      </c>
      <c r="J180" s="3">
        <v>45872</v>
      </c>
      <c r="K180" s="3">
        <v>45873</v>
      </c>
      <c r="L180" s="2" t="s">
        <v>610</v>
      </c>
      <c r="M180" s="2"/>
      <c r="N180" s="2"/>
      <c r="O180" s="2"/>
      <c r="P180" s="2" t="s">
        <v>21</v>
      </c>
      <c r="Q180" s="2">
        <v>-101.69</v>
      </c>
      <c r="R180" s="2">
        <v>-18.309999999999999</v>
      </c>
      <c r="S180" s="2">
        <v>-120</v>
      </c>
      <c r="T180" s="2">
        <v>-120</v>
      </c>
      <c r="U180" s="2"/>
      <c r="V180" s="2" t="s">
        <v>22</v>
      </c>
      <c r="W180" s="2" t="b">
        <v>0</v>
      </c>
      <c r="X180" s="2" t="s">
        <v>25</v>
      </c>
      <c r="Y180" s="2"/>
      <c r="Z180" s="2"/>
      <c r="AA180" s="2"/>
      <c r="AB180" s="2" t="s">
        <v>24</v>
      </c>
      <c r="AN180" s="10">
        <f t="shared" si="4"/>
        <v>45872</v>
      </c>
      <c r="AO180" t="e">
        <f>+VLOOKUP(D180,validaciones_json!$AS:$AS,1,0)</f>
        <v>#N/A</v>
      </c>
    </row>
    <row r="181" spans="1:41" ht="15" customHeight="1">
      <c r="A181" s="2" t="s">
        <v>611</v>
      </c>
      <c r="B181" s="2" t="s">
        <v>611</v>
      </c>
      <c r="C181" s="2" t="s">
        <v>613</v>
      </c>
      <c r="D181" s="2" t="s">
        <v>1946</v>
      </c>
      <c r="E181" s="2" t="str">
        <f t="shared" si="5"/>
        <v>F201-00012170</v>
      </c>
      <c r="F181" s="2">
        <v>0</v>
      </c>
      <c r="G181" s="2"/>
      <c r="H181" s="2" t="s">
        <v>612</v>
      </c>
      <c r="I181" s="3">
        <v>45871</v>
      </c>
      <c r="J181" s="3">
        <v>45871</v>
      </c>
      <c r="K181" s="3">
        <v>45871</v>
      </c>
      <c r="L181" s="2"/>
      <c r="M181" s="2"/>
      <c r="N181" s="2" t="s">
        <v>613</v>
      </c>
      <c r="O181" s="2"/>
      <c r="P181" s="2" t="s">
        <v>21</v>
      </c>
      <c r="Q181" s="2">
        <v>-61</v>
      </c>
      <c r="R181" s="2"/>
      <c r="S181" s="2">
        <v>-61</v>
      </c>
      <c r="T181" s="2">
        <v>-61</v>
      </c>
      <c r="U181" s="2"/>
      <c r="V181" s="2" t="s">
        <v>22</v>
      </c>
      <c r="W181" s="2" t="b">
        <v>0</v>
      </c>
      <c r="X181" s="2" t="s">
        <v>25</v>
      </c>
      <c r="Y181" s="2"/>
      <c r="Z181" s="2"/>
      <c r="AA181" s="2"/>
      <c r="AB181" s="2" t="s">
        <v>24</v>
      </c>
      <c r="AN181" s="10">
        <f t="shared" si="4"/>
        <v>45871</v>
      </c>
      <c r="AO181" t="e">
        <f>+VLOOKUP(D181,validaciones_json!$AS:$AS,1,0)</f>
        <v>#N/A</v>
      </c>
    </row>
    <row r="182" spans="1:41" ht="15" customHeight="1">
      <c r="A182" s="2" t="s">
        <v>614</v>
      </c>
      <c r="B182" s="2" t="s">
        <v>614</v>
      </c>
      <c r="C182" s="2"/>
      <c r="D182" s="2" t="s">
        <v>1923</v>
      </c>
      <c r="E182" s="2" t="str">
        <f t="shared" si="5"/>
        <v>F F001-00004435</v>
      </c>
      <c r="F182" s="2">
        <v>0</v>
      </c>
      <c r="G182" s="2"/>
      <c r="H182" s="2" t="s">
        <v>615</v>
      </c>
      <c r="I182" s="3">
        <v>45871</v>
      </c>
      <c r="J182" s="3">
        <v>45871</v>
      </c>
      <c r="K182" s="3">
        <v>45896</v>
      </c>
      <c r="L182" s="2"/>
      <c r="M182" s="2"/>
      <c r="N182" s="2"/>
      <c r="O182" s="2"/>
      <c r="P182" s="2" t="s">
        <v>21</v>
      </c>
      <c r="Q182" s="2">
        <v>-112.71</v>
      </c>
      <c r="R182" s="2">
        <v>-20.29</v>
      </c>
      <c r="S182" s="2">
        <v>-133</v>
      </c>
      <c r="T182" s="2">
        <v>-133</v>
      </c>
      <c r="U182" s="2"/>
      <c r="V182" s="2" t="s">
        <v>22</v>
      </c>
      <c r="W182" s="2" t="b">
        <v>0</v>
      </c>
      <c r="X182" s="2" t="s">
        <v>25</v>
      </c>
      <c r="Y182" s="2"/>
      <c r="Z182" s="2"/>
      <c r="AA182" s="2"/>
      <c r="AB182" s="2" t="s">
        <v>24</v>
      </c>
      <c r="AN182" s="10">
        <f t="shared" si="4"/>
        <v>45871</v>
      </c>
      <c r="AO182" t="e">
        <f>+VLOOKUP(D182,validaciones_json!$AS:$AS,1,0)</f>
        <v>#N/A</v>
      </c>
    </row>
    <row r="183" spans="1:41" ht="15" customHeight="1">
      <c r="A183" s="2" t="s">
        <v>616</v>
      </c>
      <c r="B183" s="2" t="s">
        <v>616</v>
      </c>
      <c r="C183" s="2"/>
      <c r="D183" s="2" t="s">
        <v>1923</v>
      </c>
      <c r="E183" s="2" t="str">
        <f t="shared" si="5"/>
        <v>F FE28-00009926</v>
      </c>
      <c r="F183" s="2">
        <v>0</v>
      </c>
      <c r="G183" s="2"/>
      <c r="H183" s="2" t="s">
        <v>267</v>
      </c>
      <c r="I183" s="3">
        <v>45870</v>
      </c>
      <c r="J183" s="3">
        <v>45870</v>
      </c>
      <c r="K183" s="3">
        <v>45870</v>
      </c>
      <c r="L183" s="2" t="s">
        <v>617</v>
      </c>
      <c r="M183" s="2"/>
      <c r="N183" s="2"/>
      <c r="O183" s="2"/>
      <c r="P183" s="2" t="s">
        <v>21</v>
      </c>
      <c r="Q183" s="2">
        <v>-261.75</v>
      </c>
      <c r="R183" s="2"/>
      <c r="S183" s="2">
        <v>-261.75</v>
      </c>
      <c r="T183" s="2">
        <v>-261.75</v>
      </c>
      <c r="U183" s="2"/>
      <c r="V183" s="2" t="s">
        <v>22</v>
      </c>
      <c r="W183" s="2" t="b">
        <v>0</v>
      </c>
      <c r="X183" s="2" t="s">
        <v>25</v>
      </c>
      <c r="Y183" s="2"/>
      <c r="Z183" s="2"/>
      <c r="AA183" s="2"/>
      <c r="AB183" s="2" t="s">
        <v>24</v>
      </c>
      <c r="AN183" s="10">
        <f t="shared" si="4"/>
        <v>45870</v>
      </c>
      <c r="AO183" t="e">
        <f>+VLOOKUP(D183,validaciones_json!$AS:$AS,1,0)</f>
        <v>#N/A</v>
      </c>
    </row>
    <row r="184" spans="1:41" ht="15" customHeight="1">
      <c r="A184" s="2" t="s">
        <v>618</v>
      </c>
      <c r="B184" s="2" t="s">
        <v>618</v>
      </c>
      <c r="C184" s="2"/>
      <c r="D184" s="2" t="s">
        <v>1923</v>
      </c>
      <c r="E184" s="2" t="str">
        <f t="shared" si="5"/>
        <v>F F101-00014405</v>
      </c>
      <c r="F184" s="2">
        <v>0</v>
      </c>
      <c r="G184" s="2"/>
      <c r="H184" s="2" t="s">
        <v>619</v>
      </c>
      <c r="I184" s="3">
        <v>45870</v>
      </c>
      <c r="J184" s="3">
        <v>45870</v>
      </c>
      <c r="K184" s="3">
        <v>45890</v>
      </c>
      <c r="L184" s="2" t="s">
        <v>620</v>
      </c>
      <c r="M184" s="2"/>
      <c r="N184" s="2"/>
      <c r="O184" s="2"/>
      <c r="P184" s="2" t="s">
        <v>21</v>
      </c>
      <c r="Q184" s="2">
        <v>-355.93</v>
      </c>
      <c r="R184" s="2">
        <v>-64.069999999999993</v>
      </c>
      <c r="S184" s="2">
        <v>-420</v>
      </c>
      <c r="T184" s="2">
        <v>-420</v>
      </c>
      <c r="U184" s="2"/>
      <c r="V184" s="2" t="s">
        <v>22</v>
      </c>
      <c r="W184" s="2" t="b">
        <v>0</v>
      </c>
      <c r="X184" s="2" t="s">
        <v>25</v>
      </c>
      <c r="Y184" s="2"/>
      <c r="Z184" s="2"/>
      <c r="AA184" s="2"/>
      <c r="AB184" s="2" t="s">
        <v>24</v>
      </c>
      <c r="AN184" s="10">
        <f t="shared" si="4"/>
        <v>45870</v>
      </c>
      <c r="AO184" t="e">
        <f>+VLOOKUP(D184,validaciones_json!$AS:$AS,1,0)</f>
        <v>#N/A</v>
      </c>
    </row>
    <row r="185" spans="1:41" ht="15" customHeight="1">
      <c r="A185" s="2" t="s">
        <v>621</v>
      </c>
      <c r="B185" s="2" t="s">
        <v>621</v>
      </c>
      <c r="C185" s="2"/>
      <c r="D185" s="2" t="s">
        <v>1923</v>
      </c>
      <c r="E185" s="2" t="str">
        <f t="shared" si="5"/>
        <v>F F003-0001115</v>
      </c>
      <c r="F185" s="2">
        <v>0</v>
      </c>
      <c r="G185" s="2"/>
      <c r="H185" s="2" t="s">
        <v>622</v>
      </c>
      <c r="I185" s="3">
        <v>45870</v>
      </c>
      <c r="J185" s="3">
        <v>45870</v>
      </c>
      <c r="K185" s="3">
        <v>45870</v>
      </c>
      <c r="L185" s="2" t="s">
        <v>623</v>
      </c>
      <c r="M185" s="2"/>
      <c r="N185" s="2"/>
      <c r="O185" s="2"/>
      <c r="P185" s="2" t="s">
        <v>21</v>
      </c>
      <c r="Q185" s="2">
        <v>-124</v>
      </c>
      <c r="R185" s="2">
        <v>-22.32</v>
      </c>
      <c r="S185" s="2">
        <v>-146.32</v>
      </c>
      <c r="T185" s="2">
        <v>-146.32</v>
      </c>
      <c r="U185" s="2"/>
      <c r="V185" s="2" t="s">
        <v>22</v>
      </c>
      <c r="W185" s="2" t="b">
        <v>0</v>
      </c>
      <c r="X185" s="2" t="s">
        <v>25</v>
      </c>
      <c r="Y185" s="2"/>
      <c r="Z185" s="2"/>
      <c r="AA185" s="2"/>
      <c r="AB185" s="2" t="s">
        <v>24</v>
      </c>
      <c r="AN185" s="10">
        <f t="shared" si="4"/>
        <v>45870</v>
      </c>
      <c r="AO185" t="e">
        <f>+VLOOKUP(D185,validaciones_json!$AS:$AS,1,0)</f>
        <v>#N/A</v>
      </c>
    </row>
    <row r="186" spans="1:41" ht="15" customHeight="1">
      <c r="A186" s="2" t="s">
        <v>624</v>
      </c>
      <c r="B186" s="2" t="s">
        <v>624</v>
      </c>
      <c r="C186" s="2"/>
      <c r="D186" s="2" t="s">
        <v>1923</v>
      </c>
      <c r="E186" s="2" t="str">
        <f t="shared" si="5"/>
        <v>F F001-00024991</v>
      </c>
      <c r="F186" s="2">
        <v>0</v>
      </c>
      <c r="G186" s="2"/>
      <c r="H186" s="2" t="s">
        <v>243</v>
      </c>
      <c r="I186" s="3">
        <v>45870</v>
      </c>
      <c r="J186" s="3">
        <v>45870</v>
      </c>
      <c r="K186" s="3">
        <v>45870</v>
      </c>
      <c r="L186" s="2" t="s">
        <v>625</v>
      </c>
      <c r="M186" s="2"/>
      <c r="N186" s="2"/>
      <c r="O186" s="2"/>
      <c r="P186" s="2" t="s">
        <v>21</v>
      </c>
      <c r="Q186" s="2">
        <v>-2261.8000000000002</v>
      </c>
      <c r="R186" s="2">
        <v>-407.12</v>
      </c>
      <c r="S186" s="2">
        <v>-2668.92</v>
      </c>
      <c r="T186" s="2">
        <v>-2668.92</v>
      </c>
      <c r="U186" s="2"/>
      <c r="V186" s="2" t="s">
        <v>22</v>
      </c>
      <c r="W186" s="2" t="b">
        <v>0</v>
      </c>
      <c r="X186" s="2" t="s">
        <v>25</v>
      </c>
      <c r="Y186" s="2"/>
      <c r="Z186" s="2"/>
      <c r="AA186" s="2"/>
      <c r="AB186" s="2" t="s">
        <v>24</v>
      </c>
      <c r="AN186" s="10">
        <f t="shared" si="4"/>
        <v>45870</v>
      </c>
      <c r="AO186" t="e">
        <f>+VLOOKUP(D186,validaciones_json!$AS:$AS,1,0)</f>
        <v>#N/A</v>
      </c>
    </row>
    <row r="187" spans="1:41" ht="15" customHeight="1">
      <c r="A187" s="2" t="s">
        <v>626</v>
      </c>
      <c r="B187" s="2" t="s">
        <v>626</v>
      </c>
      <c r="C187" s="2"/>
      <c r="D187" s="2" t="s">
        <v>1923</v>
      </c>
      <c r="E187" s="2" t="str">
        <f t="shared" si="5"/>
        <v>F E001-00000437</v>
      </c>
      <c r="F187" s="2">
        <v>0</v>
      </c>
      <c r="G187" s="2"/>
      <c r="H187" s="2" t="s">
        <v>596</v>
      </c>
      <c r="I187" s="3">
        <v>45870</v>
      </c>
      <c r="J187" s="3">
        <v>45870</v>
      </c>
      <c r="K187" s="3">
        <v>45876</v>
      </c>
      <c r="L187" s="2" t="s">
        <v>627</v>
      </c>
      <c r="M187" s="2"/>
      <c r="N187" s="2"/>
      <c r="O187" s="2"/>
      <c r="P187" s="2" t="s">
        <v>21</v>
      </c>
      <c r="Q187" s="2">
        <v>-310</v>
      </c>
      <c r="R187" s="2">
        <v>-55.8</v>
      </c>
      <c r="S187" s="2">
        <v>-365.8</v>
      </c>
      <c r="T187" s="2">
        <v>-365.8</v>
      </c>
      <c r="U187" s="2"/>
      <c r="V187" s="2" t="s">
        <v>22</v>
      </c>
      <c r="W187" s="2" t="b">
        <v>0</v>
      </c>
      <c r="X187" s="2" t="s">
        <v>25</v>
      </c>
      <c r="Y187" s="2"/>
      <c r="Z187" s="2"/>
      <c r="AA187" s="2"/>
      <c r="AB187" s="2" t="s">
        <v>24</v>
      </c>
      <c r="AN187" s="10">
        <f t="shared" si="4"/>
        <v>45870</v>
      </c>
      <c r="AO187" t="e">
        <f>+VLOOKUP(D187,validaciones_json!$AS:$AS,1,0)</f>
        <v>#N/A</v>
      </c>
    </row>
    <row r="188" spans="1:41" ht="15" customHeight="1">
      <c r="A188" s="2" t="s">
        <v>628</v>
      </c>
      <c r="B188" s="2" t="s">
        <v>1699</v>
      </c>
      <c r="C188" s="2"/>
      <c r="D188" s="2" t="s">
        <v>1947</v>
      </c>
      <c r="E188" s="2" t="str">
        <f t="shared" si="5"/>
        <v>BLAHWUJ-5448205</v>
      </c>
      <c r="F188" s="2">
        <v>0</v>
      </c>
      <c r="G188" s="2"/>
      <c r="H188" s="2" t="s">
        <v>246</v>
      </c>
      <c r="I188" s="3">
        <v>45870</v>
      </c>
      <c r="J188" s="3">
        <v>45870</v>
      </c>
      <c r="K188" s="3">
        <v>45890</v>
      </c>
      <c r="L188" s="2" t="s">
        <v>629</v>
      </c>
      <c r="M188" s="2"/>
      <c r="N188" s="2"/>
      <c r="O188" s="2"/>
      <c r="P188" s="2" t="s">
        <v>21</v>
      </c>
      <c r="Q188" s="2">
        <v>-519.92999999999995</v>
      </c>
      <c r="R188" s="2">
        <v>-93.59</v>
      </c>
      <c r="S188" s="2">
        <v>-613.52</v>
      </c>
      <c r="T188" s="2">
        <v>-613.52</v>
      </c>
      <c r="U188" s="2"/>
      <c r="V188" s="2" t="s">
        <v>22</v>
      </c>
      <c r="W188" s="2" t="b">
        <v>0</v>
      </c>
      <c r="X188" s="2" t="s">
        <v>25</v>
      </c>
      <c r="Y188" s="2"/>
      <c r="Z188" s="2"/>
      <c r="AA188" s="2"/>
      <c r="AB188" s="2" t="s">
        <v>24</v>
      </c>
      <c r="AN188" s="10">
        <f t="shared" si="4"/>
        <v>45870</v>
      </c>
      <c r="AO188" t="e">
        <f>+VLOOKUP(D188,validaciones_json!$AS:$AS,1,0)</f>
        <v>#N/A</v>
      </c>
    </row>
    <row r="189" spans="1:41" ht="15" customHeight="1">
      <c r="A189" s="2" t="s">
        <v>630</v>
      </c>
      <c r="B189" s="2" t="s">
        <v>1698</v>
      </c>
      <c r="C189" s="2"/>
      <c r="D189" s="2" t="s">
        <v>1947</v>
      </c>
      <c r="E189" s="2" t="str">
        <f t="shared" si="5"/>
        <v>BLAAHNZ-5447857</v>
      </c>
      <c r="F189" s="2">
        <v>0</v>
      </c>
      <c r="G189" s="2"/>
      <c r="H189" s="2" t="s">
        <v>246</v>
      </c>
      <c r="I189" s="3">
        <v>45870</v>
      </c>
      <c r="J189" s="3">
        <v>45870</v>
      </c>
      <c r="K189" s="3">
        <v>45890</v>
      </c>
      <c r="L189" s="2" t="s">
        <v>631</v>
      </c>
      <c r="M189" s="2"/>
      <c r="N189" s="2"/>
      <c r="O189" s="2"/>
      <c r="P189" s="2" t="s">
        <v>21</v>
      </c>
      <c r="Q189" s="2">
        <v>-576.57000000000005</v>
      </c>
      <c r="R189" s="2">
        <v>-103.78</v>
      </c>
      <c r="S189" s="2">
        <v>-680.35</v>
      </c>
      <c r="T189" s="2">
        <v>-680.35</v>
      </c>
      <c r="U189" s="2">
        <v>-680.35</v>
      </c>
      <c r="V189" s="2" t="s">
        <v>22</v>
      </c>
      <c r="W189" s="2" t="b">
        <v>0</v>
      </c>
      <c r="X189" s="2" t="s">
        <v>23</v>
      </c>
      <c r="Y189" s="2"/>
      <c r="Z189" s="2"/>
      <c r="AA189" s="2"/>
      <c r="AB189" s="2" t="s">
        <v>24</v>
      </c>
      <c r="AN189" s="10">
        <f t="shared" si="4"/>
        <v>45870</v>
      </c>
      <c r="AO189" t="e">
        <f>+VLOOKUP(D189,validaciones_json!$AS:$AS,1,0)</f>
        <v>#N/A</v>
      </c>
    </row>
    <row r="190" spans="1:41" ht="15" customHeight="1">
      <c r="A190" s="2" t="s">
        <v>632</v>
      </c>
      <c r="B190" s="2" t="s">
        <v>632</v>
      </c>
      <c r="C190" s="2"/>
      <c r="D190" s="2" t="s">
        <v>1919</v>
      </c>
      <c r="E190" s="2" t="str">
        <f t="shared" si="5"/>
        <v>R E001-44</v>
      </c>
      <c r="F190" s="2">
        <v>0</v>
      </c>
      <c r="G190" s="2"/>
      <c r="H190" s="2" t="s">
        <v>409</v>
      </c>
      <c r="I190" s="3">
        <v>45869</v>
      </c>
      <c r="J190" s="3">
        <v>45869</v>
      </c>
      <c r="K190" s="3">
        <v>45869</v>
      </c>
      <c r="L190" s="2" t="s">
        <v>633</v>
      </c>
      <c r="M190" s="2"/>
      <c r="N190" s="2"/>
      <c r="O190" s="2"/>
      <c r="P190" s="2" t="s">
        <v>21</v>
      </c>
      <c r="Q190" s="2">
        <v>-150</v>
      </c>
      <c r="R190" s="2"/>
      <c r="S190" s="2">
        <v>-150</v>
      </c>
      <c r="T190" s="2">
        <v>-150</v>
      </c>
      <c r="U190" s="2"/>
      <c r="V190" s="2" t="s">
        <v>22</v>
      </c>
      <c r="W190" s="2" t="b">
        <v>0</v>
      </c>
      <c r="X190" s="2" t="s">
        <v>25</v>
      </c>
      <c r="Y190" s="2"/>
      <c r="Z190" s="2"/>
      <c r="AA190" s="2"/>
      <c r="AB190" s="2" t="s">
        <v>24</v>
      </c>
      <c r="AN190" s="10">
        <f t="shared" si="4"/>
        <v>45869</v>
      </c>
      <c r="AO190" t="e">
        <f>+VLOOKUP(D190,validaciones_json!$AS:$AS,1,0)</f>
        <v>#N/A</v>
      </c>
    </row>
    <row r="191" spans="1:41" ht="15" customHeight="1">
      <c r="A191" s="2" t="s">
        <v>634</v>
      </c>
      <c r="B191" s="2" t="s">
        <v>1702</v>
      </c>
      <c r="C191" s="2"/>
      <c r="D191" s="2" t="s">
        <v>1919</v>
      </c>
      <c r="E191" s="2" t="str">
        <f t="shared" si="5"/>
        <v>RE-00158</v>
      </c>
      <c r="F191" s="2">
        <v>0</v>
      </c>
      <c r="G191" s="2"/>
      <c r="H191" s="2" t="s">
        <v>635</v>
      </c>
      <c r="I191" s="3">
        <v>45869</v>
      </c>
      <c r="J191" s="3">
        <v>45869</v>
      </c>
      <c r="K191" s="3">
        <v>45871</v>
      </c>
      <c r="L191" s="2" t="s">
        <v>636</v>
      </c>
      <c r="M191" s="2"/>
      <c r="N191" s="2"/>
      <c r="O191" s="2"/>
      <c r="P191" s="2" t="s">
        <v>21</v>
      </c>
      <c r="Q191" s="2">
        <v>-565</v>
      </c>
      <c r="R191" s="2"/>
      <c r="S191" s="2">
        <v>-565</v>
      </c>
      <c r="T191" s="2">
        <v>-565</v>
      </c>
      <c r="U191" s="2"/>
      <c r="V191" s="2" t="s">
        <v>22</v>
      </c>
      <c r="W191" s="2" t="b">
        <v>0</v>
      </c>
      <c r="X191" s="2" t="s">
        <v>25</v>
      </c>
      <c r="Y191" s="2"/>
      <c r="Z191" s="2"/>
      <c r="AA191" s="2"/>
      <c r="AB191" s="2" t="s">
        <v>24</v>
      </c>
      <c r="AN191" s="10">
        <f t="shared" si="4"/>
        <v>45869</v>
      </c>
      <c r="AO191" t="e">
        <f>+VLOOKUP(D191,validaciones_json!$AS:$AS,1,0)</f>
        <v>#N/A</v>
      </c>
    </row>
    <row r="192" spans="1:41" ht="15" customHeight="1">
      <c r="A192" s="2" t="s">
        <v>637</v>
      </c>
      <c r="B192" s="2" t="s">
        <v>637</v>
      </c>
      <c r="C192" s="2" t="s">
        <v>1711</v>
      </c>
      <c r="D192" s="2" t="s">
        <v>1948</v>
      </c>
      <c r="E192" s="2" t="str">
        <f t="shared" si="5"/>
        <v>F907-00030714</v>
      </c>
      <c r="F192" s="2">
        <v>0</v>
      </c>
      <c r="G192" s="2"/>
      <c r="H192" s="2" t="s">
        <v>334</v>
      </c>
      <c r="I192" s="3">
        <v>45841</v>
      </c>
      <c r="J192" s="3">
        <v>45869</v>
      </c>
      <c r="K192" s="3">
        <v>45841</v>
      </c>
      <c r="L192" s="2"/>
      <c r="M192" s="2"/>
      <c r="N192" s="2"/>
      <c r="O192" s="2"/>
      <c r="P192" s="2" t="s">
        <v>21</v>
      </c>
      <c r="Q192" s="2">
        <v>-250.03</v>
      </c>
      <c r="R192" s="2"/>
      <c r="S192" s="2">
        <v>-250.03</v>
      </c>
      <c r="T192" s="2">
        <v>-250.03</v>
      </c>
      <c r="U192" s="2"/>
      <c r="V192" s="2" t="s">
        <v>22</v>
      </c>
      <c r="W192" s="2" t="b">
        <v>0</v>
      </c>
      <c r="X192" s="2" t="s">
        <v>25</v>
      </c>
      <c r="Y192" s="2"/>
      <c r="Z192" s="2"/>
      <c r="AA192" s="2"/>
      <c r="AB192" s="2" t="s">
        <v>24</v>
      </c>
      <c r="AN192" s="10">
        <f t="shared" si="4"/>
        <v>45841</v>
      </c>
      <c r="AO192" t="e">
        <f>+VLOOKUP(D192,validaciones_json!$AS:$AS,1,0)</f>
        <v>#N/A</v>
      </c>
    </row>
    <row r="193" spans="1:41" ht="15" customHeight="1">
      <c r="A193" s="2" t="s">
        <v>638</v>
      </c>
      <c r="B193" s="2" t="s">
        <v>638</v>
      </c>
      <c r="C193" s="2"/>
      <c r="D193" s="2" t="s">
        <v>1923</v>
      </c>
      <c r="E193" s="2" t="str">
        <f t="shared" si="5"/>
        <v>F FF01-00041462</v>
      </c>
      <c r="F193" s="2">
        <v>0</v>
      </c>
      <c r="G193" s="2"/>
      <c r="H193" s="2" t="s">
        <v>639</v>
      </c>
      <c r="I193" s="3">
        <v>45869</v>
      </c>
      <c r="J193" s="3">
        <v>45869</v>
      </c>
      <c r="K193" s="3">
        <v>45873</v>
      </c>
      <c r="L193" s="2" t="s">
        <v>640</v>
      </c>
      <c r="M193" s="2"/>
      <c r="N193" s="2"/>
      <c r="O193" s="2"/>
      <c r="P193" s="2" t="s">
        <v>21</v>
      </c>
      <c r="Q193" s="2">
        <v>-9627.19</v>
      </c>
      <c r="R193" s="2"/>
      <c r="S193" s="2">
        <v>-9627.19</v>
      </c>
      <c r="T193" s="2">
        <v>-9627.19</v>
      </c>
      <c r="U193" s="2"/>
      <c r="V193" s="2" t="s">
        <v>22</v>
      </c>
      <c r="W193" s="2" t="b">
        <v>0</v>
      </c>
      <c r="X193" s="2" t="s">
        <v>25</v>
      </c>
      <c r="Y193" s="2"/>
      <c r="Z193" s="2"/>
      <c r="AA193" s="2"/>
      <c r="AB193" s="2" t="s">
        <v>24</v>
      </c>
      <c r="AN193" s="10">
        <f t="shared" si="4"/>
        <v>45869</v>
      </c>
      <c r="AO193" t="e">
        <f>+VLOOKUP(D193,validaciones_json!$AS:$AS,1,0)</f>
        <v>#N/A</v>
      </c>
    </row>
    <row r="194" spans="1:41" ht="15" customHeight="1">
      <c r="A194" s="2" t="s">
        <v>641</v>
      </c>
      <c r="B194" s="2" t="s">
        <v>641</v>
      </c>
      <c r="C194" s="2"/>
      <c r="D194" s="2" t="s">
        <v>1923</v>
      </c>
      <c r="E194" s="2" t="str">
        <f t="shared" si="5"/>
        <v>F F101-00026143</v>
      </c>
      <c r="F194" s="2">
        <v>0</v>
      </c>
      <c r="G194" s="2"/>
      <c r="H194" s="2" t="s">
        <v>642</v>
      </c>
      <c r="I194" s="3">
        <v>45869</v>
      </c>
      <c r="J194" s="3">
        <v>45869</v>
      </c>
      <c r="K194" s="3">
        <v>45873</v>
      </c>
      <c r="L194" s="2" t="s">
        <v>643</v>
      </c>
      <c r="M194" s="2"/>
      <c r="N194" s="2"/>
      <c r="O194" s="2"/>
      <c r="P194" s="2" t="s">
        <v>21</v>
      </c>
      <c r="Q194" s="2">
        <v>-150</v>
      </c>
      <c r="R194" s="2"/>
      <c r="S194" s="2">
        <v>-150</v>
      </c>
      <c r="T194" s="2">
        <v>-150</v>
      </c>
      <c r="U194" s="2"/>
      <c r="V194" s="2" t="s">
        <v>22</v>
      </c>
      <c r="W194" s="2" t="b">
        <v>0</v>
      </c>
      <c r="X194" s="2" t="s">
        <v>25</v>
      </c>
      <c r="Y194" s="2"/>
      <c r="Z194" s="2"/>
      <c r="AA194" s="2"/>
      <c r="AB194" s="2" t="s">
        <v>24</v>
      </c>
      <c r="AN194" s="10">
        <f t="shared" ref="AN194:AN257" si="6">+IF(AM194&lt;&gt;"",AM194,I194)</f>
        <v>45869</v>
      </c>
      <c r="AO194" t="e">
        <f>+VLOOKUP(D194,validaciones_json!$AS:$AS,1,0)</f>
        <v>#N/A</v>
      </c>
    </row>
    <row r="195" spans="1:41" ht="15" customHeight="1">
      <c r="A195" s="2" t="s">
        <v>644</v>
      </c>
      <c r="B195" s="2" t="s">
        <v>644</v>
      </c>
      <c r="C195" s="2"/>
      <c r="D195" s="2" t="s">
        <v>1923</v>
      </c>
      <c r="E195" s="2" t="str">
        <f t="shared" ref="E195:E258" si="7">+IF(C195="",SUBSTITUTE(SUBSTITUTE(SUBSTITUTE(B195,CHAR(160)," ")," -","-"),"- ","-"),SUBSTITUTE(SUBSTITUTE(SUBSTITUTE(C195,CHAR(160)," ")," -","-"),"- ","-"))</f>
        <v>F F001-00009250</v>
      </c>
      <c r="F195" s="2">
        <v>0</v>
      </c>
      <c r="G195" s="2"/>
      <c r="H195" s="2" t="s">
        <v>264</v>
      </c>
      <c r="I195" s="3">
        <v>45869</v>
      </c>
      <c r="J195" s="3">
        <v>45869</v>
      </c>
      <c r="K195" s="3">
        <v>45869</v>
      </c>
      <c r="L195" s="2" t="s">
        <v>645</v>
      </c>
      <c r="M195" s="2"/>
      <c r="N195" s="2"/>
      <c r="O195" s="2"/>
      <c r="P195" s="2" t="s">
        <v>21</v>
      </c>
      <c r="Q195" s="2">
        <v>-6004.25</v>
      </c>
      <c r="R195" s="2">
        <v>-1080.75</v>
      </c>
      <c r="S195" s="2">
        <v>-7085</v>
      </c>
      <c r="T195" s="2">
        <v>-7085</v>
      </c>
      <c r="U195" s="2"/>
      <c r="V195" s="2" t="s">
        <v>22</v>
      </c>
      <c r="W195" s="2" t="b">
        <v>0</v>
      </c>
      <c r="X195" s="2" t="s">
        <v>25</v>
      </c>
      <c r="Y195" s="2"/>
      <c r="Z195" s="2"/>
      <c r="AA195" s="2"/>
      <c r="AB195" s="2" t="s">
        <v>24</v>
      </c>
      <c r="AN195" s="10">
        <f t="shared" si="6"/>
        <v>45869</v>
      </c>
      <c r="AO195" t="e">
        <f>+VLOOKUP(D195,validaciones_json!$AS:$AS,1,0)</f>
        <v>#N/A</v>
      </c>
    </row>
    <row r="196" spans="1:41" ht="15" customHeight="1">
      <c r="A196" s="2" t="s">
        <v>646</v>
      </c>
      <c r="B196" s="2" t="s">
        <v>646</v>
      </c>
      <c r="C196" s="2"/>
      <c r="D196" s="2" t="s">
        <v>1923</v>
      </c>
      <c r="E196" s="2" t="str">
        <f t="shared" si="7"/>
        <v>F E001-00000286</v>
      </c>
      <c r="F196" s="2">
        <v>0</v>
      </c>
      <c r="G196" s="2"/>
      <c r="H196" s="2" t="s">
        <v>392</v>
      </c>
      <c r="I196" s="3">
        <v>45869</v>
      </c>
      <c r="J196" s="3">
        <v>45869</v>
      </c>
      <c r="K196" s="3">
        <v>45870</v>
      </c>
      <c r="L196" s="2" t="s">
        <v>647</v>
      </c>
      <c r="M196" s="2"/>
      <c r="N196" s="2"/>
      <c r="O196" s="2"/>
      <c r="P196" s="2" t="s">
        <v>21</v>
      </c>
      <c r="Q196" s="2">
        <v>-2076.25</v>
      </c>
      <c r="R196" s="2">
        <v>-373.75</v>
      </c>
      <c r="S196" s="2">
        <v>-2450</v>
      </c>
      <c r="T196" s="2">
        <v>-2450</v>
      </c>
      <c r="U196" s="2"/>
      <c r="V196" s="2" t="s">
        <v>22</v>
      </c>
      <c r="W196" s="2" t="b">
        <v>0</v>
      </c>
      <c r="X196" s="2" t="s">
        <v>25</v>
      </c>
      <c r="Y196" s="2"/>
      <c r="Z196" s="2"/>
      <c r="AA196" s="2"/>
      <c r="AB196" s="2" t="s">
        <v>24</v>
      </c>
      <c r="AN196" s="10">
        <f t="shared" si="6"/>
        <v>45869</v>
      </c>
      <c r="AO196" t="e">
        <f>+VLOOKUP(D196,validaciones_json!$AS:$AS,1,0)</f>
        <v>#N/A</v>
      </c>
    </row>
    <row r="197" spans="1:41" ht="15" customHeight="1">
      <c r="A197" s="2" t="s">
        <v>648</v>
      </c>
      <c r="B197" s="2" t="s">
        <v>648</v>
      </c>
      <c r="C197" s="2"/>
      <c r="D197" s="2" t="s">
        <v>1923</v>
      </c>
      <c r="E197" s="2" t="str">
        <f t="shared" si="7"/>
        <v>F E001-00000097</v>
      </c>
      <c r="F197" s="2">
        <v>0</v>
      </c>
      <c r="G197" s="2"/>
      <c r="H197" s="2" t="s">
        <v>225</v>
      </c>
      <c r="I197" s="3">
        <v>45869</v>
      </c>
      <c r="J197" s="3">
        <v>45869</v>
      </c>
      <c r="K197" s="3">
        <v>45869</v>
      </c>
      <c r="L197" s="2" t="s">
        <v>649</v>
      </c>
      <c r="M197" s="2"/>
      <c r="N197" s="2"/>
      <c r="O197" s="2"/>
      <c r="P197" s="2" t="s">
        <v>21</v>
      </c>
      <c r="Q197" s="2">
        <v>-3520</v>
      </c>
      <c r="R197" s="2">
        <v>-633.6</v>
      </c>
      <c r="S197" s="2">
        <v>-4153.6000000000004</v>
      </c>
      <c r="T197" s="2">
        <v>-4153.6000000000004</v>
      </c>
      <c r="U197" s="2"/>
      <c r="V197" s="2" t="s">
        <v>22</v>
      </c>
      <c r="W197" s="2" t="b">
        <v>0</v>
      </c>
      <c r="X197" s="2" t="s">
        <v>25</v>
      </c>
      <c r="Y197" s="2"/>
      <c r="Z197" s="2"/>
      <c r="AA197" s="2"/>
      <c r="AB197" s="2" t="s">
        <v>24</v>
      </c>
      <c r="AN197" s="10">
        <f t="shared" si="6"/>
        <v>45869</v>
      </c>
      <c r="AO197" t="e">
        <f>+VLOOKUP(D197,validaciones_json!$AS:$AS,1,0)</f>
        <v>#N/A</v>
      </c>
    </row>
    <row r="198" spans="1:41" ht="15" customHeight="1">
      <c r="A198" s="2" t="s">
        <v>650</v>
      </c>
      <c r="B198" s="2" t="s">
        <v>1701</v>
      </c>
      <c r="C198" s="2"/>
      <c r="D198" s="2" t="s">
        <v>1947</v>
      </c>
      <c r="E198" s="2" t="str">
        <f t="shared" si="7"/>
        <v>BLATYXS-5446143</v>
      </c>
      <c r="F198" s="2">
        <v>0</v>
      </c>
      <c r="G198" s="2"/>
      <c r="H198" s="2" t="s">
        <v>246</v>
      </c>
      <c r="I198" s="3">
        <v>45869</v>
      </c>
      <c r="J198" s="3">
        <v>45869</v>
      </c>
      <c r="K198" s="3">
        <v>45890</v>
      </c>
      <c r="L198" s="2" t="s">
        <v>651</v>
      </c>
      <c r="M198" s="2"/>
      <c r="N198" s="2"/>
      <c r="O198" s="2"/>
      <c r="P198" s="2" t="s">
        <v>21</v>
      </c>
      <c r="Q198" s="2">
        <v>-1186.02</v>
      </c>
      <c r="R198" s="2">
        <v>-213.48</v>
      </c>
      <c r="S198" s="2">
        <v>-1399.5</v>
      </c>
      <c r="T198" s="2">
        <v>-1399.5</v>
      </c>
      <c r="U198" s="2"/>
      <c r="V198" s="2" t="s">
        <v>22</v>
      </c>
      <c r="W198" s="2" t="b">
        <v>0</v>
      </c>
      <c r="X198" s="2" t="s">
        <v>25</v>
      </c>
      <c r="Y198" s="2"/>
      <c r="Z198" s="2"/>
      <c r="AA198" s="2"/>
      <c r="AB198" s="2" t="s">
        <v>24</v>
      </c>
      <c r="AN198" s="10">
        <f t="shared" si="6"/>
        <v>45869</v>
      </c>
      <c r="AO198" t="e">
        <f>+VLOOKUP(D198,validaciones_json!$AS:$AS,1,0)</f>
        <v>#N/A</v>
      </c>
    </row>
    <row r="199" spans="1:41" ht="15" customHeight="1">
      <c r="A199" s="2" t="s">
        <v>652</v>
      </c>
      <c r="B199" s="2" t="s">
        <v>652</v>
      </c>
      <c r="C199" s="2"/>
      <c r="D199" s="2" t="s">
        <v>1949</v>
      </c>
      <c r="E199" s="2" t="str">
        <f t="shared" si="7"/>
        <v>B B100-00052538</v>
      </c>
      <c r="F199" s="2">
        <v>0</v>
      </c>
      <c r="G199" s="2"/>
      <c r="H199" s="2" t="s">
        <v>366</v>
      </c>
      <c r="I199" s="3">
        <v>45869</v>
      </c>
      <c r="J199" s="3">
        <v>45869</v>
      </c>
      <c r="K199" s="3">
        <v>45896</v>
      </c>
      <c r="L199" s="2"/>
      <c r="M199" s="2"/>
      <c r="N199" s="2"/>
      <c r="O199" s="2"/>
      <c r="P199" s="2" t="s">
        <v>21</v>
      </c>
      <c r="Q199" s="2">
        <v>-272.02999999999997</v>
      </c>
      <c r="R199" s="2">
        <v>-48.97</v>
      </c>
      <c r="S199" s="2">
        <v>-321</v>
      </c>
      <c r="T199" s="2">
        <v>-321</v>
      </c>
      <c r="U199" s="2"/>
      <c r="V199" s="2" t="s">
        <v>22</v>
      </c>
      <c r="W199" s="2" t="b">
        <v>0</v>
      </c>
      <c r="X199" s="2" t="s">
        <v>25</v>
      </c>
      <c r="Y199" s="2"/>
      <c r="Z199" s="2"/>
      <c r="AA199" s="2"/>
      <c r="AB199" s="2" t="s">
        <v>24</v>
      </c>
      <c r="AN199" s="10">
        <f t="shared" si="6"/>
        <v>45869</v>
      </c>
      <c r="AO199" t="e">
        <f>+VLOOKUP(D199,validaciones_json!$AS:$AS,1,0)</f>
        <v>#N/A</v>
      </c>
    </row>
    <row r="200" spans="1:41" ht="15" customHeight="1">
      <c r="A200" s="2" t="s">
        <v>653</v>
      </c>
      <c r="B200" s="2" t="s">
        <v>653</v>
      </c>
      <c r="C200" s="2"/>
      <c r="D200" s="2" t="s">
        <v>1923</v>
      </c>
      <c r="E200" s="2" t="str">
        <f t="shared" si="7"/>
        <v>F E001-00000518</v>
      </c>
      <c r="F200" s="2">
        <v>0</v>
      </c>
      <c r="G200" s="2"/>
      <c r="H200" s="2" t="s">
        <v>328</v>
      </c>
      <c r="I200" s="3">
        <v>45868</v>
      </c>
      <c r="J200" s="3">
        <v>45868</v>
      </c>
      <c r="K200" s="3">
        <v>45868</v>
      </c>
      <c r="L200" s="2"/>
      <c r="M200" s="2"/>
      <c r="N200" s="2"/>
      <c r="O200" s="2"/>
      <c r="P200" s="2" t="s">
        <v>21</v>
      </c>
      <c r="Q200" s="2">
        <v>-34498.81</v>
      </c>
      <c r="R200" s="2">
        <v>-6209.78</v>
      </c>
      <c r="S200" s="2">
        <v>-40708.589999999997</v>
      </c>
      <c r="T200" s="2">
        <v>-40708.589999999997</v>
      </c>
      <c r="U200" s="2"/>
      <c r="V200" s="2" t="s">
        <v>22</v>
      </c>
      <c r="W200" s="2" t="b">
        <v>0</v>
      </c>
      <c r="X200" s="2" t="s">
        <v>25</v>
      </c>
      <c r="Y200" s="2"/>
      <c r="Z200" s="2"/>
      <c r="AA200" s="2"/>
      <c r="AB200" s="2" t="s">
        <v>24</v>
      </c>
      <c r="AN200" s="10">
        <f t="shared" si="6"/>
        <v>45868</v>
      </c>
      <c r="AO200" t="e">
        <f>+VLOOKUP(D200,validaciones_json!$AS:$AS,1,0)</f>
        <v>#N/A</v>
      </c>
    </row>
    <row r="201" spans="1:41" ht="15" customHeight="1">
      <c r="A201" s="2" t="s">
        <v>648</v>
      </c>
      <c r="B201" s="2" t="s">
        <v>648</v>
      </c>
      <c r="C201" s="2"/>
      <c r="D201" s="2" t="s">
        <v>1923</v>
      </c>
      <c r="E201" s="2" t="str">
        <f t="shared" si="7"/>
        <v>F E001-00000097</v>
      </c>
      <c r="F201" s="2">
        <v>0</v>
      </c>
      <c r="G201" s="2"/>
      <c r="H201" s="2" t="s">
        <v>654</v>
      </c>
      <c r="I201" s="3">
        <v>45868</v>
      </c>
      <c r="J201" s="3">
        <v>45868</v>
      </c>
      <c r="K201" s="3">
        <v>45869</v>
      </c>
      <c r="L201" s="2" t="s">
        <v>655</v>
      </c>
      <c r="M201" s="2"/>
      <c r="N201" s="2"/>
      <c r="O201" s="2"/>
      <c r="P201" s="2" t="s">
        <v>21</v>
      </c>
      <c r="Q201" s="2">
        <v>-593.22</v>
      </c>
      <c r="R201" s="2">
        <v>-106.78</v>
      </c>
      <c r="S201" s="2">
        <v>-700</v>
      </c>
      <c r="T201" s="2">
        <v>-700</v>
      </c>
      <c r="U201" s="2"/>
      <c r="V201" s="2" t="s">
        <v>22</v>
      </c>
      <c r="W201" s="2" t="b">
        <v>0</v>
      </c>
      <c r="X201" s="2" t="s">
        <v>25</v>
      </c>
      <c r="Y201" s="2"/>
      <c r="Z201" s="2"/>
      <c r="AA201" s="2"/>
      <c r="AB201" s="2" t="s">
        <v>24</v>
      </c>
      <c r="AN201" s="10">
        <f t="shared" si="6"/>
        <v>45868</v>
      </c>
      <c r="AO201" t="e">
        <f>+VLOOKUP(D201,validaciones_json!$AS:$AS,1,0)</f>
        <v>#N/A</v>
      </c>
    </row>
    <row r="202" spans="1:41" ht="15" customHeight="1">
      <c r="A202" s="2" t="s">
        <v>656</v>
      </c>
      <c r="B202" s="2" t="s">
        <v>656</v>
      </c>
      <c r="C202" s="2"/>
      <c r="D202" s="2" t="s">
        <v>1923</v>
      </c>
      <c r="E202" s="2" t="str">
        <f t="shared" si="7"/>
        <v>F E001-00000017</v>
      </c>
      <c r="F202" s="2">
        <v>0</v>
      </c>
      <c r="G202" s="2"/>
      <c r="H202" s="2" t="s">
        <v>657</v>
      </c>
      <c r="I202" s="3">
        <v>45868</v>
      </c>
      <c r="J202" s="3">
        <v>45868</v>
      </c>
      <c r="K202" s="3">
        <v>45871</v>
      </c>
      <c r="L202" s="2" t="s">
        <v>658</v>
      </c>
      <c r="M202" s="2"/>
      <c r="N202" s="2"/>
      <c r="O202" s="2"/>
      <c r="P202" s="2" t="s">
        <v>21</v>
      </c>
      <c r="Q202" s="2">
        <v>-390</v>
      </c>
      <c r="R202" s="2">
        <v>-70.2</v>
      </c>
      <c r="S202" s="2">
        <v>-460.2</v>
      </c>
      <c r="T202" s="2">
        <v>-460.2</v>
      </c>
      <c r="U202" s="2"/>
      <c r="V202" s="2" t="s">
        <v>22</v>
      </c>
      <c r="W202" s="2" t="b">
        <v>0</v>
      </c>
      <c r="X202" s="2" t="s">
        <v>25</v>
      </c>
      <c r="Y202" s="2"/>
      <c r="Z202" s="2"/>
      <c r="AA202" s="2"/>
      <c r="AB202" s="2" t="s">
        <v>24</v>
      </c>
      <c r="AN202" s="10">
        <f t="shared" si="6"/>
        <v>45868</v>
      </c>
      <c r="AO202" t="e">
        <f>+VLOOKUP(D202,validaciones_json!$AS:$AS,1,0)</f>
        <v>#N/A</v>
      </c>
    </row>
    <row r="203" spans="1:41" ht="15" customHeight="1">
      <c r="A203" s="2" t="s">
        <v>659</v>
      </c>
      <c r="B203" s="2" t="s">
        <v>659</v>
      </c>
      <c r="C203" s="2"/>
      <c r="D203" s="2" t="s">
        <v>1923</v>
      </c>
      <c r="E203" s="2" t="str">
        <f t="shared" si="7"/>
        <v>F F008-00006896</v>
      </c>
      <c r="F203" s="2">
        <v>0</v>
      </c>
      <c r="G203" s="2"/>
      <c r="H203" s="2" t="s">
        <v>345</v>
      </c>
      <c r="I203" s="3">
        <v>45866</v>
      </c>
      <c r="J203" s="3">
        <v>45866</v>
      </c>
      <c r="K203" s="3">
        <v>45896</v>
      </c>
      <c r="L203" s="2"/>
      <c r="M203" s="2"/>
      <c r="N203" s="2"/>
      <c r="O203" s="2"/>
      <c r="P203" s="2" t="s">
        <v>21</v>
      </c>
      <c r="Q203" s="2">
        <v>-261.86</v>
      </c>
      <c r="R203" s="2">
        <v>-47.14</v>
      </c>
      <c r="S203" s="2">
        <v>-309</v>
      </c>
      <c r="T203" s="2">
        <v>-309</v>
      </c>
      <c r="U203" s="2"/>
      <c r="V203" s="2" t="s">
        <v>22</v>
      </c>
      <c r="W203" s="2" t="b">
        <v>0</v>
      </c>
      <c r="X203" s="2" t="s">
        <v>25</v>
      </c>
      <c r="Y203" s="2"/>
      <c r="Z203" s="2"/>
      <c r="AA203" s="2"/>
      <c r="AB203" s="2" t="s">
        <v>24</v>
      </c>
      <c r="AN203" s="10">
        <f t="shared" si="6"/>
        <v>45866</v>
      </c>
      <c r="AO203" t="e">
        <f>+VLOOKUP(D203,validaciones_json!$AS:$AS,1,0)</f>
        <v>#N/A</v>
      </c>
    </row>
    <row r="204" spans="1:41" ht="15" customHeight="1">
      <c r="A204" s="2" t="s">
        <v>660</v>
      </c>
      <c r="B204" s="2" t="s">
        <v>660</v>
      </c>
      <c r="C204" s="2"/>
      <c r="D204" s="2" t="s">
        <v>1923</v>
      </c>
      <c r="E204" s="2" t="str">
        <f t="shared" si="7"/>
        <v>F F002-00009971</v>
      </c>
      <c r="F204" s="2">
        <v>0</v>
      </c>
      <c r="G204" s="2"/>
      <c r="H204" s="2" t="s">
        <v>661</v>
      </c>
      <c r="I204" s="3">
        <v>45866</v>
      </c>
      <c r="J204" s="3">
        <v>45866</v>
      </c>
      <c r="K204" s="3">
        <v>45896</v>
      </c>
      <c r="L204" s="2"/>
      <c r="M204" s="2"/>
      <c r="N204" s="2"/>
      <c r="O204" s="2"/>
      <c r="P204" s="2" t="s">
        <v>21</v>
      </c>
      <c r="Q204" s="2">
        <v>-211.86</v>
      </c>
      <c r="R204" s="2">
        <v>-38.14</v>
      </c>
      <c r="S204" s="2">
        <v>-250</v>
      </c>
      <c r="T204" s="2">
        <v>-250</v>
      </c>
      <c r="U204" s="2"/>
      <c r="V204" s="2" t="s">
        <v>22</v>
      </c>
      <c r="W204" s="2" t="b">
        <v>0</v>
      </c>
      <c r="X204" s="2" t="s">
        <v>25</v>
      </c>
      <c r="Y204" s="2"/>
      <c r="Z204" s="2"/>
      <c r="AA204" s="2"/>
      <c r="AB204" s="2" t="s">
        <v>24</v>
      </c>
      <c r="AN204" s="10">
        <f t="shared" si="6"/>
        <v>45866</v>
      </c>
      <c r="AO204" t="e">
        <f>+VLOOKUP(D204,validaciones_json!$AS:$AS,1,0)</f>
        <v>#N/A</v>
      </c>
    </row>
    <row r="205" spans="1:41" ht="15" customHeight="1">
      <c r="A205" s="2" t="s">
        <v>662</v>
      </c>
      <c r="B205" s="2" t="s">
        <v>662</v>
      </c>
      <c r="C205" s="2"/>
      <c r="D205" s="2" t="s">
        <v>1919</v>
      </c>
      <c r="E205" s="2" t="str">
        <f t="shared" si="7"/>
        <v>R E001-33</v>
      </c>
      <c r="F205" s="2">
        <v>0</v>
      </c>
      <c r="G205" s="2"/>
      <c r="H205" s="2" t="s">
        <v>181</v>
      </c>
      <c r="I205" s="3">
        <v>45865</v>
      </c>
      <c r="J205" s="3">
        <v>45865</v>
      </c>
      <c r="K205" s="3">
        <v>45868</v>
      </c>
      <c r="L205" s="2" t="s">
        <v>663</v>
      </c>
      <c r="M205" s="2"/>
      <c r="N205" s="2"/>
      <c r="O205" s="2"/>
      <c r="P205" s="2" t="s">
        <v>21</v>
      </c>
      <c r="Q205" s="2">
        <v>-292.37</v>
      </c>
      <c r="R205" s="2">
        <v>-52.63</v>
      </c>
      <c r="S205" s="2">
        <v>-345</v>
      </c>
      <c r="T205" s="2">
        <v>-345</v>
      </c>
      <c r="U205" s="2"/>
      <c r="V205" s="2" t="s">
        <v>22</v>
      </c>
      <c r="W205" s="2" t="b">
        <v>0</v>
      </c>
      <c r="X205" s="2" t="s">
        <v>25</v>
      </c>
      <c r="Y205" s="2"/>
      <c r="Z205" s="2"/>
      <c r="AA205" s="2"/>
      <c r="AB205" s="2" t="s">
        <v>24</v>
      </c>
      <c r="AN205" s="10">
        <f t="shared" si="6"/>
        <v>45865</v>
      </c>
      <c r="AO205" t="e">
        <f>+VLOOKUP(D205,validaciones_json!$AS:$AS,1,0)</f>
        <v>#N/A</v>
      </c>
    </row>
    <row r="206" spans="1:41" ht="15" customHeight="1">
      <c r="A206" s="2" t="s">
        <v>664</v>
      </c>
      <c r="B206" s="2" t="s">
        <v>664</v>
      </c>
      <c r="C206" s="2"/>
      <c r="D206" s="2" t="s">
        <v>1923</v>
      </c>
      <c r="E206" s="2" t="str">
        <f t="shared" si="7"/>
        <v>F FI37-00026962</v>
      </c>
      <c r="F206" s="2">
        <v>0</v>
      </c>
      <c r="G206" s="2"/>
      <c r="H206" s="2" t="s">
        <v>348</v>
      </c>
      <c r="I206" s="3">
        <v>45864</v>
      </c>
      <c r="J206" s="3">
        <v>45864</v>
      </c>
      <c r="K206" s="3">
        <v>45869</v>
      </c>
      <c r="L206" s="2" t="s">
        <v>665</v>
      </c>
      <c r="M206" s="2"/>
      <c r="N206" s="2"/>
      <c r="O206" s="2"/>
      <c r="P206" s="2" t="s">
        <v>21</v>
      </c>
      <c r="Q206" s="2">
        <v>-59.32</v>
      </c>
      <c r="R206" s="2">
        <v>-10.68</v>
      </c>
      <c r="S206" s="2">
        <v>-70</v>
      </c>
      <c r="T206" s="2">
        <v>-70</v>
      </c>
      <c r="U206" s="2"/>
      <c r="V206" s="2" t="s">
        <v>22</v>
      </c>
      <c r="W206" s="2" t="b">
        <v>0</v>
      </c>
      <c r="X206" s="2" t="s">
        <v>25</v>
      </c>
      <c r="Y206" s="2"/>
      <c r="Z206" s="2"/>
      <c r="AA206" s="2"/>
      <c r="AB206" s="2" t="s">
        <v>24</v>
      </c>
      <c r="AN206" s="10">
        <f t="shared" si="6"/>
        <v>45864</v>
      </c>
      <c r="AO206" t="e">
        <f>+VLOOKUP(D206,validaciones_json!$AS:$AS,1,0)</f>
        <v>#N/A</v>
      </c>
    </row>
    <row r="207" spans="1:41" ht="15" customHeight="1">
      <c r="A207" s="2" t="s">
        <v>666</v>
      </c>
      <c r="B207" s="2" t="s">
        <v>666</v>
      </c>
      <c r="C207" s="2"/>
      <c r="D207" s="2" t="s">
        <v>1919</v>
      </c>
      <c r="E207" s="2" t="str">
        <f t="shared" si="7"/>
        <v>R E001-69</v>
      </c>
      <c r="F207" s="2">
        <v>0</v>
      </c>
      <c r="G207" s="2"/>
      <c r="H207" s="2" t="s">
        <v>324</v>
      </c>
      <c r="I207" s="3">
        <v>45863</v>
      </c>
      <c r="J207" s="3">
        <v>45863</v>
      </c>
      <c r="K207" s="3">
        <v>45864</v>
      </c>
      <c r="L207" s="2" t="s">
        <v>667</v>
      </c>
      <c r="M207" s="2"/>
      <c r="N207" s="2"/>
      <c r="O207" s="2"/>
      <c r="P207" s="2" t="s">
        <v>21</v>
      </c>
      <c r="Q207" s="2">
        <v>-381.36</v>
      </c>
      <c r="R207" s="2">
        <v>-68.64</v>
      </c>
      <c r="S207" s="2">
        <v>-450</v>
      </c>
      <c r="T207" s="2">
        <v>-450</v>
      </c>
      <c r="U207" s="2"/>
      <c r="V207" s="2" t="s">
        <v>22</v>
      </c>
      <c r="W207" s="2" t="b">
        <v>0</v>
      </c>
      <c r="X207" s="2" t="s">
        <v>25</v>
      </c>
      <c r="Y207" s="2"/>
      <c r="Z207" s="2"/>
      <c r="AA207" s="2"/>
      <c r="AB207" s="2" t="s">
        <v>24</v>
      </c>
      <c r="AN207" s="10">
        <f t="shared" si="6"/>
        <v>45863</v>
      </c>
      <c r="AO207" t="e">
        <f>+VLOOKUP(D207,validaciones_json!$AS:$AS,1,0)</f>
        <v>#N/A</v>
      </c>
    </row>
    <row r="208" spans="1:41" ht="15" customHeight="1">
      <c r="A208" s="2" t="s">
        <v>668</v>
      </c>
      <c r="B208" s="2" t="s">
        <v>668</v>
      </c>
      <c r="C208" s="2"/>
      <c r="D208" s="2" t="s">
        <v>1931</v>
      </c>
      <c r="E208" s="2" t="str">
        <f t="shared" si="7"/>
        <v>R SB01-0557237787</v>
      </c>
      <c r="F208" s="2">
        <v>0</v>
      </c>
      <c r="G208" s="2"/>
      <c r="H208" s="2" t="s">
        <v>261</v>
      </c>
      <c r="I208" s="3">
        <v>45862</v>
      </c>
      <c r="J208" s="3">
        <v>45862</v>
      </c>
      <c r="K208" s="3">
        <v>45873</v>
      </c>
      <c r="L208" s="2" t="s">
        <v>669</v>
      </c>
      <c r="M208" s="2"/>
      <c r="N208" s="2"/>
      <c r="O208" s="2"/>
      <c r="P208" s="2" t="s">
        <v>21</v>
      </c>
      <c r="Q208" s="2">
        <v>-23.69</v>
      </c>
      <c r="R208" s="2">
        <v>-4.26</v>
      </c>
      <c r="S208" s="2">
        <v>-27.95</v>
      </c>
      <c r="T208" s="2">
        <v>-27.95</v>
      </c>
      <c r="U208" s="2"/>
      <c r="V208" s="2" t="s">
        <v>22</v>
      </c>
      <c r="W208" s="2" t="b">
        <v>0</v>
      </c>
      <c r="X208" s="2" t="s">
        <v>25</v>
      </c>
      <c r="Y208" s="2"/>
      <c r="Z208" s="2"/>
      <c r="AA208" s="2"/>
      <c r="AB208" s="2" t="s">
        <v>24</v>
      </c>
      <c r="AN208" s="10">
        <f t="shared" si="6"/>
        <v>45862</v>
      </c>
      <c r="AO208" t="e">
        <f>+VLOOKUP(D208,validaciones_json!$AS:$AS,1,0)</f>
        <v>#N/A</v>
      </c>
    </row>
    <row r="209" spans="1:41" ht="15" customHeight="1">
      <c r="A209" s="2" t="s">
        <v>670</v>
      </c>
      <c r="B209" s="2" t="s">
        <v>670</v>
      </c>
      <c r="C209" s="2"/>
      <c r="D209" s="2" t="s">
        <v>1931</v>
      </c>
      <c r="E209" s="2" t="str">
        <f t="shared" si="7"/>
        <v>R SB01-0557184643</v>
      </c>
      <c r="F209" s="2">
        <v>0</v>
      </c>
      <c r="G209" s="2"/>
      <c r="H209" s="2" t="s">
        <v>261</v>
      </c>
      <c r="I209" s="3">
        <v>45862</v>
      </c>
      <c r="J209" s="3">
        <v>45862</v>
      </c>
      <c r="K209" s="3">
        <v>45873</v>
      </c>
      <c r="L209" s="2" t="s">
        <v>671</v>
      </c>
      <c r="M209" s="2"/>
      <c r="N209" s="2"/>
      <c r="O209" s="2"/>
      <c r="P209" s="2" t="s">
        <v>21</v>
      </c>
      <c r="Q209" s="2">
        <v>-47.37</v>
      </c>
      <c r="R209" s="2">
        <v>-8.5299999999999994</v>
      </c>
      <c r="S209" s="2">
        <v>-55.9</v>
      </c>
      <c r="T209" s="2">
        <v>-55.9</v>
      </c>
      <c r="U209" s="2"/>
      <c r="V209" s="2" t="s">
        <v>22</v>
      </c>
      <c r="W209" s="2" t="b">
        <v>0</v>
      </c>
      <c r="X209" s="2" t="s">
        <v>25</v>
      </c>
      <c r="Y209" s="2"/>
      <c r="Z209" s="2"/>
      <c r="AA209" s="2"/>
      <c r="AB209" s="2" t="s">
        <v>24</v>
      </c>
      <c r="AN209" s="10">
        <f t="shared" si="6"/>
        <v>45862</v>
      </c>
      <c r="AO209" t="e">
        <f>+VLOOKUP(D209,validaciones_json!$AS:$AS,1,0)</f>
        <v>#N/A</v>
      </c>
    </row>
    <row r="210" spans="1:41" ht="15" customHeight="1">
      <c r="A210" s="2" t="s">
        <v>672</v>
      </c>
      <c r="B210" s="2" t="s">
        <v>672</v>
      </c>
      <c r="C210" s="2"/>
      <c r="D210" s="2" t="s">
        <v>1931</v>
      </c>
      <c r="E210" s="2" t="str">
        <f t="shared" si="7"/>
        <v>R SB01-0557184229</v>
      </c>
      <c r="F210" s="2">
        <v>0</v>
      </c>
      <c r="G210" s="2"/>
      <c r="H210" s="2" t="s">
        <v>261</v>
      </c>
      <c r="I210" s="3">
        <v>45862</v>
      </c>
      <c r="J210" s="3">
        <v>45862</v>
      </c>
      <c r="K210" s="3">
        <v>45873</v>
      </c>
      <c r="L210" s="2" t="s">
        <v>673</v>
      </c>
      <c r="M210" s="2"/>
      <c r="N210" s="2"/>
      <c r="O210" s="2"/>
      <c r="P210" s="2" t="s">
        <v>21</v>
      </c>
      <c r="Q210" s="2">
        <v>-25.33</v>
      </c>
      <c r="R210" s="2">
        <v>-4.5599999999999996</v>
      </c>
      <c r="S210" s="2">
        <v>-29.89</v>
      </c>
      <c r="T210" s="2">
        <v>-29.89</v>
      </c>
      <c r="U210" s="2"/>
      <c r="V210" s="2" t="s">
        <v>22</v>
      </c>
      <c r="W210" s="2" t="b">
        <v>0</v>
      </c>
      <c r="X210" s="2" t="s">
        <v>25</v>
      </c>
      <c r="Y210" s="2"/>
      <c r="Z210" s="2"/>
      <c r="AA210" s="2"/>
      <c r="AB210" s="2" t="s">
        <v>24</v>
      </c>
      <c r="AN210" s="10">
        <f t="shared" si="6"/>
        <v>45862</v>
      </c>
      <c r="AO210" t="e">
        <f>+VLOOKUP(D210,validaciones_json!$AS:$AS,1,0)</f>
        <v>#N/A</v>
      </c>
    </row>
    <row r="211" spans="1:41" ht="15" customHeight="1">
      <c r="A211" s="2" t="s">
        <v>674</v>
      </c>
      <c r="B211" s="2" t="s">
        <v>674</v>
      </c>
      <c r="C211" s="2"/>
      <c r="D211" s="2" t="s">
        <v>1923</v>
      </c>
      <c r="E211" s="2" t="str">
        <f t="shared" si="7"/>
        <v>F FRE1-00004528</v>
      </c>
      <c r="F211" s="2">
        <v>0</v>
      </c>
      <c r="G211" s="2"/>
      <c r="H211" s="2" t="s">
        <v>286</v>
      </c>
      <c r="I211" s="3">
        <v>45862</v>
      </c>
      <c r="J211" s="3">
        <v>45862</v>
      </c>
      <c r="K211" s="3">
        <v>45862</v>
      </c>
      <c r="L211" s="2" t="s">
        <v>675</v>
      </c>
      <c r="M211" s="2"/>
      <c r="N211" s="2"/>
      <c r="O211" s="2"/>
      <c r="P211" s="2" t="s">
        <v>21</v>
      </c>
      <c r="Q211" s="2">
        <v>-644.75</v>
      </c>
      <c r="R211" s="2">
        <v>-116.05</v>
      </c>
      <c r="S211" s="2">
        <v>-760.8</v>
      </c>
      <c r="T211" s="2">
        <v>-760.8</v>
      </c>
      <c r="U211" s="2"/>
      <c r="V211" s="2" t="s">
        <v>22</v>
      </c>
      <c r="W211" s="2" t="b">
        <v>0</v>
      </c>
      <c r="X211" s="2" t="s">
        <v>25</v>
      </c>
      <c r="Y211" s="2"/>
      <c r="Z211" s="2"/>
      <c r="AA211" s="2"/>
      <c r="AB211" s="2" t="s">
        <v>24</v>
      </c>
      <c r="AN211" s="10">
        <f t="shared" si="6"/>
        <v>45862</v>
      </c>
      <c r="AO211" t="e">
        <f>+VLOOKUP(D211,validaciones_json!$AS:$AS,1,0)</f>
        <v>#N/A</v>
      </c>
    </row>
    <row r="212" spans="1:41" ht="15" customHeight="1">
      <c r="A212" s="2" t="s">
        <v>676</v>
      </c>
      <c r="B212" s="2" t="s">
        <v>676</v>
      </c>
      <c r="C212" s="2"/>
      <c r="D212" s="2" t="s">
        <v>1923</v>
      </c>
      <c r="E212" s="2" t="str">
        <f t="shared" si="7"/>
        <v>F FC03-00000218</v>
      </c>
      <c r="F212" s="2">
        <v>0</v>
      </c>
      <c r="G212" s="2"/>
      <c r="H212" s="2" t="s">
        <v>677</v>
      </c>
      <c r="I212" s="3">
        <v>45862</v>
      </c>
      <c r="J212" s="3">
        <v>45862</v>
      </c>
      <c r="K212" s="3">
        <v>45869</v>
      </c>
      <c r="L212" s="2" t="s">
        <v>678</v>
      </c>
      <c r="M212" s="2"/>
      <c r="N212" s="2"/>
      <c r="O212" s="2"/>
      <c r="P212" s="2" t="s">
        <v>21</v>
      </c>
      <c r="Q212" s="2">
        <v>-58.47</v>
      </c>
      <c r="R212" s="2">
        <v>-10.53</v>
      </c>
      <c r="S212" s="2">
        <v>-69</v>
      </c>
      <c r="T212" s="2">
        <v>-69</v>
      </c>
      <c r="U212" s="2"/>
      <c r="V212" s="2" t="s">
        <v>22</v>
      </c>
      <c r="W212" s="2" t="b">
        <v>0</v>
      </c>
      <c r="X212" s="2" t="s">
        <v>25</v>
      </c>
      <c r="Y212" s="2"/>
      <c r="Z212" s="2"/>
      <c r="AA212" s="2"/>
      <c r="AB212" s="2" t="s">
        <v>24</v>
      </c>
      <c r="AN212" s="10">
        <f t="shared" si="6"/>
        <v>45862</v>
      </c>
      <c r="AO212" t="e">
        <f>+VLOOKUP(D212,validaciones_json!$AS:$AS,1,0)</f>
        <v>#N/A</v>
      </c>
    </row>
    <row r="213" spans="1:41" ht="15" customHeight="1">
      <c r="A213" s="2" t="s">
        <v>679</v>
      </c>
      <c r="B213" s="2" t="s">
        <v>1704</v>
      </c>
      <c r="C213" s="2"/>
      <c r="D213" s="2" t="s">
        <v>1923</v>
      </c>
      <c r="E213" s="2" t="str">
        <f t="shared" si="7"/>
        <v>FF-00200032178</v>
      </c>
      <c r="F213" s="2">
        <v>0</v>
      </c>
      <c r="G213" s="2"/>
      <c r="H213" s="2" t="s">
        <v>92</v>
      </c>
      <c r="I213" s="3">
        <v>45862</v>
      </c>
      <c r="J213" s="3">
        <v>45862</v>
      </c>
      <c r="K213" s="3">
        <v>45877</v>
      </c>
      <c r="L213" s="2" t="s">
        <v>680</v>
      </c>
      <c r="M213" s="2"/>
      <c r="N213" s="2"/>
      <c r="O213" s="2"/>
      <c r="P213" s="2" t="s">
        <v>21</v>
      </c>
      <c r="Q213" s="2">
        <v>-2415.25</v>
      </c>
      <c r="R213" s="2">
        <v>-434.75</v>
      </c>
      <c r="S213" s="2">
        <v>-2850</v>
      </c>
      <c r="T213" s="2">
        <v>-2850</v>
      </c>
      <c r="U213" s="2"/>
      <c r="V213" s="2" t="s">
        <v>22</v>
      </c>
      <c r="W213" s="2" t="b">
        <v>0</v>
      </c>
      <c r="X213" s="2" t="s">
        <v>25</v>
      </c>
      <c r="Y213" s="2"/>
      <c r="Z213" s="2"/>
      <c r="AA213" s="2"/>
      <c r="AB213" s="2" t="s">
        <v>24</v>
      </c>
      <c r="AN213" s="10">
        <f t="shared" si="6"/>
        <v>45862</v>
      </c>
      <c r="AO213" t="e">
        <f>+VLOOKUP(D213,validaciones_json!$AS:$AS,1,0)</f>
        <v>#N/A</v>
      </c>
    </row>
    <row r="214" spans="1:41" ht="15" customHeight="1">
      <c r="A214" s="2" t="s">
        <v>681</v>
      </c>
      <c r="B214" s="2" t="s">
        <v>681</v>
      </c>
      <c r="C214" s="2"/>
      <c r="D214" s="2" t="s">
        <v>1931</v>
      </c>
      <c r="E214" s="2" t="str">
        <f t="shared" si="7"/>
        <v>R S106-0011552637</v>
      </c>
      <c r="F214" s="2">
        <v>0</v>
      </c>
      <c r="G214" s="2"/>
      <c r="H214" s="2" t="s">
        <v>279</v>
      </c>
      <c r="I214" s="3">
        <v>45860</v>
      </c>
      <c r="J214" s="3">
        <v>45860</v>
      </c>
      <c r="K214" s="3">
        <v>45869</v>
      </c>
      <c r="L214" s="2" t="s">
        <v>682</v>
      </c>
      <c r="M214" s="2"/>
      <c r="N214" s="2"/>
      <c r="O214" s="2"/>
      <c r="P214" s="2" t="s">
        <v>21</v>
      </c>
      <c r="Q214" s="2">
        <v>-6.27</v>
      </c>
      <c r="R214" s="2">
        <v>-1.1299999999999999</v>
      </c>
      <c r="S214" s="2">
        <v>-7.4</v>
      </c>
      <c r="T214" s="2">
        <v>-7.4</v>
      </c>
      <c r="U214" s="2"/>
      <c r="V214" s="2" t="s">
        <v>22</v>
      </c>
      <c r="W214" s="2" t="b">
        <v>0</v>
      </c>
      <c r="X214" s="2" t="s">
        <v>25</v>
      </c>
      <c r="Y214" s="2"/>
      <c r="Z214" s="2"/>
      <c r="AA214" s="2"/>
      <c r="AB214" s="2" t="s">
        <v>24</v>
      </c>
      <c r="AN214" s="10">
        <f t="shared" si="6"/>
        <v>45860</v>
      </c>
      <c r="AO214" t="e">
        <f>+VLOOKUP(D214,validaciones_json!$AS:$AS,1,0)</f>
        <v>#N/A</v>
      </c>
    </row>
    <row r="215" spans="1:41" ht="15" customHeight="1">
      <c r="A215" s="2" t="s">
        <v>683</v>
      </c>
      <c r="B215" s="2" t="s">
        <v>1705</v>
      </c>
      <c r="C215" s="2"/>
      <c r="D215" s="2" t="s">
        <v>1919</v>
      </c>
      <c r="E215" s="2" t="str">
        <f t="shared" si="7"/>
        <v>RE-00142</v>
      </c>
      <c r="F215" s="2">
        <v>0</v>
      </c>
      <c r="G215" s="2"/>
      <c r="H215" s="2" t="s">
        <v>409</v>
      </c>
      <c r="I215" s="3">
        <v>45860</v>
      </c>
      <c r="J215" s="3">
        <v>45860</v>
      </c>
      <c r="K215" s="3">
        <v>45860</v>
      </c>
      <c r="L215" s="2" t="s">
        <v>684</v>
      </c>
      <c r="M215" s="2"/>
      <c r="N215" s="2"/>
      <c r="O215" s="2"/>
      <c r="P215" s="2" t="s">
        <v>21</v>
      </c>
      <c r="Q215" s="2">
        <v>-100</v>
      </c>
      <c r="R215" s="2"/>
      <c r="S215" s="2">
        <v>-100</v>
      </c>
      <c r="T215" s="2">
        <v>-100</v>
      </c>
      <c r="U215" s="2"/>
      <c r="V215" s="2" t="s">
        <v>22</v>
      </c>
      <c r="W215" s="2" t="b">
        <v>0</v>
      </c>
      <c r="X215" s="2" t="s">
        <v>25</v>
      </c>
      <c r="Y215" s="2"/>
      <c r="Z215" s="2"/>
      <c r="AA215" s="2"/>
      <c r="AB215" s="2" t="s">
        <v>24</v>
      </c>
      <c r="AN215" s="10">
        <f t="shared" si="6"/>
        <v>45860</v>
      </c>
      <c r="AO215" t="e">
        <f>+VLOOKUP(D215,validaciones_json!$AS:$AS,1,0)</f>
        <v>#N/A</v>
      </c>
    </row>
    <row r="216" spans="1:41" ht="15" customHeight="1">
      <c r="A216" s="2" t="s">
        <v>685</v>
      </c>
      <c r="B216" s="2" t="s">
        <v>685</v>
      </c>
      <c r="C216" s="2"/>
      <c r="D216" s="2" t="s">
        <v>1923</v>
      </c>
      <c r="E216" s="2" t="str">
        <f t="shared" si="7"/>
        <v>F E001-00000277</v>
      </c>
      <c r="F216" s="2">
        <v>0</v>
      </c>
      <c r="G216" s="2"/>
      <c r="H216" s="2" t="s">
        <v>369</v>
      </c>
      <c r="I216" s="3">
        <v>45860</v>
      </c>
      <c r="J216" s="3">
        <v>45860</v>
      </c>
      <c r="K216" s="3">
        <v>45869</v>
      </c>
      <c r="L216" s="2" t="s">
        <v>686</v>
      </c>
      <c r="M216" s="2"/>
      <c r="N216" s="2"/>
      <c r="O216" s="2"/>
      <c r="P216" s="2" t="s">
        <v>21</v>
      </c>
      <c r="Q216" s="2">
        <v>-1500</v>
      </c>
      <c r="R216" s="2">
        <v>-270</v>
      </c>
      <c r="S216" s="2">
        <v>-1770</v>
      </c>
      <c r="T216" s="2">
        <v>-1770</v>
      </c>
      <c r="U216" s="2"/>
      <c r="V216" s="2" t="s">
        <v>22</v>
      </c>
      <c r="W216" s="2" t="b">
        <v>0</v>
      </c>
      <c r="X216" s="2" t="s">
        <v>25</v>
      </c>
      <c r="Y216" s="2"/>
      <c r="Z216" s="2"/>
      <c r="AA216" s="2"/>
      <c r="AB216" s="2" t="s">
        <v>24</v>
      </c>
      <c r="AN216" s="10">
        <f t="shared" si="6"/>
        <v>45860</v>
      </c>
      <c r="AO216" t="e">
        <f>+VLOOKUP(D216,validaciones_json!$AS:$AS,1,0)</f>
        <v>#N/A</v>
      </c>
    </row>
    <row r="217" spans="1:41" ht="15" customHeight="1">
      <c r="A217" s="2" t="s">
        <v>687</v>
      </c>
      <c r="B217" s="2" t="s">
        <v>687</v>
      </c>
      <c r="C217" s="2"/>
      <c r="D217" s="2" t="s">
        <v>1923</v>
      </c>
      <c r="E217" s="2" t="str">
        <f t="shared" si="7"/>
        <v>F F004-01090808</v>
      </c>
      <c r="F217" s="2">
        <v>0</v>
      </c>
      <c r="G217" s="2"/>
      <c r="H217" s="2" t="s">
        <v>535</v>
      </c>
      <c r="I217" s="3">
        <v>45859</v>
      </c>
      <c r="J217" s="3">
        <v>45859</v>
      </c>
      <c r="K217" s="3">
        <v>45870</v>
      </c>
      <c r="L217" s="2" t="s">
        <v>688</v>
      </c>
      <c r="M217" s="2"/>
      <c r="N217" s="2"/>
      <c r="O217" s="2"/>
      <c r="P217" s="2" t="s">
        <v>21</v>
      </c>
      <c r="Q217" s="2">
        <v>-309.63</v>
      </c>
      <c r="R217" s="2">
        <v>-55.7</v>
      </c>
      <c r="S217" s="2">
        <v>-365.33</v>
      </c>
      <c r="T217" s="2">
        <v>-365.33</v>
      </c>
      <c r="U217" s="2">
        <v>-365.33</v>
      </c>
      <c r="V217" s="2" t="s">
        <v>22</v>
      </c>
      <c r="W217" s="2" t="b">
        <v>0</v>
      </c>
      <c r="X217" s="2" t="s">
        <v>23</v>
      </c>
      <c r="Y217" s="2"/>
      <c r="Z217" s="2"/>
      <c r="AA217" s="2"/>
      <c r="AB217" s="2" t="s">
        <v>24</v>
      </c>
      <c r="AN217" s="10">
        <f t="shared" si="6"/>
        <v>45859</v>
      </c>
      <c r="AO217" t="e">
        <f>+VLOOKUP(D217,validaciones_json!$AS:$AS,1,0)</f>
        <v>#N/A</v>
      </c>
    </row>
    <row r="218" spans="1:41" ht="15" customHeight="1">
      <c r="A218" s="2" t="s">
        <v>689</v>
      </c>
      <c r="B218" s="2" t="s">
        <v>689</v>
      </c>
      <c r="C218" s="2"/>
      <c r="D218" s="2" t="s">
        <v>1923</v>
      </c>
      <c r="E218" s="2" t="str">
        <f t="shared" si="7"/>
        <v>F F002-00034865</v>
      </c>
      <c r="F218" s="2">
        <v>0</v>
      </c>
      <c r="G218" s="2"/>
      <c r="H218" s="2" t="s">
        <v>690</v>
      </c>
      <c r="I218" s="3">
        <v>45859</v>
      </c>
      <c r="J218" s="3">
        <v>45859</v>
      </c>
      <c r="K218" s="3">
        <v>45896</v>
      </c>
      <c r="L218" s="2"/>
      <c r="M218" s="2"/>
      <c r="N218" s="2"/>
      <c r="O218" s="2"/>
      <c r="P218" s="2" t="s">
        <v>21</v>
      </c>
      <c r="Q218" s="2">
        <v>-870.59</v>
      </c>
      <c r="R218" s="2">
        <v>-156.71</v>
      </c>
      <c r="S218" s="2">
        <v>-1027.3</v>
      </c>
      <c r="T218" s="2">
        <v>-1027.3</v>
      </c>
      <c r="U218" s="2"/>
      <c r="V218" s="2" t="s">
        <v>22</v>
      </c>
      <c r="W218" s="2" t="b">
        <v>0</v>
      </c>
      <c r="X218" s="2" t="s">
        <v>25</v>
      </c>
      <c r="Y218" s="2"/>
      <c r="Z218" s="2"/>
      <c r="AA218" s="2"/>
      <c r="AB218" s="2" t="s">
        <v>24</v>
      </c>
      <c r="AN218" s="10">
        <f t="shared" si="6"/>
        <v>45859</v>
      </c>
      <c r="AO218" t="e">
        <f>+VLOOKUP(D218,validaciones_json!$AS:$AS,1,0)</f>
        <v>#N/A</v>
      </c>
    </row>
    <row r="219" spans="1:41" ht="15" customHeight="1">
      <c r="A219" s="2" t="s">
        <v>691</v>
      </c>
      <c r="B219" s="2" t="s">
        <v>691</v>
      </c>
      <c r="C219" s="2"/>
      <c r="D219" s="2" t="s">
        <v>1923</v>
      </c>
      <c r="E219" s="2" t="str">
        <f t="shared" si="7"/>
        <v>F E001-00001362</v>
      </c>
      <c r="F219" s="2">
        <v>0</v>
      </c>
      <c r="G219" s="2"/>
      <c r="H219" s="2" t="s">
        <v>692</v>
      </c>
      <c r="I219" s="3">
        <v>45859</v>
      </c>
      <c r="J219" s="3">
        <v>45859</v>
      </c>
      <c r="K219" s="3">
        <v>45859</v>
      </c>
      <c r="L219" s="2" t="s">
        <v>693</v>
      </c>
      <c r="M219" s="2"/>
      <c r="N219" s="2"/>
      <c r="O219" s="2"/>
      <c r="P219" s="2" t="s">
        <v>21</v>
      </c>
      <c r="Q219" s="2">
        <v>-50</v>
      </c>
      <c r="R219" s="2">
        <v>-9</v>
      </c>
      <c r="S219" s="2">
        <v>-59</v>
      </c>
      <c r="T219" s="2">
        <v>-59</v>
      </c>
      <c r="U219" s="2"/>
      <c r="V219" s="2" t="s">
        <v>22</v>
      </c>
      <c r="W219" s="2" t="b">
        <v>0</v>
      </c>
      <c r="X219" s="2" t="s">
        <v>25</v>
      </c>
      <c r="Y219" s="2"/>
      <c r="Z219" s="2"/>
      <c r="AA219" s="2"/>
      <c r="AB219" s="2" t="s">
        <v>24</v>
      </c>
      <c r="AN219" s="10">
        <f t="shared" si="6"/>
        <v>45859</v>
      </c>
      <c r="AO219" t="e">
        <f>+VLOOKUP(D219,validaciones_json!$AS:$AS,1,0)</f>
        <v>#N/A</v>
      </c>
    </row>
    <row r="220" spans="1:41" ht="15" customHeight="1">
      <c r="A220" s="2" t="s">
        <v>694</v>
      </c>
      <c r="B220" s="2" t="s">
        <v>694</v>
      </c>
      <c r="C220" s="2"/>
      <c r="D220" s="2" t="s">
        <v>1923</v>
      </c>
      <c r="E220" s="2" t="str">
        <f t="shared" si="7"/>
        <v>F E001-00000282</v>
      </c>
      <c r="F220" s="2">
        <v>0</v>
      </c>
      <c r="G220" s="2"/>
      <c r="H220" s="2" t="s">
        <v>392</v>
      </c>
      <c r="I220" s="3">
        <v>45859</v>
      </c>
      <c r="J220" s="3">
        <v>45859</v>
      </c>
      <c r="K220" s="3">
        <v>45859</v>
      </c>
      <c r="L220" s="2" t="s">
        <v>695</v>
      </c>
      <c r="M220" s="2"/>
      <c r="N220" s="2"/>
      <c r="O220" s="2"/>
      <c r="P220" s="2" t="s">
        <v>21</v>
      </c>
      <c r="Q220" s="2">
        <v>-279.66000000000003</v>
      </c>
      <c r="R220" s="2">
        <v>-50.34</v>
      </c>
      <c r="S220" s="2">
        <v>-330</v>
      </c>
      <c r="T220" s="2">
        <v>-330</v>
      </c>
      <c r="U220" s="2"/>
      <c r="V220" s="2" t="s">
        <v>22</v>
      </c>
      <c r="W220" s="2" t="b">
        <v>0</v>
      </c>
      <c r="X220" s="2" t="s">
        <v>25</v>
      </c>
      <c r="Y220" s="2"/>
      <c r="Z220" s="2"/>
      <c r="AA220" s="2"/>
      <c r="AB220" s="2" t="s">
        <v>24</v>
      </c>
      <c r="AN220" s="10">
        <f t="shared" si="6"/>
        <v>45859</v>
      </c>
      <c r="AO220" t="e">
        <f>+VLOOKUP(D220,validaciones_json!$AS:$AS,1,0)</f>
        <v>#N/A</v>
      </c>
    </row>
    <row r="221" spans="1:41" ht="15" customHeight="1">
      <c r="A221" s="2" t="s">
        <v>696</v>
      </c>
      <c r="B221" s="2" t="s">
        <v>696</v>
      </c>
      <c r="C221" s="2"/>
      <c r="D221" s="2" t="s">
        <v>1923</v>
      </c>
      <c r="E221" s="2" t="str">
        <f t="shared" si="7"/>
        <v>F E001-00000090</v>
      </c>
      <c r="F221" s="2">
        <v>0</v>
      </c>
      <c r="G221" s="2"/>
      <c r="H221" s="2" t="s">
        <v>225</v>
      </c>
      <c r="I221" s="3">
        <v>45859</v>
      </c>
      <c r="J221" s="3">
        <v>45859</v>
      </c>
      <c r="K221" s="3">
        <v>45860</v>
      </c>
      <c r="L221" s="2"/>
      <c r="M221" s="2"/>
      <c r="N221" s="2"/>
      <c r="O221" s="2"/>
      <c r="P221" s="2" t="s">
        <v>21</v>
      </c>
      <c r="Q221" s="2">
        <v>-240</v>
      </c>
      <c r="R221" s="2">
        <v>-43.2</v>
      </c>
      <c r="S221" s="2">
        <v>-283.2</v>
      </c>
      <c r="T221" s="2">
        <v>-283.2</v>
      </c>
      <c r="U221" s="2"/>
      <c r="V221" s="2" t="s">
        <v>22</v>
      </c>
      <c r="W221" s="2" t="b">
        <v>0</v>
      </c>
      <c r="X221" s="2" t="s">
        <v>25</v>
      </c>
      <c r="Y221" s="2"/>
      <c r="Z221" s="2"/>
      <c r="AA221" s="2"/>
      <c r="AB221" s="2" t="s">
        <v>24</v>
      </c>
      <c r="AN221" s="10">
        <f t="shared" si="6"/>
        <v>45859</v>
      </c>
      <c r="AO221" t="e">
        <f>+VLOOKUP(D221,validaciones_json!$AS:$AS,1,0)</f>
        <v>#N/A</v>
      </c>
    </row>
    <row r="222" spans="1:41" ht="15" customHeight="1">
      <c r="A222" s="2" t="s">
        <v>697</v>
      </c>
      <c r="B222" s="2" t="s">
        <v>697</v>
      </c>
      <c r="C222" s="2"/>
      <c r="D222" s="2" t="s">
        <v>1923</v>
      </c>
      <c r="E222" s="2" t="str">
        <f t="shared" si="7"/>
        <v>F E001-00000089</v>
      </c>
      <c r="F222" s="2">
        <v>0</v>
      </c>
      <c r="G222" s="2"/>
      <c r="H222" s="2" t="s">
        <v>225</v>
      </c>
      <c r="I222" s="3">
        <v>45859</v>
      </c>
      <c r="J222" s="3">
        <v>45859</v>
      </c>
      <c r="K222" s="3">
        <v>45860</v>
      </c>
      <c r="L222" s="2"/>
      <c r="M222" s="2"/>
      <c r="N222" s="2"/>
      <c r="O222" s="2"/>
      <c r="P222" s="2" t="s">
        <v>21</v>
      </c>
      <c r="Q222" s="2">
        <v>-900</v>
      </c>
      <c r="R222" s="2">
        <v>-162</v>
      </c>
      <c r="S222" s="2">
        <v>-1062</v>
      </c>
      <c r="T222" s="2">
        <v>-1062</v>
      </c>
      <c r="U222" s="2"/>
      <c r="V222" s="2" t="s">
        <v>22</v>
      </c>
      <c r="W222" s="2" t="b">
        <v>0</v>
      </c>
      <c r="X222" s="2" t="s">
        <v>25</v>
      </c>
      <c r="Y222" s="2"/>
      <c r="Z222" s="2"/>
      <c r="AA222" s="2"/>
      <c r="AB222" s="2" t="s">
        <v>24</v>
      </c>
      <c r="AN222" s="10">
        <f t="shared" si="6"/>
        <v>45859</v>
      </c>
      <c r="AO222" t="e">
        <f>+VLOOKUP(D222,validaciones_json!$AS:$AS,1,0)</f>
        <v>#N/A</v>
      </c>
    </row>
    <row r="223" spans="1:41" ht="15" customHeight="1">
      <c r="A223" s="2" t="s">
        <v>698</v>
      </c>
      <c r="B223" s="2" t="s">
        <v>698</v>
      </c>
      <c r="C223" s="2"/>
      <c r="D223" s="2" t="s">
        <v>1923</v>
      </c>
      <c r="E223" s="2" t="str">
        <f t="shared" si="7"/>
        <v>F E001-00000011</v>
      </c>
      <c r="F223" s="2">
        <v>0</v>
      </c>
      <c r="G223" s="2"/>
      <c r="H223" s="2" t="s">
        <v>572</v>
      </c>
      <c r="I223" s="3">
        <v>45859</v>
      </c>
      <c r="J223" s="3">
        <v>45859</v>
      </c>
      <c r="K223" s="3">
        <v>45859</v>
      </c>
      <c r="L223" s="2"/>
      <c r="M223" s="2"/>
      <c r="N223" s="2"/>
      <c r="O223" s="2"/>
      <c r="P223" s="2" t="s">
        <v>21</v>
      </c>
      <c r="Q223" s="2">
        <v>-500</v>
      </c>
      <c r="R223" s="2">
        <v>-90</v>
      </c>
      <c r="S223" s="2">
        <v>-590</v>
      </c>
      <c r="T223" s="2">
        <v>-590</v>
      </c>
      <c r="U223" s="2"/>
      <c r="V223" s="2" t="s">
        <v>22</v>
      </c>
      <c r="W223" s="2" t="b">
        <v>0</v>
      </c>
      <c r="X223" s="2" t="s">
        <v>25</v>
      </c>
      <c r="Y223" s="2"/>
      <c r="Z223" s="2"/>
      <c r="AA223" s="2"/>
      <c r="AB223" s="2" t="s">
        <v>24</v>
      </c>
      <c r="AN223" s="10">
        <f t="shared" si="6"/>
        <v>45859</v>
      </c>
      <c r="AO223" t="e">
        <f>+VLOOKUP(D223,validaciones_json!$AS:$AS,1,0)</f>
        <v>#N/A</v>
      </c>
    </row>
    <row r="224" spans="1:41" ht="15" customHeight="1">
      <c r="A224" s="2" t="s">
        <v>699</v>
      </c>
      <c r="B224" s="2" t="s">
        <v>699</v>
      </c>
      <c r="C224" s="2"/>
      <c r="D224" s="2" t="s">
        <v>1923</v>
      </c>
      <c r="E224" s="2" t="str">
        <f t="shared" si="7"/>
        <v>F E001-00001200</v>
      </c>
      <c r="F224" s="2">
        <v>0</v>
      </c>
      <c r="G224" s="2"/>
      <c r="H224" s="2" t="s">
        <v>700</v>
      </c>
      <c r="I224" s="3">
        <v>45857</v>
      </c>
      <c r="J224" s="3">
        <v>45857</v>
      </c>
      <c r="K224" s="3">
        <v>45859</v>
      </c>
      <c r="L224" s="2" t="s">
        <v>701</v>
      </c>
      <c r="M224" s="2"/>
      <c r="N224" s="2"/>
      <c r="O224" s="2"/>
      <c r="P224" s="2" t="s">
        <v>21</v>
      </c>
      <c r="Q224" s="2">
        <v>-101.69</v>
      </c>
      <c r="R224" s="2">
        <v>-18.309999999999999</v>
      </c>
      <c r="S224" s="2">
        <v>-120</v>
      </c>
      <c r="T224" s="2">
        <v>-120</v>
      </c>
      <c r="U224" s="2"/>
      <c r="V224" s="2" t="s">
        <v>22</v>
      </c>
      <c r="W224" s="2" t="b">
        <v>0</v>
      </c>
      <c r="X224" s="2" t="s">
        <v>25</v>
      </c>
      <c r="Y224" s="2"/>
      <c r="Z224" s="2"/>
      <c r="AA224" s="2"/>
      <c r="AB224" s="2" t="s">
        <v>24</v>
      </c>
      <c r="AN224" s="10">
        <f t="shared" si="6"/>
        <v>45857</v>
      </c>
      <c r="AO224" t="e">
        <f>+VLOOKUP(D224,validaciones_json!$AS:$AS,1,0)</f>
        <v>#N/A</v>
      </c>
    </row>
    <row r="225" spans="1:41" ht="15" customHeight="1">
      <c r="A225" s="2" t="s">
        <v>702</v>
      </c>
      <c r="B225" s="2" t="s">
        <v>702</v>
      </c>
      <c r="C225" s="2"/>
      <c r="D225" s="2" t="s">
        <v>1923</v>
      </c>
      <c r="E225" s="2" t="str">
        <f t="shared" si="7"/>
        <v>F F004-00025461</v>
      </c>
      <c r="F225" s="2">
        <v>0</v>
      </c>
      <c r="G225" s="2"/>
      <c r="H225" s="2" t="s">
        <v>269</v>
      </c>
      <c r="I225" s="3">
        <v>45856</v>
      </c>
      <c r="J225" s="3">
        <v>45856</v>
      </c>
      <c r="K225" s="3">
        <v>45856</v>
      </c>
      <c r="L225" s="2" t="s">
        <v>703</v>
      </c>
      <c r="M225" s="2"/>
      <c r="N225" s="2"/>
      <c r="O225" s="2"/>
      <c r="P225" s="2" t="s">
        <v>21</v>
      </c>
      <c r="Q225" s="2">
        <v>-75.849999999999994</v>
      </c>
      <c r="R225" s="2">
        <v>-13.65</v>
      </c>
      <c r="S225" s="2">
        <v>-89.5</v>
      </c>
      <c r="T225" s="2">
        <v>-89.5</v>
      </c>
      <c r="U225" s="2"/>
      <c r="V225" s="2" t="s">
        <v>22</v>
      </c>
      <c r="W225" s="2" t="b">
        <v>0</v>
      </c>
      <c r="X225" s="2" t="s">
        <v>25</v>
      </c>
      <c r="Y225" s="2"/>
      <c r="Z225" s="2"/>
      <c r="AA225" s="2"/>
      <c r="AB225" s="2" t="s">
        <v>24</v>
      </c>
      <c r="AN225" s="10">
        <f t="shared" si="6"/>
        <v>45856</v>
      </c>
      <c r="AO225" t="e">
        <f>+VLOOKUP(D225,validaciones_json!$AS:$AS,1,0)</f>
        <v>#N/A</v>
      </c>
    </row>
    <row r="226" spans="1:41" ht="15" customHeight="1">
      <c r="A226" s="2" t="s">
        <v>704</v>
      </c>
      <c r="B226" s="2" t="s">
        <v>704</v>
      </c>
      <c r="C226" s="2"/>
      <c r="D226" s="2" t="s">
        <v>1923</v>
      </c>
      <c r="E226" s="2" t="str">
        <f t="shared" si="7"/>
        <v>F F002-00000001</v>
      </c>
      <c r="F226" s="2">
        <v>0</v>
      </c>
      <c r="G226" s="2"/>
      <c r="H226" s="2" t="s">
        <v>705</v>
      </c>
      <c r="I226" s="3">
        <v>45856</v>
      </c>
      <c r="J226" s="3">
        <v>45856</v>
      </c>
      <c r="K226" s="3">
        <v>45856</v>
      </c>
      <c r="L226" s="2" t="s">
        <v>706</v>
      </c>
      <c r="M226" s="2"/>
      <c r="N226" s="2"/>
      <c r="O226" s="2"/>
      <c r="P226" s="2" t="s">
        <v>21</v>
      </c>
      <c r="Q226" s="2">
        <v>-145.24</v>
      </c>
      <c r="R226" s="2">
        <v>-26.16</v>
      </c>
      <c r="S226" s="2">
        <v>-171.4</v>
      </c>
      <c r="T226" s="2">
        <v>-171.4</v>
      </c>
      <c r="U226" s="2">
        <v>-171.4</v>
      </c>
      <c r="V226" s="2" t="s">
        <v>22</v>
      </c>
      <c r="W226" s="2" t="b">
        <v>0</v>
      </c>
      <c r="X226" s="2" t="s">
        <v>23</v>
      </c>
      <c r="Y226" s="2"/>
      <c r="Z226" s="2"/>
      <c r="AA226" s="2"/>
      <c r="AB226" s="2" t="s">
        <v>24</v>
      </c>
      <c r="AN226" s="10">
        <f t="shared" si="6"/>
        <v>45856</v>
      </c>
      <c r="AO226" t="e">
        <f>+VLOOKUP(D226,validaciones_json!$AS:$AS,1,0)</f>
        <v>#N/A</v>
      </c>
    </row>
    <row r="227" spans="1:41" ht="15" customHeight="1">
      <c r="A227" s="2" t="s">
        <v>707</v>
      </c>
      <c r="B227" s="2" t="s">
        <v>707</v>
      </c>
      <c r="C227" s="2"/>
      <c r="D227" s="2" t="s">
        <v>1923</v>
      </c>
      <c r="E227" s="2" t="str">
        <f t="shared" si="7"/>
        <v>F F002-00032036</v>
      </c>
      <c r="F227" s="2">
        <v>0</v>
      </c>
      <c r="G227" s="2"/>
      <c r="H227" s="2" t="s">
        <v>92</v>
      </c>
      <c r="I227" s="3">
        <v>45855</v>
      </c>
      <c r="J227" s="3">
        <v>45855</v>
      </c>
      <c r="K227" s="3">
        <v>45855</v>
      </c>
      <c r="L227" s="2" t="s">
        <v>708</v>
      </c>
      <c r="M227" s="2"/>
      <c r="N227" s="2"/>
      <c r="O227" s="2"/>
      <c r="P227" s="2" t="s">
        <v>21</v>
      </c>
      <c r="Q227" s="2">
        <v>-1127.1400000000001</v>
      </c>
      <c r="R227" s="2">
        <v>-202.86</v>
      </c>
      <c r="S227" s="2">
        <v>-1330</v>
      </c>
      <c r="T227" s="2">
        <v>-1330</v>
      </c>
      <c r="U227" s="2"/>
      <c r="V227" s="2" t="s">
        <v>22</v>
      </c>
      <c r="W227" s="2" t="b">
        <v>0</v>
      </c>
      <c r="X227" s="2" t="s">
        <v>25</v>
      </c>
      <c r="Y227" s="2"/>
      <c r="Z227" s="2"/>
      <c r="AA227" s="2"/>
      <c r="AB227" s="2" t="s">
        <v>24</v>
      </c>
      <c r="AN227" s="10">
        <f t="shared" si="6"/>
        <v>45855</v>
      </c>
      <c r="AO227" t="e">
        <f>+VLOOKUP(D227,validaciones_json!$AS:$AS,1,0)</f>
        <v>#N/A</v>
      </c>
    </row>
    <row r="228" spans="1:41" ht="15" customHeight="1">
      <c r="A228" s="2" t="s">
        <v>709</v>
      </c>
      <c r="B228" s="2" t="s">
        <v>709</v>
      </c>
      <c r="C228" s="2"/>
      <c r="D228" s="2" t="s">
        <v>1923</v>
      </c>
      <c r="E228" s="2" t="str">
        <f t="shared" si="7"/>
        <v>F F001-00002033</v>
      </c>
      <c r="F228" s="2">
        <v>0</v>
      </c>
      <c r="G228" s="2"/>
      <c r="H228" s="2" t="s">
        <v>311</v>
      </c>
      <c r="I228" s="3">
        <v>45855</v>
      </c>
      <c r="J228" s="3">
        <v>45855</v>
      </c>
      <c r="K228" s="3">
        <v>45896</v>
      </c>
      <c r="L228" s="2"/>
      <c r="M228" s="2"/>
      <c r="N228" s="2"/>
      <c r="O228" s="2"/>
      <c r="P228" s="2" t="s">
        <v>21</v>
      </c>
      <c r="Q228" s="2">
        <v>-81.36</v>
      </c>
      <c r="R228" s="2">
        <v>-14.64</v>
      </c>
      <c r="S228" s="2">
        <v>-96</v>
      </c>
      <c r="T228" s="2">
        <v>-96</v>
      </c>
      <c r="U228" s="2"/>
      <c r="V228" s="2" t="s">
        <v>22</v>
      </c>
      <c r="W228" s="2" t="b">
        <v>0</v>
      </c>
      <c r="X228" s="2" t="s">
        <v>25</v>
      </c>
      <c r="Y228" s="2"/>
      <c r="Z228" s="2"/>
      <c r="AA228" s="2"/>
      <c r="AB228" s="2" t="s">
        <v>24</v>
      </c>
      <c r="AN228" s="10">
        <f t="shared" si="6"/>
        <v>45855</v>
      </c>
      <c r="AO228" t="e">
        <f>+VLOOKUP(D228,validaciones_json!$AS:$AS,1,0)</f>
        <v>#N/A</v>
      </c>
    </row>
    <row r="229" spans="1:41" ht="15" customHeight="1">
      <c r="A229" s="2" t="s">
        <v>710</v>
      </c>
      <c r="B229" s="2" t="s">
        <v>710</v>
      </c>
      <c r="C229" s="2"/>
      <c r="D229" s="2" t="s">
        <v>1923</v>
      </c>
      <c r="E229" s="2" t="str">
        <f t="shared" si="7"/>
        <v>F E001-00000246</v>
      </c>
      <c r="F229" s="2">
        <v>0</v>
      </c>
      <c r="G229" s="2"/>
      <c r="H229" s="2" t="s">
        <v>711</v>
      </c>
      <c r="I229" s="3">
        <v>45855</v>
      </c>
      <c r="J229" s="3">
        <v>45855</v>
      </c>
      <c r="K229" s="3">
        <v>45856</v>
      </c>
      <c r="L229" s="2" t="s">
        <v>712</v>
      </c>
      <c r="M229" s="2"/>
      <c r="N229" s="2"/>
      <c r="O229" s="2"/>
      <c r="P229" s="2" t="s">
        <v>21</v>
      </c>
      <c r="Q229" s="2">
        <v>-58.39</v>
      </c>
      <c r="R229" s="2">
        <v>-10.51</v>
      </c>
      <c r="S229" s="2">
        <v>-68.900000000000006</v>
      </c>
      <c r="T229" s="2">
        <v>-68.900000000000006</v>
      </c>
      <c r="U229" s="2"/>
      <c r="V229" s="2" t="s">
        <v>22</v>
      </c>
      <c r="W229" s="2" t="b">
        <v>0</v>
      </c>
      <c r="X229" s="2" t="s">
        <v>25</v>
      </c>
      <c r="Y229" s="2"/>
      <c r="Z229" s="2"/>
      <c r="AA229" s="2"/>
      <c r="AB229" s="2" t="s">
        <v>24</v>
      </c>
      <c r="AN229" s="10">
        <f t="shared" si="6"/>
        <v>45855</v>
      </c>
      <c r="AO229" t="e">
        <f>+VLOOKUP(D229,validaciones_json!$AS:$AS,1,0)</f>
        <v>#N/A</v>
      </c>
    </row>
    <row r="230" spans="1:41" ht="15" customHeight="1">
      <c r="A230" s="2" t="s">
        <v>713</v>
      </c>
      <c r="B230" s="2" t="s">
        <v>713</v>
      </c>
      <c r="C230" s="2"/>
      <c r="D230" s="2" t="s">
        <v>1923</v>
      </c>
      <c r="E230" s="2" t="str">
        <f t="shared" si="7"/>
        <v>F E001-00000010</v>
      </c>
      <c r="F230" s="2">
        <v>0</v>
      </c>
      <c r="G230" s="2"/>
      <c r="H230" s="2" t="s">
        <v>572</v>
      </c>
      <c r="I230" s="3">
        <v>45855</v>
      </c>
      <c r="J230" s="3">
        <v>45855</v>
      </c>
      <c r="K230" s="3">
        <v>45855</v>
      </c>
      <c r="L230" s="2" t="s">
        <v>714</v>
      </c>
      <c r="M230" s="2"/>
      <c r="N230" s="2"/>
      <c r="O230" s="2"/>
      <c r="P230" s="2" t="s">
        <v>21</v>
      </c>
      <c r="Q230" s="2">
        <v>-900</v>
      </c>
      <c r="R230" s="2">
        <v>-162</v>
      </c>
      <c r="S230" s="2">
        <v>-1062</v>
      </c>
      <c r="T230" s="2">
        <v>-1062</v>
      </c>
      <c r="U230" s="2"/>
      <c r="V230" s="2" t="s">
        <v>22</v>
      </c>
      <c r="W230" s="2" t="b">
        <v>0</v>
      </c>
      <c r="X230" s="2" t="s">
        <v>25</v>
      </c>
      <c r="Y230" s="2"/>
      <c r="Z230" s="2"/>
      <c r="AA230" s="2"/>
      <c r="AB230" s="2" t="s">
        <v>24</v>
      </c>
      <c r="AN230" s="10">
        <f t="shared" si="6"/>
        <v>45855</v>
      </c>
      <c r="AO230" t="e">
        <f>+VLOOKUP(D230,validaciones_json!$AS:$AS,1,0)</f>
        <v>#N/A</v>
      </c>
    </row>
    <row r="231" spans="1:41" ht="15" customHeight="1">
      <c r="A231" s="2" t="s">
        <v>715</v>
      </c>
      <c r="B231" s="2" t="s">
        <v>715</v>
      </c>
      <c r="C231" s="2"/>
      <c r="D231" s="2" t="s">
        <v>1923</v>
      </c>
      <c r="E231" s="2" t="str">
        <f t="shared" si="7"/>
        <v>F SB01-0555279995</v>
      </c>
      <c r="F231" s="2">
        <v>0</v>
      </c>
      <c r="G231" s="2"/>
      <c r="H231" s="2" t="s">
        <v>261</v>
      </c>
      <c r="I231" s="3">
        <v>45854</v>
      </c>
      <c r="J231" s="3">
        <v>45854</v>
      </c>
      <c r="K231" s="3">
        <v>45873</v>
      </c>
      <c r="L231" s="2" t="s">
        <v>716</v>
      </c>
      <c r="M231" s="2"/>
      <c r="N231" s="2"/>
      <c r="O231" s="2"/>
      <c r="P231" s="2" t="s">
        <v>21</v>
      </c>
      <c r="Q231" s="2">
        <v>-25.33</v>
      </c>
      <c r="R231" s="2">
        <v>-4.5599999999999996</v>
      </c>
      <c r="S231" s="2">
        <v>-29.89</v>
      </c>
      <c r="T231" s="2">
        <v>-29.89</v>
      </c>
      <c r="U231" s="2"/>
      <c r="V231" s="2" t="s">
        <v>22</v>
      </c>
      <c r="W231" s="2" t="b">
        <v>0</v>
      </c>
      <c r="X231" s="2" t="s">
        <v>25</v>
      </c>
      <c r="Y231" s="2"/>
      <c r="Z231" s="2"/>
      <c r="AA231" s="2"/>
      <c r="AB231" s="2" t="s">
        <v>24</v>
      </c>
      <c r="AN231" s="10">
        <f t="shared" si="6"/>
        <v>45854</v>
      </c>
      <c r="AO231" t="e">
        <f>+VLOOKUP(D231,validaciones_json!$AS:$AS,1,0)</f>
        <v>#N/A</v>
      </c>
    </row>
    <row r="232" spans="1:41" ht="15" customHeight="1">
      <c r="A232" s="2" t="s">
        <v>717</v>
      </c>
      <c r="B232" s="2" t="s">
        <v>717</v>
      </c>
      <c r="C232" s="2"/>
      <c r="D232" s="2" t="s">
        <v>1923</v>
      </c>
      <c r="E232" s="2" t="str">
        <f t="shared" si="7"/>
        <v>F F021-00004869</v>
      </c>
      <c r="F232" s="2">
        <v>0</v>
      </c>
      <c r="G232" s="2"/>
      <c r="H232" s="2" t="s">
        <v>304</v>
      </c>
      <c r="I232" s="3">
        <v>45854</v>
      </c>
      <c r="J232" s="3">
        <v>45854</v>
      </c>
      <c r="K232" s="3">
        <v>45896</v>
      </c>
      <c r="L232" s="2"/>
      <c r="M232" s="2"/>
      <c r="N232" s="2"/>
      <c r="O232" s="2"/>
      <c r="P232" s="2" t="s">
        <v>21</v>
      </c>
      <c r="Q232" s="2">
        <v>-86.44</v>
      </c>
      <c r="R232" s="2">
        <v>-15.56</v>
      </c>
      <c r="S232" s="2">
        <v>-102</v>
      </c>
      <c r="T232" s="2">
        <v>-102</v>
      </c>
      <c r="U232" s="2"/>
      <c r="V232" s="2" t="s">
        <v>22</v>
      </c>
      <c r="W232" s="2" t="b">
        <v>0</v>
      </c>
      <c r="X232" s="2" t="s">
        <v>25</v>
      </c>
      <c r="Y232" s="2"/>
      <c r="Z232" s="2"/>
      <c r="AA232" s="2"/>
      <c r="AB232" s="2" t="s">
        <v>24</v>
      </c>
      <c r="AN232" s="10">
        <f t="shared" si="6"/>
        <v>45854</v>
      </c>
      <c r="AO232" t="e">
        <f>+VLOOKUP(D232,validaciones_json!$AS:$AS,1,0)</f>
        <v>#N/A</v>
      </c>
    </row>
    <row r="233" spans="1:41" ht="15" customHeight="1">
      <c r="A233" s="2" t="s">
        <v>718</v>
      </c>
      <c r="B233" s="2" t="s">
        <v>718</v>
      </c>
      <c r="C233" s="2"/>
      <c r="D233" s="2" t="s">
        <v>1923</v>
      </c>
      <c r="E233" s="2" t="str">
        <f t="shared" si="7"/>
        <v>F E001-00000279</v>
      </c>
      <c r="F233" s="2">
        <v>0</v>
      </c>
      <c r="G233" s="2"/>
      <c r="H233" s="2" t="s">
        <v>392</v>
      </c>
      <c r="I233" s="3">
        <v>45854</v>
      </c>
      <c r="J233" s="3">
        <v>45854</v>
      </c>
      <c r="K233" s="3">
        <v>45854</v>
      </c>
      <c r="L233" s="2" t="s">
        <v>719</v>
      </c>
      <c r="M233" s="2"/>
      <c r="N233" s="2"/>
      <c r="O233" s="2"/>
      <c r="P233" s="2" t="s">
        <v>21</v>
      </c>
      <c r="Q233" s="2">
        <v>-364.41</v>
      </c>
      <c r="R233" s="2">
        <v>-65.59</v>
      </c>
      <c r="S233" s="2">
        <v>-430</v>
      </c>
      <c r="T233" s="2">
        <v>-430</v>
      </c>
      <c r="U233" s="2"/>
      <c r="V233" s="2" t="s">
        <v>22</v>
      </c>
      <c r="W233" s="2" t="b">
        <v>0</v>
      </c>
      <c r="X233" s="2" t="s">
        <v>25</v>
      </c>
      <c r="Y233" s="2"/>
      <c r="Z233" s="2"/>
      <c r="AA233" s="2"/>
      <c r="AB233" s="2" t="s">
        <v>24</v>
      </c>
      <c r="AN233" s="10">
        <f t="shared" si="6"/>
        <v>45854</v>
      </c>
      <c r="AO233" t="e">
        <f>+VLOOKUP(D233,validaciones_json!$AS:$AS,1,0)</f>
        <v>#N/A</v>
      </c>
    </row>
    <row r="234" spans="1:41" ht="15" customHeight="1">
      <c r="A234" s="2" t="s">
        <v>720</v>
      </c>
      <c r="B234" s="2" t="s">
        <v>720</v>
      </c>
      <c r="C234" s="2"/>
      <c r="D234" s="2" t="s">
        <v>1923</v>
      </c>
      <c r="E234" s="2" t="str">
        <f t="shared" si="7"/>
        <v>F E001-00000169</v>
      </c>
      <c r="F234" s="2">
        <v>0</v>
      </c>
      <c r="G234" s="2"/>
      <c r="H234" s="2" t="s">
        <v>440</v>
      </c>
      <c r="I234" s="3">
        <v>45854</v>
      </c>
      <c r="J234" s="3">
        <v>45854</v>
      </c>
      <c r="K234" s="3">
        <v>45854</v>
      </c>
      <c r="L234" s="2" t="s">
        <v>721</v>
      </c>
      <c r="M234" s="2"/>
      <c r="N234" s="2"/>
      <c r="O234" s="2"/>
      <c r="P234" s="2" t="s">
        <v>21</v>
      </c>
      <c r="Q234" s="2">
        <v>-220</v>
      </c>
      <c r="R234" s="2">
        <v>-39.6</v>
      </c>
      <c r="S234" s="2">
        <v>-259.60000000000002</v>
      </c>
      <c r="T234" s="2">
        <v>-259.60000000000002</v>
      </c>
      <c r="U234" s="2"/>
      <c r="V234" s="2" t="s">
        <v>22</v>
      </c>
      <c r="W234" s="2" t="b">
        <v>0</v>
      </c>
      <c r="X234" s="2" t="s">
        <v>25</v>
      </c>
      <c r="Y234" s="2"/>
      <c r="Z234" s="2"/>
      <c r="AA234" s="2"/>
      <c r="AB234" s="2" t="s">
        <v>24</v>
      </c>
      <c r="AN234" s="10">
        <f t="shared" si="6"/>
        <v>45854</v>
      </c>
      <c r="AO234" t="e">
        <f>+VLOOKUP(D234,validaciones_json!$AS:$AS,1,0)</f>
        <v>#N/A</v>
      </c>
    </row>
    <row r="235" spans="1:41" ht="15" customHeight="1">
      <c r="A235" s="2" t="s">
        <v>722</v>
      </c>
      <c r="B235" s="2" t="s">
        <v>722</v>
      </c>
      <c r="C235" s="2"/>
      <c r="D235" s="2" t="s">
        <v>1923</v>
      </c>
      <c r="E235" s="2" t="str">
        <f t="shared" si="7"/>
        <v>F E001-00000008</v>
      </c>
      <c r="F235" s="2">
        <v>0</v>
      </c>
      <c r="G235" s="2"/>
      <c r="H235" s="2" t="s">
        <v>216</v>
      </c>
      <c r="I235" s="3">
        <v>45854</v>
      </c>
      <c r="J235" s="3">
        <v>45854</v>
      </c>
      <c r="K235" s="3">
        <v>45854</v>
      </c>
      <c r="L235" s="2"/>
      <c r="M235" s="2"/>
      <c r="N235" s="2"/>
      <c r="O235" s="2"/>
      <c r="P235" s="2" t="s">
        <v>21</v>
      </c>
      <c r="Q235" s="2">
        <v>-5050</v>
      </c>
      <c r="R235" s="2">
        <v>-909</v>
      </c>
      <c r="S235" s="2">
        <v>-5959</v>
      </c>
      <c r="T235" s="2">
        <v>-5959</v>
      </c>
      <c r="U235" s="2"/>
      <c r="V235" s="2" t="s">
        <v>22</v>
      </c>
      <c r="W235" s="2" t="b">
        <v>0</v>
      </c>
      <c r="X235" s="2" t="s">
        <v>25</v>
      </c>
      <c r="Y235" s="2"/>
      <c r="Z235" s="2"/>
      <c r="AA235" s="2"/>
      <c r="AB235" s="2" t="s">
        <v>24</v>
      </c>
      <c r="AN235" s="10">
        <f t="shared" si="6"/>
        <v>45854</v>
      </c>
      <c r="AO235" t="e">
        <f>+VLOOKUP(D235,validaciones_json!$AS:$AS,1,0)</f>
        <v>#N/A</v>
      </c>
    </row>
    <row r="236" spans="1:41" ht="15" customHeight="1">
      <c r="A236" s="2" t="s">
        <v>723</v>
      </c>
      <c r="B236" s="2" t="s">
        <v>723</v>
      </c>
      <c r="C236" s="2"/>
      <c r="D236" s="2" t="s">
        <v>1923</v>
      </c>
      <c r="E236" s="2" t="str">
        <f t="shared" si="7"/>
        <v>F E001-00000559</v>
      </c>
      <c r="F236" s="2">
        <v>0</v>
      </c>
      <c r="G236" s="2"/>
      <c r="H236" s="2" t="s">
        <v>724</v>
      </c>
      <c r="I236" s="3">
        <v>45853</v>
      </c>
      <c r="J236" s="3">
        <v>45853</v>
      </c>
      <c r="K236" s="3">
        <v>45856</v>
      </c>
      <c r="L236" s="2" t="s">
        <v>725</v>
      </c>
      <c r="M236" s="2"/>
      <c r="N236" s="2"/>
      <c r="O236" s="2"/>
      <c r="P236" s="2" t="s">
        <v>21</v>
      </c>
      <c r="Q236" s="2">
        <v>-2676.75</v>
      </c>
      <c r="R236" s="2">
        <v>-481.82</v>
      </c>
      <c r="S236" s="2">
        <v>-3158.57</v>
      </c>
      <c r="T236" s="2">
        <v>-3158.57</v>
      </c>
      <c r="U236" s="2"/>
      <c r="V236" s="2" t="s">
        <v>22</v>
      </c>
      <c r="W236" s="2" t="b">
        <v>0</v>
      </c>
      <c r="X236" s="2" t="s">
        <v>25</v>
      </c>
      <c r="Y236" s="2"/>
      <c r="Z236" s="2"/>
      <c r="AA236" s="2"/>
      <c r="AB236" s="2" t="s">
        <v>24</v>
      </c>
      <c r="AN236" s="10">
        <f t="shared" si="6"/>
        <v>45853</v>
      </c>
      <c r="AO236" t="e">
        <f>+VLOOKUP(D236,validaciones_json!$AS:$AS,1,0)</f>
        <v>#N/A</v>
      </c>
    </row>
    <row r="237" spans="1:41" ht="15" customHeight="1">
      <c r="A237" s="2" t="s">
        <v>726</v>
      </c>
      <c r="B237" s="2" t="s">
        <v>726</v>
      </c>
      <c r="C237" s="2"/>
      <c r="D237" s="2" t="s">
        <v>1923</v>
      </c>
      <c r="E237" s="2" t="str">
        <f t="shared" si="7"/>
        <v>F E001-00000085</v>
      </c>
      <c r="F237" s="2">
        <v>0</v>
      </c>
      <c r="G237" s="2"/>
      <c r="H237" s="2" t="s">
        <v>225</v>
      </c>
      <c r="I237" s="3">
        <v>45853</v>
      </c>
      <c r="J237" s="3">
        <v>45853</v>
      </c>
      <c r="K237" s="3">
        <v>45853</v>
      </c>
      <c r="L237" s="2"/>
      <c r="M237" s="2"/>
      <c r="N237" s="2"/>
      <c r="O237" s="2"/>
      <c r="P237" s="2" t="s">
        <v>21</v>
      </c>
      <c r="Q237" s="2">
        <v>-600</v>
      </c>
      <c r="R237" s="2">
        <v>-108</v>
      </c>
      <c r="S237" s="2">
        <v>-708</v>
      </c>
      <c r="T237" s="2">
        <v>-708</v>
      </c>
      <c r="U237" s="2"/>
      <c r="V237" s="2" t="s">
        <v>22</v>
      </c>
      <c r="W237" s="2" t="b">
        <v>0</v>
      </c>
      <c r="X237" s="2" t="s">
        <v>25</v>
      </c>
      <c r="Y237" s="2"/>
      <c r="Z237" s="2"/>
      <c r="AA237" s="2"/>
      <c r="AB237" s="2" t="s">
        <v>24</v>
      </c>
      <c r="AN237" s="10">
        <f t="shared" si="6"/>
        <v>45853</v>
      </c>
      <c r="AO237" t="e">
        <f>+VLOOKUP(D237,validaciones_json!$AS:$AS,1,0)</f>
        <v>#N/A</v>
      </c>
    </row>
    <row r="238" spans="1:41" ht="15" customHeight="1">
      <c r="A238" s="2" t="s">
        <v>727</v>
      </c>
      <c r="B238" s="2" t="s">
        <v>727</v>
      </c>
      <c r="C238" s="2"/>
      <c r="D238" s="2" t="s">
        <v>1923</v>
      </c>
      <c r="E238" s="2" t="str">
        <f t="shared" si="7"/>
        <v>F E001-00001195</v>
      </c>
      <c r="F238" s="2">
        <v>0</v>
      </c>
      <c r="G238" s="2"/>
      <c r="H238" s="2" t="s">
        <v>700</v>
      </c>
      <c r="I238" s="3">
        <v>45852</v>
      </c>
      <c r="J238" s="3">
        <v>45852</v>
      </c>
      <c r="K238" s="3">
        <v>45852</v>
      </c>
      <c r="L238" s="2" t="s">
        <v>728</v>
      </c>
      <c r="M238" s="2"/>
      <c r="N238" s="2"/>
      <c r="O238" s="2"/>
      <c r="P238" s="2" t="s">
        <v>21</v>
      </c>
      <c r="Q238" s="2">
        <v>-211.87</v>
      </c>
      <c r="R238" s="2">
        <v>-38.14</v>
      </c>
      <c r="S238" s="2">
        <v>-250.01</v>
      </c>
      <c r="T238" s="2">
        <v>-250.01</v>
      </c>
      <c r="U238" s="2"/>
      <c r="V238" s="2" t="s">
        <v>22</v>
      </c>
      <c r="W238" s="2" t="b">
        <v>0</v>
      </c>
      <c r="X238" s="2" t="s">
        <v>25</v>
      </c>
      <c r="Y238" s="2"/>
      <c r="Z238" s="2"/>
      <c r="AA238" s="2"/>
      <c r="AB238" s="2" t="s">
        <v>24</v>
      </c>
      <c r="AN238" s="10">
        <f t="shared" si="6"/>
        <v>45852</v>
      </c>
      <c r="AO238" t="e">
        <f>+VLOOKUP(D238,validaciones_json!$AS:$AS,1,0)</f>
        <v>#N/A</v>
      </c>
    </row>
    <row r="239" spans="1:41" ht="15" customHeight="1">
      <c r="A239" s="2" t="s">
        <v>729</v>
      </c>
      <c r="B239" s="2" t="s">
        <v>729</v>
      </c>
      <c r="C239" s="2"/>
      <c r="D239" s="2" t="s">
        <v>1923</v>
      </c>
      <c r="E239" s="2" t="str">
        <f t="shared" si="7"/>
        <v>F E001-00000507</v>
      </c>
      <c r="F239" s="2">
        <v>0</v>
      </c>
      <c r="G239" s="2"/>
      <c r="H239" s="2" t="s">
        <v>328</v>
      </c>
      <c r="I239" s="3">
        <v>45850</v>
      </c>
      <c r="J239" s="3">
        <v>45850</v>
      </c>
      <c r="K239" s="3">
        <v>45854</v>
      </c>
      <c r="L239" s="2"/>
      <c r="M239" s="2"/>
      <c r="N239" s="2"/>
      <c r="O239" s="2"/>
      <c r="P239" s="2" t="s">
        <v>21</v>
      </c>
      <c r="Q239" s="2">
        <v>-16000</v>
      </c>
      <c r="R239" s="2">
        <v>-2880</v>
      </c>
      <c r="S239" s="2">
        <v>-18880</v>
      </c>
      <c r="T239" s="2">
        <v>-18880</v>
      </c>
      <c r="U239" s="2"/>
      <c r="V239" s="2" t="s">
        <v>22</v>
      </c>
      <c r="W239" s="2" t="b">
        <v>0</v>
      </c>
      <c r="X239" s="2" t="s">
        <v>25</v>
      </c>
      <c r="Y239" s="2"/>
      <c r="Z239" s="2"/>
      <c r="AA239" s="2"/>
      <c r="AB239" s="2" t="s">
        <v>24</v>
      </c>
      <c r="AN239" s="10">
        <f t="shared" si="6"/>
        <v>45850</v>
      </c>
      <c r="AO239" t="e">
        <f>+VLOOKUP(D239,validaciones_json!$AS:$AS,1,0)</f>
        <v>#N/A</v>
      </c>
    </row>
    <row r="240" spans="1:41" ht="15" customHeight="1">
      <c r="A240" s="2" t="s">
        <v>730</v>
      </c>
      <c r="B240" s="2" t="s">
        <v>730</v>
      </c>
      <c r="C240" s="2"/>
      <c r="D240" s="2" t="s">
        <v>1923</v>
      </c>
      <c r="E240" s="2" t="str">
        <f t="shared" si="7"/>
        <v>F E001-00000506</v>
      </c>
      <c r="F240" s="2">
        <v>0</v>
      </c>
      <c r="G240" s="2"/>
      <c r="H240" s="2" t="s">
        <v>328</v>
      </c>
      <c r="I240" s="3">
        <v>45850</v>
      </c>
      <c r="J240" s="3">
        <v>45850</v>
      </c>
      <c r="K240" s="3">
        <v>45850</v>
      </c>
      <c r="L240" s="2"/>
      <c r="M240" s="2"/>
      <c r="N240" s="2"/>
      <c r="O240" s="2"/>
      <c r="P240" s="2" t="s">
        <v>21</v>
      </c>
      <c r="Q240" s="2">
        <v>-24621.97</v>
      </c>
      <c r="R240" s="2">
        <v>-4431.95</v>
      </c>
      <c r="S240" s="2">
        <v>-29053.919999999998</v>
      </c>
      <c r="T240" s="2">
        <v>-29053.919999999998</v>
      </c>
      <c r="U240" s="2"/>
      <c r="V240" s="2" t="s">
        <v>22</v>
      </c>
      <c r="W240" s="2" t="b">
        <v>0</v>
      </c>
      <c r="X240" s="2" t="s">
        <v>25</v>
      </c>
      <c r="Y240" s="2"/>
      <c r="Z240" s="2"/>
      <c r="AA240" s="2"/>
      <c r="AB240" s="2" t="s">
        <v>24</v>
      </c>
      <c r="AN240" s="10">
        <f t="shared" si="6"/>
        <v>45850</v>
      </c>
      <c r="AO240" t="e">
        <f>+VLOOKUP(D240,validaciones_json!$AS:$AS,1,0)</f>
        <v>#N/A</v>
      </c>
    </row>
    <row r="241" spans="1:41" ht="15" customHeight="1">
      <c r="A241" s="2" t="s">
        <v>731</v>
      </c>
      <c r="B241" s="2" t="s">
        <v>731</v>
      </c>
      <c r="C241" s="2"/>
      <c r="D241" s="2" t="s">
        <v>1931</v>
      </c>
      <c r="E241" s="2" t="str">
        <f t="shared" si="7"/>
        <v>R S108-237482</v>
      </c>
      <c r="F241" s="2">
        <v>0</v>
      </c>
      <c r="G241" s="2"/>
      <c r="H241" s="2" t="s">
        <v>422</v>
      </c>
      <c r="I241" s="3">
        <v>45849</v>
      </c>
      <c r="J241" s="3">
        <v>45849</v>
      </c>
      <c r="K241" s="3">
        <v>45860</v>
      </c>
      <c r="L241" s="2" t="s">
        <v>732</v>
      </c>
      <c r="M241" s="2"/>
      <c r="N241" s="2"/>
      <c r="O241" s="2"/>
      <c r="P241" s="2" t="s">
        <v>21</v>
      </c>
      <c r="Q241" s="2">
        <v>-590.76</v>
      </c>
      <c r="R241" s="2">
        <v>-106.34</v>
      </c>
      <c r="S241" s="2">
        <v>-697.1</v>
      </c>
      <c r="T241" s="2">
        <v>-697.1</v>
      </c>
      <c r="U241" s="2"/>
      <c r="V241" s="2" t="s">
        <v>22</v>
      </c>
      <c r="W241" s="2" t="b">
        <v>0</v>
      </c>
      <c r="X241" s="2" t="s">
        <v>25</v>
      </c>
      <c r="Y241" s="2"/>
      <c r="Z241" s="2"/>
      <c r="AA241" s="2"/>
      <c r="AB241" s="2" t="s">
        <v>24</v>
      </c>
      <c r="AN241" s="10">
        <f t="shared" si="6"/>
        <v>45849</v>
      </c>
      <c r="AO241" t="e">
        <f>+VLOOKUP(D241,validaciones_json!$AS:$AS,1,0)</f>
        <v>#N/A</v>
      </c>
    </row>
    <row r="242" spans="1:41" ht="15" customHeight="1">
      <c r="A242" s="2" t="s">
        <v>733</v>
      </c>
      <c r="B242" s="2" t="s">
        <v>1706</v>
      </c>
      <c r="C242" s="2"/>
      <c r="D242" s="2" t="s">
        <v>1923</v>
      </c>
      <c r="E242" s="2" t="str">
        <f t="shared" si="7"/>
        <v>F NÂ° F001-00009163</v>
      </c>
      <c r="F242" s="2">
        <v>0</v>
      </c>
      <c r="G242" s="2"/>
      <c r="H242" s="2" t="s">
        <v>264</v>
      </c>
      <c r="I242" s="3">
        <v>45849</v>
      </c>
      <c r="J242" s="3">
        <v>45849</v>
      </c>
      <c r="K242" s="3">
        <v>45849</v>
      </c>
      <c r="L242" s="2" t="s">
        <v>734</v>
      </c>
      <c r="M242" s="2"/>
      <c r="N242" s="2"/>
      <c r="O242" s="2"/>
      <c r="P242" s="2" t="s">
        <v>21</v>
      </c>
      <c r="Q242" s="2">
        <v>-7504.19</v>
      </c>
      <c r="R242" s="2">
        <v>-1350.81</v>
      </c>
      <c r="S242" s="2">
        <v>-8855</v>
      </c>
      <c r="T242" s="2">
        <v>-8855</v>
      </c>
      <c r="U242" s="2"/>
      <c r="V242" s="2" t="s">
        <v>22</v>
      </c>
      <c r="W242" s="2" t="b">
        <v>0</v>
      </c>
      <c r="X242" s="2" t="s">
        <v>25</v>
      </c>
      <c r="Y242" s="2"/>
      <c r="Z242" s="2"/>
      <c r="AA242" s="2"/>
      <c r="AB242" s="2" t="s">
        <v>24</v>
      </c>
      <c r="AN242" s="10">
        <f t="shared" si="6"/>
        <v>45849</v>
      </c>
      <c r="AO242" t="e">
        <f>+VLOOKUP(D242,validaciones_json!$AS:$AS,1,0)</f>
        <v>#N/A</v>
      </c>
    </row>
    <row r="243" spans="1:41" ht="15" customHeight="1">
      <c r="A243" s="2" t="s">
        <v>735</v>
      </c>
      <c r="B243" s="2" t="s">
        <v>735</v>
      </c>
      <c r="C243" s="2"/>
      <c r="D243" s="2" t="s">
        <v>1923</v>
      </c>
      <c r="E243" s="2" t="str">
        <f t="shared" si="7"/>
        <v>F F052-01597353</v>
      </c>
      <c r="F243" s="2">
        <v>0</v>
      </c>
      <c r="G243" s="2"/>
      <c r="H243" s="2" t="s">
        <v>185</v>
      </c>
      <c r="I243" s="3">
        <v>45849</v>
      </c>
      <c r="J243" s="3">
        <v>45849</v>
      </c>
      <c r="K243" s="3">
        <v>45852</v>
      </c>
      <c r="L243" s="2" t="s">
        <v>736</v>
      </c>
      <c r="M243" s="2"/>
      <c r="N243" s="2"/>
      <c r="O243" s="2"/>
      <c r="P243" s="2" t="s">
        <v>21</v>
      </c>
      <c r="Q243" s="2">
        <v>-100</v>
      </c>
      <c r="R243" s="2">
        <v>-18</v>
      </c>
      <c r="S243" s="2">
        <v>-118</v>
      </c>
      <c r="T243" s="2">
        <v>-118</v>
      </c>
      <c r="U243" s="2"/>
      <c r="V243" s="2" t="s">
        <v>22</v>
      </c>
      <c r="W243" s="2" t="b">
        <v>0</v>
      </c>
      <c r="X243" s="2" t="s">
        <v>25</v>
      </c>
      <c r="Y243" s="2"/>
      <c r="Z243" s="2"/>
      <c r="AA243" s="2"/>
      <c r="AB243" s="2" t="s">
        <v>24</v>
      </c>
      <c r="AN243" s="10">
        <f t="shared" si="6"/>
        <v>45849</v>
      </c>
      <c r="AO243" t="e">
        <f>+VLOOKUP(D243,validaciones_json!$AS:$AS,1,0)</f>
        <v>#N/A</v>
      </c>
    </row>
    <row r="244" spans="1:41" ht="15" customHeight="1">
      <c r="A244" s="2" t="s">
        <v>737</v>
      </c>
      <c r="B244" s="2" t="s">
        <v>737</v>
      </c>
      <c r="C244" s="2"/>
      <c r="D244" s="2" t="s">
        <v>1923</v>
      </c>
      <c r="E244" s="2" t="str">
        <f t="shared" si="7"/>
        <v>F FI37-00026643</v>
      </c>
      <c r="F244" s="2">
        <v>0</v>
      </c>
      <c r="G244" s="2"/>
      <c r="H244" s="2" t="s">
        <v>348</v>
      </c>
      <c r="I244" s="3">
        <v>45848</v>
      </c>
      <c r="J244" s="3">
        <v>45848</v>
      </c>
      <c r="K244" s="3">
        <v>45869</v>
      </c>
      <c r="L244" s="2" t="s">
        <v>738</v>
      </c>
      <c r="M244" s="2"/>
      <c r="N244" s="2"/>
      <c r="O244" s="2"/>
      <c r="P244" s="2" t="s">
        <v>21</v>
      </c>
      <c r="Q244" s="2">
        <v>-1907.63</v>
      </c>
      <c r="R244" s="2">
        <v>-343.37</v>
      </c>
      <c r="S244" s="2">
        <v>-2251</v>
      </c>
      <c r="T244" s="2">
        <v>-2251</v>
      </c>
      <c r="U244" s="2"/>
      <c r="V244" s="2" t="s">
        <v>22</v>
      </c>
      <c r="W244" s="2" t="b">
        <v>0</v>
      </c>
      <c r="X244" s="2" t="s">
        <v>25</v>
      </c>
      <c r="Y244" s="2"/>
      <c r="Z244" s="2"/>
      <c r="AA244" s="2"/>
      <c r="AB244" s="2" t="s">
        <v>24</v>
      </c>
      <c r="AN244" s="10">
        <f t="shared" si="6"/>
        <v>45848</v>
      </c>
      <c r="AO244" t="e">
        <f>+VLOOKUP(D244,validaciones_json!$AS:$AS,1,0)</f>
        <v>#N/A</v>
      </c>
    </row>
    <row r="245" spans="1:41" ht="15" customHeight="1">
      <c r="A245" s="2" t="s">
        <v>739</v>
      </c>
      <c r="B245" s="2" t="s">
        <v>739</v>
      </c>
      <c r="C245" s="2"/>
      <c r="D245" s="2" t="s">
        <v>1949</v>
      </c>
      <c r="E245" s="2" t="str">
        <f t="shared" si="7"/>
        <v>B B002-00224626</v>
      </c>
      <c r="F245" s="2">
        <v>0</v>
      </c>
      <c r="G245" s="2"/>
      <c r="H245" s="2" t="s">
        <v>740</v>
      </c>
      <c r="I245" s="3">
        <v>45848</v>
      </c>
      <c r="J245" s="3">
        <v>45848</v>
      </c>
      <c r="K245" s="3">
        <v>45896</v>
      </c>
      <c r="L245" s="2"/>
      <c r="M245" s="2"/>
      <c r="N245" s="2"/>
      <c r="O245" s="2"/>
      <c r="P245" s="2" t="s">
        <v>21</v>
      </c>
      <c r="Q245" s="2">
        <v>-82.2</v>
      </c>
      <c r="R245" s="2">
        <v>-14.8</v>
      </c>
      <c r="S245" s="2">
        <v>-97</v>
      </c>
      <c r="T245" s="2">
        <v>-97</v>
      </c>
      <c r="U245" s="2"/>
      <c r="V245" s="2" t="s">
        <v>22</v>
      </c>
      <c r="W245" s="2" t="b">
        <v>0</v>
      </c>
      <c r="X245" s="2" t="s">
        <v>25</v>
      </c>
      <c r="Y245" s="2"/>
      <c r="Z245" s="2"/>
      <c r="AA245" s="2"/>
      <c r="AB245" s="2" t="s">
        <v>24</v>
      </c>
      <c r="AN245" s="10">
        <f t="shared" si="6"/>
        <v>45848</v>
      </c>
      <c r="AO245" t="e">
        <f>+VLOOKUP(D245,validaciones_json!$AS:$AS,1,0)</f>
        <v>#N/A</v>
      </c>
    </row>
    <row r="246" spans="1:41" ht="15" customHeight="1">
      <c r="A246" s="2" t="s">
        <v>741</v>
      </c>
      <c r="B246" s="2" t="s">
        <v>1709</v>
      </c>
      <c r="C246" s="2"/>
      <c r="D246" s="2" t="s">
        <v>1919</v>
      </c>
      <c r="E246" s="2" t="str">
        <f t="shared" si="7"/>
        <v>RE-00120</v>
      </c>
      <c r="F246" s="2">
        <v>0</v>
      </c>
      <c r="G246" s="2"/>
      <c r="H246" s="2" t="s">
        <v>742</v>
      </c>
      <c r="I246" s="3">
        <v>45845</v>
      </c>
      <c r="J246" s="3">
        <v>45845</v>
      </c>
      <c r="K246" s="3">
        <v>45846</v>
      </c>
      <c r="L246" s="2"/>
      <c r="M246" s="2"/>
      <c r="N246" s="2"/>
      <c r="O246" s="2"/>
      <c r="P246" s="2" t="s">
        <v>21</v>
      </c>
      <c r="Q246" s="2">
        <v>-847.46</v>
      </c>
      <c r="R246" s="2">
        <v>-152.54</v>
      </c>
      <c r="S246" s="2">
        <v>-1000</v>
      </c>
      <c r="T246" s="2">
        <v>-1000</v>
      </c>
      <c r="U246" s="2"/>
      <c r="V246" s="2" t="s">
        <v>22</v>
      </c>
      <c r="W246" s="2" t="b">
        <v>0</v>
      </c>
      <c r="X246" s="2" t="s">
        <v>25</v>
      </c>
      <c r="Y246" s="2"/>
      <c r="Z246" s="2"/>
      <c r="AA246" s="2"/>
      <c r="AB246" s="2" t="s">
        <v>24</v>
      </c>
      <c r="AN246" s="10">
        <f t="shared" si="6"/>
        <v>45845</v>
      </c>
      <c r="AO246" t="e">
        <f>+VLOOKUP(D246,validaciones_json!$AS:$AS,1,0)</f>
        <v>#N/A</v>
      </c>
    </row>
    <row r="247" spans="1:41" ht="15" customHeight="1">
      <c r="A247" s="2" t="s">
        <v>743</v>
      </c>
      <c r="B247" s="2" t="s">
        <v>1710</v>
      </c>
      <c r="C247" s="2"/>
      <c r="D247" s="2" t="s">
        <v>1919</v>
      </c>
      <c r="E247" s="2" t="str">
        <f t="shared" si="7"/>
        <v>RE-0011</v>
      </c>
      <c r="F247" s="2">
        <v>0</v>
      </c>
      <c r="G247" s="2"/>
      <c r="H247" s="2" t="s">
        <v>744</v>
      </c>
      <c r="I247" s="3">
        <v>45845</v>
      </c>
      <c r="J247" s="3">
        <v>45845</v>
      </c>
      <c r="K247" s="3">
        <v>45845</v>
      </c>
      <c r="L247" s="2" t="s">
        <v>745</v>
      </c>
      <c r="M247" s="2"/>
      <c r="N247" s="2"/>
      <c r="O247" s="2"/>
      <c r="P247" s="2" t="s">
        <v>21</v>
      </c>
      <c r="Q247" s="2">
        <v>-254.24</v>
      </c>
      <c r="R247" s="2">
        <v>-45.76</v>
      </c>
      <c r="S247" s="2">
        <v>-300</v>
      </c>
      <c r="T247" s="2">
        <v>-300</v>
      </c>
      <c r="U247" s="2"/>
      <c r="V247" s="2" t="s">
        <v>22</v>
      </c>
      <c r="W247" s="2" t="b">
        <v>0</v>
      </c>
      <c r="X247" s="2" t="s">
        <v>25</v>
      </c>
      <c r="Y247" s="2"/>
      <c r="Z247" s="2"/>
      <c r="AA247" s="2"/>
      <c r="AB247" s="2" t="s">
        <v>24</v>
      </c>
      <c r="AN247" s="10">
        <f t="shared" si="6"/>
        <v>45845</v>
      </c>
      <c r="AO247" t="e">
        <f>+VLOOKUP(D247,validaciones_json!$AS:$AS,1,0)</f>
        <v>#N/A</v>
      </c>
    </row>
    <row r="248" spans="1:41" ht="15" customHeight="1">
      <c r="A248" s="2" t="s">
        <v>746</v>
      </c>
      <c r="B248" s="2" t="s">
        <v>746</v>
      </c>
      <c r="C248" s="2"/>
      <c r="D248" s="2" t="s">
        <v>1923</v>
      </c>
      <c r="E248" s="2" t="str">
        <f t="shared" si="7"/>
        <v>F F500-00038780</v>
      </c>
      <c r="F248" s="2">
        <v>0</v>
      </c>
      <c r="G248" s="2"/>
      <c r="H248" s="2" t="s">
        <v>192</v>
      </c>
      <c r="I248" s="3">
        <v>45845</v>
      </c>
      <c r="J248" s="3">
        <v>45845</v>
      </c>
      <c r="K248" s="3">
        <v>45869</v>
      </c>
      <c r="L248" s="2" t="s">
        <v>747</v>
      </c>
      <c r="M248" s="2"/>
      <c r="N248" s="2"/>
      <c r="O248" s="2"/>
      <c r="P248" s="2" t="s">
        <v>21</v>
      </c>
      <c r="Q248" s="2">
        <v>-95</v>
      </c>
      <c r="R248" s="2"/>
      <c r="S248" s="2">
        <v>-95</v>
      </c>
      <c r="T248" s="2">
        <v>-95</v>
      </c>
      <c r="U248" s="2"/>
      <c r="V248" s="2" t="s">
        <v>22</v>
      </c>
      <c r="W248" s="2" t="b">
        <v>0</v>
      </c>
      <c r="X248" s="2" t="s">
        <v>25</v>
      </c>
      <c r="Y248" s="2"/>
      <c r="Z248" s="2"/>
      <c r="AA248" s="2"/>
      <c r="AB248" s="2" t="s">
        <v>24</v>
      </c>
      <c r="AN248" s="10">
        <f t="shared" si="6"/>
        <v>45845</v>
      </c>
      <c r="AO248" t="e">
        <f>+VLOOKUP(D248,validaciones_json!$AS:$AS,1,0)</f>
        <v>#N/A</v>
      </c>
    </row>
    <row r="249" spans="1:41" ht="15" customHeight="1">
      <c r="A249" s="2" t="s">
        <v>748</v>
      </c>
      <c r="B249" s="2" t="s">
        <v>748</v>
      </c>
      <c r="C249" s="2"/>
      <c r="D249" s="2" t="s">
        <v>1923</v>
      </c>
      <c r="E249" s="2" t="str">
        <f t="shared" si="7"/>
        <v>F F037-00038714</v>
      </c>
      <c r="F249" s="2">
        <v>0</v>
      </c>
      <c r="G249" s="2"/>
      <c r="H249" s="2" t="s">
        <v>749</v>
      </c>
      <c r="I249" s="3">
        <v>45845</v>
      </c>
      <c r="J249" s="3">
        <v>45845</v>
      </c>
      <c r="K249" s="3">
        <v>45896</v>
      </c>
      <c r="L249" s="2"/>
      <c r="M249" s="2"/>
      <c r="N249" s="2"/>
      <c r="O249" s="2"/>
      <c r="P249" s="2" t="s">
        <v>21</v>
      </c>
      <c r="Q249" s="2">
        <v>-92.8</v>
      </c>
      <c r="R249" s="2">
        <v>-16.7</v>
      </c>
      <c r="S249" s="2">
        <v>-109.5</v>
      </c>
      <c r="T249" s="2">
        <v>-109.5</v>
      </c>
      <c r="U249" s="2"/>
      <c r="V249" s="2" t="s">
        <v>22</v>
      </c>
      <c r="W249" s="2" t="b">
        <v>0</v>
      </c>
      <c r="X249" s="2" t="s">
        <v>25</v>
      </c>
      <c r="Y249" s="2"/>
      <c r="Z249" s="2"/>
      <c r="AA249" s="2"/>
      <c r="AB249" s="2" t="s">
        <v>24</v>
      </c>
      <c r="AN249" s="10">
        <f t="shared" si="6"/>
        <v>45845</v>
      </c>
      <c r="AO249" t="e">
        <f>+VLOOKUP(D249,validaciones_json!$AS:$AS,1,0)</f>
        <v>#N/A</v>
      </c>
    </row>
    <row r="250" spans="1:41" ht="15" customHeight="1">
      <c r="A250" s="2" t="s">
        <v>750</v>
      </c>
      <c r="B250" s="2" t="s">
        <v>750</v>
      </c>
      <c r="C250" s="2"/>
      <c r="D250" s="2" t="s">
        <v>1923</v>
      </c>
      <c r="E250" s="2" t="str">
        <f t="shared" si="7"/>
        <v>F E001-00000557</v>
      </c>
      <c r="F250" s="2">
        <v>0</v>
      </c>
      <c r="G250" s="2"/>
      <c r="H250" s="2" t="s">
        <v>724</v>
      </c>
      <c r="I250" s="3">
        <v>45845</v>
      </c>
      <c r="J250" s="3">
        <v>45845</v>
      </c>
      <c r="K250" s="3">
        <v>45846</v>
      </c>
      <c r="L250" s="2"/>
      <c r="M250" s="2"/>
      <c r="N250" s="2"/>
      <c r="O250" s="2"/>
      <c r="P250" s="2" t="s">
        <v>21</v>
      </c>
      <c r="Q250" s="2">
        <v>-2667</v>
      </c>
      <c r="R250" s="2">
        <v>-480.06</v>
      </c>
      <c r="S250" s="2">
        <v>-3147.06</v>
      </c>
      <c r="T250" s="2">
        <v>-3147.06</v>
      </c>
      <c r="U250" s="2">
        <v>-3147.06</v>
      </c>
      <c r="V250" s="2" t="s">
        <v>22</v>
      </c>
      <c r="W250" s="2" t="b">
        <v>0</v>
      </c>
      <c r="X250" s="2" t="s">
        <v>23</v>
      </c>
      <c r="Y250" s="2"/>
      <c r="Z250" s="2"/>
      <c r="AA250" s="2"/>
      <c r="AB250" s="2" t="s">
        <v>24</v>
      </c>
      <c r="AN250" s="10">
        <f t="shared" si="6"/>
        <v>45845</v>
      </c>
      <c r="AO250" t="e">
        <f>+VLOOKUP(D250,validaciones_json!$AS:$AS,1,0)</f>
        <v>#N/A</v>
      </c>
    </row>
    <row r="251" spans="1:41" ht="15" customHeight="1">
      <c r="A251" s="2" t="s">
        <v>751</v>
      </c>
      <c r="B251" s="2" t="s">
        <v>751</v>
      </c>
      <c r="C251" s="2"/>
      <c r="D251" s="2" t="s">
        <v>1923</v>
      </c>
      <c r="E251" s="2" t="str">
        <f t="shared" si="7"/>
        <v>F E001-00000079</v>
      </c>
      <c r="F251" s="2">
        <v>0</v>
      </c>
      <c r="G251" s="2"/>
      <c r="H251" s="2" t="s">
        <v>225</v>
      </c>
      <c r="I251" s="3">
        <v>45845</v>
      </c>
      <c r="J251" s="3">
        <v>45845</v>
      </c>
      <c r="K251" s="3">
        <v>45846</v>
      </c>
      <c r="L251" s="2"/>
      <c r="M251" s="2"/>
      <c r="N251" s="2"/>
      <c r="O251" s="2"/>
      <c r="P251" s="2" t="s">
        <v>21</v>
      </c>
      <c r="Q251" s="2">
        <v>-2400</v>
      </c>
      <c r="R251" s="2">
        <v>-432</v>
      </c>
      <c r="S251" s="2">
        <v>-2832</v>
      </c>
      <c r="T251" s="2">
        <v>-2832</v>
      </c>
      <c r="U251" s="2"/>
      <c r="V251" s="2" t="s">
        <v>22</v>
      </c>
      <c r="W251" s="2" t="b">
        <v>0</v>
      </c>
      <c r="X251" s="2" t="s">
        <v>25</v>
      </c>
      <c r="Y251" s="2"/>
      <c r="Z251" s="2"/>
      <c r="AA251" s="2"/>
      <c r="AB251" s="2" t="s">
        <v>24</v>
      </c>
      <c r="AN251" s="10">
        <f t="shared" si="6"/>
        <v>45845</v>
      </c>
      <c r="AO251" t="e">
        <f>+VLOOKUP(D251,validaciones_json!$AS:$AS,1,0)</f>
        <v>#N/A</v>
      </c>
    </row>
    <row r="252" spans="1:41" ht="15" customHeight="1">
      <c r="A252" s="2" t="s">
        <v>752</v>
      </c>
      <c r="B252" s="2" t="s">
        <v>752</v>
      </c>
      <c r="C252" s="2"/>
      <c r="D252" s="2" t="s">
        <v>1923</v>
      </c>
      <c r="E252" s="2" t="str">
        <f t="shared" si="7"/>
        <v>F E001-00000078</v>
      </c>
      <c r="F252" s="2">
        <v>0</v>
      </c>
      <c r="G252" s="2"/>
      <c r="H252" s="2" t="s">
        <v>225</v>
      </c>
      <c r="I252" s="3">
        <v>45845</v>
      </c>
      <c r="J252" s="3">
        <v>45845</v>
      </c>
      <c r="K252" s="3">
        <v>45846</v>
      </c>
      <c r="L252" s="2"/>
      <c r="M252" s="2"/>
      <c r="N252" s="2"/>
      <c r="O252" s="2"/>
      <c r="P252" s="2" t="s">
        <v>21</v>
      </c>
      <c r="Q252" s="2">
        <v>-1080</v>
      </c>
      <c r="R252" s="2">
        <v>-194.4</v>
      </c>
      <c r="S252" s="2">
        <v>-1274.4000000000001</v>
      </c>
      <c r="T252" s="2">
        <v>-1274.4000000000001</v>
      </c>
      <c r="U252" s="2"/>
      <c r="V252" s="2" t="s">
        <v>22</v>
      </c>
      <c r="W252" s="2" t="b">
        <v>0</v>
      </c>
      <c r="X252" s="2" t="s">
        <v>25</v>
      </c>
      <c r="Y252" s="2"/>
      <c r="Z252" s="2"/>
      <c r="AA252" s="2"/>
      <c r="AB252" s="2" t="s">
        <v>24</v>
      </c>
      <c r="AN252" s="10">
        <f t="shared" si="6"/>
        <v>45845</v>
      </c>
      <c r="AO252" t="e">
        <f>+VLOOKUP(D252,validaciones_json!$AS:$AS,1,0)</f>
        <v>#N/A</v>
      </c>
    </row>
    <row r="253" spans="1:41" ht="15" customHeight="1">
      <c r="A253" s="2" t="s">
        <v>753</v>
      </c>
      <c r="B253" s="2" t="s">
        <v>753</v>
      </c>
      <c r="C253" s="2"/>
      <c r="D253" s="2" t="s">
        <v>1923</v>
      </c>
      <c r="E253" s="2" t="str">
        <f t="shared" si="7"/>
        <v>F E001-00000009</v>
      </c>
      <c r="F253" s="2">
        <v>0</v>
      </c>
      <c r="G253" s="2"/>
      <c r="H253" s="2" t="s">
        <v>572</v>
      </c>
      <c r="I253" s="3">
        <v>45845</v>
      </c>
      <c r="J253" s="3">
        <v>45845</v>
      </c>
      <c r="K253" s="3">
        <v>45845</v>
      </c>
      <c r="L253" s="2" t="s">
        <v>754</v>
      </c>
      <c r="M253" s="2"/>
      <c r="N253" s="2"/>
      <c r="O253" s="2"/>
      <c r="P253" s="2" t="s">
        <v>21</v>
      </c>
      <c r="Q253" s="2">
        <v>-500</v>
      </c>
      <c r="R253" s="2">
        <v>-90</v>
      </c>
      <c r="S253" s="2">
        <v>-590</v>
      </c>
      <c r="T253" s="2">
        <v>-590</v>
      </c>
      <c r="U253" s="2"/>
      <c r="V253" s="2" t="s">
        <v>22</v>
      </c>
      <c r="W253" s="2" t="b">
        <v>0</v>
      </c>
      <c r="X253" s="2" t="s">
        <v>25</v>
      </c>
      <c r="Y253" s="2"/>
      <c r="Z253" s="2"/>
      <c r="AA253" s="2"/>
      <c r="AB253" s="2" t="s">
        <v>24</v>
      </c>
      <c r="AN253" s="10">
        <f t="shared" si="6"/>
        <v>45845</v>
      </c>
      <c r="AO253" t="e">
        <f>+VLOOKUP(D253,validaciones_json!$AS:$AS,1,0)</f>
        <v>#N/A</v>
      </c>
    </row>
    <row r="254" spans="1:41" ht="15" customHeight="1">
      <c r="A254" s="2" t="s">
        <v>755</v>
      </c>
      <c r="B254" s="2" t="s">
        <v>755</v>
      </c>
      <c r="C254" s="2"/>
      <c r="D254" s="2" t="s">
        <v>1923</v>
      </c>
      <c r="E254" s="2" t="str">
        <f t="shared" si="7"/>
        <v>F F002-00023825</v>
      </c>
      <c r="F254" s="2">
        <v>0</v>
      </c>
      <c r="G254" s="2"/>
      <c r="H254" s="2" t="s">
        <v>756</v>
      </c>
      <c r="I254" s="3">
        <v>45844</v>
      </c>
      <c r="J254" s="3">
        <v>45844</v>
      </c>
      <c r="K254" s="3">
        <v>45896</v>
      </c>
      <c r="L254" s="2"/>
      <c r="M254" s="2"/>
      <c r="N254" s="2"/>
      <c r="O254" s="2"/>
      <c r="P254" s="2" t="s">
        <v>21</v>
      </c>
      <c r="Q254" s="2">
        <v>-1283.9000000000001</v>
      </c>
      <c r="R254" s="2">
        <v>-231.1</v>
      </c>
      <c r="S254" s="2">
        <v>-1515</v>
      </c>
      <c r="T254" s="2">
        <v>-1515</v>
      </c>
      <c r="U254" s="2"/>
      <c r="V254" s="2" t="s">
        <v>22</v>
      </c>
      <c r="W254" s="2" t="b">
        <v>0</v>
      </c>
      <c r="X254" s="2" t="s">
        <v>25</v>
      </c>
      <c r="Y254" s="2"/>
      <c r="Z254" s="2"/>
      <c r="AA254" s="2"/>
      <c r="AB254" s="2" t="s">
        <v>24</v>
      </c>
      <c r="AN254" s="10">
        <f t="shared" si="6"/>
        <v>45844</v>
      </c>
      <c r="AO254" t="e">
        <f>+VLOOKUP(D254,validaciones_json!$AS:$AS,1,0)</f>
        <v>#N/A</v>
      </c>
    </row>
    <row r="255" spans="1:41" ht="15" customHeight="1">
      <c r="A255" s="2" t="s">
        <v>757</v>
      </c>
      <c r="B255" s="2" t="s">
        <v>757</v>
      </c>
      <c r="C255" s="2"/>
      <c r="D255" s="2" t="s">
        <v>1923</v>
      </c>
      <c r="E255" s="2" t="str">
        <f t="shared" si="7"/>
        <v>F F001-00024718</v>
      </c>
      <c r="F255" s="2">
        <v>0</v>
      </c>
      <c r="G255" s="2"/>
      <c r="H255" s="2" t="s">
        <v>243</v>
      </c>
      <c r="I255" s="3">
        <v>45842</v>
      </c>
      <c r="J255" s="3">
        <v>45842</v>
      </c>
      <c r="K255" s="3">
        <v>45842</v>
      </c>
      <c r="L255" s="2" t="s">
        <v>758</v>
      </c>
      <c r="M255" s="2"/>
      <c r="N255" s="2"/>
      <c r="O255" s="2"/>
      <c r="P255" s="2" t="s">
        <v>21</v>
      </c>
      <c r="Q255" s="2">
        <v>-2069.8000000000002</v>
      </c>
      <c r="R255" s="2">
        <v>-372.56</v>
      </c>
      <c r="S255" s="2">
        <v>-2442.36</v>
      </c>
      <c r="T255" s="2">
        <v>-2442.36</v>
      </c>
      <c r="U255" s="2"/>
      <c r="V255" s="2" t="s">
        <v>22</v>
      </c>
      <c r="W255" s="2" t="b">
        <v>0</v>
      </c>
      <c r="X255" s="2" t="s">
        <v>25</v>
      </c>
      <c r="Y255" s="2"/>
      <c r="Z255" s="2"/>
      <c r="AA255" s="2"/>
      <c r="AB255" s="2" t="s">
        <v>24</v>
      </c>
      <c r="AN255" s="10">
        <f t="shared" si="6"/>
        <v>45842</v>
      </c>
      <c r="AO255" t="e">
        <f>+VLOOKUP(D255,validaciones_json!$AS:$AS,1,0)</f>
        <v>#N/A</v>
      </c>
    </row>
    <row r="256" spans="1:41" ht="15" customHeight="1">
      <c r="A256" s="2" t="s">
        <v>759</v>
      </c>
      <c r="B256" s="2" t="s">
        <v>759</v>
      </c>
      <c r="C256" s="2"/>
      <c r="D256" s="2" t="s">
        <v>1923</v>
      </c>
      <c r="E256" s="2" t="str">
        <f t="shared" si="7"/>
        <v>F E001-00000985</v>
      </c>
      <c r="F256" s="2">
        <v>0</v>
      </c>
      <c r="G256" s="2"/>
      <c r="H256" s="2" t="s">
        <v>760</v>
      </c>
      <c r="I256" s="3">
        <v>45842</v>
      </c>
      <c r="J256" s="3">
        <v>45842</v>
      </c>
      <c r="K256" s="3">
        <v>45845</v>
      </c>
      <c r="L256" s="2" t="s">
        <v>761</v>
      </c>
      <c r="M256" s="2"/>
      <c r="N256" s="2"/>
      <c r="O256" s="2"/>
      <c r="P256" s="2" t="s">
        <v>21</v>
      </c>
      <c r="Q256" s="2">
        <v>-1900</v>
      </c>
      <c r="R256" s="2">
        <v>-342</v>
      </c>
      <c r="S256" s="2">
        <v>-2242</v>
      </c>
      <c r="T256" s="2">
        <v>-2242</v>
      </c>
      <c r="U256" s="2"/>
      <c r="V256" s="2" t="s">
        <v>22</v>
      </c>
      <c r="W256" s="2" t="b">
        <v>0</v>
      </c>
      <c r="X256" s="2" t="s">
        <v>25</v>
      </c>
      <c r="Y256" s="2"/>
      <c r="Z256" s="2"/>
      <c r="AA256" s="2"/>
      <c r="AB256" s="2" t="s">
        <v>24</v>
      </c>
      <c r="AN256" s="10">
        <f t="shared" si="6"/>
        <v>45842</v>
      </c>
      <c r="AO256" t="e">
        <f>+VLOOKUP(D256,validaciones_json!$AS:$AS,1,0)</f>
        <v>#N/A</v>
      </c>
    </row>
    <row r="257" spans="1:41" ht="15" customHeight="1">
      <c r="A257" s="2" t="s">
        <v>762</v>
      </c>
      <c r="B257" s="2" t="s">
        <v>762</v>
      </c>
      <c r="C257" s="2"/>
      <c r="D257" s="2" t="s">
        <v>1923</v>
      </c>
      <c r="E257" s="2" t="str">
        <f t="shared" si="7"/>
        <v>F F574-00000062</v>
      </c>
      <c r="F257" s="2">
        <v>0</v>
      </c>
      <c r="G257" s="2"/>
      <c r="H257" s="2" t="s">
        <v>435</v>
      </c>
      <c r="I257" s="3">
        <v>45841</v>
      </c>
      <c r="J257" s="3">
        <v>45841</v>
      </c>
      <c r="K257" s="3">
        <v>45896</v>
      </c>
      <c r="L257" s="2"/>
      <c r="M257" s="2"/>
      <c r="N257" s="2"/>
      <c r="O257" s="2"/>
      <c r="P257" s="2" t="s">
        <v>21</v>
      </c>
      <c r="Q257" s="2">
        <v>-79.41</v>
      </c>
      <c r="R257" s="2">
        <v>-14.29</v>
      </c>
      <c r="S257" s="2">
        <v>-93.7</v>
      </c>
      <c r="T257" s="2">
        <v>-93.7</v>
      </c>
      <c r="U257" s="2"/>
      <c r="V257" s="2" t="s">
        <v>22</v>
      </c>
      <c r="W257" s="2" t="b">
        <v>0</v>
      </c>
      <c r="X257" s="2" t="s">
        <v>25</v>
      </c>
      <c r="Y257" s="2"/>
      <c r="Z257" s="2"/>
      <c r="AA257" s="2"/>
      <c r="AB257" s="2" t="s">
        <v>24</v>
      </c>
      <c r="AN257" s="10">
        <f t="shared" si="6"/>
        <v>45841</v>
      </c>
      <c r="AO257" t="e">
        <f>+VLOOKUP(D257,validaciones_json!$AS:$AS,1,0)</f>
        <v>#N/A</v>
      </c>
    </row>
    <row r="258" spans="1:41" ht="15" customHeight="1">
      <c r="A258" s="2" t="s">
        <v>763</v>
      </c>
      <c r="B258" s="2" t="s">
        <v>763</v>
      </c>
      <c r="C258" s="2"/>
      <c r="D258" s="2" t="s">
        <v>1923</v>
      </c>
      <c r="E258" s="2" t="str">
        <f t="shared" si="7"/>
        <v>F F005-00029664</v>
      </c>
      <c r="F258" s="2">
        <v>0</v>
      </c>
      <c r="G258" s="2"/>
      <c r="H258" s="2" t="s">
        <v>468</v>
      </c>
      <c r="I258" s="3">
        <v>45841</v>
      </c>
      <c r="J258" s="3">
        <v>45841</v>
      </c>
      <c r="K258" s="3">
        <v>45842</v>
      </c>
      <c r="L258" s="2" t="s">
        <v>764</v>
      </c>
      <c r="M258" s="2"/>
      <c r="N258" s="2"/>
      <c r="O258" s="2"/>
      <c r="P258" s="2" t="s">
        <v>21</v>
      </c>
      <c r="Q258" s="2">
        <v>-227.05</v>
      </c>
      <c r="R258" s="2">
        <v>-40.869999999999997</v>
      </c>
      <c r="S258" s="2">
        <v>-267.92</v>
      </c>
      <c r="T258" s="2">
        <v>-267.92</v>
      </c>
      <c r="U258" s="2"/>
      <c r="V258" s="2" t="s">
        <v>22</v>
      </c>
      <c r="W258" s="2" t="b">
        <v>0</v>
      </c>
      <c r="X258" s="2" t="s">
        <v>25</v>
      </c>
      <c r="Y258" s="2"/>
      <c r="Z258" s="2"/>
      <c r="AA258" s="2"/>
      <c r="AB258" s="2" t="s">
        <v>24</v>
      </c>
      <c r="AN258" s="10">
        <f t="shared" ref="AN258:AN321" si="8">+IF(AM258&lt;&gt;"",AM258,I258)</f>
        <v>45841</v>
      </c>
      <c r="AO258" t="e">
        <f>+VLOOKUP(D258,validaciones_json!$AS:$AS,1,0)</f>
        <v>#N/A</v>
      </c>
    </row>
    <row r="259" spans="1:41" ht="15" customHeight="1">
      <c r="A259" s="2" t="s">
        <v>765</v>
      </c>
      <c r="B259" s="2" t="s">
        <v>765</v>
      </c>
      <c r="C259" s="2"/>
      <c r="D259" s="2" t="s">
        <v>1923</v>
      </c>
      <c r="E259" s="2" t="str">
        <f t="shared" ref="E259:E322" si="9">+IF(C259="",SUBSTITUTE(SUBSTITUTE(SUBSTITUTE(B259,CHAR(160)," ")," -","-"),"- ","-"),SUBSTITUTE(SUBSTITUTE(SUBSTITUTE(C259,CHAR(160)," ")," -","-"),"- ","-"))</f>
        <v>F E001-00003801</v>
      </c>
      <c r="F259" s="2">
        <v>0</v>
      </c>
      <c r="G259" s="2"/>
      <c r="H259" s="2" t="s">
        <v>766</v>
      </c>
      <c r="I259" s="3">
        <v>45841</v>
      </c>
      <c r="J259" s="3">
        <v>45841</v>
      </c>
      <c r="K259" s="3">
        <v>45842</v>
      </c>
      <c r="L259" s="2" t="s">
        <v>767</v>
      </c>
      <c r="M259" s="2"/>
      <c r="N259" s="2"/>
      <c r="O259" s="2"/>
      <c r="P259" s="2" t="s">
        <v>21</v>
      </c>
      <c r="Q259" s="2">
        <v>-434.69</v>
      </c>
      <c r="R259" s="2">
        <v>-78.25</v>
      </c>
      <c r="S259" s="2">
        <v>-512.94000000000005</v>
      </c>
      <c r="T259" s="2">
        <v>-512.94000000000005</v>
      </c>
      <c r="U259" s="2"/>
      <c r="V259" s="2" t="s">
        <v>22</v>
      </c>
      <c r="W259" s="2" t="b">
        <v>0</v>
      </c>
      <c r="X259" s="2" t="s">
        <v>25</v>
      </c>
      <c r="Y259" s="2"/>
      <c r="Z259" s="2"/>
      <c r="AA259" s="2"/>
      <c r="AB259" s="2" t="s">
        <v>24</v>
      </c>
      <c r="AN259" s="10">
        <f t="shared" si="8"/>
        <v>45841</v>
      </c>
      <c r="AO259" t="e">
        <f>+VLOOKUP(D259,validaciones_json!$AS:$AS,1,0)</f>
        <v>#N/A</v>
      </c>
    </row>
    <row r="260" spans="1:41" ht="15" customHeight="1">
      <c r="A260" s="2" t="s">
        <v>768</v>
      </c>
      <c r="B260" s="2" t="s">
        <v>768</v>
      </c>
      <c r="C260" s="2"/>
      <c r="D260" s="2" t="s">
        <v>1919</v>
      </c>
      <c r="E260" s="2" t="str">
        <f t="shared" si="9"/>
        <v>R E001-84</v>
      </c>
      <c r="F260" s="2">
        <v>0</v>
      </c>
      <c r="G260" s="2"/>
      <c r="H260" s="2" t="s">
        <v>769</v>
      </c>
      <c r="I260" s="3">
        <v>45840</v>
      </c>
      <c r="J260" s="3">
        <v>45840</v>
      </c>
      <c r="K260" s="3">
        <v>45840</v>
      </c>
      <c r="L260" s="2"/>
      <c r="M260" s="2"/>
      <c r="N260" s="2"/>
      <c r="O260" s="2"/>
      <c r="P260" s="2" t="s">
        <v>21</v>
      </c>
      <c r="Q260" s="2">
        <v>-5052</v>
      </c>
      <c r="R260" s="2"/>
      <c r="S260" s="2">
        <v>-5052</v>
      </c>
      <c r="T260" s="2">
        <v>-5052</v>
      </c>
      <c r="U260" s="2"/>
      <c r="V260" s="2" t="s">
        <v>22</v>
      </c>
      <c r="W260" s="2" t="b">
        <v>0</v>
      </c>
      <c r="X260" s="2" t="s">
        <v>25</v>
      </c>
      <c r="Y260" s="2"/>
      <c r="Z260" s="2"/>
      <c r="AA260" s="2"/>
      <c r="AB260" s="2" t="s">
        <v>24</v>
      </c>
      <c r="AN260" s="10">
        <f t="shared" si="8"/>
        <v>45840</v>
      </c>
      <c r="AO260" t="e">
        <f>+VLOOKUP(D260,validaciones_json!$AS:$AS,1,0)</f>
        <v>#N/A</v>
      </c>
    </row>
    <row r="261" spans="1:41" ht="15" customHeight="1">
      <c r="A261" s="2" t="s">
        <v>770</v>
      </c>
      <c r="B261" s="2" t="s">
        <v>770</v>
      </c>
      <c r="C261" s="2"/>
      <c r="D261" s="2" t="s">
        <v>1923</v>
      </c>
      <c r="E261" s="2" t="str">
        <f t="shared" si="9"/>
        <v>F F101-00025883</v>
      </c>
      <c r="F261" s="2">
        <v>0</v>
      </c>
      <c r="G261" s="2"/>
      <c r="H261" s="2" t="s">
        <v>642</v>
      </c>
      <c r="I261" s="3">
        <v>45840</v>
      </c>
      <c r="J261" s="3">
        <v>45840</v>
      </c>
      <c r="K261" s="3">
        <v>45841</v>
      </c>
      <c r="L261" s="2"/>
      <c r="M261" s="2"/>
      <c r="N261" s="2"/>
      <c r="O261" s="2"/>
      <c r="P261" s="2" t="s">
        <v>21</v>
      </c>
      <c r="Q261" s="2">
        <v>-127.12</v>
      </c>
      <c r="R261" s="2">
        <v>-22.88</v>
      </c>
      <c r="S261" s="2">
        <v>-150</v>
      </c>
      <c r="T261" s="2">
        <v>-150</v>
      </c>
      <c r="U261" s="2"/>
      <c r="V261" s="2" t="s">
        <v>22</v>
      </c>
      <c r="W261" s="2" t="b">
        <v>0</v>
      </c>
      <c r="X261" s="2" t="s">
        <v>25</v>
      </c>
      <c r="Y261" s="2"/>
      <c r="Z261" s="2"/>
      <c r="AA261" s="2"/>
      <c r="AB261" s="2" t="s">
        <v>24</v>
      </c>
      <c r="AN261" s="10">
        <f t="shared" si="8"/>
        <v>45840</v>
      </c>
      <c r="AO261" t="e">
        <f>+VLOOKUP(D261,validaciones_json!$AS:$AS,1,0)</f>
        <v>#N/A</v>
      </c>
    </row>
    <row r="262" spans="1:41" ht="15" customHeight="1">
      <c r="A262" s="2" t="s">
        <v>771</v>
      </c>
      <c r="B262" s="2" t="s">
        <v>771</v>
      </c>
      <c r="C262" s="2"/>
      <c r="D262" s="2" t="s">
        <v>1923</v>
      </c>
      <c r="E262" s="2" t="str">
        <f t="shared" si="9"/>
        <v>F E001-00000270</v>
      </c>
      <c r="F262" s="2">
        <v>0</v>
      </c>
      <c r="G262" s="2"/>
      <c r="H262" s="2" t="s">
        <v>772</v>
      </c>
      <c r="I262" s="3">
        <v>45840</v>
      </c>
      <c r="J262" s="3">
        <v>45840</v>
      </c>
      <c r="K262" s="3">
        <v>45840</v>
      </c>
      <c r="L262" s="2" t="s">
        <v>773</v>
      </c>
      <c r="M262" s="2"/>
      <c r="N262" s="2"/>
      <c r="O262" s="2"/>
      <c r="P262" s="2" t="s">
        <v>21</v>
      </c>
      <c r="Q262" s="2">
        <v>-298.31</v>
      </c>
      <c r="R262" s="2">
        <v>-53.69</v>
      </c>
      <c r="S262" s="2">
        <v>-352</v>
      </c>
      <c r="T262" s="2">
        <v>-352</v>
      </c>
      <c r="U262" s="2"/>
      <c r="V262" s="2" t="s">
        <v>22</v>
      </c>
      <c r="W262" s="2" t="b">
        <v>0</v>
      </c>
      <c r="X262" s="2" t="s">
        <v>25</v>
      </c>
      <c r="Y262" s="2"/>
      <c r="Z262" s="2"/>
      <c r="AA262" s="2"/>
      <c r="AB262" s="2" t="s">
        <v>24</v>
      </c>
      <c r="AN262" s="10">
        <f t="shared" si="8"/>
        <v>45840</v>
      </c>
      <c r="AO262" t="e">
        <f>+VLOOKUP(D262,validaciones_json!$AS:$AS,1,0)</f>
        <v>#N/A</v>
      </c>
    </row>
    <row r="263" spans="1:41" ht="15" customHeight="1">
      <c r="A263" s="2" t="s">
        <v>774</v>
      </c>
      <c r="B263" s="2" t="s">
        <v>774</v>
      </c>
      <c r="C263" s="2"/>
      <c r="D263" s="2" t="s">
        <v>1923</v>
      </c>
      <c r="E263" s="2" t="str">
        <f t="shared" si="9"/>
        <v>F E001-00000076</v>
      </c>
      <c r="F263" s="2">
        <v>0</v>
      </c>
      <c r="G263" s="2"/>
      <c r="H263" s="2" t="s">
        <v>225</v>
      </c>
      <c r="I263" s="3">
        <v>45840</v>
      </c>
      <c r="J263" s="3">
        <v>45840</v>
      </c>
      <c r="K263" s="3">
        <v>45841</v>
      </c>
      <c r="L263" s="2"/>
      <c r="M263" s="2"/>
      <c r="N263" s="2"/>
      <c r="O263" s="2"/>
      <c r="P263" s="2" t="s">
        <v>21</v>
      </c>
      <c r="Q263" s="2">
        <v>-2400</v>
      </c>
      <c r="R263" s="2">
        <v>-432</v>
      </c>
      <c r="S263" s="2">
        <v>-2832</v>
      </c>
      <c r="T263" s="2">
        <v>-2832</v>
      </c>
      <c r="U263" s="2"/>
      <c r="V263" s="2" t="s">
        <v>22</v>
      </c>
      <c r="W263" s="2" t="b">
        <v>0</v>
      </c>
      <c r="X263" s="2" t="s">
        <v>25</v>
      </c>
      <c r="Y263" s="2"/>
      <c r="Z263" s="2"/>
      <c r="AA263" s="2"/>
      <c r="AB263" s="2" t="s">
        <v>24</v>
      </c>
      <c r="AN263" s="10">
        <f t="shared" si="8"/>
        <v>45840</v>
      </c>
      <c r="AO263" t="e">
        <f>+VLOOKUP(D263,validaciones_json!$AS:$AS,1,0)</f>
        <v>#N/A</v>
      </c>
    </row>
    <row r="264" spans="1:41" ht="15" customHeight="1">
      <c r="A264" s="2" t="s">
        <v>775</v>
      </c>
      <c r="B264" s="2" t="s">
        <v>1712</v>
      </c>
      <c r="C264" s="2"/>
      <c r="D264" s="2" t="s">
        <v>1923</v>
      </c>
      <c r="E264" s="2" t="str">
        <f t="shared" si="9"/>
        <v>F NÂ° F001-00009109</v>
      </c>
      <c r="F264" s="2">
        <v>0</v>
      </c>
      <c r="G264" s="2"/>
      <c r="H264" s="2" t="s">
        <v>264</v>
      </c>
      <c r="I264" s="3">
        <v>45839</v>
      </c>
      <c r="J264" s="3">
        <v>45839</v>
      </c>
      <c r="K264" s="3">
        <v>45840</v>
      </c>
      <c r="L264" s="2" t="s">
        <v>776</v>
      </c>
      <c r="M264" s="2"/>
      <c r="N264" s="2"/>
      <c r="O264" s="2"/>
      <c r="P264" s="2" t="s">
        <v>21</v>
      </c>
      <c r="Q264" s="2">
        <v>-1915.26</v>
      </c>
      <c r="R264" s="2">
        <v>-344.74</v>
      </c>
      <c r="S264" s="2">
        <v>-2260</v>
      </c>
      <c r="T264" s="2">
        <v>-2260</v>
      </c>
      <c r="U264" s="2"/>
      <c r="V264" s="2" t="s">
        <v>22</v>
      </c>
      <c r="W264" s="2" t="b">
        <v>0</v>
      </c>
      <c r="X264" s="2" t="s">
        <v>25</v>
      </c>
      <c r="Y264" s="2"/>
      <c r="Z264" s="2"/>
      <c r="AA264" s="2"/>
      <c r="AB264" s="2" t="s">
        <v>24</v>
      </c>
      <c r="AN264" s="10">
        <f t="shared" si="8"/>
        <v>45839</v>
      </c>
      <c r="AO264" t="e">
        <f>+VLOOKUP(D264,validaciones_json!$AS:$AS,1,0)</f>
        <v>#N/A</v>
      </c>
    </row>
    <row r="265" spans="1:41" ht="15" customHeight="1">
      <c r="A265" s="2" t="s">
        <v>777</v>
      </c>
      <c r="B265" s="2" t="s">
        <v>777</v>
      </c>
      <c r="C265" s="2"/>
      <c r="D265" s="2" t="s">
        <v>1923</v>
      </c>
      <c r="E265" s="2" t="str">
        <f t="shared" si="9"/>
        <v>F FE27-00014814</v>
      </c>
      <c r="F265" s="2">
        <v>0</v>
      </c>
      <c r="G265" s="2"/>
      <c r="H265" s="2" t="s">
        <v>267</v>
      </c>
      <c r="I265" s="3">
        <v>45839</v>
      </c>
      <c r="J265" s="3">
        <v>45839</v>
      </c>
      <c r="K265" s="3">
        <v>45847</v>
      </c>
      <c r="L265" s="2"/>
      <c r="M265" s="2"/>
      <c r="N265" s="2"/>
      <c r="O265" s="2"/>
      <c r="P265" s="2" t="s">
        <v>21</v>
      </c>
      <c r="Q265" s="2">
        <v>-221.82</v>
      </c>
      <c r="R265" s="2">
        <v>-39.93</v>
      </c>
      <c r="S265" s="2">
        <v>-261.75</v>
      </c>
      <c r="T265" s="2">
        <v>-261.75</v>
      </c>
      <c r="U265" s="2"/>
      <c r="V265" s="2" t="s">
        <v>22</v>
      </c>
      <c r="W265" s="2" t="b">
        <v>0</v>
      </c>
      <c r="X265" s="2" t="s">
        <v>25</v>
      </c>
      <c r="Y265" s="2"/>
      <c r="Z265" s="2"/>
      <c r="AA265" s="2"/>
      <c r="AB265" s="2" t="s">
        <v>24</v>
      </c>
      <c r="AN265" s="10">
        <f t="shared" si="8"/>
        <v>45839</v>
      </c>
      <c r="AO265" t="e">
        <f>+VLOOKUP(D265,validaciones_json!$AS:$AS,1,0)</f>
        <v>#N/A</v>
      </c>
    </row>
    <row r="266" spans="1:41" ht="15" customHeight="1">
      <c r="A266" s="2" t="s">
        <v>778</v>
      </c>
      <c r="B266" s="2" t="s">
        <v>778</v>
      </c>
      <c r="C266" s="2"/>
      <c r="D266" s="2" t="s">
        <v>1923</v>
      </c>
      <c r="E266" s="2" t="str">
        <f t="shared" si="9"/>
        <v>F F001-00024683</v>
      </c>
      <c r="F266" s="2">
        <v>0</v>
      </c>
      <c r="G266" s="2"/>
      <c r="H266" s="2" t="s">
        <v>243</v>
      </c>
      <c r="I266" s="3">
        <v>45839</v>
      </c>
      <c r="J266" s="3">
        <v>45839</v>
      </c>
      <c r="K266" s="3">
        <v>45839</v>
      </c>
      <c r="L266" s="2" t="s">
        <v>779</v>
      </c>
      <c r="M266" s="2"/>
      <c r="N266" s="2"/>
      <c r="O266" s="2"/>
      <c r="P266" s="2" t="s">
        <v>21</v>
      </c>
      <c r="Q266" s="2">
        <v>-192</v>
      </c>
      <c r="R266" s="2">
        <v>-34.56</v>
      </c>
      <c r="S266" s="2">
        <v>-226.56</v>
      </c>
      <c r="T266" s="2">
        <v>-226.56</v>
      </c>
      <c r="U266" s="2"/>
      <c r="V266" s="2" t="s">
        <v>22</v>
      </c>
      <c r="W266" s="2" t="b">
        <v>0</v>
      </c>
      <c r="X266" s="2" t="s">
        <v>25</v>
      </c>
      <c r="Y266" s="2"/>
      <c r="Z266" s="2"/>
      <c r="AA266" s="2"/>
      <c r="AB266" s="2" t="s">
        <v>24</v>
      </c>
      <c r="AN266" s="10">
        <f t="shared" si="8"/>
        <v>45839</v>
      </c>
      <c r="AO266" t="e">
        <f>+VLOOKUP(D266,validaciones_json!$AS:$AS,1,0)</f>
        <v>#N/A</v>
      </c>
    </row>
    <row r="267" spans="1:41" ht="15" customHeight="1">
      <c r="A267" s="2" t="s">
        <v>780</v>
      </c>
      <c r="B267" s="2" t="s">
        <v>780</v>
      </c>
      <c r="C267" s="2"/>
      <c r="D267" s="2" t="s">
        <v>1923</v>
      </c>
      <c r="E267" s="2" t="str">
        <f t="shared" si="9"/>
        <v>F E001-00000271</v>
      </c>
      <c r="F267" s="2">
        <v>0</v>
      </c>
      <c r="G267" s="2"/>
      <c r="H267" s="2" t="s">
        <v>392</v>
      </c>
      <c r="I267" s="3">
        <v>45839</v>
      </c>
      <c r="J267" s="3">
        <v>45839</v>
      </c>
      <c r="K267" s="3">
        <v>45839</v>
      </c>
      <c r="L267" s="2" t="s">
        <v>781</v>
      </c>
      <c r="M267" s="2"/>
      <c r="N267" s="2"/>
      <c r="O267" s="2"/>
      <c r="P267" s="2" t="s">
        <v>21</v>
      </c>
      <c r="Q267" s="2">
        <v>-2076.27</v>
      </c>
      <c r="R267" s="2">
        <v>-373.73</v>
      </c>
      <c r="S267" s="2">
        <v>-2450</v>
      </c>
      <c r="T267" s="2">
        <v>-2450</v>
      </c>
      <c r="U267" s="2"/>
      <c r="V267" s="2" t="s">
        <v>22</v>
      </c>
      <c r="W267" s="2" t="b">
        <v>0</v>
      </c>
      <c r="X267" s="2" t="s">
        <v>25</v>
      </c>
      <c r="Y267" s="2"/>
      <c r="Z267" s="2"/>
      <c r="AA267" s="2"/>
      <c r="AB267" s="2" t="s">
        <v>24</v>
      </c>
      <c r="AN267" s="10">
        <f t="shared" si="8"/>
        <v>45839</v>
      </c>
      <c r="AO267" t="e">
        <f>+VLOOKUP(D267,validaciones_json!$AS:$AS,1,0)</f>
        <v>#N/A</v>
      </c>
    </row>
    <row r="268" spans="1:41" ht="15" customHeight="1">
      <c r="A268" s="2" t="s">
        <v>782</v>
      </c>
      <c r="B268" s="2" t="s">
        <v>782</v>
      </c>
      <c r="C268" s="2"/>
      <c r="D268" s="2" t="s">
        <v>1923</v>
      </c>
      <c r="E268" s="2" t="str">
        <f t="shared" si="9"/>
        <v>F E001-00000071</v>
      </c>
      <c r="F268" s="2">
        <v>0</v>
      </c>
      <c r="G268" s="2"/>
      <c r="H268" s="2" t="s">
        <v>225</v>
      </c>
      <c r="I268" s="3">
        <v>45838</v>
      </c>
      <c r="J268" s="3">
        <v>45838</v>
      </c>
      <c r="K268" s="3">
        <v>45839</v>
      </c>
      <c r="L268" s="2"/>
      <c r="M268" s="2"/>
      <c r="N268" s="2"/>
      <c r="O268" s="2"/>
      <c r="P268" s="2" t="s">
        <v>21</v>
      </c>
      <c r="Q268" s="2">
        <v>-600</v>
      </c>
      <c r="R268" s="2">
        <v>-108</v>
      </c>
      <c r="S268" s="2">
        <v>-708</v>
      </c>
      <c r="T268" s="2">
        <v>-708</v>
      </c>
      <c r="U268" s="2"/>
      <c r="V268" s="2" t="s">
        <v>22</v>
      </c>
      <c r="W268" s="2" t="b">
        <v>0</v>
      </c>
      <c r="X268" s="2" t="s">
        <v>25</v>
      </c>
      <c r="Y268" s="2"/>
      <c r="Z268" s="2"/>
      <c r="AA268" s="2"/>
      <c r="AB268" s="2" t="s">
        <v>24</v>
      </c>
      <c r="AN268" s="10">
        <f t="shared" si="8"/>
        <v>45838</v>
      </c>
      <c r="AO268" t="e">
        <f>+VLOOKUP(D268,validaciones_json!$AS:$AS,1,0)</f>
        <v>#N/A</v>
      </c>
    </row>
    <row r="269" spans="1:41" ht="15" customHeight="1">
      <c r="A269" s="2" t="s">
        <v>783</v>
      </c>
      <c r="B269" s="2" t="s">
        <v>783</v>
      </c>
      <c r="C269" s="2"/>
      <c r="D269" s="2" t="s">
        <v>1923</v>
      </c>
      <c r="E269" s="2" t="str">
        <f t="shared" si="9"/>
        <v>F E001-00000070</v>
      </c>
      <c r="F269" s="2">
        <v>0</v>
      </c>
      <c r="G269" s="2"/>
      <c r="H269" s="2" t="s">
        <v>225</v>
      </c>
      <c r="I269" s="3">
        <v>45838</v>
      </c>
      <c r="J269" s="3">
        <v>45838</v>
      </c>
      <c r="K269" s="3">
        <v>45839</v>
      </c>
      <c r="L269" s="2"/>
      <c r="M269" s="2"/>
      <c r="N269" s="2"/>
      <c r="O269" s="2"/>
      <c r="P269" s="2" t="s">
        <v>21</v>
      </c>
      <c r="Q269" s="2">
        <v>-960</v>
      </c>
      <c r="R269" s="2">
        <v>-172.8</v>
      </c>
      <c r="S269" s="2">
        <v>-1132.8</v>
      </c>
      <c r="T269" s="2">
        <v>-1132.8</v>
      </c>
      <c r="U269" s="2"/>
      <c r="V269" s="2" t="s">
        <v>22</v>
      </c>
      <c r="W269" s="2" t="b">
        <v>0</v>
      </c>
      <c r="X269" s="2" t="s">
        <v>25</v>
      </c>
      <c r="Y269" s="2"/>
      <c r="Z269" s="2"/>
      <c r="AA269" s="2"/>
      <c r="AB269" s="2" t="s">
        <v>24</v>
      </c>
      <c r="AN269" s="10">
        <f t="shared" si="8"/>
        <v>45838</v>
      </c>
      <c r="AO269" t="e">
        <f>+VLOOKUP(D269,validaciones_json!$AS:$AS,1,0)</f>
        <v>#N/A</v>
      </c>
    </row>
    <row r="270" spans="1:41" ht="15" customHeight="1">
      <c r="A270" s="2" t="s">
        <v>784</v>
      </c>
      <c r="B270" s="2" t="s">
        <v>784</v>
      </c>
      <c r="C270" s="2"/>
      <c r="D270" s="2" t="s">
        <v>1923</v>
      </c>
      <c r="E270" s="2" t="str">
        <f t="shared" si="9"/>
        <v>F F001-00015150</v>
      </c>
      <c r="F270" s="2">
        <v>0</v>
      </c>
      <c r="G270" s="2"/>
      <c r="H270" s="2" t="s">
        <v>785</v>
      </c>
      <c r="I270" s="3">
        <v>45837</v>
      </c>
      <c r="J270" s="3">
        <v>45837</v>
      </c>
      <c r="K270" s="3">
        <v>45896</v>
      </c>
      <c r="L270" s="2"/>
      <c r="M270" s="2"/>
      <c r="N270" s="2"/>
      <c r="O270" s="2"/>
      <c r="P270" s="2" t="s">
        <v>21</v>
      </c>
      <c r="Q270" s="2">
        <v>-78.39</v>
      </c>
      <c r="R270" s="2">
        <v>-14.11</v>
      </c>
      <c r="S270" s="2">
        <v>-92.5</v>
      </c>
      <c r="T270" s="2">
        <v>-92.5</v>
      </c>
      <c r="U270" s="2"/>
      <c r="V270" s="2" t="s">
        <v>22</v>
      </c>
      <c r="W270" s="2" t="b">
        <v>0</v>
      </c>
      <c r="X270" s="2" t="s">
        <v>25</v>
      </c>
      <c r="Y270" s="2"/>
      <c r="Z270" s="2"/>
      <c r="AA270" s="2"/>
      <c r="AB270" s="2" t="s">
        <v>24</v>
      </c>
      <c r="AN270" s="10">
        <f t="shared" si="8"/>
        <v>45837</v>
      </c>
      <c r="AO270" t="e">
        <f>+VLOOKUP(D270,validaciones_json!$AS:$AS,1,0)</f>
        <v>#N/A</v>
      </c>
    </row>
    <row r="271" spans="1:41" ht="15" customHeight="1">
      <c r="A271" s="2" t="s">
        <v>786</v>
      </c>
      <c r="B271" s="2" t="s">
        <v>786</v>
      </c>
      <c r="C271" s="2"/>
      <c r="D271" s="2" t="s">
        <v>1919</v>
      </c>
      <c r="E271" s="2" t="str">
        <f t="shared" si="9"/>
        <v>R E001-67</v>
      </c>
      <c r="F271" s="2">
        <v>0</v>
      </c>
      <c r="G271" s="2"/>
      <c r="H271" s="2" t="s">
        <v>324</v>
      </c>
      <c r="I271" s="3">
        <v>45835</v>
      </c>
      <c r="J271" s="3">
        <v>45835</v>
      </c>
      <c r="K271" s="3">
        <v>45835</v>
      </c>
      <c r="L271" s="2"/>
      <c r="M271" s="2"/>
      <c r="N271" s="2"/>
      <c r="O271" s="2"/>
      <c r="P271" s="2" t="s">
        <v>21</v>
      </c>
      <c r="Q271" s="2">
        <v>-1350</v>
      </c>
      <c r="R271" s="2"/>
      <c r="S271" s="2">
        <v>-1350</v>
      </c>
      <c r="T271" s="2">
        <v>-1350</v>
      </c>
      <c r="U271" s="2"/>
      <c r="V271" s="2" t="s">
        <v>22</v>
      </c>
      <c r="W271" s="2" t="b">
        <v>0</v>
      </c>
      <c r="X271" s="2" t="s">
        <v>25</v>
      </c>
      <c r="Y271" s="2"/>
      <c r="Z271" s="2"/>
      <c r="AA271" s="2"/>
      <c r="AB271" s="2" t="s">
        <v>24</v>
      </c>
      <c r="AN271" s="10">
        <f t="shared" si="8"/>
        <v>45835</v>
      </c>
      <c r="AO271" t="e">
        <f>+VLOOKUP(D271,validaciones_json!$AS:$AS,1,0)</f>
        <v>#N/A</v>
      </c>
    </row>
    <row r="272" spans="1:41" ht="15" customHeight="1">
      <c r="A272" s="2" t="s">
        <v>787</v>
      </c>
      <c r="B272" s="2" t="s">
        <v>787</v>
      </c>
      <c r="C272" s="2"/>
      <c r="D272" s="2" t="s">
        <v>1923</v>
      </c>
      <c r="E272" s="2" t="str">
        <f t="shared" si="9"/>
        <v>F F203-00010988</v>
      </c>
      <c r="F272" s="2">
        <v>0</v>
      </c>
      <c r="G272" s="2"/>
      <c r="H272" s="2" t="s">
        <v>788</v>
      </c>
      <c r="I272" s="3">
        <v>45835</v>
      </c>
      <c r="J272" s="3">
        <v>45835</v>
      </c>
      <c r="K272" s="3">
        <v>45838</v>
      </c>
      <c r="L272" s="2" t="s">
        <v>789</v>
      </c>
      <c r="M272" s="2"/>
      <c r="N272" s="2"/>
      <c r="O272" s="2"/>
      <c r="P272" s="2" t="s">
        <v>21</v>
      </c>
      <c r="Q272" s="2">
        <v>-347.46</v>
      </c>
      <c r="R272" s="2">
        <v>-62.54</v>
      </c>
      <c r="S272" s="2">
        <v>-410</v>
      </c>
      <c r="T272" s="2">
        <v>-410</v>
      </c>
      <c r="U272" s="2"/>
      <c r="V272" s="2" t="s">
        <v>22</v>
      </c>
      <c r="W272" s="2" t="b">
        <v>0</v>
      </c>
      <c r="X272" s="2" t="s">
        <v>25</v>
      </c>
      <c r="Y272" s="2"/>
      <c r="Z272" s="2"/>
      <c r="AA272" s="2"/>
      <c r="AB272" s="2" t="s">
        <v>24</v>
      </c>
      <c r="AN272" s="10">
        <f t="shared" si="8"/>
        <v>45835</v>
      </c>
      <c r="AO272" t="e">
        <f>+VLOOKUP(D272,validaciones_json!$AS:$AS,1,0)</f>
        <v>#N/A</v>
      </c>
    </row>
    <row r="273" spans="1:41" ht="15" customHeight="1">
      <c r="A273" s="2" t="s">
        <v>790</v>
      </c>
      <c r="B273" s="2" t="s">
        <v>790</v>
      </c>
      <c r="C273" s="2"/>
      <c r="D273" s="2" t="s">
        <v>1923</v>
      </c>
      <c r="E273" s="2" t="str">
        <f t="shared" si="9"/>
        <v>F F001-00024648</v>
      </c>
      <c r="F273" s="2">
        <v>0</v>
      </c>
      <c r="G273" s="2"/>
      <c r="H273" s="2" t="s">
        <v>243</v>
      </c>
      <c r="I273" s="3">
        <v>45835</v>
      </c>
      <c r="J273" s="3">
        <v>45835</v>
      </c>
      <c r="K273" s="3">
        <v>45835</v>
      </c>
      <c r="L273" s="2" t="s">
        <v>791</v>
      </c>
      <c r="M273" s="2"/>
      <c r="N273" s="2"/>
      <c r="O273" s="2"/>
      <c r="P273" s="2" t="s">
        <v>21</v>
      </c>
      <c r="Q273" s="2">
        <v>-1172</v>
      </c>
      <c r="R273" s="2">
        <v>-210.96</v>
      </c>
      <c r="S273" s="2">
        <v>-1382.96</v>
      </c>
      <c r="T273" s="2">
        <v>-1382.96</v>
      </c>
      <c r="U273" s="2"/>
      <c r="V273" s="2" t="s">
        <v>22</v>
      </c>
      <c r="W273" s="2" t="b">
        <v>0</v>
      </c>
      <c r="X273" s="2" t="s">
        <v>25</v>
      </c>
      <c r="Y273" s="2"/>
      <c r="Z273" s="2"/>
      <c r="AA273" s="2"/>
      <c r="AB273" s="2" t="s">
        <v>24</v>
      </c>
      <c r="AN273" s="10">
        <f t="shared" si="8"/>
        <v>45835</v>
      </c>
      <c r="AO273" t="e">
        <f>+VLOOKUP(D273,validaciones_json!$AS:$AS,1,0)</f>
        <v>#N/A</v>
      </c>
    </row>
    <row r="274" spans="1:41" ht="15" customHeight="1">
      <c r="A274" s="2" t="s">
        <v>792</v>
      </c>
      <c r="B274" s="2" t="s">
        <v>792</v>
      </c>
      <c r="C274" s="2"/>
      <c r="D274" s="2" t="s">
        <v>1919</v>
      </c>
      <c r="E274" s="2" t="str">
        <f t="shared" si="9"/>
        <v>R E001-21</v>
      </c>
      <c r="F274" s="2">
        <v>0</v>
      </c>
      <c r="G274" s="2"/>
      <c r="H274" s="2" t="s">
        <v>601</v>
      </c>
      <c r="I274" s="3">
        <v>45834</v>
      </c>
      <c r="J274" s="3">
        <v>45834</v>
      </c>
      <c r="K274" s="3">
        <v>45834</v>
      </c>
      <c r="L274" s="2" t="s">
        <v>793</v>
      </c>
      <c r="M274" s="2"/>
      <c r="N274" s="2"/>
      <c r="O274" s="2"/>
      <c r="P274" s="2" t="s">
        <v>21</v>
      </c>
      <c r="Q274" s="2">
        <v>-1540</v>
      </c>
      <c r="R274" s="2"/>
      <c r="S274" s="2">
        <v>-1540</v>
      </c>
      <c r="T274" s="2">
        <v>-1540</v>
      </c>
      <c r="U274" s="2"/>
      <c r="V274" s="2" t="s">
        <v>22</v>
      </c>
      <c r="W274" s="2" t="b">
        <v>0</v>
      </c>
      <c r="X274" s="2" t="s">
        <v>25</v>
      </c>
      <c r="Y274" s="2"/>
      <c r="Z274" s="2"/>
      <c r="AA274" s="2"/>
      <c r="AB274" s="2" t="s">
        <v>24</v>
      </c>
      <c r="AN274" s="10">
        <f t="shared" si="8"/>
        <v>45834</v>
      </c>
      <c r="AO274" t="e">
        <f>+VLOOKUP(D274,validaciones_json!$AS:$AS,1,0)</f>
        <v>#N/A</v>
      </c>
    </row>
    <row r="275" spans="1:41" ht="15" customHeight="1">
      <c r="A275" s="2" t="s">
        <v>794</v>
      </c>
      <c r="B275" s="2" t="s">
        <v>1713</v>
      </c>
      <c r="C275" s="2"/>
      <c r="D275" s="2" t="s">
        <v>1919</v>
      </c>
      <c r="E275" s="2" t="str">
        <f t="shared" si="9"/>
        <v>RE-00134</v>
      </c>
      <c r="F275" s="2">
        <v>0</v>
      </c>
      <c r="G275" s="2"/>
      <c r="H275" s="2" t="s">
        <v>409</v>
      </c>
      <c r="I275" s="3">
        <v>45834</v>
      </c>
      <c r="J275" s="3">
        <v>45834</v>
      </c>
      <c r="K275" s="3">
        <v>45834</v>
      </c>
      <c r="L275" s="2"/>
      <c r="M275" s="2"/>
      <c r="N275" s="2"/>
      <c r="O275" s="2"/>
      <c r="P275" s="2" t="s">
        <v>21</v>
      </c>
      <c r="Q275" s="2">
        <v>-150</v>
      </c>
      <c r="R275" s="2"/>
      <c r="S275" s="2">
        <v>-150</v>
      </c>
      <c r="T275" s="2">
        <v>-150</v>
      </c>
      <c r="U275" s="2"/>
      <c r="V275" s="2" t="s">
        <v>22</v>
      </c>
      <c r="W275" s="2" t="b">
        <v>0</v>
      </c>
      <c r="X275" s="2" t="s">
        <v>25</v>
      </c>
      <c r="Y275" s="2"/>
      <c r="Z275" s="2"/>
      <c r="AA275" s="2"/>
      <c r="AB275" s="2" t="s">
        <v>24</v>
      </c>
      <c r="AN275" s="10">
        <f t="shared" si="8"/>
        <v>45834</v>
      </c>
      <c r="AO275" t="e">
        <f>+VLOOKUP(D275,validaciones_json!$AS:$AS,1,0)</f>
        <v>#N/A</v>
      </c>
    </row>
    <row r="276" spans="1:41" ht="15" customHeight="1">
      <c r="A276" s="2" t="s">
        <v>795</v>
      </c>
      <c r="B276" s="2" t="s">
        <v>795</v>
      </c>
      <c r="C276" s="2"/>
      <c r="D276" s="2" t="s">
        <v>1923</v>
      </c>
      <c r="E276" s="2" t="str">
        <f t="shared" si="9"/>
        <v>F E001-00000069</v>
      </c>
      <c r="F276" s="2">
        <v>0</v>
      </c>
      <c r="G276" s="2"/>
      <c r="H276" s="2" t="s">
        <v>225</v>
      </c>
      <c r="I276" s="3">
        <v>45834</v>
      </c>
      <c r="J276" s="3">
        <v>45834</v>
      </c>
      <c r="K276" s="3">
        <v>45835</v>
      </c>
      <c r="L276" s="2"/>
      <c r="M276" s="2"/>
      <c r="N276" s="2"/>
      <c r="O276" s="2"/>
      <c r="P276" s="2" t="s">
        <v>21</v>
      </c>
      <c r="Q276" s="2">
        <v>-360</v>
      </c>
      <c r="R276" s="2">
        <v>-64.8</v>
      </c>
      <c r="S276" s="2">
        <v>-424.8</v>
      </c>
      <c r="T276" s="2">
        <v>-424.8</v>
      </c>
      <c r="U276" s="2"/>
      <c r="V276" s="2" t="s">
        <v>22</v>
      </c>
      <c r="W276" s="2" t="b">
        <v>0</v>
      </c>
      <c r="X276" s="2" t="s">
        <v>25</v>
      </c>
      <c r="Y276" s="2"/>
      <c r="Z276" s="2"/>
      <c r="AA276" s="2"/>
      <c r="AB276" s="2" t="s">
        <v>24</v>
      </c>
      <c r="AN276" s="10">
        <f t="shared" si="8"/>
        <v>45834</v>
      </c>
      <c r="AO276" t="e">
        <f>+VLOOKUP(D276,validaciones_json!$AS:$AS,1,0)</f>
        <v>#N/A</v>
      </c>
    </row>
    <row r="277" spans="1:41" ht="15" customHeight="1">
      <c r="A277" s="2" t="s">
        <v>796</v>
      </c>
      <c r="B277" s="2" t="s">
        <v>796</v>
      </c>
      <c r="C277" s="2"/>
      <c r="D277" s="2" t="s">
        <v>1923</v>
      </c>
      <c r="E277" s="2" t="str">
        <f t="shared" si="9"/>
        <v>F F101-00013907</v>
      </c>
      <c r="F277" s="2">
        <v>0</v>
      </c>
      <c r="G277" s="2"/>
      <c r="H277" s="2" t="s">
        <v>619</v>
      </c>
      <c r="I277" s="3">
        <v>45833</v>
      </c>
      <c r="J277" s="3">
        <v>45833</v>
      </c>
      <c r="K277" s="3">
        <v>45833</v>
      </c>
      <c r="L277" s="2" t="s">
        <v>797</v>
      </c>
      <c r="M277" s="2"/>
      <c r="N277" s="2"/>
      <c r="O277" s="2"/>
      <c r="P277" s="2" t="s">
        <v>21</v>
      </c>
      <c r="Q277" s="2">
        <v>-355.93</v>
      </c>
      <c r="R277" s="2">
        <v>-64.069999999999993</v>
      </c>
      <c r="S277" s="2">
        <v>-420</v>
      </c>
      <c r="T277" s="2">
        <v>-420</v>
      </c>
      <c r="U277" s="2"/>
      <c r="V277" s="2" t="s">
        <v>22</v>
      </c>
      <c r="W277" s="2" t="b">
        <v>0</v>
      </c>
      <c r="X277" s="2" t="s">
        <v>25</v>
      </c>
      <c r="Y277" s="2"/>
      <c r="Z277" s="2"/>
      <c r="AA277" s="2"/>
      <c r="AB277" s="2" t="s">
        <v>24</v>
      </c>
      <c r="AN277" s="10">
        <f t="shared" si="8"/>
        <v>45833</v>
      </c>
      <c r="AO277" t="e">
        <f>+VLOOKUP(D277,validaciones_json!$AS:$AS,1,0)</f>
        <v>#N/A</v>
      </c>
    </row>
    <row r="278" spans="1:41" ht="15" customHeight="1">
      <c r="A278" s="2" t="s">
        <v>798</v>
      </c>
      <c r="B278" s="2" t="s">
        <v>798</v>
      </c>
      <c r="C278" s="2"/>
      <c r="D278" s="2" t="s">
        <v>1923</v>
      </c>
      <c r="E278" s="2" t="str">
        <f t="shared" si="9"/>
        <v>F F002-00031619</v>
      </c>
      <c r="F278" s="2">
        <v>0</v>
      </c>
      <c r="G278" s="2"/>
      <c r="H278" s="2" t="s">
        <v>92</v>
      </c>
      <c r="I278" s="3">
        <v>45833</v>
      </c>
      <c r="J278" s="3">
        <v>45833</v>
      </c>
      <c r="K278" s="3">
        <v>45848</v>
      </c>
      <c r="L278" s="2" t="s">
        <v>799</v>
      </c>
      <c r="M278" s="2"/>
      <c r="N278" s="2"/>
      <c r="O278" s="2"/>
      <c r="P278" s="2" t="s">
        <v>21</v>
      </c>
      <c r="Q278" s="2">
        <v>-6440.64</v>
      </c>
      <c r="R278" s="2">
        <v>-1159.3599999999999</v>
      </c>
      <c r="S278" s="2">
        <v>-7600</v>
      </c>
      <c r="T278" s="2">
        <v>-7600</v>
      </c>
      <c r="U278" s="2"/>
      <c r="V278" s="2" t="s">
        <v>22</v>
      </c>
      <c r="W278" s="2" t="b">
        <v>0</v>
      </c>
      <c r="X278" s="2" t="s">
        <v>25</v>
      </c>
      <c r="Y278" s="2"/>
      <c r="Z278" s="2"/>
      <c r="AA278" s="2"/>
      <c r="AB278" s="2" t="s">
        <v>24</v>
      </c>
      <c r="AN278" s="10">
        <f t="shared" si="8"/>
        <v>45833</v>
      </c>
      <c r="AO278" t="e">
        <f>+VLOOKUP(D278,validaciones_json!$AS:$AS,1,0)</f>
        <v>#N/A</v>
      </c>
    </row>
    <row r="279" spans="1:41" ht="15" customHeight="1">
      <c r="A279" s="2" t="s">
        <v>800</v>
      </c>
      <c r="B279" s="2" t="s">
        <v>800</v>
      </c>
      <c r="C279" s="2"/>
      <c r="D279" s="2" t="s">
        <v>1923</v>
      </c>
      <c r="E279" s="2" t="str">
        <f t="shared" si="9"/>
        <v>F E001-00000275</v>
      </c>
      <c r="F279" s="2">
        <v>0</v>
      </c>
      <c r="G279" s="2"/>
      <c r="H279" s="2" t="s">
        <v>369</v>
      </c>
      <c r="I279" s="3">
        <v>45833</v>
      </c>
      <c r="J279" s="3">
        <v>45833</v>
      </c>
      <c r="K279" s="3">
        <v>45835</v>
      </c>
      <c r="L279" s="2"/>
      <c r="M279" s="2"/>
      <c r="N279" s="2"/>
      <c r="O279" s="2"/>
      <c r="P279" s="2" t="s">
        <v>21</v>
      </c>
      <c r="Q279" s="2">
        <v>-220.34</v>
      </c>
      <c r="R279" s="2">
        <v>-39.659999999999997</v>
      </c>
      <c r="S279" s="2">
        <v>-260</v>
      </c>
      <c r="T279" s="2">
        <v>-260</v>
      </c>
      <c r="U279" s="2"/>
      <c r="V279" s="2" t="s">
        <v>22</v>
      </c>
      <c r="W279" s="2" t="b">
        <v>0</v>
      </c>
      <c r="X279" s="2" t="s">
        <v>25</v>
      </c>
      <c r="Y279" s="2"/>
      <c r="Z279" s="2"/>
      <c r="AA279" s="2"/>
      <c r="AB279" s="2" t="s">
        <v>24</v>
      </c>
      <c r="AN279" s="10">
        <f t="shared" si="8"/>
        <v>45833</v>
      </c>
      <c r="AO279" t="e">
        <f>+VLOOKUP(D279,validaciones_json!$AS:$AS,1,0)</f>
        <v>#N/A</v>
      </c>
    </row>
    <row r="280" spans="1:41" ht="15" customHeight="1">
      <c r="A280" s="2" t="s">
        <v>801</v>
      </c>
      <c r="B280" s="2" t="s">
        <v>801</v>
      </c>
      <c r="C280" s="2"/>
      <c r="D280" s="2" t="s">
        <v>1923</v>
      </c>
      <c r="E280" s="2" t="str">
        <f t="shared" si="9"/>
        <v>F E001-00000272</v>
      </c>
      <c r="F280" s="2">
        <v>0</v>
      </c>
      <c r="G280" s="2"/>
      <c r="H280" s="2" t="s">
        <v>369</v>
      </c>
      <c r="I280" s="3">
        <v>45833</v>
      </c>
      <c r="J280" s="3">
        <v>45833</v>
      </c>
      <c r="K280" s="3">
        <v>45835</v>
      </c>
      <c r="L280" s="2"/>
      <c r="M280" s="2"/>
      <c r="N280" s="2"/>
      <c r="O280" s="2"/>
      <c r="P280" s="2" t="s">
        <v>21</v>
      </c>
      <c r="Q280" s="2">
        <v>-1560</v>
      </c>
      <c r="R280" s="2">
        <v>-280.8</v>
      </c>
      <c r="S280" s="2">
        <v>-1840.8</v>
      </c>
      <c r="T280" s="2">
        <v>-1840.8</v>
      </c>
      <c r="U280" s="2"/>
      <c r="V280" s="2" t="s">
        <v>22</v>
      </c>
      <c r="W280" s="2" t="b">
        <v>0</v>
      </c>
      <c r="X280" s="2" t="s">
        <v>25</v>
      </c>
      <c r="Y280" s="2"/>
      <c r="Z280" s="2"/>
      <c r="AA280" s="2"/>
      <c r="AB280" s="2" t="s">
        <v>24</v>
      </c>
      <c r="AN280" s="10">
        <f t="shared" si="8"/>
        <v>45833</v>
      </c>
      <c r="AO280" t="e">
        <f>+VLOOKUP(D280,validaciones_json!$AS:$AS,1,0)</f>
        <v>#N/A</v>
      </c>
    </row>
    <row r="281" spans="1:41" ht="15" customHeight="1">
      <c r="A281" s="2" t="s">
        <v>802</v>
      </c>
      <c r="B281" s="2" t="s">
        <v>802</v>
      </c>
      <c r="C281" s="2"/>
      <c r="D281" s="2" t="s">
        <v>1923</v>
      </c>
      <c r="E281" s="2" t="str">
        <f t="shared" si="9"/>
        <v>F E001-00000254</v>
      </c>
      <c r="F281" s="2">
        <v>0</v>
      </c>
      <c r="G281" s="2"/>
      <c r="H281" s="2" t="s">
        <v>772</v>
      </c>
      <c r="I281" s="3">
        <v>45833</v>
      </c>
      <c r="J281" s="3">
        <v>45833</v>
      </c>
      <c r="K281" s="3">
        <v>45833</v>
      </c>
      <c r="L281" s="2"/>
      <c r="M281" s="2"/>
      <c r="N281" s="2"/>
      <c r="O281" s="2"/>
      <c r="P281" s="2" t="s">
        <v>21</v>
      </c>
      <c r="Q281" s="2">
        <v>-298.31</v>
      </c>
      <c r="R281" s="2">
        <v>-53.69</v>
      </c>
      <c r="S281" s="2">
        <v>-352</v>
      </c>
      <c r="T281" s="2">
        <v>-352</v>
      </c>
      <c r="U281" s="2"/>
      <c r="V281" s="2" t="s">
        <v>22</v>
      </c>
      <c r="W281" s="2" t="b">
        <v>0</v>
      </c>
      <c r="X281" s="2" t="s">
        <v>25</v>
      </c>
      <c r="Y281" s="2"/>
      <c r="Z281" s="2"/>
      <c r="AA281" s="2"/>
      <c r="AB281" s="2" t="s">
        <v>24</v>
      </c>
      <c r="AN281" s="10">
        <f t="shared" si="8"/>
        <v>45833</v>
      </c>
      <c r="AO281" t="e">
        <f>+VLOOKUP(D281,validaciones_json!$AS:$AS,1,0)</f>
        <v>#N/A</v>
      </c>
    </row>
    <row r="282" spans="1:41" ht="15" customHeight="1">
      <c r="A282" s="2" t="s">
        <v>803</v>
      </c>
      <c r="B282" s="2" t="s">
        <v>803</v>
      </c>
      <c r="C282" s="2"/>
      <c r="D282" s="2" t="s">
        <v>1931</v>
      </c>
      <c r="E282" s="2" t="str">
        <f t="shared" si="9"/>
        <v>R SB01-0550463247</v>
      </c>
      <c r="F282" s="2">
        <v>0</v>
      </c>
      <c r="G282" s="2"/>
      <c r="H282" s="2" t="s">
        <v>261</v>
      </c>
      <c r="I282" s="3">
        <v>45832</v>
      </c>
      <c r="J282" s="3">
        <v>45832</v>
      </c>
      <c r="K282" s="3">
        <v>45847</v>
      </c>
      <c r="L282" s="2"/>
      <c r="M282" s="2"/>
      <c r="N282" s="2"/>
      <c r="O282" s="2"/>
      <c r="P282" s="2" t="s">
        <v>21</v>
      </c>
      <c r="Q282" s="2">
        <v>-25.33</v>
      </c>
      <c r="R282" s="2">
        <v>-4.5599999999999996</v>
      </c>
      <c r="S282" s="2">
        <v>-29.89</v>
      </c>
      <c r="T282" s="2">
        <v>-29.89</v>
      </c>
      <c r="U282" s="2"/>
      <c r="V282" s="2" t="s">
        <v>22</v>
      </c>
      <c r="W282" s="2" t="b">
        <v>0</v>
      </c>
      <c r="X282" s="2" t="s">
        <v>25</v>
      </c>
      <c r="Y282" s="2"/>
      <c r="Z282" s="2"/>
      <c r="AA282" s="2"/>
      <c r="AB282" s="2" t="s">
        <v>24</v>
      </c>
      <c r="AN282" s="10">
        <f t="shared" si="8"/>
        <v>45832</v>
      </c>
      <c r="AO282" t="e">
        <f>+VLOOKUP(D282,validaciones_json!$AS:$AS,1,0)</f>
        <v>#N/A</v>
      </c>
    </row>
    <row r="283" spans="1:41" ht="15" customHeight="1">
      <c r="A283" s="2" t="s">
        <v>804</v>
      </c>
      <c r="B283" s="2" t="s">
        <v>804</v>
      </c>
      <c r="C283" s="2"/>
      <c r="D283" s="2" t="s">
        <v>1931</v>
      </c>
      <c r="E283" s="2" t="str">
        <f t="shared" si="9"/>
        <v>R SB01-0550107596</v>
      </c>
      <c r="F283" s="2">
        <v>0</v>
      </c>
      <c r="G283" s="2"/>
      <c r="H283" s="2" t="s">
        <v>261</v>
      </c>
      <c r="I283" s="3">
        <v>45832</v>
      </c>
      <c r="J283" s="3">
        <v>45832</v>
      </c>
      <c r="K283" s="3">
        <v>45847</v>
      </c>
      <c r="L283" s="2"/>
      <c r="M283" s="2"/>
      <c r="N283" s="2"/>
      <c r="O283" s="2"/>
      <c r="P283" s="2" t="s">
        <v>21</v>
      </c>
      <c r="Q283" s="2">
        <v>-23.69</v>
      </c>
      <c r="R283" s="2">
        <v>-4.26</v>
      </c>
      <c r="S283" s="2">
        <v>-27.95</v>
      </c>
      <c r="T283" s="2">
        <v>-27.95</v>
      </c>
      <c r="U283" s="2"/>
      <c r="V283" s="2" t="s">
        <v>22</v>
      </c>
      <c r="W283" s="2" t="b">
        <v>0</v>
      </c>
      <c r="X283" s="2" t="s">
        <v>25</v>
      </c>
      <c r="Y283" s="2"/>
      <c r="Z283" s="2"/>
      <c r="AA283" s="2"/>
      <c r="AB283" s="2" t="s">
        <v>24</v>
      </c>
      <c r="AN283" s="10">
        <f t="shared" si="8"/>
        <v>45832</v>
      </c>
      <c r="AO283" t="e">
        <f>+VLOOKUP(D283,validaciones_json!$AS:$AS,1,0)</f>
        <v>#N/A</v>
      </c>
    </row>
    <row r="284" spans="1:41" ht="15" customHeight="1">
      <c r="A284" s="2" t="s">
        <v>805</v>
      </c>
      <c r="B284" s="2" t="s">
        <v>805</v>
      </c>
      <c r="C284" s="2"/>
      <c r="D284" s="2" t="s">
        <v>1931</v>
      </c>
      <c r="E284" s="2" t="str">
        <f t="shared" si="9"/>
        <v>R SB01-0550100191</v>
      </c>
      <c r="F284" s="2">
        <v>0</v>
      </c>
      <c r="G284" s="2"/>
      <c r="H284" s="2" t="s">
        <v>261</v>
      </c>
      <c r="I284" s="3">
        <v>45832</v>
      </c>
      <c r="J284" s="3">
        <v>45832</v>
      </c>
      <c r="K284" s="3">
        <v>45847</v>
      </c>
      <c r="L284" s="2"/>
      <c r="M284" s="2"/>
      <c r="N284" s="2"/>
      <c r="O284" s="2"/>
      <c r="P284" s="2" t="s">
        <v>21</v>
      </c>
      <c r="Q284" s="2">
        <v>-47.37</v>
      </c>
      <c r="R284" s="2">
        <v>-8.5299999999999994</v>
      </c>
      <c r="S284" s="2">
        <v>-55.9</v>
      </c>
      <c r="T284" s="2">
        <v>-55.9</v>
      </c>
      <c r="U284" s="2"/>
      <c r="V284" s="2" t="s">
        <v>22</v>
      </c>
      <c r="W284" s="2" t="b">
        <v>0</v>
      </c>
      <c r="X284" s="2" t="s">
        <v>25</v>
      </c>
      <c r="Y284" s="2"/>
      <c r="Z284" s="2"/>
      <c r="AA284" s="2"/>
      <c r="AB284" s="2" t="s">
        <v>24</v>
      </c>
      <c r="AN284" s="10">
        <f t="shared" si="8"/>
        <v>45832</v>
      </c>
      <c r="AO284" t="e">
        <f>+VLOOKUP(D284,validaciones_json!$AS:$AS,1,0)</f>
        <v>#N/A</v>
      </c>
    </row>
    <row r="285" spans="1:41" ht="15" customHeight="1">
      <c r="A285" s="2" t="s">
        <v>806</v>
      </c>
      <c r="B285" s="2" t="s">
        <v>1714</v>
      </c>
      <c r="C285" s="2"/>
      <c r="D285" s="2" t="s">
        <v>1919</v>
      </c>
      <c r="E285" s="2" t="str">
        <f t="shared" si="9"/>
        <v>RE-001117</v>
      </c>
      <c r="F285" s="2">
        <v>0</v>
      </c>
      <c r="G285" s="2"/>
      <c r="H285" s="2" t="s">
        <v>807</v>
      </c>
      <c r="I285" s="3">
        <v>45832</v>
      </c>
      <c r="J285" s="3">
        <v>45832</v>
      </c>
      <c r="K285" s="3">
        <v>45840</v>
      </c>
      <c r="L285" s="2"/>
      <c r="M285" s="2"/>
      <c r="N285" s="2"/>
      <c r="O285" s="2"/>
      <c r="P285" s="2" t="s">
        <v>21</v>
      </c>
      <c r="Q285" s="2">
        <v>-1800</v>
      </c>
      <c r="R285" s="2"/>
      <c r="S285" s="2">
        <v>-1800</v>
      </c>
      <c r="T285" s="2">
        <v>-1800</v>
      </c>
      <c r="U285" s="2"/>
      <c r="V285" s="2" t="s">
        <v>22</v>
      </c>
      <c r="W285" s="2" t="b">
        <v>0</v>
      </c>
      <c r="X285" s="2" t="s">
        <v>25</v>
      </c>
      <c r="Y285" s="2"/>
      <c r="Z285" s="2"/>
      <c r="AA285" s="2"/>
      <c r="AB285" s="2" t="s">
        <v>24</v>
      </c>
      <c r="AN285" s="10">
        <f t="shared" si="8"/>
        <v>45832</v>
      </c>
      <c r="AO285" t="e">
        <f>+VLOOKUP(D285,validaciones_json!$AS:$AS,1,0)</f>
        <v>#N/A</v>
      </c>
    </row>
    <row r="286" spans="1:41" ht="15" customHeight="1">
      <c r="A286" s="2" t="s">
        <v>808</v>
      </c>
      <c r="B286" s="2" t="s">
        <v>808</v>
      </c>
      <c r="C286" s="2"/>
      <c r="D286" s="2" t="s">
        <v>1923</v>
      </c>
      <c r="E286" s="2" t="str">
        <f t="shared" si="9"/>
        <v>F E001-00000268</v>
      </c>
      <c r="F286" s="2">
        <v>0</v>
      </c>
      <c r="G286" s="2"/>
      <c r="H286" s="2" t="s">
        <v>392</v>
      </c>
      <c r="I286" s="3">
        <v>45832</v>
      </c>
      <c r="J286" s="3">
        <v>45832</v>
      </c>
      <c r="K286" s="3">
        <v>45832</v>
      </c>
      <c r="L286" s="2" t="s">
        <v>809</v>
      </c>
      <c r="M286" s="2"/>
      <c r="N286" s="2"/>
      <c r="O286" s="2"/>
      <c r="P286" s="2" t="s">
        <v>21</v>
      </c>
      <c r="Q286" s="2">
        <v>-2076.27</v>
      </c>
      <c r="R286" s="2">
        <v>-373.73</v>
      </c>
      <c r="S286" s="2">
        <v>-2450</v>
      </c>
      <c r="T286" s="2">
        <v>-2450</v>
      </c>
      <c r="U286" s="2"/>
      <c r="V286" s="2" t="s">
        <v>22</v>
      </c>
      <c r="W286" s="2" t="b">
        <v>0</v>
      </c>
      <c r="X286" s="2" t="s">
        <v>25</v>
      </c>
      <c r="Y286" s="2"/>
      <c r="Z286" s="2"/>
      <c r="AA286" s="2"/>
      <c r="AB286" s="2" t="s">
        <v>24</v>
      </c>
      <c r="AN286" s="10">
        <f t="shared" si="8"/>
        <v>45832</v>
      </c>
      <c r="AO286" t="e">
        <f>+VLOOKUP(D286,validaciones_json!$AS:$AS,1,0)</f>
        <v>#N/A</v>
      </c>
    </row>
    <row r="287" spans="1:41" ht="15" customHeight="1">
      <c r="A287" s="2" t="s">
        <v>810</v>
      </c>
      <c r="B287" s="2" t="s">
        <v>810</v>
      </c>
      <c r="C287" s="2"/>
      <c r="D287" s="2" t="s">
        <v>1923</v>
      </c>
      <c r="E287" s="2" t="str">
        <f t="shared" si="9"/>
        <v>F E001-00000160</v>
      </c>
      <c r="F287" s="2">
        <v>0</v>
      </c>
      <c r="G287" s="2"/>
      <c r="H287" s="2" t="s">
        <v>440</v>
      </c>
      <c r="I287" s="3">
        <v>45831</v>
      </c>
      <c r="J287" s="3">
        <v>45831</v>
      </c>
      <c r="K287" s="3">
        <v>45831</v>
      </c>
      <c r="L287" s="2" t="s">
        <v>811</v>
      </c>
      <c r="M287" s="2"/>
      <c r="N287" s="2"/>
      <c r="O287" s="2"/>
      <c r="P287" s="2" t="s">
        <v>21</v>
      </c>
      <c r="Q287" s="2">
        <v>-220</v>
      </c>
      <c r="R287" s="2">
        <v>-39.6</v>
      </c>
      <c r="S287" s="2">
        <v>-259.60000000000002</v>
      </c>
      <c r="T287" s="2">
        <v>-259.60000000000002</v>
      </c>
      <c r="U287" s="2"/>
      <c r="V287" s="2" t="s">
        <v>22</v>
      </c>
      <c r="W287" s="2" t="b">
        <v>0</v>
      </c>
      <c r="X287" s="2" t="s">
        <v>25</v>
      </c>
      <c r="Y287" s="2"/>
      <c r="Z287" s="2"/>
      <c r="AA287" s="2"/>
      <c r="AB287" s="2" t="s">
        <v>24</v>
      </c>
      <c r="AN287" s="10">
        <f t="shared" si="8"/>
        <v>45831</v>
      </c>
      <c r="AO287" t="e">
        <f>+VLOOKUP(D287,validaciones_json!$AS:$AS,1,0)</f>
        <v>#N/A</v>
      </c>
    </row>
    <row r="288" spans="1:41" ht="15" customHeight="1">
      <c r="A288" s="2" t="s">
        <v>812</v>
      </c>
      <c r="B288" s="2" t="s">
        <v>812</v>
      </c>
      <c r="C288" s="2"/>
      <c r="D288" s="2" t="s">
        <v>1923</v>
      </c>
      <c r="E288" s="2" t="str">
        <f t="shared" si="9"/>
        <v>F E001-00000068</v>
      </c>
      <c r="F288" s="2">
        <v>0</v>
      </c>
      <c r="G288" s="2"/>
      <c r="H288" s="2" t="s">
        <v>225</v>
      </c>
      <c r="I288" s="3">
        <v>45831</v>
      </c>
      <c r="J288" s="3">
        <v>45831</v>
      </c>
      <c r="K288" s="3">
        <v>45831</v>
      </c>
      <c r="L288" s="2"/>
      <c r="M288" s="2"/>
      <c r="N288" s="2"/>
      <c r="O288" s="2"/>
      <c r="P288" s="2" t="s">
        <v>21</v>
      </c>
      <c r="Q288" s="2">
        <v>-480</v>
      </c>
      <c r="R288" s="2">
        <v>-86.4</v>
      </c>
      <c r="S288" s="2">
        <v>-566.4</v>
      </c>
      <c r="T288" s="2">
        <v>-566.4</v>
      </c>
      <c r="U288" s="2"/>
      <c r="V288" s="2" t="s">
        <v>22</v>
      </c>
      <c r="W288" s="2" t="b">
        <v>0</v>
      </c>
      <c r="X288" s="2" t="s">
        <v>25</v>
      </c>
      <c r="Y288" s="2"/>
      <c r="Z288" s="2"/>
      <c r="AA288" s="2"/>
      <c r="AB288" s="2" t="s">
        <v>24</v>
      </c>
      <c r="AN288" s="10">
        <f t="shared" si="8"/>
        <v>45831</v>
      </c>
      <c r="AO288" t="e">
        <f>+VLOOKUP(D288,validaciones_json!$AS:$AS,1,0)</f>
        <v>#N/A</v>
      </c>
    </row>
    <row r="289" spans="1:41" ht="15" customHeight="1">
      <c r="A289" s="2" t="s">
        <v>813</v>
      </c>
      <c r="B289" s="2" t="s">
        <v>1708</v>
      </c>
      <c r="C289" s="2"/>
      <c r="D289" s="2" t="s">
        <v>1950</v>
      </c>
      <c r="E289" s="2" t="str">
        <f t="shared" si="9"/>
        <v>GAST-2025060003</v>
      </c>
      <c r="F289" s="2">
        <v>0</v>
      </c>
      <c r="G289" s="2"/>
      <c r="H289" s="2" t="s">
        <v>814</v>
      </c>
      <c r="I289" s="3">
        <v>45846</v>
      </c>
      <c r="J289" s="3">
        <v>45828</v>
      </c>
      <c r="K289" s="3">
        <v>45846</v>
      </c>
      <c r="L289" s="2"/>
      <c r="M289" s="2"/>
      <c r="N289" s="2" t="s">
        <v>815</v>
      </c>
      <c r="O289" s="2"/>
      <c r="P289" s="2" t="s">
        <v>21</v>
      </c>
      <c r="Q289" s="2">
        <v>-160</v>
      </c>
      <c r="R289" s="2"/>
      <c r="S289" s="2">
        <v>-160</v>
      </c>
      <c r="T289" s="2">
        <v>-160</v>
      </c>
      <c r="U289" s="2"/>
      <c r="V289" s="2" t="s">
        <v>22</v>
      </c>
      <c r="W289" s="2" t="b">
        <v>0</v>
      </c>
      <c r="X289" s="2" t="s">
        <v>25</v>
      </c>
      <c r="Y289" s="2"/>
      <c r="Z289" s="2"/>
      <c r="AA289" s="2"/>
      <c r="AB289" s="2" t="s">
        <v>24</v>
      </c>
      <c r="AN289" s="10">
        <f t="shared" si="8"/>
        <v>45846</v>
      </c>
      <c r="AO289" t="e">
        <f>+VLOOKUP(D289,validaciones_json!$AS:$AS,1,0)</f>
        <v>#N/A</v>
      </c>
    </row>
    <row r="290" spans="1:41" ht="15" customHeight="1">
      <c r="A290" s="2" t="s">
        <v>816</v>
      </c>
      <c r="B290" s="2" t="s">
        <v>816</v>
      </c>
      <c r="C290" s="2"/>
      <c r="D290" s="2" t="s">
        <v>1923</v>
      </c>
      <c r="E290" s="2" t="str">
        <f t="shared" si="9"/>
        <v>F E001-00000020</v>
      </c>
      <c r="F290" s="2">
        <v>0</v>
      </c>
      <c r="G290" s="2"/>
      <c r="H290" s="2" t="s">
        <v>601</v>
      </c>
      <c r="I290" s="3">
        <v>45827</v>
      </c>
      <c r="J290" s="3">
        <v>45827</v>
      </c>
      <c r="K290" s="3">
        <v>45827</v>
      </c>
      <c r="L290" s="2"/>
      <c r="M290" s="2"/>
      <c r="N290" s="2"/>
      <c r="O290" s="2"/>
      <c r="P290" s="2" t="s">
        <v>21</v>
      </c>
      <c r="Q290" s="2">
        <v>-110</v>
      </c>
      <c r="R290" s="2"/>
      <c r="S290" s="2">
        <v>-110</v>
      </c>
      <c r="T290" s="2">
        <v>-110</v>
      </c>
      <c r="U290" s="2"/>
      <c r="V290" s="2" t="s">
        <v>22</v>
      </c>
      <c r="W290" s="2" t="b">
        <v>0</v>
      </c>
      <c r="X290" s="2" t="s">
        <v>25</v>
      </c>
      <c r="Y290" s="2"/>
      <c r="Z290" s="2"/>
      <c r="AA290" s="2"/>
      <c r="AB290" s="2" t="s">
        <v>24</v>
      </c>
      <c r="AN290" s="10">
        <f t="shared" si="8"/>
        <v>45827</v>
      </c>
      <c r="AO290" t="e">
        <f>+VLOOKUP(D290,validaciones_json!$AS:$AS,1,0)</f>
        <v>#N/A</v>
      </c>
    </row>
    <row r="291" spans="1:41" ht="15" customHeight="1">
      <c r="A291" s="2" t="s">
        <v>817</v>
      </c>
      <c r="B291" s="2" t="s">
        <v>817</v>
      </c>
      <c r="C291" s="2"/>
      <c r="D291" s="2" t="s">
        <v>1923</v>
      </c>
      <c r="E291" s="2" t="str">
        <f t="shared" si="9"/>
        <v>F F002-00014647</v>
      </c>
      <c r="F291" s="2">
        <v>0</v>
      </c>
      <c r="G291" s="2"/>
      <c r="H291" s="2" t="s">
        <v>243</v>
      </c>
      <c r="I291" s="3">
        <v>45826</v>
      </c>
      <c r="J291" s="3">
        <v>45826</v>
      </c>
      <c r="K291" s="3">
        <v>45826</v>
      </c>
      <c r="L291" s="2" t="s">
        <v>818</v>
      </c>
      <c r="M291" s="2"/>
      <c r="N291" s="2"/>
      <c r="O291" s="2"/>
      <c r="P291" s="2" t="s">
        <v>21</v>
      </c>
      <c r="Q291" s="2">
        <v>-41.8</v>
      </c>
      <c r="R291" s="2">
        <v>-7.52</v>
      </c>
      <c r="S291" s="2">
        <v>-49.32</v>
      </c>
      <c r="T291" s="2">
        <v>-49.32</v>
      </c>
      <c r="U291" s="2"/>
      <c r="V291" s="2" t="s">
        <v>22</v>
      </c>
      <c r="W291" s="2" t="b">
        <v>0</v>
      </c>
      <c r="X291" s="2" t="s">
        <v>25</v>
      </c>
      <c r="Y291" s="2"/>
      <c r="Z291" s="2"/>
      <c r="AA291" s="2"/>
      <c r="AB291" s="2" t="s">
        <v>24</v>
      </c>
      <c r="AN291" s="10">
        <f t="shared" si="8"/>
        <v>45826</v>
      </c>
      <c r="AO291" t="e">
        <f>+VLOOKUP(D291,validaciones_json!$AS:$AS,1,0)</f>
        <v>#N/A</v>
      </c>
    </row>
    <row r="292" spans="1:41" ht="15" customHeight="1">
      <c r="A292" s="2" t="s">
        <v>819</v>
      </c>
      <c r="B292" s="2" t="s">
        <v>819</v>
      </c>
      <c r="C292" s="2"/>
      <c r="D292" s="2" t="s">
        <v>1923</v>
      </c>
      <c r="E292" s="2" t="str">
        <f t="shared" si="9"/>
        <v>F F002-00001411</v>
      </c>
      <c r="F292" s="2">
        <v>0</v>
      </c>
      <c r="G292" s="2"/>
      <c r="H292" s="2" t="s">
        <v>174</v>
      </c>
      <c r="I292" s="3">
        <v>45826</v>
      </c>
      <c r="J292" s="3">
        <v>45826</v>
      </c>
      <c r="K292" s="3">
        <v>45916</v>
      </c>
      <c r="L292" s="2" t="s">
        <v>820</v>
      </c>
      <c r="M292" s="2"/>
      <c r="N292" s="2"/>
      <c r="O292" s="2"/>
      <c r="P292" s="2" t="s">
        <v>21</v>
      </c>
      <c r="Q292" s="2">
        <v>-300</v>
      </c>
      <c r="R292" s="2">
        <v>-54</v>
      </c>
      <c r="S292" s="2">
        <v>-354</v>
      </c>
      <c r="T292" s="2">
        <v>-354</v>
      </c>
      <c r="U292" s="2"/>
      <c r="V292" s="2" t="s">
        <v>22</v>
      </c>
      <c r="W292" s="2" t="b">
        <v>0</v>
      </c>
      <c r="X292" s="2" t="s">
        <v>25</v>
      </c>
      <c r="Y292" s="2"/>
      <c r="Z292" s="2"/>
      <c r="AA292" s="2"/>
      <c r="AB292" s="2" t="s">
        <v>24</v>
      </c>
      <c r="AN292" s="10">
        <f t="shared" si="8"/>
        <v>45826</v>
      </c>
      <c r="AO292" t="e">
        <f>+VLOOKUP(D292,validaciones_json!$AS:$AS,1,0)</f>
        <v>#N/A</v>
      </c>
    </row>
    <row r="293" spans="1:41" ht="15" customHeight="1">
      <c r="A293" s="2" t="s">
        <v>821</v>
      </c>
      <c r="B293" s="2" t="s">
        <v>821</v>
      </c>
      <c r="C293" s="2"/>
      <c r="D293" s="2" t="s">
        <v>1923</v>
      </c>
      <c r="E293" s="2" t="str">
        <f t="shared" si="9"/>
        <v>F F002-00001409</v>
      </c>
      <c r="F293" s="2">
        <v>0</v>
      </c>
      <c r="G293" s="2"/>
      <c r="H293" s="2" t="s">
        <v>174</v>
      </c>
      <c r="I293" s="3">
        <v>45825</v>
      </c>
      <c r="J293" s="3">
        <v>45825</v>
      </c>
      <c r="K293" s="3">
        <v>45834</v>
      </c>
      <c r="L293" s="2" t="s">
        <v>822</v>
      </c>
      <c r="M293" s="2"/>
      <c r="N293" s="2"/>
      <c r="O293" s="2"/>
      <c r="P293" s="2" t="s">
        <v>21</v>
      </c>
      <c r="Q293" s="2">
        <v>-337.5</v>
      </c>
      <c r="R293" s="2">
        <v>-60.75</v>
      </c>
      <c r="S293" s="2">
        <v>-398.25</v>
      </c>
      <c r="T293" s="2">
        <v>-398.25</v>
      </c>
      <c r="U293" s="2"/>
      <c r="V293" s="2" t="s">
        <v>22</v>
      </c>
      <c r="W293" s="2" t="b">
        <v>0</v>
      </c>
      <c r="X293" s="2" t="s">
        <v>25</v>
      </c>
      <c r="Y293" s="2"/>
      <c r="Z293" s="2"/>
      <c r="AA293" s="2"/>
      <c r="AB293" s="2" t="s">
        <v>24</v>
      </c>
      <c r="AN293" s="10">
        <f t="shared" si="8"/>
        <v>45825</v>
      </c>
      <c r="AO293" t="e">
        <f>+VLOOKUP(D293,validaciones_json!$AS:$AS,1,0)</f>
        <v>#N/A</v>
      </c>
    </row>
    <row r="294" spans="1:41" ht="15" customHeight="1">
      <c r="A294" s="2" t="s">
        <v>823</v>
      </c>
      <c r="B294" s="2" t="s">
        <v>823</v>
      </c>
      <c r="C294" s="2"/>
      <c r="D294" s="2" t="s">
        <v>1923</v>
      </c>
      <c r="E294" s="2" t="str">
        <f t="shared" si="9"/>
        <v>F E001-00000065</v>
      </c>
      <c r="F294" s="2">
        <v>0</v>
      </c>
      <c r="G294" s="2"/>
      <c r="H294" s="2" t="s">
        <v>225</v>
      </c>
      <c r="I294" s="3">
        <v>45825</v>
      </c>
      <c r="J294" s="3">
        <v>45825</v>
      </c>
      <c r="K294" s="3">
        <v>45825</v>
      </c>
      <c r="L294" s="2"/>
      <c r="M294" s="2"/>
      <c r="N294" s="2"/>
      <c r="O294" s="2"/>
      <c r="P294" s="2" t="s">
        <v>21</v>
      </c>
      <c r="Q294" s="2">
        <v>-360</v>
      </c>
      <c r="R294" s="2">
        <v>-64.8</v>
      </c>
      <c r="S294" s="2">
        <v>-424.8</v>
      </c>
      <c r="T294" s="2">
        <v>-424.8</v>
      </c>
      <c r="U294" s="2"/>
      <c r="V294" s="2" t="s">
        <v>22</v>
      </c>
      <c r="W294" s="2" t="b">
        <v>0</v>
      </c>
      <c r="X294" s="2" t="s">
        <v>25</v>
      </c>
      <c r="Y294" s="2"/>
      <c r="Z294" s="2"/>
      <c r="AA294" s="2"/>
      <c r="AB294" s="2" t="s">
        <v>24</v>
      </c>
      <c r="AN294" s="10">
        <f t="shared" si="8"/>
        <v>45825</v>
      </c>
      <c r="AO294" t="e">
        <f>+VLOOKUP(D294,validaciones_json!$AS:$AS,1,0)</f>
        <v>#N/A</v>
      </c>
    </row>
    <row r="295" spans="1:41" ht="15" customHeight="1">
      <c r="A295" s="2" t="s">
        <v>824</v>
      </c>
      <c r="B295" s="2" t="s">
        <v>824</v>
      </c>
      <c r="C295" s="2"/>
      <c r="D295" s="2" t="s">
        <v>1919</v>
      </c>
      <c r="E295" s="2" t="str">
        <f t="shared" si="9"/>
        <v>R E001-51</v>
      </c>
      <c r="F295" s="2">
        <v>0</v>
      </c>
      <c r="G295" s="2"/>
      <c r="H295" s="2" t="s">
        <v>171</v>
      </c>
      <c r="I295" s="3">
        <v>45824</v>
      </c>
      <c r="J295" s="3">
        <v>45824</v>
      </c>
      <c r="K295" s="3">
        <v>45825</v>
      </c>
      <c r="L295" s="2"/>
      <c r="M295" s="2"/>
      <c r="N295" s="2"/>
      <c r="O295" s="2"/>
      <c r="P295" s="2" t="s">
        <v>21</v>
      </c>
      <c r="Q295" s="2">
        <v>-550</v>
      </c>
      <c r="R295" s="2"/>
      <c r="S295" s="2">
        <v>-550</v>
      </c>
      <c r="T295" s="2">
        <v>-550</v>
      </c>
      <c r="U295" s="2"/>
      <c r="V295" s="2" t="s">
        <v>22</v>
      </c>
      <c r="W295" s="2" t="b">
        <v>0</v>
      </c>
      <c r="X295" s="2" t="s">
        <v>25</v>
      </c>
      <c r="Y295" s="2"/>
      <c r="Z295" s="2"/>
      <c r="AA295" s="2"/>
      <c r="AB295" s="2" t="s">
        <v>24</v>
      </c>
      <c r="AN295" s="10">
        <f t="shared" si="8"/>
        <v>45824</v>
      </c>
      <c r="AO295" t="e">
        <f>+VLOOKUP(D295,validaciones_json!$AS:$AS,1,0)</f>
        <v>#N/A</v>
      </c>
    </row>
    <row r="296" spans="1:41" ht="15" customHeight="1">
      <c r="A296" s="2" t="s">
        <v>825</v>
      </c>
      <c r="B296" s="2" t="s">
        <v>825</v>
      </c>
      <c r="C296" s="2"/>
      <c r="D296" s="2" t="s">
        <v>1923</v>
      </c>
      <c r="E296" s="2" t="str">
        <f t="shared" si="9"/>
        <v>F F001-00009029</v>
      </c>
      <c r="F296" s="2">
        <v>0</v>
      </c>
      <c r="G296" s="2"/>
      <c r="H296" s="2" t="s">
        <v>264</v>
      </c>
      <c r="I296" s="3">
        <v>45824</v>
      </c>
      <c r="J296" s="3">
        <v>45824</v>
      </c>
      <c r="K296" s="3">
        <v>45825</v>
      </c>
      <c r="L296" s="2" t="s">
        <v>826</v>
      </c>
      <c r="M296" s="2"/>
      <c r="N296" s="2"/>
      <c r="O296" s="2"/>
      <c r="P296" s="2" t="s">
        <v>21</v>
      </c>
      <c r="Q296" s="2">
        <v>-4186.43</v>
      </c>
      <c r="R296" s="2">
        <v>-753.57</v>
      </c>
      <c r="S296" s="2">
        <v>-4940</v>
      </c>
      <c r="T296" s="2">
        <v>-4940</v>
      </c>
      <c r="U296" s="2"/>
      <c r="V296" s="2" t="s">
        <v>22</v>
      </c>
      <c r="W296" s="2" t="b">
        <v>0</v>
      </c>
      <c r="X296" s="2" t="s">
        <v>25</v>
      </c>
      <c r="Y296" s="2"/>
      <c r="Z296" s="2"/>
      <c r="AA296" s="2"/>
      <c r="AB296" s="2" t="s">
        <v>24</v>
      </c>
      <c r="AN296" s="10">
        <f t="shared" si="8"/>
        <v>45824</v>
      </c>
      <c r="AO296" t="e">
        <f>+VLOOKUP(D296,validaciones_json!$AS:$AS,1,0)</f>
        <v>#N/A</v>
      </c>
    </row>
    <row r="297" spans="1:41" ht="15" customHeight="1">
      <c r="A297" s="2" t="s">
        <v>827</v>
      </c>
      <c r="B297" s="2" t="s">
        <v>1716</v>
      </c>
      <c r="C297" s="2"/>
      <c r="D297" s="2" t="s">
        <v>1919</v>
      </c>
      <c r="E297" s="2" t="str">
        <f t="shared" si="9"/>
        <v>RE-00123</v>
      </c>
      <c r="F297" s="2">
        <v>0</v>
      </c>
      <c r="G297" s="2"/>
      <c r="H297" s="2" t="s">
        <v>201</v>
      </c>
      <c r="I297" s="3">
        <v>45822</v>
      </c>
      <c r="J297" s="3">
        <v>45822</v>
      </c>
      <c r="K297" s="3">
        <v>45822</v>
      </c>
      <c r="L297" s="2" t="s">
        <v>828</v>
      </c>
      <c r="M297" s="2"/>
      <c r="N297" s="2"/>
      <c r="O297" s="2"/>
      <c r="P297" s="2" t="s">
        <v>21</v>
      </c>
      <c r="Q297" s="2">
        <v>-320</v>
      </c>
      <c r="R297" s="2"/>
      <c r="S297" s="2">
        <v>-320</v>
      </c>
      <c r="T297" s="2">
        <v>-320</v>
      </c>
      <c r="U297" s="2"/>
      <c r="V297" s="2" t="s">
        <v>22</v>
      </c>
      <c r="W297" s="2" t="b">
        <v>0</v>
      </c>
      <c r="X297" s="2" t="s">
        <v>25</v>
      </c>
      <c r="Y297" s="2"/>
      <c r="Z297" s="2"/>
      <c r="AA297" s="2"/>
      <c r="AB297" s="2" t="s">
        <v>24</v>
      </c>
      <c r="AN297" s="10">
        <f t="shared" si="8"/>
        <v>45822</v>
      </c>
      <c r="AO297" t="e">
        <f>+VLOOKUP(D297,validaciones_json!$AS:$AS,1,0)</f>
        <v>#N/A</v>
      </c>
    </row>
    <row r="298" spans="1:41" ht="15" customHeight="1">
      <c r="A298" s="2" t="s">
        <v>829</v>
      </c>
      <c r="B298" s="2" t="s">
        <v>1707</v>
      </c>
      <c r="C298" s="2"/>
      <c r="D298" s="2" t="s">
        <v>1950</v>
      </c>
      <c r="E298" s="2" t="str">
        <f t="shared" si="9"/>
        <v>GAST-2025060004</v>
      </c>
      <c r="F298" s="2">
        <v>0</v>
      </c>
      <c r="G298" s="2"/>
      <c r="H298" s="2" t="s">
        <v>830</v>
      </c>
      <c r="I298" s="3">
        <v>45846</v>
      </c>
      <c r="J298" s="3">
        <v>45821</v>
      </c>
      <c r="K298" s="3">
        <v>45846</v>
      </c>
      <c r="L298" s="2"/>
      <c r="M298" s="2"/>
      <c r="N298" s="2" t="s">
        <v>831</v>
      </c>
      <c r="O298" s="2"/>
      <c r="P298" s="2" t="s">
        <v>21</v>
      </c>
      <c r="Q298" s="2">
        <v>-355.08</v>
      </c>
      <c r="R298" s="2">
        <v>-63.92</v>
      </c>
      <c r="S298" s="2">
        <v>-419</v>
      </c>
      <c r="T298" s="2">
        <v>-419</v>
      </c>
      <c r="U298" s="2"/>
      <c r="V298" s="2" t="s">
        <v>22</v>
      </c>
      <c r="W298" s="2" t="b">
        <v>0</v>
      </c>
      <c r="X298" s="2" t="s">
        <v>25</v>
      </c>
      <c r="Y298" s="2"/>
      <c r="Z298" s="2"/>
      <c r="AA298" s="2"/>
      <c r="AB298" s="2" t="s">
        <v>24</v>
      </c>
      <c r="AN298" s="10">
        <f t="shared" si="8"/>
        <v>45846</v>
      </c>
      <c r="AO298" t="e">
        <f>+VLOOKUP(D298,validaciones_json!$AS:$AS,1,0)</f>
        <v>#N/A</v>
      </c>
    </row>
    <row r="299" spans="1:41" ht="15" customHeight="1">
      <c r="A299" s="2" t="s">
        <v>832</v>
      </c>
      <c r="B299" s="2" t="s">
        <v>1717</v>
      </c>
      <c r="C299" s="2"/>
      <c r="D299" s="2" t="s">
        <v>1950</v>
      </c>
      <c r="E299" s="2" t="str">
        <f t="shared" si="9"/>
        <v>GAST-2025060002</v>
      </c>
      <c r="F299" s="2">
        <v>0</v>
      </c>
      <c r="G299" s="2"/>
      <c r="H299" s="2" t="s">
        <v>814</v>
      </c>
      <c r="I299" s="3">
        <v>45821</v>
      </c>
      <c r="J299" s="3">
        <v>45821</v>
      </c>
      <c r="K299" s="3">
        <v>45821</v>
      </c>
      <c r="L299" s="2"/>
      <c r="M299" s="2"/>
      <c r="N299" s="2" t="s">
        <v>833</v>
      </c>
      <c r="O299" s="2"/>
      <c r="P299" s="2" t="s">
        <v>21</v>
      </c>
      <c r="Q299" s="2">
        <v>-146.94999999999999</v>
      </c>
      <c r="R299" s="2">
        <v>-26.45</v>
      </c>
      <c r="S299" s="2">
        <v>-173.4</v>
      </c>
      <c r="T299" s="2">
        <v>-173.4</v>
      </c>
      <c r="U299" s="2"/>
      <c r="V299" s="2" t="s">
        <v>22</v>
      </c>
      <c r="W299" s="2" t="b">
        <v>0</v>
      </c>
      <c r="X299" s="2" t="s">
        <v>25</v>
      </c>
      <c r="Y299" s="2"/>
      <c r="Z299" s="2"/>
      <c r="AA299" s="2"/>
      <c r="AB299" s="2" t="s">
        <v>24</v>
      </c>
      <c r="AN299" s="10">
        <f t="shared" si="8"/>
        <v>45821</v>
      </c>
      <c r="AO299" t="e">
        <f>+VLOOKUP(D299,validaciones_json!$AS:$AS,1,0)</f>
        <v>#N/A</v>
      </c>
    </row>
    <row r="300" spans="1:41" ht="15" customHeight="1">
      <c r="A300" s="2" t="s">
        <v>834</v>
      </c>
      <c r="B300" s="2" t="s">
        <v>1718</v>
      </c>
      <c r="C300" s="2"/>
      <c r="D300" s="2" t="s">
        <v>1950</v>
      </c>
      <c r="E300" s="2" t="str">
        <f t="shared" si="9"/>
        <v>GAST-2025060001</v>
      </c>
      <c r="F300" s="2">
        <v>0</v>
      </c>
      <c r="G300" s="2"/>
      <c r="H300" s="2" t="s">
        <v>835</v>
      </c>
      <c r="I300" s="3">
        <v>45821</v>
      </c>
      <c r="J300" s="3">
        <v>45821</v>
      </c>
      <c r="K300" s="3">
        <v>45821</v>
      </c>
      <c r="L300" s="2"/>
      <c r="M300" s="2"/>
      <c r="N300" s="2" t="s">
        <v>836</v>
      </c>
      <c r="O300" s="2"/>
      <c r="P300" s="2" t="s">
        <v>21</v>
      </c>
      <c r="Q300" s="2">
        <v>-6.9</v>
      </c>
      <c r="R300" s="2"/>
      <c r="S300" s="2">
        <v>-6.9</v>
      </c>
      <c r="T300" s="2">
        <v>-6.9</v>
      </c>
      <c r="U300" s="2"/>
      <c r="V300" s="2" t="s">
        <v>22</v>
      </c>
      <c r="W300" s="2" t="b">
        <v>0</v>
      </c>
      <c r="X300" s="2" t="s">
        <v>25</v>
      </c>
      <c r="Y300" s="2"/>
      <c r="Z300" s="2"/>
      <c r="AA300" s="2"/>
      <c r="AB300" s="2" t="s">
        <v>24</v>
      </c>
      <c r="AN300" s="10">
        <f t="shared" si="8"/>
        <v>45821</v>
      </c>
      <c r="AO300" t="e">
        <f>+VLOOKUP(D300,validaciones_json!$AS:$AS,1,0)</f>
        <v>#N/A</v>
      </c>
    </row>
    <row r="301" spans="1:41" ht="15" customHeight="1">
      <c r="A301" s="2" t="s">
        <v>837</v>
      </c>
      <c r="B301" s="2" t="s">
        <v>837</v>
      </c>
      <c r="C301" s="2"/>
      <c r="D301" s="2" t="s">
        <v>1923</v>
      </c>
      <c r="E301" s="2" t="str">
        <f t="shared" si="9"/>
        <v>F E001-00000307</v>
      </c>
      <c r="F301" s="2">
        <v>0</v>
      </c>
      <c r="G301" s="2"/>
      <c r="H301" s="2" t="s">
        <v>838</v>
      </c>
      <c r="I301" s="3">
        <v>45821</v>
      </c>
      <c r="J301" s="3">
        <v>45821</v>
      </c>
      <c r="K301" s="3">
        <v>45826</v>
      </c>
      <c r="L301" s="2"/>
      <c r="M301" s="2"/>
      <c r="N301" s="2"/>
      <c r="O301" s="2"/>
      <c r="P301" s="2" t="s">
        <v>21</v>
      </c>
      <c r="Q301" s="2">
        <v>-450</v>
      </c>
      <c r="R301" s="2">
        <v>-81</v>
      </c>
      <c r="S301" s="2">
        <v>-531</v>
      </c>
      <c r="T301" s="2">
        <v>-531</v>
      </c>
      <c r="U301" s="2"/>
      <c r="V301" s="2" t="s">
        <v>22</v>
      </c>
      <c r="W301" s="2" t="b">
        <v>0</v>
      </c>
      <c r="X301" s="2" t="s">
        <v>25</v>
      </c>
      <c r="Y301" s="2"/>
      <c r="Z301" s="2"/>
      <c r="AA301" s="2"/>
      <c r="AB301" s="2" t="s">
        <v>24</v>
      </c>
      <c r="AN301" s="10">
        <f t="shared" si="8"/>
        <v>45821</v>
      </c>
      <c r="AO301" t="e">
        <f>+VLOOKUP(D301,validaciones_json!$AS:$AS,1,0)</f>
        <v>#N/A</v>
      </c>
    </row>
    <row r="302" spans="1:41" ht="15" customHeight="1">
      <c r="A302" s="2" t="s">
        <v>571</v>
      </c>
      <c r="B302" s="2" t="s">
        <v>571</v>
      </c>
      <c r="C302" s="2"/>
      <c r="D302" s="2" t="s">
        <v>1923</v>
      </c>
      <c r="E302" s="2" t="str">
        <f t="shared" si="9"/>
        <v>F E001-00000012</v>
      </c>
      <c r="F302" s="2">
        <v>0</v>
      </c>
      <c r="G302" s="2"/>
      <c r="H302" s="2" t="s">
        <v>657</v>
      </c>
      <c r="I302" s="3">
        <v>45821</v>
      </c>
      <c r="J302" s="3">
        <v>45821</v>
      </c>
      <c r="K302" s="3">
        <v>45821</v>
      </c>
      <c r="L302" s="2" t="s">
        <v>839</v>
      </c>
      <c r="M302" s="2"/>
      <c r="N302" s="2"/>
      <c r="O302" s="2"/>
      <c r="P302" s="2" t="s">
        <v>21</v>
      </c>
      <c r="Q302" s="2">
        <v>-390</v>
      </c>
      <c r="R302" s="2">
        <v>-70.2</v>
      </c>
      <c r="S302" s="2">
        <v>-460.2</v>
      </c>
      <c r="T302" s="2">
        <v>-460.2</v>
      </c>
      <c r="U302" s="2"/>
      <c r="V302" s="2" t="s">
        <v>22</v>
      </c>
      <c r="W302" s="2" t="b">
        <v>0</v>
      </c>
      <c r="X302" s="2" t="s">
        <v>25</v>
      </c>
      <c r="Y302" s="2"/>
      <c r="Z302" s="2"/>
      <c r="AA302" s="2"/>
      <c r="AB302" s="2" t="s">
        <v>24</v>
      </c>
      <c r="AN302" s="10">
        <f t="shared" si="8"/>
        <v>45821</v>
      </c>
      <c r="AO302" t="e">
        <f>+VLOOKUP(D302,validaciones_json!$AS:$AS,1,0)</f>
        <v>#N/A</v>
      </c>
    </row>
    <row r="303" spans="1:41" ht="15" customHeight="1">
      <c r="A303" s="2" t="s">
        <v>840</v>
      </c>
      <c r="B303" s="2" t="s">
        <v>840</v>
      </c>
      <c r="C303" s="2"/>
      <c r="D303" s="2" t="s">
        <v>1931</v>
      </c>
      <c r="E303" s="2" t="str">
        <f t="shared" si="9"/>
        <v>R S108-160788</v>
      </c>
      <c r="F303" s="2">
        <v>0</v>
      </c>
      <c r="G303" s="2"/>
      <c r="H303" s="2" t="s">
        <v>422</v>
      </c>
      <c r="I303" s="3">
        <v>45820</v>
      </c>
      <c r="J303" s="3">
        <v>45820</v>
      </c>
      <c r="K303" s="3">
        <v>45827</v>
      </c>
      <c r="L303" s="2"/>
      <c r="M303" s="2"/>
      <c r="N303" s="2"/>
      <c r="O303" s="2"/>
      <c r="P303" s="2" t="s">
        <v>21</v>
      </c>
      <c r="Q303" s="2">
        <v>-731.1</v>
      </c>
      <c r="R303" s="2"/>
      <c r="S303" s="2">
        <v>-731.1</v>
      </c>
      <c r="T303" s="2">
        <v>-731.1</v>
      </c>
      <c r="U303" s="2"/>
      <c r="V303" s="2" t="s">
        <v>22</v>
      </c>
      <c r="W303" s="2" t="b">
        <v>0</v>
      </c>
      <c r="X303" s="2" t="s">
        <v>25</v>
      </c>
      <c r="Y303" s="2"/>
      <c r="Z303" s="2"/>
      <c r="AA303" s="2"/>
      <c r="AB303" s="2" t="s">
        <v>24</v>
      </c>
      <c r="AN303" s="10">
        <f t="shared" si="8"/>
        <v>45820</v>
      </c>
      <c r="AO303" t="e">
        <f>+VLOOKUP(D303,validaciones_json!$AS:$AS,1,0)</f>
        <v>#N/A</v>
      </c>
    </row>
    <row r="304" spans="1:41" ht="15" customHeight="1">
      <c r="A304" s="2" t="s">
        <v>841</v>
      </c>
      <c r="B304" s="2" t="s">
        <v>841</v>
      </c>
      <c r="C304" s="2"/>
      <c r="D304" s="2" t="s">
        <v>1923</v>
      </c>
      <c r="E304" s="2" t="str">
        <f t="shared" si="9"/>
        <v>F E001-00000262</v>
      </c>
      <c r="F304" s="2">
        <v>0</v>
      </c>
      <c r="G304" s="2"/>
      <c r="H304" s="2" t="s">
        <v>392</v>
      </c>
      <c r="I304" s="3">
        <v>45820</v>
      </c>
      <c r="J304" s="3">
        <v>45820</v>
      </c>
      <c r="K304" s="3">
        <v>45824</v>
      </c>
      <c r="L304" s="2" t="s">
        <v>842</v>
      </c>
      <c r="M304" s="2"/>
      <c r="N304" s="2"/>
      <c r="O304" s="2"/>
      <c r="P304" s="2" t="s">
        <v>21</v>
      </c>
      <c r="Q304" s="2">
        <v>-2076.27</v>
      </c>
      <c r="R304" s="2">
        <v>-373.73</v>
      </c>
      <c r="S304" s="2">
        <v>-2450</v>
      </c>
      <c r="T304" s="2">
        <v>-2450</v>
      </c>
      <c r="U304" s="2"/>
      <c r="V304" s="2" t="s">
        <v>22</v>
      </c>
      <c r="W304" s="2" t="b">
        <v>0</v>
      </c>
      <c r="X304" s="2" t="s">
        <v>25</v>
      </c>
      <c r="Y304" s="2"/>
      <c r="Z304" s="2"/>
      <c r="AA304" s="2"/>
      <c r="AB304" s="2" t="s">
        <v>24</v>
      </c>
      <c r="AN304" s="10">
        <f t="shared" si="8"/>
        <v>45820</v>
      </c>
      <c r="AO304" t="e">
        <f>+VLOOKUP(D304,validaciones_json!$AS:$AS,1,0)</f>
        <v>#N/A</v>
      </c>
    </row>
    <row r="305" spans="1:41" ht="15" customHeight="1">
      <c r="A305" s="2" t="s">
        <v>843</v>
      </c>
      <c r="B305" s="2" t="s">
        <v>843</v>
      </c>
      <c r="C305" s="2"/>
      <c r="D305" s="2" t="s">
        <v>1923</v>
      </c>
      <c r="E305" s="2" t="str">
        <f t="shared" si="9"/>
        <v>F F052-01567501</v>
      </c>
      <c r="F305" s="2">
        <v>0</v>
      </c>
      <c r="G305" s="2"/>
      <c r="H305" s="2" t="s">
        <v>185</v>
      </c>
      <c r="I305" s="3">
        <v>45819</v>
      </c>
      <c r="J305" s="3">
        <v>45819</v>
      </c>
      <c r="K305" s="3">
        <v>45832</v>
      </c>
      <c r="L305" s="2" t="s">
        <v>844</v>
      </c>
      <c r="M305" s="2"/>
      <c r="N305" s="2"/>
      <c r="O305" s="2"/>
      <c r="P305" s="2" t="s">
        <v>21</v>
      </c>
      <c r="Q305" s="2">
        <v>-100</v>
      </c>
      <c r="R305" s="2">
        <v>-18</v>
      </c>
      <c r="S305" s="2">
        <v>-118</v>
      </c>
      <c r="T305" s="2">
        <v>-118</v>
      </c>
      <c r="U305" s="2"/>
      <c r="V305" s="2" t="s">
        <v>22</v>
      </c>
      <c r="W305" s="2" t="b">
        <v>0</v>
      </c>
      <c r="X305" s="2" t="s">
        <v>25</v>
      </c>
      <c r="Y305" s="2"/>
      <c r="Z305" s="2"/>
      <c r="AA305" s="2"/>
      <c r="AB305" s="2" t="s">
        <v>24</v>
      </c>
      <c r="AN305" s="10">
        <f t="shared" si="8"/>
        <v>45819</v>
      </c>
      <c r="AO305" t="e">
        <f>+VLOOKUP(D305,validaciones_json!$AS:$AS,1,0)</f>
        <v>#N/A</v>
      </c>
    </row>
    <row r="306" spans="1:41" ht="15" customHeight="1">
      <c r="A306" s="2" t="s">
        <v>845</v>
      </c>
      <c r="B306" s="2" t="s">
        <v>845</v>
      </c>
      <c r="C306" s="2"/>
      <c r="D306" s="2" t="s">
        <v>1923</v>
      </c>
      <c r="E306" s="2" t="str">
        <f t="shared" si="9"/>
        <v>F F002-00031355</v>
      </c>
      <c r="F306" s="2">
        <v>0</v>
      </c>
      <c r="G306" s="2"/>
      <c r="H306" s="2" t="s">
        <v>92</v>
      </c>
      <c r="I306" s="3">
        <v>45819</v>
      </c>
      <c r="J306" s="3">
        <v>45819</v>
      </c>
      <c r="K306" s="3">
        <v>45821</v>
      </c>
      <c r="L306" s="2" t="s">
        <v>846</v>
      </c>
      <c r="M306" s="2"/>
      <c r="N306" s="2"/>
      <c r="O306" s="2"/>
      <c r="P306" s="2" t="s">
        <v>21</v>
      </c>
      <c r="Q306" s="2">
        <v>-1610.16</v>
      </c>
      <c r="R306" s="2">
        <v>-289.83999999999997</v>
      </c>
      <c r="S306" s="2">
        <v>-1900</v>
      </c>
      <c r="T306" s="2">
        <v>-1900</v>
      </c>
      <c r="U306" s="2"/>
      <c r="V306" s="2" t="s">
        <v>22</v>
      </c>
      <c r="W306" s="2" t="b">
        <v>0</v>
      </c>
      <c r="X306" s="2" t="s">
        <v>25</v>
      </c>
      <c r="Y306" s="2"/>
      <c r="Z306" s="2"/>
      <c r="AA306" s="2"/>
      <c r="AB306" s="2" t="s">
        <v>24</v>
      </c>
      <c r="AN306" s="10">
        <f t="shared" si="8"/>
        <v>45819</v>
      </c>
      <c r="AO306" t="e">
        <f>+VLOOKUP(D306,validaciones_json!$AS:$AS,1,0)</f>
        <v>#N/A</v>
      </c>
    </row>
    <row r="307" spans="1:41" ht="15" customHeight="1">
      <c r="A307" s="2" t="s">
        <v>847</v>
      </c>
      <c r="B307" s="2" t="s">
        <v>847</v>
      </c>
      <c r="C307" s="2"/>
      <c r="D307" s="2" t="s">
        <v>1923</v>
      </c>
      <c r="E307" s="2" t="str">
        <f t="shared" si="9"/>
        <v>F E001-00000736</v>
      </c>
      <c r="F307" s="2">
        <v>0</v>
      </c>
      <c r="G307" s="2"/>
      <c r="H307" s="2" t="s">
        <v>848</v>
      </c>
      <c r="I307" s="3">
        <v>45818</v>
      </c>
      <c r="J307" s="3">
        <v>45818</v>
      </c>
      <c r="K307" s="3">
        <v>45819</v>
      </c>
      <c r="L307" s="2" t="s">
        <v>849</v>
      </c>
      <c r="M307" s="2"/>
      <c r="N307" s="2"/>
      <c r="O307" s="2" t="s">
        <v>850</v>
      </c>
      <c r="P307" s="2" t="s">
        <v>21</v>
      </c>
      <c r="Q307" s="2">
        <v>-1600</v>
      </c>
      <c r="R307" s="2">
        <v>-288</v>
      </c>
      <c r="S307" s="2">
        <v>-1888</v>
      </c>
      <c r="T307" s="2">
        <v>-1888</v>
      </c>
      <c r="U307" s="2"/>
      <c r="V307" s="2" t="s">
        <v>22</v>
      </c>
      <c r="W307" s="2" t="b">
        <v>0</v>
      </c>
      <c r="X307" s="2" t="s">
        <v>25</v>
      </c>
      <c r="Y307" s="2"/>
      <c r="Z307" s="2"/>
      <c r="AA307" s="2"/>
      <c r="AB307" s="2" t="s">
        <v>24</v>
      </c>
      <c r="AN307" s="10">
        <f t="shared" si="8"/>
        <v>45818</v>
      </c>
      <c r="AO307" t="e">
        <f>+VLOOKUP(D307,validaciones_json!$AS:$AS,1,0)</f>
        <v>#N/A</v>
      </c>
    </row>
    <row r="308" spans="1:41" ht="15" customHeight="1">
      <c r="A308" s="2" t="s">
        <v>851</v>
      </c>
      <c r="B308" s="2" t="s">
        <v>1719</v>
      </c>
      <c r="C308" s="2"/>
      <c r="D308" s="2" t="s">
        <v>1919</v>
      </c>
      <c r="E308" s="2" t="str">
        <f t="shared" si="9"/>
        <v>RE-001116</v>
      </c>
      <c r="F308" s="2">
        <v>0</v>
      </c>
      <c r="G308" s="2"/>
      <c r="H308" s="2" t="s">
        <v>807</v>
      </c>
      <c r="I308" s="3">
        <v>45817</v>
      </c>
      <c r="J308" s="3">
        <v>45817</v>
      </c>
      <c r="K308" s="3">
        <v>45819</v>
      </c>
      <c r="L308" s="2"/>
      <c r="M308" s="2"/>
      <c r="N308" s="2"/>
      <c r="O308" s="2"/>
      <c r="P308" s="2" t="s">
        <v>21</v>
      </c>
      <c r="Q308" s="2">
        <v>-2000</v>
      </c>
      <c r="R308" s="2"/>
      <c r="S308" s="2">
        <v>-2000</v>
      </c>
      <c r="T308" s="2">
        <v>-2000</v>
      </c>
      <c r="U308" s="2"/>
      <c r="V308" s="2" t="s">
        <v>22</v>
      </c>
      <c r="W308" s="2" t="b">
        <v>0</v>
      </c>
      <c r="X308" s="2" t="s">
        <v>25</v>
      </c>
      <c r="Y308" s="2"/>
      <c r="Z308" s="2"/>
      <c r="AA308" s="2"/>
      <c r="AB308" s="2" t="s">
        <v>24</v>
      </c>
      <c r="AN308" s="10">
        <f t="shared" si="8"/>
        <v>45817</v>
      </c>
      <c r="AO308" t="e">
        <f>+VLOOKUP(D308,validaciones_json!$AS:$AS,1,0)</f>
        <v>#N/A</v>
      </c>
    </row>
    <row r="309" spans="1:41" ht="15" customHeight="1">
      <c r="A309" s="2" t="s">
        <v>442</v>
      </c>
      <c r="B309" s="2" t="s">
        <v>442</v>
      </c>
      <c r="C309" s="2"/>
      <c r="D309" s="2" t="s">
        <v>1923</v>
      </c>
      <c r="E309" s="2" t="str">
        <f t="shared" si="9"/>
        <v>F E001-00000147</v>
      </c>
      <c r="F309" s="2">
        <v>0</v>
      </c>
      <c r="G309" s="2"/>
      <c r="H309" s="2" t="s">
        <v>440</v>
      </c>
      <c r="I309" s="3">
        <v>45815</v>
      </c>
      <c r="J309" s="3">
        <v>45815</v>
      </c>
      <c r="K309" s="3">
        <v>45817</v>
      </c>
      <c r="L309" s="2" t="s">
        <v>852</v>
      </c>
      <c r="M309" s="2"/>
      <c r="N309" s="2"/>
      <c r="O309" s="2"/>
      <c r="P309" s="2" t="s">
        <v>21</v>
      </c>
      <c r="Q309" s="2">
        <v>-300</v>
      </c>
      <c r="R309" s="2">
        <v>-54</v>
      </c>
      <c r="S309" s="2">
        <v>-354</v>
      </c>
      <c r="T309" s="2">
        <v>-354</v>
      </c>
      <c r="U309" s="2"/>
      <c r="V309" s="2" t="s">
        <v>22</v>
      </c>
      <c r="W309" s="2" t="b">
        <v>0</v>
      </c>
      <c r="X309" s="2" t="s">
        <v>25</v>
      </c>
      <c r="Y309" s="2"/>
      <c r="Z309" s="2"/>
      <c r="AA309" s="2"/>
      <c r="AB309" s="2" t="s">
        <v>24</v>
      </c>
      <c r="AN309" s="10">
        <f t="shared" si="8"/>
        <v>45815</v>
      </c>
      <c r="AO309" t="e">
        <f>+VLOOKUP(D309,validaciones_json!$AS:$AS,1,0)</f>
        <v>#N/A</v>
      </c>
    </row>
    <row r="310" spans="1:41" ht="15" customHeight="1">
      <c r="A310" s="2" t="s">
        <v>484</v>
      </c>
      <c r="B310" s="2" t="s">
        <v>484</v>
      </c>
      <c r="C310" s="2"/>
      <c r="D310" s="2" t="s">
        <v>1919</v>
      </c>
      <c r="E310" s="2" t="str">
        <f t="shared" si="9"/>
        <v>R E001-35</v>
      </c>
      <c r="F310" s="2">
        <v>0</v>
      </c>
      <c r="G310" s="2"/>
      <c r="H310" s="2" t="s">
        <v>198</v>
      </c>
      <c r="I310" s="3">
        <v>45814</v>
      </c>
      <c r="J310" s="3">
        <v>45814</v>
      </c>
      <c r="K310" s="3">
        <v>45817</v>
      </c>
      <c r="L310" s="2"/>
      <c r="M310" s="2"/>
      <c r="N310" s="2"/>
      <c r="O310" s="2"/>
      <c r="P310" s="2" t="s">
        <v>21</v>
      </c>
      <c r="Q310" s="2">
        <v>-400</v>
      </c>
      <c r="R310" s="2"/>
      <c r="S310" s="2">
        <v>-400</v>
      </c>
      <c r="T310" s="2">
        <v>-400</v>
      </c>
      <c r="U310" s="2"/>
      <c r="V310" s="2" t="s">
        <v>22</v>
      </c>
      <c r="W310" s="2" t="b">
        <v>0</v>
      </c>
      <c r="X310" s="2" t="s">
        <v>25</v>
      </c>
      <c r="Y310" s="2"/>
      <c r="Z310" s="2"/>
      <c r="AA310" s="2"/>
      <c r="AB310" s="2" t="s">
        <v>24</v>
      </c>
      <c r="AN310" s="10">
        <f t="shared" si="8"/>
        <v>45814</v>
      </c>
      <c r="AO310" t="e">
        <f>+VLOOKUP(D310,validaciones_json!$AS:$AS,1,0)</f>
        <v>#N/A</v>
      </c>
    </row>
    <row r="311" spans="1:41" ht="15" customHeight="1">
      <c r="A311" s="2" t="s">
        <v>853</v>
      </c>
      <c r="B311" s="2" t="s">
        <v>1721</v>
      </c>
      <c r="C311" s="2"/>
      <c r="D311" s="2" t="s">
        <v>1919</v>
      </c>
      <c r="E311" s="2" t="str">
        <f t="shared" si="9"/>
        <v>RE-00173</v>
      </c>
      <c r="F311" s="2">
        <v>0</v>
      </c>
      <c r="G311" s="2"/>
      <c r="H311" s="2" t="s">
        <v>546</v>
      </c>
      <c r="I311" s="3">
        <v>45812</v>
      </c>
      <c r="J311" s="3">
        <v>45812</v>
      </c>
      <c r="K311" s="3">
        <v>45812</v>
      </c>
      <c r="L311" s="2" t="s">
        <v>854</v>
      </c>
      <c r="M311" s="2"/>
      <c r="N311" s="2"/>
      <c r="O311" s="2"/>
      <c r="P311" s="2" t="s">
        <v>21</v>
      </c>
      <c r="Q311" s="2">
        <v>-5776.55</v>
      </c>
      <c r="R311" s="2"/>
      <c r="S311" s="2">
        <v>-5776.55</v>
      </c>
      <c r="T311" s="2">
        <v>-5776.55</v>
      </c>
      <c r="U311" s="2"/>
      <c r="V311" s="2" t="s">
        <v>22</v>
      </c>
      <c r="W311" s="2" t="b">
        <v>0</v>
      </c>
      <c r="X311" s="2" t="s">
        <v>25</v>
      </c>
      <c r="Y311" s="2"/>
      <c r="Z311" s="2"/>
      <c r="AA311" s="2"/>
      <c r="AB311" s="2" t="s">
        <v>24</v>
      </c>
      <c r="AN311" s="10">
        <f t="shared" si="8"/>
        <v>45812</v>
      </c>
      <c r="AO311" t="e">
        <f>+VLOOKUP(D311,validaciones_json!$AS:$AS,1,0)</f>
        <v>#N/A</v>
      </c>
    </row>
    <row r="312" spans="1:41" ht="15" customHeight="1">
      <c r="A312" s="2" t="s">
        <v>855</v>
      </c>
      <c r="B312" s="2" t="s">
        <v>1720</v>
      </c>
      <c r="C312" s="2"/>
      <c r="D312" s="2" t="s">
        <v>1919</v>
      </c>
      <c r="E312" s="2" t="str">
        <f t="shared" si="9"/>
        <v>RE-00117</v>
      </c>
      <c r="F312" s="2">
        <v>0</v>
      </c>
      <c r="G312" s="2"/>
      <c r="H312" s="2" t="s">
        <v>742</v>
      </c>
      <c r="I312" s="3">
        <v>45812</v>
      </c>
      <c r="J312" s="3">
        <v>45812</v>
      </c>
      <c r="K312" s="3">
        <v>45817</v>
      </c>
      <c r="L312" s="2" t="s">
        <v>856</v>
      </c>
      <c r="M312" s="2"/>
      <c r="N312" s="2"/>
      <c r="O312" s="2"/>
      <c r="P312" s="2" t="s">
        <v>21</v>
      </c>
      <c r="Q312" s="2">
        <v>-500</v>
      </c>
      <c r="R312" s="2"/>
      <c r="S312" s="2">
        <v>-500</v>
      </c>
      <c r="T312" s="2">
        <v>-500</v>
      </c>
      <c r="U312" s="2"/>
      <c r="V312" s="2" t="s">
        <v>22</v>
      </c>
      <c r="W312" s="2" t="b">
        <v>0</v>
      </c>
      <c r="X312" s="2" t="s">
        <v>25</v>
      </c>
      <c r="Y312" s="2"/>
      <c r="Z312" s="2"/>
      <c r="AA312" s="2"/>
      <c r="AB312" s="2" t="s">
        <v>24</v>
      </c>
      <c r="AN312" s="10">
        <f t="shared" si="8"/>
        <v>45812</v>
      </c>
      <c r="AO312" t="e">
        <f>+VLOOKUP(D312,validaciones_json!$AS:$AS,1,0)</f>
        <v>#N/A</v>
      </c>
    </row>
    <row r="313" spans="1:41" ht="15" customHeight="1">
      <c r="A313" s="2" t="s">
        <v>857</v>
      </c>
      <c r="B313" s="2" t="s">
        <v>857</v>
      </c>
      <c r="C313" s="2"/>
      <c r="D313" s="2" t="s">
        <v>1923</v>
      </c>
      <c r="E313" s="2" t="str">
        <f t="shared" si="9"/>
        <v>F F002-00003881</v>
      </c>
      <c r="F313" s="2">
        <v>0</v>
      </c>
      <c r="G313" s="2"/>
      <c r="H313" s="2" t="s">
        <v>858</v>
      </c>
      <c r="I313" s="3">
        <v>45812</v>
      </c>
      <c r="J313" s="3">
        <v>45812</v>
      </c>
      <c r="K313" s="3">
        <v>45812</v>
      </c>
      <c r="L313" s="2" t="s">
        <v>859</v>
      </c>
      <c r="M313" s="2"/>
      <c r="N313" s="2"/>
      <c r="O313" s="2"/>
      <c r="P313" s="2" t="s">
        <v>21</v>
      </c>
      <c r="Q313" s="2">
        <v>-949.15</v>
      </c>
      <c r="R313" s="2">
        <v>-170.85</v>
      </c>
      <c r="S313" s="2">
        <v>-1120</v>
      </c>
      <c r="T313" s="2">
        <v>-1120</v>
      </c>
      <c r="U313" s="2"/>
      <c r="V313" s="2" t="s">
        <v>22</v>
      </c>
      <c r="W313" s="2" t="b">
        <v>0</v>
      </c>
      <c r="X313" s="2" t="s">
        <v>25</v>
      </c>
      <c r="Y313" s="2"/>
      <c r="Z313" s="2"/>
      <c r="AA313" s="2"/>
      <c r="AB313" s="2" t="s">
        <v>24</v>
      </c>
      <c r="AN313" s="10">
        <f t="shared" si="8"/>
        <v>45812</v>
      </c>
      <c r="AO313" t="e">
        <f>+VLOOKUP(D313,validaciones_json!$AS:$AS,1,0)</f>
        <v>#N/A</v>
      </c>
    </row>
    <row r="314" spans="1:41" ht="15" customHeight="1">
      <c r="A314" s="2" t="s">
        <v>454</v>
      </c>
      <c r="B314" s="2" t="s">
        <v>454</v>
      </c>
      <c r="C314" s="2"/>
      <c r="D314" s="2" t="s">
        <v>1923</v>
      </c>
      <c r="E314" s="2" t="str">
        <f t="shared" si="9"/>
        <v>F E001-00000060</v>
      </c>
      <c r="F314" s="2">
        <v>0</v>
      </c>
      <c r="G314" s="2"/>
      <c r="H314" s="2" t="s">
        <v>225</v>
      </c>
      <c r="I314" s="3">
        <v>45812</v>
      </c>
      <c r="J314" s="3">
        <v>45812</v>
      </c>
      <c r="K314" s="3">
        <v>45813</v>
      </c>
      <c r="L314" s="2"/>
      <c r="M314" s="2"/>
      <c r="N314" s="2"/>
      <c r="O314" s="2"/>
      <c r="P314" s="2" t="s">
        <v>21</v>
      </c>
      <c r="Q314" s="2">
        <v>-261</v>
      </c>
      <c r="R314" s="2">
        <v>-46.98</v>
      </c>
      <c r="S314" s="2">
        <v>-307.98</v>
      </c>
      <c r="T314" s="2">
        <v>-307.98</v>
      </c>
      <c r="U314" s="2"/>
      <c r="V314" s="2" t="s">
        <v>22</v>
      </c>
      <c r="W314" s="2" t="b">
        <v>0</v>
      </c>
      <c r="X314" s="2" t="s">
        <v>25</v>
      </c>
      <c r="Y314" s="2"/>
      <c r="Z314" s="2"/>
      <c r="AA314" s="2"/>
      <c r="AB314" s="2" t="s">
        <v>24</v>
      </c>
      <c r="AN314" s="10">
        <f t="shared" si="8"/>
        <v>45812</v>
      </c>
      <c r="AO314" t="e">
        <f>+VLOOKUP(D314,validaciones_json!$AS:$AS,1,0)</f>
        <v>#N/A</v>
      </c>
    </row>
    <row r="315" spans="1:41" ht="15" customHeight="1">
      <c r="A315" s="2" t="s">
        <v>860</v>
      </c>
      <c r="B315" s="2" t="s">
        <v>860</v>
      </c>
      <c r="C315" s="2"/>
      <c r="D315" s="2" t="s">
        <v>1923</v>
      </c>
      <c r="E315" s="2" t="str">
        <f t="shared" si="9"/>
        <v>F F002-00031205</v>
      </c>
      <c r="F315" s="2">
        <v>0</v>
      </c>
      <c r="G315" s="2"/>
      <c r="H315" s="2" t="s">
        <v>92</v>
      </c>
      <c r="I315" s="3">
        <v>45811</v>
      </c>
      <c r="J315" s="3">
        <v>45811</v>
      </c>
      <c r="K315" s="3">
        <v>45811</v>
      </c>
      <c r="L315" s="2"/>
      <c r="M315" s="2"/>
      <c r="N315" s="2"/>
      <c r="O315" s="2"/>
      <c r="P315" s="2" t="s">
        <v>21</v>
      </c>
      <c r="Q315" s="2">
        <v>-6440.68</v>
      </c>
      <c r="R315" s="2">
        <v>-1159.32</v>
      </c>
      <c r="S315" s="2">
        <v>-7600</v>
      </c>
      <c r="T315" s="2">
        <v>-7600</v>
      </c>
      <c r="U315" s="2"/>
      <c r="V315" s="2" t="s">
        <v>22</v>
      </c>
      <c r="W315" s="2" t="b">
        <v>0</v>
      </c>
      <c r="X315" s="2" t="s">
        <v>25</v>
      </c>
      <c r="Y315" s="2"/>
      <c r="Z315" s="2"/>
      <c r="AA315" s="2"/>
      <c r="AB315" s="2" t="s">
        <v>24</v>
      </c>
      <c r="AN315" s="10">
        <f t="shared" si="8"/>
        <v>45811</v>
      </c>
      <c r="AO315" t="e">
        <f>+VLOOKUP(D315,validaciones_json!$AS:$AS,1,0)</f>
        <v>#N/A</v>
      </c>
    </row>
    <row r="316" spans="1:41" ht="15" customHeight="1">
      <c r="A316" s="2" t="s">
        <v>861</v>
      </c>
      <c r="B316" s="2" t="s">
        <v>861</v>
      </c>
      <c r="C316" s="2"/>
      <c r="D316" s="2" t="s">
        <v>1923</v>
      </c>
      <c r="E316" s="2" t="str">
        <f t="shared" si="9"/>
        <v>F E001-00000496</v>
      </c>
      <c r="F316" s="2">
        <v>0</v>
      </c>
      <c r="G316" s="2"/>
      <c r="H316" s="2" t="s">
        <v>328</v>
      </c>
      <c r="I316" s="3">
        <v>45811</v>
      </c>
      <c r="J316" s="3">
        <v>45811</v>
      </c>
      <c r="K316" s="3">
        <v>45811</v>
      </c>
      <c r="L316" s="2" t="s">
        <v>862</v>
      </c>
      <c r="M316" s="2"/>
      <c r="N316" s="2"/>
      <c r="O316" s="2"/>
      <c r="P316" s="2" t="s">
        <v>21</v>
      </c>
      <c r="Q316" s="2">
        <v>-4763</v>
      </c>
      <c r="R316" s="2">
        <v>-857.34</v>
      </c>
      <c r="S316" s="2">
        <v>-5620.34</v>
      </c>
      <c r="T316" s="2">
        <v>-5620.34</v>
      </c>
      <c r="U316" s="2"/>
      <c r="V316" s="2" t="s">
        <v>22</v>
      </c>
      <c r="W316" s="2" t="b">
        <v>0</v>
      </c>
      <c r="X316" s="2" t="s">
        <v>25</v>
      </c>
      <c r="Y316" s="2"/>
      <c r="Z316" s="2"/>
      <c r="AA316" s="2"/>
      <c r="AB316" s="2" t="s">
        <v>24</v>
      </c>
      <c r="AN316" s="10">
        <f t="shared" si="8"/>
        <v>45811</v>
      </c>
      <c r="AO316" t="e">
        <f>+VLOOKUP(D316,validaciones_json!$AS:$AS,1,0)</f>
        <v>#N/A</v>
      </c>
    </row>
    <row r="317" spans="1:41" ht="15" customHeight="1">
      <c r="A317" s="2" t="s">
        <v>863</v>
      </c>
      <c r="B317" s="2" t="s">
        <v>863</v>
      </c>
      <c r="C317" s="2"/>
      <c r="D317" s="2" t="s">
        <v>1923</v>
      </c>
      <c r="E317" s="2" t="str">
        <f t="shared" si="9"/>
        <v>F F101-00025503</v>
      </c>
      <c r="F317" s="2">
        <v>0</v>
      </c>
      <c r="G317" s="2"/>
      <c r="H317" s="2" t="s">
        <v>642</v>
      </c>
      <c r="I317" s="3">
        <v>45810</v>
      </c>
      <c r="J317" s="3">
        <v>45810</v>
      </c>
      <c r="K317" s="3">
        <v>45810</v>
      </c>
      <c r="L317" s="2"/>
      <c r="M317" s="2"/>
      <c r="N317" s="2"/>
      <c r="O317" s="2"/>
      <c r="P317" s="2" t="s">
        <v>21</v>
      </c>
      <c r="Q317" s="2">
        <v>-150</v>
      </c>
      <c r="R317" s="2"/>
      <c r="S317" s="2">
        <v>-150</v>
      </c>
      <c r="T317" s="2">
        <v>-150</v>
      </c>
      <c r="U317" s="2"/>
      <c r="V317" s="2" t="s">
        <v>22</v>
      </c>
      <c r="W317" s="2" t="b">
        <v>0</v>
      </c>
      <c r="X317" s="2" t="s">
        <v>25</v>
      </c>
      <c r="Y317" s="2"/>
      <c r="Z317" s="2"/>
      <c r="AA317" s="2"/>
      <c r="AB317" s="2" t="s">
        <v>24</v>
      </c>
      <c r="AN317" s="10">
        <f t="shared" si="8"/>
        <v>45810</v>
      </c>
      <c r="AO317" t="e">
        <f>+VLOOKUP(D317,validaciones_json!$AS:$AS,1,0)</f>
        <v>#N/A</v>
      </c>
    </row>
    <row r="318" spans="1:41" ht="15" customHeight="1">
      <c r="A318" s="2" t="s">
        <v>864</v>
      </c>
      <c r="B318" s="2" t="s">
        <v>864</v>
      </c>
      <c r="C318" s="2"/>
      <c r="D318" s="2" t="s">
        <v>1923</v>
      </c>
      <c r="E318" s="2" t="str">
        <f t="shared" si="9"/>
        <v>F F002-00001374</v>
      </c>
      <c r="F318" s="2">
        <v>0</v>
      </c>
      <c r="G318" s="2"/>
      <c r="H318" s="2" t="s">
        <v>174</v>
      </c>
      <c r="I318" s="3">
        <v>45810</v>
      </c>
      <c r="J318" s="3">
        <v>45810</v>
      </c>
      <c r="K318" s="3">
        <v>45810</v>
      </c>
      <c r="L318" s="2"/>
      <c r="M318" s="2"/>
      <c r="N318" s="2"/>
      <c r="O318" s="2"/>
      <c r="P318" s="2" t="s">
        <v>21</v>
      </c>
      <c r="Q318" s="2">
        <v>-270</v>
      </c>
      <c r="R318" s="2">
        <v>-48.6</v>
      </c>
      <c r="S318" s="2">
        <v>-318.60000000000002</v>
      </c>
      <c r="T318" s="2">
        <v>-318.60000000000002</v>
      </c>
      <c r="U318" s="2"/>
      <c r="V318" s="2" t="s">
        <v>22</v>
      </c>
      <c r="W318" s="2" t="b">
        <v>0</v>
      </c>
      <c r="X318" s="2" t="s">
        <v>25</v>
      </c>
      <c r="Y318" s="2"/>
      <c r="Z318" s="2"/>
      <c r="AA318" s="2"/>
      <c r="AB318" s="2" t="s">
        <v>24</v>
      </c>
      <c r="AN318" s="10">
        <f t="shared" si="8"/>
        <v>45810</v>
      </c>
      <c r="AO318" t="e">
        <f>+VLOOKUP(D318,validaciones_json!$AS:$AS,1,0)</f>
        <v>#N/A</v>
      </c>
    </row>
    <row r="319" spans="1:41" ht="15" customHeight="1">
      <c r="A319" s="2" t="s">
        <v>865</v>
      </c>
      <c r="B319" s="2" t="s">
        <v>865</v>
      </c>
      <c r="C319" s="2"/>
      <c r="D319" s="2" t="s">
        <v>1923</v>
      </c>
      <c r="E319" s="2" t="str">
        <f t="shared" si="9"/>
        <v>F F001-00008946</v>
      </c>
      <c r="F319" s="2">
        <v>0</v>
      </c>
      <c r="G319" s="2"/>
      <c r="H319" s="2" t="s">
        <v>264</v>
      </c>
      <c r="I319" s="3">
        <v>45810</v>
      </c>
      <c r="J319" s="3">
        <v>45810</v>
      </c>
      <c r="K319" s="3">
        <v>45810</v>
      </c>
      <c r="L319" s="2" t="s">
        <v>866</v>
      </c>
      <c r="M319" s="2"/>
      <c r="N319" s="2"/>
      <c r="O319" s="2"/>
      <c r="P319" s="2" t="s">
        <v>21</v>
      </c>
      <c r="Q319" s="2">
        <v>-5186.43</v>
      </c>
      <c r="R319" s="2">
        <v>-933.57</v>
      </c>
      <c r="S319" s="2">
        <v>-6120</v>
      </c>
      <c r="T319" s="2">
        <v>-6120</v>
      </c>
      <c r="U319" s="2"/>
      <c r="V319" s="2" t="s">
        <v>22</v>
      </c>
      <c r="W319" s="2" t="b">
        <v>0</v>
      </c>
      <c r="X319" s="2" t="s">
        <v>25</v>
      </c>
      <c r="Y319" s="2"/>
      <c r="Z319" s="2"/>
      <c r="AA319" s="2"/>
      <c r="AB319" s="2" t="s">
        <v>24</v>
      </c>
      <c r="AN319" s="10">
        <f t="shared" si="8"/>
        <v>45810</v>
      </c>
      <c r="AO319" t="e">
        <f>+VLOOKUP(D319,validaciones_json!$AS:$AS,1,0)</f>
        <v>#N/A</v>
      </c>
    </row>
    <row r="320" spans="1:41" ht="15" customHeight="1">
      <c r="A320" s="2" t="s">
        <v>867</v>
      </c>
      <c r="B320" s="2" t="s">
        <v>867</v>
      </c>
      <c r="C320" s="2"/>
      <c r="D320" s="2" t="s">
        <v>1923</v>
      </c>
      <c r="E320" s="2" t="str">
        <f t="shared" si="9"/>
        <v>F E001-00000059</v>
      </c>
      <c r="F320" s="2">
        <v>0</v>
      </c>
      <c r="G320" s="2"/>
      <c r="H320" s="2" t="s">
        <v>225</v>
      </c>
      <c r="I320" s="3">
        <v>45810</v>
      </c>
      <c r="J320" s="3">
        <v>45810</v>
      </c>
      <c r="K320" s="3">
        <v>45811</v>
      </c>
      <c r="L320" s="2"/>
      <c r="M320" s="2"/>
      <c r="N320" s="2"/>
      <c r="O320" s="2"/>
      <c r="P320" s="2" t="s">
        <v>21</v>
      </c>
      <c r="Q320" s="2">
        <v>-3420</v>
      </c>
      <c r="R320" s="2">
        <v>-615.6</v>
      </c>
      <c r="S320" s="2">
        <v>-4035.6</v>
      </c>
      <c r="T320" s="2">
        <v>-4035.6</v>
      </c>
      <c r="U320" s="2"/>
      <c r="V320" s="2" t="s">
        <v>22</v>
      </c>
      <c r="W320" s="2" t="b">
        <v>0</v>
      </c>
      <c r="X320" s="2" t="s">
        <v>25</v>
      </c>
      <c r="Y320" s="2"/>
      <c r="Z320" s="2"/>
      <c r="AA320" s="2"/>
      <c r="AB320" s="2" t="s">
        <v>24</v>
      </c>
      <c r="AN320" s="10">
        <f t="shared" si="8"/>
        <v>45810</v>
      </c>
      <c r="AO320" t="e">
        <f>+VLOOKUP(D320,validaciones_json!$AS:$AS,1,0)</f>
        <v>#N/A</v>
      </c>
    </row>
    <row r="321" spans="1:41" ht="15" customHeight="1">
      <c r="A321" s="2" t="s">
        <v>868</v>
      </c>
      <c r="B321" s="2" t="s">
        <v>868</v>
      </c>
      <c r="C321" s="2"/>
      <c r="D321" s="2" t="s">
        <v>1923</v>
      </c>
      <c r="E321" s="2" t="str">
        <f t="shared" si="9"/>
        <v>F E001-00000058</v>
      </c>
      <c r="F321" s="2">
        <v>0</v>
      </c>
      <c r="G321" s="2"/>
      <c r="H321" s="2" t="s">
        <v>225</v>
      </c>
      <c r="I321" s="3">
        <v>45810</v>
      </c>
      <c r="J321" s="3">
        <v>45810</v>
      </c>
      <c r="K321" s="3">
        <v>45811</v>
      </c>
      <c r="L321" s="2"/>
      <c r="M321" s="2"/>
      <c r="N321" s="2"/>
      <c r="O321" s="2"/>
      <c r="P321" s="2" t="s">
        <v>21</v>
      </c>
      <c r="Q321" s="2">
        <v>-2200</v>
      </c>
      <c r="R321" s="2">
        <v>-396</v>
      </c>
      <c r="S321" s="2">
        <v>-2596</v>
      </c>
      <c r="T321" s="2">
        <v>-2596</v>
      </c>
      <c r="U321" s="2"/>
      <c r="V321" s="2" t="s">
        <v>22</v>
      </c>
      <c r="W321" s="2" t="b">
        <v>0</v>
      </c>
      <c r="X321" s="2" t="s">
        <v>25</v>
      </c>
      <c r="Y321" s="2"/>
      <c r="Z321" s="2"/>
      <c r="AA321" s="2"/>
      <c r="AB321" s="2" t="s">
        <v>24</v>
      </c>
      <c r="AN321" s="10">
        <f t="shared" si="8"/>
        <v>45810</v>
      </c>
      <c r="AO321" t="e">
        <f>+VLOOKUP(D321,validaciones_json!$AS:$AS,1,0)</f>
        <v>#N/A</v>
      </c>
    </row>
    <row r="322" spans="1:41" ht="15" customHeight="1">
      <c r="A322" s="2" t="s">
        <v>869</v>
      </c>
      <c r="B322" s="2" t="s">
        <v>869</v>
      </c>
      <c r="C322" s="2"/>
      <c r="D322" s="2" t="s">
        <v>1923</v>
      </c>
      <c r="E322" s="2" t="str">
        <f t="shared" si="9"/>
        <v>F FE26-00004637</v>
      </c>
      <c r="F322" s="2">
        <v>0</v>
      </c>
      <c r="G322" s="2"/>
      <c r="H322" s="2" t="s">
        <v>267</v>
      </c>
      <c r="I322" s="3">
        <v>45809</v>
      </c>
      <c r="J322" s="3">
        <v>45809</v>
      </c>
      <c r="K322" s="3">
        <v>45827</v>
      </c>
      <c r="L322" s="2"/>
      <c r="M322" s="2"/>
      <c r="N322" s="2"/>
      <c r="O322" s="2"/>
      <c r="P322" s="2" t="s">
        <v>21</v>
      </c>
      <c r="Q322" s="2">
        <v>-221.82</v>
      </c>
      <c r="R322" s="2">
        <v>-39.93</v>
      </c>
      <c r="S322" s="2">
        <v>-261.75</v>
      </c>
      <c r="T322" s="2">
        <v>-261.75</v>
      </c>
      <c r="U322" s="2"/>
      <c r="V322" s="2" t="s">
        <v>22</v>
      </c>
      <c r="W322" s="2" t="b">
        <v>0</v>
      </c>
      <c r="X322" s="2" t="s">
        <v>25</v>
      </c>
      <c r="Y322" s="2"/>
      <c r="Z322" s="2"/>
      <c r="AA322" s="2"/>
      <c r="AB322" s="2" t="s">
        <v>24</v>
      </c>
      <c r="AN322" s="10">
        <f t="shared" ref="AN322:AN385" si="10">+IF(AM322&lt;&gt;"",AM322,I322)</f>
        <v>45809</v>
      </c>
      <c r="AO322" t="e">
        <f>+VLOOKUP(D322,validaciones_json!$AS:$AS,1,0)</f>
        <v>#N/A</v>
      </c>
    </row>
    <row r="323" spans="1:41" ht="15" customHeight="1">
      <c r="A323" s="2" t="s">
        <v>870</v>
      </c>
      <c r="B323" s="2" t="s">
        <v>1723</v>
      </c>
      <c r="C323" s="2"/>
      <c r="D323" s="2" t="s">
        <v>1919</v>
      </c>
      <c r="E323" s="2" t="str">
        <f t="shared" ref="E323:E386" si="11">+IF(C323="",SUBSTITUTE(SUBSTITUTE(SUBSTITUTE(B323,CHAR(160)," ")," -","-"),"- ","-"),SUBSTITUTE(SUBSTITUTE(SUBSTITUTE(C323,CHAR(160)," ")," -","-"),"- ","-"))</f>
        <v>RE-00116</v>
      </c>
      <c r="F323" s="2">
        <v>0</v>
      </c>
      <c r="G323" s="2"/>
      <c r="H323" s="2" t="s">
        <v>742</v>
      </c>
      <c r="I323" s="3">
        <v>45808</v>
      </c>
      <c r="J323" s="3">
        <v>45808</v>
      </c>
      <c r="K323" s="3">
        <v>45810</v>
      </c>
      <c r="L323" s="2" t="s">
        <v>871</v>
      </c>
      <c r="M323" s="2"/>
      <c r="N323" s="2"/>
      <c r="O323" s="2"/>
      <c r="P323" s="2" t="s">
        <v>21</v>
      </c>
      <c r="Q323" s="2">
        <v>-500</v>
      </c>
      <c r="R323" s="2"/>
      <c r="S323" s="2">
        <v>-500</v>
      </c>
      <c r="T323" s="2">
        <v>-500</v>
      </c>
      <c r="U323" s="2"/>
      <c r="V323" s="2" t="s">
        <v>22</v>
      </c>
      <c r="W323" s="2" t="b">
        <v>0</v>
      </c>
      <c r="X323" s="2" t="s">
        <v>25</v>
      </c>
      <c r="Y323" s="2"/>
      <c r="Z323" s="2"/>
      <c r="AA323" s="2"/>
      <c r="AB323" s="2" t="s">
        <v>24</v>
      </c>
      <c r="AN323" s="10">
        <f t="shared" si="10"/>
        <v>45808</v>
      </c>
      <c r="AO323" t="e">
        <f>+VLOOKUP(D323,validaciones_json!$AS:$AS,1,0)</f>
        <v>#N/A</v>
      </c>
    </row>
    <row r="324" spans="1:41" ht="15" customHeight="1">
      <c r="A324" s="2" t="s">
        <v>872</v>
      </c>
      <c r="B324" s="2" t="s">
        <v>872</v>
      </c>
      <c r="C324" s="2"/>
      <c r="D324" s="2" t="s">
        <v>1919</v>
      </c>
      <c r="E324" s="2" t="str">
        <f t="shared" si="11"/>
        <v>R E001-66</v>
      </c>
      <c r="F324" s="2">
        <v>0</v>
      </c>
      <c r="G324" s="2"/>
      <c r="H324" s="2" t="s">
        <v>324</v>
      </c>
      <c r="I324" s="3">
        <v>45807</v>
      </c>
      <c r="J324" s="3">
        <v>45807</v>
      </c>
      <c r="K324" s="3">
        <v>45810</v>
      </c>
      <c r="L324" s="2"/>
      <c r="M324" s="2"/>
      <c r="N324" s="2"/>
      <c r="O324" s="2"/>
      <c r="P324" s="2" t="s">
        <v>21</v>
      </c>
      <c r="Q324" s="2">
        <v>-900</v>
      </c>
      <c r="R324" s="2"/>
      <c r="S324" s="2">
        <v>-900</v>
      </c>
      <c r="T324" s="2">
        <v>-900</v>
      </c>
      <c r="U324" s="2"/>
      <c r="V324" s="2" t="s">
        <v>22</v>
      </c>
      <c r="W324" s="2" t="b">
        <v>0</v>
      </c>
      <c r="X324" s="2" t="s">
        <v>25</v>
      </c>
      <c r="Y324" s="2"/>
      <c r="Z324" s="2"/>
      <c r="AA324" s="2"/>
      <c r="AB324" s="2" t="s">
        <v>24</v>
      </c>
      <c r="AN324" s="10">
        <f t="shared" si="10"/>
        <v>45807</v>
      </c>
      <c r="AO324" t="e">
        <f>+VLOOKUP(D324,validaciones_json!$AS:$AS,1,0)</f>
        <v>#N/A</v>
      </c>
    </row>
    <row r="325" spans="1:41" ht="15" customHeight="1">
      <c r="A325" s="2" t="s">
        <v>873</v>
      </c>
      <c r="B325" s="2" t="s">
        <v>873</v>
      </c>
      <c r="C325" s="2"/>
      <c r="D325" s="2" t="s">
        <v>1923</v>
      </c>
      <c r="E325" s="2" t="str">
        <f t="shared" si="11"/>
        <v>F F004-00023984</v>
      </c>
      <c r="F325" s="2">
        <v>0</v>
      </c>
      <c r="G325" s="2"/>
      <c r="H325" s="2" t="s">
        <v>269</v>
      </c>
      <c r="I325" s="3">
        <v>45807</v>
      </c>
      <c r="J325" s="3">
        <v>45807</v>
      </c>
      <c r="K325" s="3">
        <v>45808</v>
      </c>
      <c r="L325" s="2" t="s">
        <v>874</v>
      </c>
      <c r="M325" s="2"/>
      <c r="N325" s="2"/>
      <c r="O325" s="2"/>
      <c r="P325" s="2" t="s">
        <v>21</v>
      </c>
      <c r="Q325" s="2">
        <v>-88.56</v>
      </c>
      <c r="R325" s="2">
        <v>-15.94</v>
      </c>
      <c r="S325" s="2">
        <v>-104.5</v>
      </c>
      <c r="T325" s="2">
        <v>-104.5</v>
      </c>
      <c r="U325" s="2"/>
      <c r="V325" s="2" t="s">
        <v>22</v>
      </c>
      <c r="W325" s="2" t="b">
        <v>0</v>
      </c>
      <c r="X325" s="2" t="s">
        <v>25</v>
      </c>
      <c r="Y325" s="2"/>
      <c r="Z325" s="2"/>
      <c r="AA325" s="2"/>
      <c r="AB325" s="2" t="s">
        <v>24</v>
      </c>
      <c r="AN325" s="10">
        <f t="shared" si="10"/>
        <v>45807</v>
      </c>
      <c r="AO325" t="e">
        <f>+VLOOKUP(D325,validaciones_json!$AS:$AS,1,0)</f>
        <v>#N/A</v>
      </c>
    </row>
    <row r="326" spans="1:41" ht="15" customHeight="1">
      <c r="A326" s="2" t="s">
        <v>875</v>
      </c>
      <c r="B326" s="2" t="s">
        <v>875</v>
      </c>
      <c r="C326" s="2"/>
      <c r="D326" s="2" t="s">
        <v>1923</v>
      </c>
      <c r="E326" s="2" t="str">
        <f t="shared" si="11"/>
        <v>F F002-00031139</v>
      </c>
      <c r="F326" s="2">
        <v>0</v>
      </c>
      <c r="G326" s="2"/>
      <c r="H326" s="2" t="s">
        <v>92</v>
      </c>
      <c r="I326" s="3">
        <v>45807</v>
      </c>
      <c r="J326" s="3">
        <v>45807</v>
      </c>
      <c r="K326" s="3">
        <v>45810</v>
      </c>
      <c r="L326" s="2" t="s">
        <v>876</v>
      </c>
      <c r="M326" s="2"/>
      <c r="N326" s="2"/>
      <c r="O326" s="2"/>
      <c r="P326" s="2" t="s">
        <v>21</v>
      </c>
      <c r="Q326" s="2">
        <v>-1000</v>
      </c>
      <c r="R326" s="2">
        <v>-180</v>
      </c>
      <c r="S326" s="2">
        <v>-1180</v>
      </c>
      <c r="T326" s="2">
        <v>-1180</v>
      </c>
      <c r="U326" s="2"/>
      <c r="V326" s="2" t="s">
        <v>22</v>
      </c>
      <c r="W326" s="2" t="b">
        <v>0</v>
      </c>
      <c r="X326" s="2" t="s">
        <v>25</v>
      </c>
      <c r="Y326" s="2"/>
      <c r="Z326" s="2"/>
      <c r="AA326" s="2"/>
      <c r="AB326" s="2" t="s">
        <v>24</v>
      </c>
      <c r="AN326" s="10">
        <f t="shared" si="10"/>
        <v>45807</v>
      </c>
      <c r="AO326" t="e">
        <f>+VLOOKUP(D326,validaciones_json!$AS:$AS,1,0)</f>
        <v>#N/A</v>
      </c>
    </row>
    <row r="327" spans="1:41" ht="15" customHeight="1">
      <c r="A327" s="2" t="s">
        <v>877</v>
      </c>
      <c r="B327" s="2" t="s">
        <v>877</v>
      </c>
      <c r="C327" s="2"/>
      <c r="D327" s="2" t="s">
        <v>1923</v>
      </c>
      <c r="E327" s="2" t="str">
        <f t="shared" si="11"/>
        <v>F F001-00024304</v>
      </c>
      <c r="F327" s="2">
        <v>0</v>
      </c>
      <c r="G327" s="2"/>
      <c r="H327" s="2" t="s">
        <v>243</v>
      </c>
      <c r="I327" s="3">
        <v>45807</v>
      </c>
      <c r="J327" s="3">
        <v>45807</v>
      </c>
      <c r="K327" s="3">
        <v>45808</v>
      </c>
      <c r="L327" s="2" t="s">
        <v>878</v>
      </c>
      <c r="M327" s="2"/>
      <c r="N327" s="2"/>
      <c r="O327" s="2"/>
      <c r="P327" s="2" t="s">
        <v>21</v>
      </c>
      <c r="Q327" s="2">
        <v>-1172</v>
      </c>
      <c r="R327" s="2">
        <v>-210.96</v>
      </c>
      <c r="S327" s="2">
        <v>-1382.96</v>
      </c>
      <c r="T327" s="2">
        <v>-1382.96</v>
      </c>
      <c r="U327" s="2"/>
      <c r="V327" s="2" t="s">
        <v>22</v>
      </c>
      <c r="W327" s="2" t="b">
        <v>0</v>
      </c>
      <c r="X327" s="2" t="s">
        <v>25</v>
      </c>
      <c r="Y327" s="2"/>
      <c r="Z327" s="2"/>
      <c r="AA327" s="2"/>
      <c r="AB327" s="2" t="s">
        <v>24</v>
      </c>
      <c r="AN327" s="10">
        <f t="shared" si="10"/>
        <v>45807</v>
      </c>
      <c r="AO327" t="e">
        <f>+VLOOKUP(D327,validaciones_json!$AS:$AS,1,0)</f>
        <v>#N/A</v>
      </c>
    </row>
    <row r="328" spans="1:41" ht="15" customHeight="1">
      <c r="A328" s="2" t="s">
        <v>879</v>
      </c>
      <c r="B328" s="2" t="s">
        <v>879</v>
      </c>
      <c r="C328" s="2"/>
      <c r="D328" s="2" t="s">
        <v>1923</v>
      </c>
      <c r="E328" s="2" t="str">
        <f t="shared" si="11"/>
        <v>F F001-00024303</v>
      </c>
      <c r="F328" s="2">
        <v>0</v>
      </c>
      <c r="G328" s="2"/>
      <c r="H328" s="2" t="s">
        <v>243</v>
      </c>
      <c r="I328" s="3">
        <v>45807</v>
      </c>
      <c r="J328" s="3">
        <v>45807</v>
      </c>
      <c r="K328" s="3">
        <v>45808</v>
      </c>
      <c r="L328" s="2" t="s">
        <v>880</v>
      </c>
      <c r="M328" s="2"/>
      <c r="N328" s="2"/>
      <c r="O328" s="2"/>
      <c r="P328" s="2" t="s">
        <v>21</v>
      </c>
      <c r="Q328" s="2">
        <v>-1172</v>
      </c>
      <c r="R328" s="2">
        <v>-210.96</v>
      </c>
      <c r="S328" s="2">
        <v>-1382.96</v>
      </c>
      <c r="T328" s="2">
        <v>-1382.96</v>
      </c>
      <c r="U328" s="2"/>
      <c r="V328" s="2" t="s">
        <v>22</v>
      </c>
      <c r="W328" s="2" t="b">
        <v>0</v>
      </c>
      <c r="X328" s="2" t="s">
        <v>25</v>
      </c>
      <c r="Y328" s="2"/>
      <c r="Z328" s="2"/>
      <c r="AA328" s="2"/>
      <c r="AB328" s="2" t="s">
        <v>24</v>
      </c>
      <c r="AN328" s="10">
        <f t="shared" si="10"/>
        <v>45807</v>
      </c>
      <c r="AO328" t="e">
        <f>+VLOOKUP(D328,validaciones_json!$AS:$AS,1,0)</f>
        <v>#N/A</v>
      </c>
    </row>
    <row r="329" spans="1:41" ht="15" customHeight="1">
      <c r="A329" s="2" t="s">
        <v>881</v>
      </c>
      <c r="B329" s="2" t="s">
        <v>881</v>
      </c>
      <c r="C329" s="2"/>
      <c r="D329" s="2" t="s">
        <v>1923</v>
      </c>
      <c r="E329" s="2" t="str">
        <f t="shared" si="11"/>
        <v>F E001-00000495</v>
      </c>
      <c r="F329" s="2">
        <v>0</v>
      </c>
      <c r="G329" s="2"/>
      <c r="H329" s="2" t="s">
        <v>328</v>
      </c>
      <c r="I329" s="3">
        <v>45806</v>
      </c>
      <c r="J329" s="3">
        <v>45806</v>
      </c>
      <c r="K329" s="3">
        <v>45806</v>
      </c>
      <c r="L329" s="2"/>
      <c r="M329" s="2"/>
      <c r="N329" s="2"/>
      <c r="O329" s="2"/>
      <c r="P329" s="2" t="s">
        <v>21</v>
      </c>
      <c r="Q329" s="2">
        <v>-10500</v>
      </c>
      <c r="R329" s="2">
        <v>-1890</v>
      </c>
      <c r="S329" s="2">
        <v>-12390</v>
      </c>
      <c r="T329" s="2">
        <v>-12390</v>
      </c>
      <c r="U329" s="2"/>
      <c r="V329" s="2" t="s">
        <v>22</v>
      </c>
      <c r="W329" s="2" t="b">
        <v>0</v>
      </c>
      <c r="X329" s="2" t="s">
        <v>25</v>
      </c>
      <c r="Y329" s="2"/>
      <c r="Z329" s="2"/>
      <c r="AA329" s="2"/>
      <c r="AB329" s="2" t="s">
        <v>24</v>
      </c>
      <c r="AN329" s="10">
        <f t="shared" si="10"/>
        <v>45806</v>
      </c>
      <c r="AO329" t="e">
        <f>+VLOOKUP(D329,validaciones_json!$AS:$AS,1,0)</f>
        <v>#N/A</v>
      </c>
    </row>
    <row r="330" spans="1:41" ht="15" customHeight="1">
      <c r="A330" s="2" t="s">
        <v>541</v>
      </c>
      <c r="B330" s="2" t="s">
        <v>541</v>
      </c>
      <c r="C330" s="2"/>
      <c r="D330" s="2" t="s">
        <v>1923</v>
      </c>
      <c r="E330" s="2" t="str">
        <f t="shared" si="11"/>
        <v>F E001-00000055</v>
      </c>
      <c r="F330" s="2">
        <v>0</v>
      </c>
      <c r="G330" s="2"/>
      <c r="H330" s="2" t="s">
        <v>225</v>
      </c>
      <c r="I330" s="3">
        <v>45806</v>
      </c>
      <c r="J330" s="3">
        <v>45806</v>
      </c>
      <c r="K330" s="3">
        <v>45807</v>
      </c>
      <c r="L330" s="2"/>
      <c r="M330" s="2"/>
      <c r="N330" s="2"/>
      <c r="O330" s="2"/>
      <c r="P330" s="2" t="s">
        <v>21</v>
      </c>
      <c r="Q330" s="2">
        <v>-362</v>
      </c>
      <c r="R330" s="2">
        <v>-65.16</v>
      </c>
      <c r="S330" s="2">
        <v>-427.16</v>
      </c>
      <c r="T330" s="2">
        <v>-427.16</v>
      </c>
      <c r="U330" s="2"/>
      <c r="V330" s="2" t="s">
        <v>22</v>
      </c>
      <c r="W330" s="2" t="b">
        <v>0</v>
      </c>
      <c r="X330" s="2" t="s">
        <v>25</v>
      </c>
      <c r="Y330" s="2"/>
      <c r="Z330" s="2"/>
      <c r="AA330" s="2"/>
      <c r="AB330" s="2" t="s">
        <v>24</v>
      </c>
      <c r="AN330" s="10">
        <f t="shared" si="10"/>
        <v>45806</v>
      </c>
      <c r="AO330" t="e">
        <f>+VLOOKUP(D330,validaciones_json!$AS:$AS,1,0)</f>
        <v>#N/A</v>
      </c>
    </row>
    <row r="331" spans="1:41" ht="15" customHeight="1">
      <c r="A331" s="2" t="s">
        <v>882</v>
      </c>
      <c r="B331" s="2" t="s">
        <v>882</v>
      </c>
      <c r="C331" s="2"/>
      <c r="D331" s="2" t="s">
        <v>1923</v>
      </c>
      <c r="E331" s="2" t="str">
        <f t="shared" si="11"/>
        <v>F E001-00000494</v>
      </c>
      <c r="F331" s="2">
        <v>0</v>
      </c>
      <c r="G331" s="2"/>
      <c r="H331" s="2" t="s">
        <v>328</v>
      </c>
      <c r="I331" s="3">
        <v>45805</v>
      </c>
      <c r="J331" s="3">
        <v>45805</v>
      </c>
      <c r="K331" s="3">
        <v>45806</v>
      </c>
      <c r="L331" s="2"/>
      <c r="M331" s="2"/>
      <c r="N331" s="2"/>
      <c r="O331" s="2"/>
      <c r="P331" s="2" t="s">
        <v>21</v>
      </c>
      <c r="Q331" s="2">
        <v>-21430</v>
      </c>
      <c r="R331" s="2">
        <v>-3857.4</v>
      </c>
      <c r="S331" s="2">
        <v>-25287.4</v>
      </c>
      <c r="T331" s="2">
        <v>-25287.4</v>
      </c>
      <c r="U331" s="2"/>
      <c r="V331" s="2" t="s">
        <v>22</v>
      </c>
      <c r="W331" s="2" t="b">
        <v>0</v>
      </c>
      <c r="X331" s="2" t="s">
        <v>25</v>
      </c>
      <c r="Y331" s="2"/>
      <c r="Z331" s="2"/>
      <c r="AA331" s="2"/>
      <c r="AB331" s="2" t="s">
        <v>24</v>
      </c>
      <c r="AN331" s="10">
        <f t="shared" si="10"/>
        <v>45805</v>
      </c>
      <c r="AO331" t="e">
        <f>+VLOOKUP(D331,validaciones_json!$AS:$AS,1,0)</f>
        <v>#N/A</v>
      </c>
    </row>
    <row r="332" spans="1:41" ht="15" customHeight="1">
      <c r="A332" s="2" t="s">
        <v>883</v>
      </c>
      <c r="B332" s="2" t="s">
        <v>883</v>
      </c>
      <c r="C332" s="2"/>
      <c r="D332" s="2" t="s">
        <v>1923</v>
      </c>
      <c r="E332" s="2" t="str">
        <f t="shared" si="11"/>
        <v>F F002-00031007</v>
      </c>
      <c r="F332" s="2">
        <v>0</v>
      </c>
      <c r="G332" s="2"/>
      <c r="H332" s="2" t="s">
        <v>92</v>
      </c>
      <c r="I332" s="3">
        <v>45803</v>
      </c>
      <c r="J332" s="3">
        <v>45803</v>
      </c>
      <c r="K332" s="3">
        <v>45803</v>
      </c>
      <c r="L332" s="2" t="s">
        <v>884</v>
      </c>
      <c r="M332" s="2"/>
      <c r="N332" s="2"/>
      <c r="O332" s="2"/>
      <c r="P332" s="2" t="s">
        <v>21</v>
      </c>
      <c r="Q332" s="2">
        <v>-644.08000000000004</v>
      </c>
      <c r="R332" s="2">
        <v>-115.92</v>
      </c>
      <c r="S332" s="2">
        <v>-760</v>
      </c>
      <c r="T332" s="2">
        <v>-760</v>
      </c>
      <c r="U332" s="2"/>
      <c r="V332" s="2" t="s">
        <v>22</v>
      </c>
      <c r="W332" s="2" t="b">
        <v>0</v>
      </c>
      <c r="X332" s="2" t="s">
        <v>25</v>
      </c>
      <c r="Y332" s="2"/>
      <c r="Z332" s="2"/>
      <c r="AA332" s="2"/>
      <c r="AB332" s="2" t="s">
        <v>24</v>
      </c>
      <c r="AN332" s="10">
        <f t="shared" si="10"/>
        <v>45803</v>
      </c>
      <c r="AO332" t="e">
        <f>+VLOOKUP(D332,validaciones_json!$AS:$AS,1,0)</f>
        <v>#N/A</v>
      </c>
    </row>
    <row r="333" spans="1:41" ht="15" customHeight="1">
      <c r="A333" s="2" t="s">
        <v>885</v>
      </c>
      <c r="B333" s="2" t="s">
        <v>885</v>
      </c>
      <c r="C333" s="2"/>
      <c r="D333" s="2" t="s">
        <v>1923</v>
      </c>
      <c r="E333" s="2" t="str">
        <f t="shared" si="11"/>
        <v>F E001-00000050</v>
      </c>
      <c r="F333" s="2">
        <v>0</v>
      </c>
      <c r="G333" s="2"/>
      <c r="H333" s="2" t="s">
        <v>225</v>
      </c>
      <c r="I333" s="3">
        <v>45803</v>
      </c>
      <c r="J333" s="3">
        <v>45803</v>
      </c>
      <c r="K333" s="3">
        <v>45803</v>
      </c>
      <c r="L333" s="2"/>
      <c r="M333" s="2"/>
      <c r="N333" s="2"/>
      <c r="O333" s="2"/>
      <c r="P333" s="2" t="s">
        <v>21</v>
      </c>
      <c r="Q333" s="2">
        <v>-960</v>
      </c>
      <c r="R333" s="2">
        <v>-172.8</v>
      </c>
      <c r="S333" s="2">
        <v>-1132.8</v>
      </c>
      <c r="T333" s="2">
        <v>-1132.8</v>
      </c>
      <c r="U333" s="2"/>
      <c r="V333" s="2" t="s">
        <v>22</v>
      </c>
      <c r="W333" s="2" t="b">
        <v>0</v>
      </c>
      <c r="X333" s="2" t="s">
        <v>25</v>
      </c>
      <c r="Y333" s="2"/>
      <c r="Z333" s="2"/>
      <c r="AA333" s="2"/>
      <c r="AB333" s="2" t="s">
        <v>24</v>
      </c>
      <c r="AN333" s="10">
        <f t="shared" si="10"/>
        <v>45803</v>
      </c>
      <c r="AO333" t="e">
        <f>+VLOOKUP(D333,validaciones_json!$AS:$AS,1,0)</f>
        <v>#N/A</v>
      </c>
    </row>
    <row r="334" spans="1:41" ht="15" customHeight="1">
      <c r="A334" s="2" t="s">
        <v>510</v>
      </c>
      <c r="B334" s="2" t="s">
        <v>510</v>
      </c>
      <c r="C334" s="2"/>
      <c r="D334" s="2" t="s">
        <v>1923</v>
      </c>
      <c r="E334" s="2" t="str">
        <f t="shared" si="11"/>
        <v>F E001-00000049</v>
      </c>
      <c r="F334" s="2">
        <v>0</v>
      </c>
      <c r="G334" s="2"/>
      <c r="H334" s="2" t="s">
        <v>225</v>
      </c>
      <c r="I334" s="3">
        <v>45803</v>
      </c>
      <c r="J334" s="3">
        <v>45803</v>
      </c>
      <c r="K334" s="3">
        <v>45803</v>
      </c>
      <c r="L334" s="2"/>
      <c r="M334" s="2"/>
      <c r="N334" s="2"/>
      <c r="O334" s="2"/>
      <c r="P334" s="2" t="s">
        <v>21</v>
      </c>
      <c r="Q334" s="2">
        <v>-3840</v>
      </c>
      <c r="R334" s="2">
        <v>-691.2</v>
      </c>
      <c r="S334" s="2">
        <v>-4531.2</v>
      </c>
      <c r="T334" s="2">
        <v>-4531.2</v>
      </c>
      <c r="U334" s="2"/>
      <c r="V334" s="2" t="s">
        <v>22</v>
      </c>
      <c r="W334" s="2" t="b">
        <v>0</v>
      </c>
      <c r="X334" s="2" t="s">
        <v>25</v>
      </c>
      <c r="Y334" s="2"/>
      <c r="Z334" s="2"/>
      <c r="AA334" s="2"/>
      <c r="AB334" s="2" t="s">
        <v>24</v>
      </c>
      <c r="AN334" s="10">
        <f t="shared" si="10"/>
        <v>45803</v>
      </c>
      <c r="AO334" t="e">
        <f>+VLOOKUP(D334,validaciones_json!$AS:$AS,1,0)</f>
        <v>#N/A</v>
      </c>
    </row>
    <row r="335" spans="1:41" ht="15" customHeight="1">
      <c r="A335" s="2" t="s">
        <v>477</v>
      </c>
      <c r="B335" s="2" t="s">
        <v>477</v>
      </c>
      <c r="C335" s="2"/>
      <c r="D335" s="2" t="s">
        <v>1923</v>
      </c>
      <c r="E335" s="2" t="str">
        <f t="shared" si="11"/>
        <v>F E001-00000037</v>
      </c>
      <c r="F335" s="2">
        <v>0</v>
      </c>
      <c r="G335" s="2"/>
      <c r="H335" s="2" t="s">
        <v>886</v>
      </c>
      <c r="I335" s="3">
        <v>45803</v>
      </c>
      <c r="J335" s="3">
        <v>45803</v>
      </c>
      <c r="K335" s="3">
        <v>45804</v>
      </c>
      <c r="L335" s="2" t="s">
        <v>887</v>
      </c>
      <c r="M335" s="2"/>
      <c r="N335" s="2" t="s">
        <v>888</v>
      </c>
      <c r="O335" s="2"/>
      <c r="P335" s="2" t="s">
        <v>21</v>
      </c>
      <c r="Q335" s="2">
        <v>-421.19</v>
      </c>
      <c r="R335" s="2">
        <v>-75.81</v>
      </c>
      <c r="S335" s="2">
        <v>-497</v>
      </c>
      <c r="T335" s="2">
        <v>-497</v>
      </c>
      <c r="U335" s="2"/>
      <c r="V335" s="2" t="s">
        <v>22</v>
      </c>
      <c r="W335" s="2" t="b">
        <v>0</v>
      </c>
      <c r="X335" s="2" t="s">
        <v>25</v>
      </c>
      <c r="Y335" s="2"/>
      <c r="Z335" s="2"/>
      <c r="AA335" s="2"/>
      <c r="AB335" s="2" t="s">
        <v>24</v>
      </c>
      <c r="AN335" s="10">
        <f t="shared" si="10"/>
        <v>45803</v>
      </c>
      <c r="AO335" t="e">
        <f>+VLOOKUP(D335,validaciones_json!$AS:$AS,1,0)</f>
        <v>#N/A</v>
      </c>
    </row>
    <row r="336" spans="1:41" ht="15" customHeight="1">
      <c r="A336" s="2" t="s">
        <v>889</v>
      </c>
      <c r="B336" s="2" t="s">
        <v>1725</v>
      </c>
      <c r="C336" s="2"/>
      <c r="D336" s="2" t="s">
        <v>1919</v>
      </c>
      <c r="E336" s="2" t="str">
        <f t="shared" si="11"/>
        <v>RE-00115</v>
      </c>
      <c r="F336" s="2">
        <v>0</v>
      </c>
      <c r="G336" s="2"/>
      <c r="H336" s="2" t="s">
        <v>742</v>
      </c>
      <c r="I336" s="3">
        <v>45801</v>
      </c>
      <c r="J336" s="3">
        <v>45801</v>
      </c>
      <c r="K336" s="3">
        <v>45803</v>
      </c>
      <c r="L336" s="2" t="s">
        <v>890</v>
      </c>
      <c r="M336" s="2"/>
      <c r="N336" s="2"/>
      <c r="O336" s="2"/>
      <c r="P336" s="2" t="s">
        <v>21</v>
      </c>
      <c r="Q336" s="2">
        <v>-500</v>
      </c>
      <c r="R336" s="2"/>
      <c r="S336" s="2">
        <v>-500</v>
      </c>
      <c r="T336" s="2">
        <v>-500</v>
      </c>
      <c r="U336" s="2"/>
      <c r="V336" s="2" t="s">
        <v>22</v>
      </c>
      <c r="W336" s="2" t="b">
        <v>0</v>
      </c>
      <c r="X336" s="2" t="s">
        <v>25</v>
      </c>
      <c r="Y336" s="2"/>
      <c r="Z336" s="2"/>
      <c r="AA336" s="2"/>
      <c r="AB336" s="2" t="s">
        <v>24</v>
      </c>
      <c r="AN336" s="10">
        <f t="shared" si="10"/>
        <v>45801</v>
      </c>
      <c r="AO336" t="e">
        <f>+VLOOKUP(D336,validaciones_json!$AS:$AS,1,0)</f>
        <v>#N/A</v>
      </c>
    </row>
    <row r="337" spans="1:41" ht="15" customHeight="1">
      <c r="A337" s="2" t="s">
        <v>891</v>
      </c>
      <c r="B337" s="2" t="s">
        <v>891</v>
      </c>
      <c r="C337" s="2"/>
      <c r="D337" s="2" t="s">
        <v>1923</v>
      </c>
      <c r="E337" s="2" t="str">
        <f t="shared" si="11"/>
        <v>F F001-00008887</v>
      </c>
      <c r="F337" s="2">
        <v>0</v>
      </c>
      <c r="G337" s="2"/>
      <c r="H337" s="2" t="s">
        <v>264</v>
      </c>
      <c r="I337" s="3">
        <v>45800</v>
      </c>
      <c r="J337" s="3">
        <v>45800</v>
      </c>
      <c r="K337" s="3">
        <v>45803</v>
      </c>
      <c r="L337" s="2" t="s">
        <v>892</v>
      </c>
      <c r="M337" s="2"/>
      <c r="N337" s="2"/>
      <c r="O337" s="2"/>
      <c r="P337" s="2" t="s">
        <v>21</v>
      </c>
      <c r="Q337" s="2">
        <v>-2724.59</v>
      </c>
      <c r="R337" s="2">
        <v>-490.41</v>
      </c>
      <c r="S337" s="2">
        <v>-3215</v>
      </c>
      <c r="T337" s="2">
        <v>-3215</v>
      </c>
      <c r="U337" s="2"/>
      <c r="V337" s="2" t="s">
        <v>22</v>
      </c>
      <c r="W337" s="2" t="b">
        <v>0</v>
      </c>
      <c r="X337" s="2" t="s">
        <v>25</v>
      </c>
      <c r="Y337" s="2"/>
      <c r="Z337" s="2"/>
      <c r="AA337" s="2"/>
      <c r="AB337" s="2" t="s">
        <v>24</v>
      </c>
      <c r="AN337" s="10">
        <f t="shared" si="10"/>
        <v>45800</v>
      </c>
      <c r="AO337" t="e">
        <f>+VLOOKUP(D337,validaciones_json!$AS:$AS,1,0)</f>
        <v>#N/A</v>
      </c>
    </row>
    <row r="338" spans="1:41" ht="15" customHeight="1">
      <c r="A338" s="2" t="s">
        <v>893</v>
      </c>
      <c r="B338" s="2" t="s">
        <v>893</v>
      </c>
      <c r="C338" s="2"/>
      <c r="D338" s="2" t="s">
        <v>1919</v>
      </c>
      <c r="E338" s="2" t="str">
        <f t="shared" si="11"/>
        <v>R E001-22</v>
      </c>
      <c r="F338" s="2">
        <v>0</v>
      </c>
      <c r="G338" s="2"/>
      <c r="H338" s="2" t="s">
        <v>201</v>
      </c>
      <c r="I338" s="3">
        <v>45798</v>
      </c>
      <c r="J338" s="3">
        <v>45798</v>
      </c>
      <c r="K338" s="3">
        <v>45799</v>
      </c>
      <c r="L338" s="2"/>
      <c r="M338" s="2"/>
      <c r="N338" s="2"/>
      <c r="O338" s="2"/>
      <c r="P338" s="2" t="s">
        <v>21</v>
      </c>
      <c r="Q338" s="2">
        <v>-240</v>
      </c>
      <c r="R338" s="2"/>
      <c r="S338" s="2">
        <v>-240</v>
      </c>
      <c r="T338" s="2">
        <v>-240</v>
      </c>
      <c r="U338" s="2"/>
      <c r="V338" s="2" t="s">
        <v>22</v>
      </c>
      <c r="W338" s="2" t="b">
        <v>0</v>
      </c>
      <c r="X338" s="2" t="s">
        <v>25</v>
      </c>
      <c r="Y338" s="2"/>
      <c r="Z338" s="2"/>
      <c r="AA338" s="2"/>
      <c r="AB338" s="2" t="s">
        <v>24</v>
      </c>
      <c r="AN338" s="10">
        <f t="shared" si="10"/>
        <v>45798</v>
      </c>
      <c r="AO338" t="e">
        <f>+VLOOKUP(D338,validaciones_json!$AS:$AS,1,0)</f>
        <v>#N/A</v>
      </c>
    </row>
    <row r="339" spans="1:41" ht="15" customHeight="1">
      <c r="A339" s="2" t="s">
        <v>894</v>
      </c>
      <c r="B339" s="2" t="s">
        <v>1726</v>
      </c>
      <c r="C339" s="2"/>
      <c r="D339" s="2" t="s">
        <v>1919</v>
      </c>
      <c r="E339" s="2" t="str">
        <f t="shared" si="11"/>
        <v>R-10412704113</v>
      </c>
      <c r="F339" s="2">
        <v>0</v>
      </c>
      <c r="G339" s="2"/>
      <c r="H339" s="2" t="s">
        <v>171</v>
      </c>
      <c r="I339" s="3">
        <v>45798</v>
      </c>
      <c r="J339" s="3">
        <v>45798</v>
      </c>
      <c r="K339" s="3">
        <v>45799</v>
      </c>
      <c r="L339" s="2" t="s">
        <v>895</v>
      </c>
      <c r="M339" s="2"/>
      <c r="N339" s="2" t="s">
        <v>896</v>
      </c>
      <c r="O339" s="2"/>
      <c r="P339" s="2" t="s">
        <v>21</v>
      </c>
      <c r="Q339" s="2">
        <v>-169.49</v>
      </c>
      <c r="R339" s="2">
        <v>-30.51</v>
      </c>
      <c r="S339" s="2">
        <v>-200</v>
      </c>
      <c r="T339" s="2">
        <v>-200</v>
      </c>
      <c r="U339" s="2"/>
      <c r="V339" s="2" t="s">
        <v>22</v>
      </c>
      <c r="W339" s="2" t="b">
        <v>0</v>
      </c>
      <c r="X339" s="2" t="s">
        <v>25</v>
      </c>
      <c r="Y339" s="2"/>
      <c r="Z339" s="2"/>
      <c r="AA339" s="2"/>
      <c r="AB339" s="2" t="s">
        <v>24</v>
      </c>
      <c r="AN339" s="10">
        <f t="shared" si="10"/>
        <v>45798</v>
      </c>
      <c r="AO339" t="e">
        <f>+VLOOKUP(D339,validaciones_json!$AS:$AS,1,0)</f>
        <v>#N/A</v>
      </c>
    </row>
    <row r="340" spans="1:41" ht="15" customHeight="1">
      <c r="A340" s="2" t="s">
        <v>897</v>
      </c>
      <c r="B340" s="2" t="s">
        <v>897</v>
      </c>
      <c r="C340" s="2"/>
      <c r="D340" s="2" t="s">
        <v>1923</v>
      </c>
      <c r="E340" s="2" t="str">
        <f t="shared" si="11"/>
        <v>F E001-00000354</v>
      </c>
      <c r="F340" s="2">
        <v>0</v>
      </c>
      <c r="G340" s="2"/>
      <c r="H340" s="2" t="s">
        <v>898</v>
      </c>
      <c r="I340" s="3">
        <v>45796</v>
      </c>
      <c r="J340" s="3">
        <v>45796</v>
      </c>
      <c r="K340" s="3">
        <v>45796</v>
      </c>
      <c r="L340" s="2" t="s">
        <v>899</v>
      </c>
      <c r="M340" s="2"/>
      <c r="N340" s="2"/>
      <c r="O340" s="2"/>
      <c r="P340" s="2" t="s">
        <v>21</v>
      </c>
      <c r="Q340" s="2">
        <v>-421.9</v>
      </c>
      <c r="R340" s="2">
        <v>-75.94</v>
      </c>
      <c r="S340" s="2">
        <v>-497.84</v>
      </c>
      <c r="T340" s="2">
        <v>-497.84</v>
      </c>
      <c r="U340" s="2"/>
      <c r="V340" s="2" t="s">
        <v>22</v>
      </c>
      <c r="W340" s="2" t="b">
        <v>0</v>
      </c>
      <c r="X340" s="2" t="s">
        <v>25</v>
      </c>
      <c r="Y340" s="2"/>
      <c r="Z340" s="2"/>
      <c r="AA340" s="2"/>
      <c r="AB340" s="2" t="s">
        <v>24</v>
      </c>
      <c r="AN340" s="10">
        <f t="shared" si="10"/>
        <v>45796</v>
      </c>
      <c r="AO340" t="e">
        <f>+VLOOKUP(D340,validaciones_json!$AS:$AS,1,0)</f>
        <v>#N/A</v>
      </c>
    </row>
    <row r="341" spans="1:41" ht="15" customHeight="1">
      <c r="A341" s="2" t="s">
        <v>900</v>
      </c>
      <c r="B341" s="2" t="s">
        <v>900</v>
      </c>
      <c r="C341" s="2"/>
      <c r="D341" s="2" t="s">
        <v>1923</v>
      </c>
      <c r="E341" s="2" t="str">
        <f t="shared" si="11"/>
        <v>F E001-00000141</v>
      </c>
      <c r="F341" s="2">
        <v>0</v>
      </c>
      <c r="G341" s="2"/>
      <c r="H341" s="2" t="s">
        <v>440</v>
      </c>
      <c r="I341" s="3">
        <v>45796</v>
      </c>
      <c r="J341" s="3">
        <v>45796</v>
      </c>
      <c r="K341" s="3">
        <v>45796</v>
      </c>
      <c r="L341" s="2" t="s">
        <v>901</v>
      </c>
      <c r="M341" s="2"/>
      <c r="N341" s="2"/>
      <c r="O341" s="2"/>
      <c r="P341" s="2" t="s">
        <v>21</v>
      </c>
      <c r="Q341" s="2">
        <v>-220</v>
      </c>
      <c r="R341" s="2">
        <v>-39.6</v>
      </c>
      <c r="S341" s="2">
        <v>-259.60000000000002</v>
      </c>
      <c r="T341" s="2">
        <v>-259.60000000000002</v>
      </c>
      <c r="U341" s="2"/>
      <c r="V341" s="2" t="s">
        <v>22</v>
      </c>
      <c r="W341" s="2" t="b">
        <v>0</v>
      </c>
      <c r="X341" s="2" t="s">
        <v>25</v>
      </c>
      <c r="Y341" s="2"/>
      <c r="Z341" s="2"/>
      <c r="AA341" s="2"/>
      <c r="AB341" s="2" t="s">
        <v>24</v>
      </c>
      <c r="AN341" s="10">
        <f t="shared" si="10"/>
        <v>45796</v>
      </c>
      <c r="AO341" t="e">
        <f>+VLOOKUP(D341,validaciones_json!$AS:$AS,1,0)</f>
        <v>#N/A</v>
      </c>
    </row>
    <row r="342" spans="1:41" ht="15" customHeight="1">
      <c r="A342" s="2" t="s">
        <v>902</v>
      </c>
      <c r="B342" s="2" t="s">
        <v>902</v>
      </c>
      <c r="C342" s="2"/>
      <c r="D342" s="2" t="s">
        <v>1923</v>
      </c>
      <c r="E342" s="2" t="str">
        <f t="shared" si="11"/>
        <v>F E001-00000027</v>
      </c>
      <c r="F342" s="2">
        <v>0</v>
      </c>
      <c r="G342" s="2"/>
      <c r="H342" s="2" t="s">
        <v>903</v>
      </c>
      <c r="I342" s="3">
        <v>45796</v>
      </c>
      <c r="J342" s="3">
        <v>45796</v>
      </c>
      <c r="K342" s="3">
        <v>45797</v>
      </c>
      <c r="L342" s="2" t="s">
        <v>904</v>
      </c>
      <c r="M342" s="2"/>
      <c r="N342" s="2"/>
      <c r="O342" s="2"/>
      <c r="P342" s="2" t="s">
        <v>21</v>
      </c>
      <c r="Q342" s="2">
        <v>-912</v>
      </c>
      <c r="R342" s="2">
        <v>-164.16</v>
      </c>
      <c r="S342" s="2">
        <v>-1076.1600000000001</v>
      </c>
      <c r="T342" s="2">
        <v>-1076.1600000000001</v>
      </c>
      <c r="U342" s="2"/>
      <c r="V342" s="2" t="s">
        <v>22</v>
      </c>
      <c r="W342" s="2" t="b">
        <v>0</v>
      </c>
      <c r="X342" s="2" t="s">
        <v>25</v>
      </c>
      <c r="Y342" s="2"/>
      <c r="Z342" s="2"/>
      <c r="AA342" s="2"/>
      <c r="AB342" s="2" t="s">
        <v>24</v>
      </c>
      <c r="AN342" s="10">
        <f t="shared" si="10"/>
        <v>45796</v>
      </c>
      <c r="AO342" t="e">
        <f>+VLOOKUP(D342,validaciones_json!$AS:$AS,1,0)</f>
        <v>#N/A</v>
      </c>
    </row>
    <row r="343" spans="1:41" ht="15" customHeight="1">
      <c r="A343" s="2" t="s">
        <v>905</v>
      </c>
      <c r="B343" s="2" t="s">
        <v>905</v>
      </c>
      <c r="C343" s="2"/>
      <c r="D343" s="2" t="s">
        <v>1923</v>
      </c>
      <c r="E343" s="2" t="str">
        <f t="shared" si="11"/>
        <v>F FG01-00000002443</v>
      </c>
      <c r="F343" s="2">
        <v>0</v>
      </c>
      <c r="G343" s="2"/>
      <c r="H343" s="2" t="s">
        <v>677</v>
      </c>
      <c r="I343" s="3">
        <v>45793</v>
      </c>
      <c r="J343" s="3">
        <v>45793</v>
      </c>
      <c r="K343" s="3">
        <v>45793</v>
      </c>
      <c r="L343" s="2" t="s">
        <v>906</v>
      </c>
      <c r="M343" s="2"/>
      <c r="N343" s="2"/>
      <c r="O343" s="2"/>
      <c r="P343" s="2" t="s">
        <v>21</v>
      </c>
      <c r="Q343" s="2">
        <v>-50.67</v>
      </c>
      <c r="R343" s="2">
        <v>-9.1300000000000008</v>
      </c>
      <c r="S343" s="2">
        <v>-59.8</v>
      </c>
      <c r="T343" s="2">
        <v>-59.8</v>
      </c>
      <c r="U343" s="2"/>
      <c r="V343" s="2" t="s">
        <v>22</v>
      </c>
      <c r="W343" s="2" t="b">
        <v>0</v>
      </c>
      <c r="X343" s="2" t="s">
        <v>25</v>
      </c>
      <c r="Y343" s="2"/>
      <c r="Z343" s="2"/>
      <c r="AA343" s="2"/>
      <c r="AB343" s="2" t="s">
        <v>24</v>
      </c>
      <c r="AN343" s="10">
        <f t="shared" si="10"/>
        <v>45793</v>
      </c>
      <c r="AO343" t="e">
        <f>+VLOOKUP(D343,validaciones_json!$AS:$AS,1,0)</f>
        <v>#N/A</v>
      </c>
    </row>
    <row r="344" spans="1:41" ht="15" customHeight="1">
      <c r="A344" s="2" t="s">
        <v>907</v>
      </c>
      <c r="B344" s="2" t="s">
        <v>907</v>
      </c>
      <c r="C344" s="2"/>
      <c r="D344" s="2" t="s">
        <v>1923</v>
      </c>
      <c r="E344" s="2" t="str">
        <f t="shared" si="11"/>
        <v>F E001-00000492</v>
      </c>
      <c r="F344" s="2">
        <v>0</v>
      </c>
      <c r="G344" s="2"/>
      <c r="H344" s="2" t="s">
        <v>908</v>
      </c>
      <c r="I344" s="3">
        <v>45793</v>
      </c>
      <c r="J344" s="3">
        <v>45793</v>
      </c>
      <c r="K344" s="3">
        <v>45793</v>
      </c>
      <c r="L344" s="2" t="s">
        <v>909</v>
      </c>
      <c r="M344" s="2"/>
      <c r="N344" s="2" t="s">
        <v>223</v>
      </c>
      <c r="O344" s="2"/>
      <c r="P344" s="2" t="s">
        <v>21</v>
      </c>
      <c r="Q344" s="2">
        <v>-1327.96</v>
      </c>
      <c r="R344" s="2">
        <v>-239.04</v>
      </c>
      <c r="S344" s="2">
        <v>-1567</v>
      </c>
      <c r="T344" s="2">
        <v>-1567</v>
      </c>
      <c r="U344" s="2"/>
      <c r="V344" s="2" t="s">
        <v>22</v>
      </c>
      <c r="W344" s="2" t="b">
        <v>0</v>
      </c>
      <c r="X344" s="2" t="s">
        <v>25</v>
      </c>
      <c r="Y344" s="2"/>
      <c r="Z344" s="2"/>
      <c r="AA344" s="2"/>
      <c r="AB344" s="2" t="s">
        <v>24</v>
      </c>
      <c r="AN344" s="10">
        <f t="shared" si="10"/>
        <v>45793</v>
      </c>
      <c r="AO344" t="e">
        <f>+VLOOKUP(D344,validaciones_json!$AS:$AS,1,0)</f>
        <v>#N/A</v>
      </c>
    </row>
    <row r="345" spans="1:41" ht="15" customHeight="1">
      <c r="A345" s="2" t="s">
        <v>477</v>
      </c>
      <c r="B345" s="2" t="s">
        <v>477</v>
      </c>
      <c r="C345" s="2"/>
      <c r="D345" s="2" t="s">
        <v>1923</v>
      </c>
      <c r="E345" s="2" t="str">
        <f t="shared" si="11"/>
        <v>F E001-00000037</v>
      </c>
      <c r="F345" s="2">
        <v>0</v>
      </c>
      <c r="G345" s="2"/>
      <c r="H345" s="2" t="s">
        <v>225</v>
      </c>
      <c r="I345" s="3">
        <v>45793</v>
      </c>
      <c r="J345" s="3">
        <v>45793</v>
      </c>
      <c r="K345" s="3">
        <v>45796</v>
      </c>
      <c r="L345" s="2"/>
      <c r="M345" s="2"/>
      <c r="N345" s="2"/>
      <c r="O345" s="2"/>
      <c r="P345" s="2" t="s">
        <v>21</v>
      </c>
      <c r="Q345" s="2">
        <v>-360</v>
      </c>
      <c r="R345" s="2">
        <v>-64.8</v>
      </c>
      <c r="S345" s="2">
        <v>-424.8</v>
      </c>
      <c r="T345" s="2">
        <v>-424.8</v>
      </c>
      <c r="U345" s="2"/>
      <c r="V345" s="2" t="s">
        <v>22</v>
      </c>
      <c r="W345" s="2" t="b">
        <v>0</v>
      </c>
      <c r="X345" s="2" t="s">
        <v>25</v>
      </c>
      <c r="Y345" s="2"/>
      <c r="Z345" s="2"/>
      <c r="AA345" s="2"/>
      <c r="AB345" s="2" t="s">
        <v>24</v>
      </c>
      <c r="AN345" s="10">
        <f t="shared" si="10"/>
        <v>45793</v>
      </c>
      <c r="AO345" t="e">
        <f>+VLOOKUP(D345,validaciones_json!$AS:$AS,1,0)</f>
        <v>#N/A</v>
      </c>
    </row>
    <row r="346" spans="1:41" ht="15" customHeight="1">
      <c r="A346" s="2" t="s">
        <v>910</v>
      </c>
      <c r="B346" s="2" t="s">
        <v>910</v>
      </c>
      <c r="C346" s="2"/>
      <c r="D346" s="2" t="s">
        <v>1923</v>
      </c>
      <c r="E346" s="2" t="str">
        <f t="shared" si="11"/>
        <v>F E001-00000036</v>
      </c>
      <c r="F346" s="2">
        <v>0</v>
      </c>
      <c r="G346" s="2"/>
      <c r="H346" s="2" t="s">
        <v>886</v>
      </c>
      <c r="I346" s="3">
        <v>45793</v>
      </c>
      <c r="J346" s="3">
        <v>45793</v>
      </c>
      <c r="K346" s="3">
        <v>45793</v>
      </c>
      <c r="L346" s="2" t="s">
        <v>911</v>
      </c>
      <c r="M346" s="2"/>
      <c r="N346" s="2"/>
      <c r="O346" s="2"/>
      <c r="P346" s="2" t="s">
        <v>21</v>
      </c>
      <c r="Q346" s="2">
        <v>-94.92</v>
      </c>
      <c r="R346" s="2">
        <v>-17.079999999999998</v>
      </c>
      <c r="S346" s="2">
        <v>-112</v>
      </c>
      <c r="T346" s="2">
        <v>-112</v>
      </c>
      <c r="U346" s="2"/>
      <c r="V346" s="2" t="s">
        <v>22</v>
      </c>
      <c r="W346" s="2" t="b">
        <v>0</v>
      </c>
      <c r="X346" s="2" t="s">
        <v>25</v>
      </c>
      <c r="Y346" s="2"/>
      <c r="Z346" s="2"/>
      <c r="AA346" s="2"/>
      <c r="AB346" s="2" t="s">
        <v>24</v>
      </c>
      <c r="AN346" s="10">
        <f t="shared" si="10"/>
        <v>45793</v>
      </c>
      <c r="AO346" t="e">
        <f>+VLOOKUP(D346,validaciones_json!$AS:$AS,1,0)</f>
        <v>#N/A</v>
      </c>
    </row>
    <row r="347" spans="1:41" ht="15" customHeight="1">
      <c r="A347" s="2" t="s">
        <v>912</v>
      </c>
      <c r="B347" s="2" t="s">
        <v>912</v>
      </c>
      <c r="C347" s="2"/>
      <c r="D347" s="2" t="s">
        <v>1923</v>
      </c>
      <c r="E347" s="2" t="str">
        <f t="shared" si="11"/>
        <v>F E001-00000035</v>
      </c>
      <c r="F347" s="2">
        <v>0</v>
      </c>
      <c r="G347" s="2"/>
      <c r="H347" s="2" t="s">
        <v>886</v>
      </c>
      <c r="I347" s="3">
        <v>45793</v>
      </c>
      <c r="J347" s="3">
        <v>45793</v>
      </c>
      <c r="K347" s="3">
        <v>45793</v>
      </c>
      <c r="L347" s="2" t="s">
        <v>913</v>
      </c>
      <c r="M347" s="2"/>
      <c r="N347" s="2"/>
      <c r="O347" s="2"/>
      <c r="P347" s="2" t="s">
        <v>21</v>
      </c>
      <c r="Q347" s="2">
        <v>-338.98</v>
      </c>
      <c r="R347" s="2">
        <v>-61.02</v>
      </c>
      <c r="S347" s="2">
        <v>-400</v>
      </c>
      <c r="T347" s="2">
        <v>-400</v>
      </c>
      <c r="U347" s="2"/>
      <c r="V347" s="2" t="s">
        <v>22</v>
      </c>
      <c r="W347" s="2" t="b">
        <v>0</v>
      </c>
      <c r="X347" s="2" t="s">
        <v>25</v>
      </c>
      <c r="Y347" s="2"/>
      <c r="Z347" s="2"/>
      <c r="AA347" s="2"/>
      <c r="AB347" s="2" t="s">
        <v>24</v>
      </c>
      <c r="AN347" s="10">
        <f t="shared" si="10"/>
        <v>45793</v>
      </c>
      <c r="AO347" t="e">
        <f>+VLOOKUP(D347,validaciones_json!$AS:$AS,1,0)</f>
        <v>#N/A</v>
      </c>
    </row>
    <row r="348" spans="1:41" ht="15" customHeight="1">
      <c r="A348" s="2" t="s">
        <v>914</v>
      </c>
      <c r="B348" s="2" t="s">
        <v>914</v>
      </c>
      <c r="C348" s="2"/>
      <c r="D348" s="2" t="s">
        <v>1919</v>
      </c>
      <c r="E348" s="2" t="str">
        <f t="shared" si="11"/>
        <v>R E001-115</v>
      </c>
      <c r="F348" s="2">
        <v>0</v>
      </c>
      <c r="G348" s="2"/>
      <c r="H348" s="2" t="s">
        <v>915</v>
      </c>
      <c r="I348" s="3">
        <v>45792</v>
      </c>
      <c r="J348" s="3">
        <v>45792</v>
      </c>
      <c r="K348" s="3">
        <v>45792</v>
      </c>
      <c r="L348" s="2"/>
      <c r="M348" s="2"/>
      <c r="N348" s="2"/>
      <c r="O348" s="2"/>
      <c r="P348" s="2" t="s">
        <v>21</v>
      </c>
      <c r="Q348" s="2">
        <v>-350</v>
      </c>
      <c r="R348" s="2"/>
      <c r="S348" s="2">
        <v>-350</v>
      </c>
      <c r="T348" s="2">
        <v>-350</v>
      </c>
      <c r="U348" s="2"/>
      <c r="V348" s="2" t="s">
        <v>22</v>
      </c>
      <c r="W348" s="2" t="b">
        <v>0</v>
      </c>
      <c r="X348" s="2" t="s">
        <v>25</v>
      </c>
      <c r="Y348" s="2"/>
      <c r="Z348" s="2"/>
      <c r="AA348" s="2"/>
      <c r="AB348" s="2" t="s">
        <v>24</v>
      </c>
      <c r="AN348" s="10">
        <f t="shared" si="10"/>
        <v>45792</v>
      </c>
      <c r="AO348" t="e">
        <f>+VLOOKUP(D348,validaciones_json!$AS:$AS,1,0)</f>
        <v>#N/A</v>
      </c>
    </row>
    <row r="349" spans="1:41" ht="15" customHeight="1">
      <c r="A349" s="2" t="s">
        <v>916</v>
      </c>
      <c r="B349" s="2" t="s">
        <v>916</v>
      </c>
      <c r="C349" s="2"/>
      <c r="D349" s="2" t="s">
        <v>1923</v>
      </c>
      <c r="E349" s="2" t="str">
        <f t="shared" si="11"/>
        <v>F F001-00007417</v>
      </c>
      <c r="F349" s="2">
        <v>0</v>
      </c>
      <c r="G349" s="2"/>
      <c r="H349" s="2" t="s">
        <v>449</v>
      </c>
      <c r="I349" s="3">
        <v>45792</v>
      </c>
      <c r="J349" s="3">
        <v>45792</v>
      </c>
      <c r="K349" s="3">
        <v>45792</v>
      </c>
      <c r="L349" s="2" t="s">
        <v>917</v>
      </c>
      <c r="M349" s="2"/>
      <c r="N349" s="2" t="s">
        <v>918</v>
      </c>
      <c r="O349" s="2"/>
      <c r="P349" s="2" t="s">
        <v>21</v>
      </c>
      <c r="Q349" s="2">
        <v>-626.27</v>
      </c>
      <c r="R349" s="2">
        <v>-112.73</v>
      </c>
      <c r="S349" s="2">
        <v>-739</v>
      </c>
      <c r="T349" s="2">
        <v>-739</v>
      </c>
      <c r="U349" s="2"/>
      <c r="V349" s="2" t="s">
        <v>22</v>
      </c>
      <c r="W349" s="2" t="b">
        <v>0</v>
      </c>
      <c r="X349" s="2" t="s">
        <v>25</v>
      </c>
      <c r="Y349" s="2"/>
      <c r="Z349" s="2"/>
      <c r="AA349" s="2"/>
      <c r="AB349" s="2" t="s">
        <v>24</v>
      </c>
      <c r="AN349" s="10">
        <f t="shared" si="10"/>
        <v>45792</v>
      </c>
      <c r="AO349" t="e">
        <f>+VLOOKUP(D349,validaciones_json!$AS:$AS,1,0)</f>
        <v>#N/A</v>
      </c>
    </row>
    <row r="350" spans="1:41" ht="15" customHeight="1">
      <c r="A350" s="2" t="s">
        <v>919</v>
      </c>
      <c r="B350" s="2" t="s">
        <v>919</v>
      </c>
      <c r="C350" s="2"/>
      <c r="D350" s="2" t="s">
        <v>1923</v>
      </c>
      <c r="E350" s="2" t="str">
        <f t="shared" si="11"/>
        <v>F E001-00001288</v>
      </c>
      <c r="F350" s="2">
        <v>0</v>
      </c>
      <c r="G350" s="2"/>
      <c r="H350" s="2" t="s">
        <v>692</v>
      </c>
      <c r="I350" s="3">
        <v>45792</v>
      </c>
      <c r="J350" s="3">
        <v>45792</v>
      </c>
      <c r="K350" s="3">
        <v>45792</v>
      </c>
      <c r="L350" s="2"/>
      <c r="M350" s="2"/>
      <c r="N350" s="2"/>
      <c r="O350" s="2"/>
      <c r="P350" s="2" t="s">
        <v>21</v>
      </c>
      <c r="Q350" s="2">
        <v>-516.95000000000005</v>
      </c>
      <c r="R350" s="2">
        <v>-93.05</v>
      </c>
      <c r="S350" s="2">
        <v>-610</v>
      </c>
      <c r="T350" s="2">
        <v>-610</v>
      </c>
      <c r="U350" s="2"/>
      <c r="V350" s="2" t="s">
        <v>22</v>
      </c>
      <c r="W350" s="2" t="b">
        <v>0</v>
      </c>
      <c r="X350" s="2" t="s">
        <v>25</v>
      </c>
      <c r="Y350" s="2"/>
      <c r="Z350" s="2"/>
      <c r="AA350" s="2"/>
      <c r="AB350" s="2" t="s">
        <v>24</v>
      </c>
      <c r="AN350" s="10">
        <f t="shared" si="10"/>
        <v>45792</v>
      </c>
      <c r="AO350" t="e">
        <f>+VLOOKUP(D350,validaciones_json!$AS:$AS,1,0)</f>
        <v>#N/A</v>
      </c>
    </row>
    <row r="351" spans="1:41" ht="15" customHeight="1">
      <c r="A351" s="2" t="s">
        <v>920</v>
      </c>
      <c r="B351" s="2" t="s">
        <v>920</v>
      </c>
      <c r="C351" s="2"/>
      <c r="D351" s="2" t="s">
        <v>1923</v>
      </c>
      <c r="E351" s="2" t="str">
        <f t="shared" si="11"/>
        <v>F FX02-00343038</v>
      </c>
      <c r="F351" s="2">
        <v>0</v>
      </c>
      <c r="G351" s="2"/>
      <c r="H351" s="2" t="s">
        <v>452</v>
      </c>
      <c r="I351" s="3">
        <v>45791</v>
      </c>
      <c r="J351" s="3">
        <v>45791</v>
      </c>
      <c r="K351" s="3">
        <v>45796</v>
      </c>
      <c r="L351" s="2" t="s">
        <v>921</v>
      </c>
      <c r="M351" s="2"/>
      <c r="N351" s="2" t="s">
        <v>922</v>
      </c>
      <c r="O351" s="2"/>
      <c r="P351" s="2" t="s">
        <v>21</v>
      </c>
      <c r="Q351" s="2">
        <v>-492.38</v>
      </c>
      <c r="R351" s="2">
        <v>-88.62</v>
      </c>
      <c r="S351" s="2">
        <v>-581</v>
      </c>
      <c r="T351" s="2">
        <v>-581</v>
      </c>
      <c r="U351" s="2"/>
      <c r="V351" s="2" t="s">
        <v>22</v>
      </c>
      <c r="W351" s="2" t="b">
        <v>0</v>
      </c>
      <c r="X351" s="2" t="s">
        <v>25</v>
      </c>
      <c r="Y351" s="2"/>
      <c r="Z351" s="2"/>
      <c r="AA351" s="2"/>
      <c r="AB351" s="2" t="s">
        <v>24</v>
      </c>
      <c r="AN351" s="10">
        <f t="shared" si="10"/>
        <v>45791</v>
      </c>
      <c r="AO351" t="e">
        <f>+VLOOKUP(D351,validaciones_json!$AS:$AS,1,0)</f>
        <v>#N/A</v>
      </c>
    </row>
    <row r="352" spans="1:41" ht="15" customHeight="1">
      <c r="A352" s="2" t="s">
        <v>923</v>
      </c>
      <c r="B352" s="2" t="s">
        <v>923</v>
      </c>
      <c r="C352" s="2"/>
      <c r="D352" s="2" t="s">
        <v>1923</v>
      </c>
      <c r="E352" s="2" t="str">
        <f t="shared" si="11"/>
        <v>F F001-000 1167</v>
      </c>
      <c r="F352" s="2">
        <v>0</v>
      </c>
      <c r="G352" s="2"/>
      <c r="H352" s="2" t="s">
        <v>924</v>
      </c>
      <c r="I352" s="3">
        <v>45791</v>
      </c>
      <c r="J352" s="3">
        <v>45791</v>
      </c>
      <c r="K352" s="3">
        <v>45791</v>
      </c>
      <c r="L352" s="2"/>
      <c r="M352" s="2"/>
      <c r="N352" s="2"/>
      <c r="O352" s="2"/>
      <c r="P352" s="2" t="s">
        <v>21</v>
      </c>
      <c r="Q352" s="2">
        <v>-135</v>
      </c>
      <c r="R352" s="2">
        <v>-24.3</v>
      </c>
      <c r="S352" s="2">
        <v>-159.30000000000001</v>
      </c>
      <c r="T352" s="2">
        <v>-159.30000000000001</v>
      </c>
      <c r="U352" s="2"/>
      <c r="V352" s="2" t="s">
        <v>22</v>
      </c>
      <c r="W352" s="2" t="b">
        <v>0</v>
      </c>
      <c r="X352" s="2" t="s">
        <v>25</v>
      </c>
      <c r="Y352" s="2"/>
      <c r="Z352" s="2"/>
      <c r="AA352" s="2"/>
      <c r="AB352" s="2" t="s">
        <v>24</v>
      </c>
      <c r="AN352" s="10">
        <f t="shared" si="10"/>
        <v>45791</v>
      </c>
      <c r="AO352" t="e">
        <f>+VLOOKUP(D352,validaciones_json!$AS:$AS,1,0)</f>
        <v>#N/A</v>
      </c>
    </row>
    <row r="353" spans="1:41" ht="15" customHeight="1">
      <c r="A353" s="2" t="s">
        <v>925</v>
      </c>
      <c r="B353" s="2" t="s">
        <v>925</v>
      </c>
      <c r="C353" s="2"/>
      <c r="D353" s="2" t="s">
        <v>1923</v>
      </c>
      <c r="E353" s="2" t="str">
        <f t="shared" si="11"/>
        <v>F E001-00000250</v>
      </c>
      <c r="F353" s="2">
        <v>0</v>
      </c>
      <c r="G353" s="2"/>
      <c r="H353" s="2" t="s">
        <v>392</v>
      </c>
      <c r="I353" s="3">
        <v>45791</v>
      </c>
      <c r="J353" s="3">
        <v>45791</v>
      </c>
      <c r="K353" s="3">
        <v>45791</v>
      </c>
      <c r="L353" s="2" t="s">
        <v>926</v>
      </c>
      <c r="M353" s="2"/>
      <c r="N353" s="2"/>
      <c r="O353" s="2"/>
      <c r="P353" s="2" t="s">
        <v>21</v>
      </c>
      <c r="Q353" s="2">
        <v>-1250</v>
      </c>
      <c r="R353" s="2">
        <v>-225</v>
      </c>
      <c r="S353" s="2">
        <v>-1475</v>
      </c>
      <c r="T353" s="2">
        <v>-1475</v>
      </c>
      <c r="U353" s="2"/>
      <c r="V353" s="2" t="s">
        <v>22</v>
      </c>
      <c r="W353" s="2" t="b">
        <v>0</v>
      </c>
      <c r="X353" s="2" t="s">
        <v>25</v>
      </c>
      <c r="Y353" s="2"/>
      <c r="Z353" s="2"/>
      <c r="AA353" s="2"/>
      <c r="AB353" s="2" t="s">
        <v>24</v>
      </c>
      <c r="AN353" s="10">
        <f t="shared" si="10"/>
        <v>45791</v>
      </c>
      <c r="AO353" t="e">
        <f>+VLOOKUP(D353,validaciones_json!$AS:$AS,1,0)</f>
        <v>#N/A</v>
      </c>
    </row>
    <row r="354" spans="1:41" ht="15" customHeight="1">
      <c r="A354" s="2" t="s">
        <v>927</v>
      </c>
      <c r="B354" s="2" t="s">
        <v>927</v>
      </c>
      <c r="C354" s="2"/>
      <c r="D354" s="2" t="s">
        <v>1923</v>
      </c>
      <c r="E354" s="2" t="str">
        <f t="shared" si="11"/>
        <v>F E001-00000249</v>
      </c>
      <c r="F354" s="2">
        <v>0</v>
      </c>
      <c r="G354" s="2"/>
      <c r="H354" s="2" t="s">
        <v>392</v>
      </c>
      <c r="I354" s="3">
        <v>45791</v>
      </c>
      <c r="J354" s="3">
        <v>45791</v>
      </c>
      <c r="K354" s="3">
        <v>45791</v>
      </c>
      <c r="L354" s="2" t="s">
        <v>928</v>
      </c>
      <c r="M354" s="2"/>
      <c r="N354" s="2"/>
      <c r="O354" s="2"/>
      <c r="P354" s="2" t="s">
        <v>21</v>
      </c>
      <c r="Q354" s="2">
        <v>-4521.1899999999996</v>
      </c>
      <c r="R354" s="2">
        <v>-813.81</v>
      </c>
      <c r="S354" s="2">
        <v>-5335</v>
      </c>
      <c r="T354" s="2">
        <v>-5335</v>
      </c>
      <c r="U354" s="2"/>
      <c r="V354" s="2" t="s">
        <v>22</v>
      </c>
      <c r="W354" s="2" t="b">
        <v>0</v>
      </c>
      <c r="X354" s="2" t="s">
        <v>25</v>
      </c>
      <c r="Y354" s="2"/>
      <c r="Z354" s="2"/>
      <c r="AA354" s="2"/>
      <c r="AB354" s="2" t="s">
        <v>24</v>
      </c>
      <c r="AN354" s="10">
        <f t="shared" si="10"/>
        <v>45791</v>
      </c>
      <c r="AO354" t="e">
        <f>+VLOOKUP(D354,validaciones_json!$AS:$AS,1,0)</f>
        <v>#N/A</v>
      </c>
    </row>
    <row r="355" spans="1:41" ht="15" customHeight="1">
      <c r="A355" s="2" t="s">
        <v>929</v>
      </c>
      <c r="B355" s="2" t="s">
        <v>929</v>
      </c>
      <c r="C355" s="2"/>
      <c r="D355" s="2" t="s">
        <v>1931</v>
      </c>
      <c r="E355" s="2" t="str">
        <f t="shared" si="11"/>
        <v>R S108-84224 N-BV-04145</v>
      </c>
      <c r="F355" s="2">
        <v>0</v>
      </c>
      <c r="G355" s="2"/>
      <c r="H355" s="2" t="s">
        <v>422</v>
      </c>
      <c r="I355" s="3">
        <v>45790</v>
      </c>
      <c r="J355" s="3">
        <v>45790</v>
      </c>
      <c r="K355" s="3">
        <v>45797</v>
      </c>
      <c r="L355" s="2"/>
      <c r="M355" s="2"/>
      <c r="N355" s="2"/>
      <c r="O355" s="2"/>
      <c r="P355" s="2" t="s">
        <v>21</v>
      </c>
      <c r="Q355" s="2">
        <v>-749.07</v>
      </c>
      <c r="R355" s="2">
        <v>-134.83000000000001</v>
      </c>
      <c r="S355" s="2">
        <v>-883.9</v>
      </c>
      <c r="T355" s="2">
        <v>-883.9</v>
      </c>
      <c r="U355" s="2"/>
      <c r="V355" s="2" t="s">
        <v>22</v>
      </c>
      <c r="W355" s="2" t="b">
        <v>0</v>
      </c>
      <c r="X355" s="2" t="s">
        <v>25</v>
      </c>
      <c r="Y355" s="2"/>
      <c r="Z355" s="2"/>
      <c r="AA355" s="2"/>
      <c r="AB355" s="2" t="s">
        <v>24</v>
      </c>
      <c r="AN355" s="10">
        <f t="shared" si="10"/>
        <v>45790</v>
      </c>
      <c r="AO355" t="e">
        <f>+VLOOKUP(D355,validaciones_json!$AS:$AS,1,0)</f>
        <v>#N/A</v>
      </c>
    </row>
    <row r="356" spans="1:41" ht="15" customHeight="1">
      <c r="A356" s="2" t="s">
        <v>930</v>
      </c>
      <c r="B356" s="2" t="s">
        <v>930</v>
      </c>
      <c r="C356" s="2"/>
      <c r="D356" s="2" t="s">
        <v>1923</v>
      </c>
      <c r="E356" s="2" t="str">
        <f t="shared" si="11"/>
        <v>F F001-00024068</v>
      </c>
      <c r="F356" s="2">
        <v>0</v>
      </c>
      <c r="G356" s="2"/>
      <c r="H356" s="2" t="s">
        <v>243</v>
      </c>
      <c r="I356" s="3">
        <v>45790</v>
      </c>
      <c r="J356" s="3">
        <v>45790</v>
      </c>
      <c r="K356" s="3">
        <v>45790</v>
      </c>
      <c r="L356" s="2" t="s">
        <v>931</v>
      </c>
      <c r="M356" s="2"/>
      <c r="N356" s="2"/>
      <c r="O356" s="2"/>
      <c r="P356" s="2" t="s">
        <v>21</v>
      </c>
      <c r="Q356" s="2">
        <v>-824</v>
      </c>
      <c r="R356" s="2">
        <v>-148.32</v>
      </c>
      <c r="S356" s="2">
        <v>-972.32</v>
      </c>
      <c r="T356" s="2">
        <v>-972.32</v>
      </c>
      <c r="U356" s="2"/>
      <c r="V356" s="2" t="s">
        <v>22</v>
      </c>
      <c r="W356" s="2" t="b">
        <v>0</v>
      </c>
      <c r="X356" s="2" t="s">
        <v>25</v>
      </c>
      <c r="Y356" s="2"/>
      <c r="Z356" s="2"/>
      <c r="AA356" s="2"/>
      <c r="AB356" s="2" t="s">
        <v>24</v>
      </c>
      <c r="AN356" s="10">
        <f t="shared" si="10"/>
        <v>45790</v>
      </c>
      <c r="AO356" t="e">
        <f>+VLOOKUP(D356,validaciones_json!$AS:$AS,1,0)</f>
        <v>#N/A</v>
      </c>
    </row>
    <row r="357" spans="1:41" ht="15" customHeight="1">
      <c r="A357" s="2" t="s">
        <v>932</v>
      </c>
      <c r="B357" s="2" t="s">
        <v>932</v>
      </c>
      <c r="C357" s="2"/>
      <c r="D357" s="2" t="s">
        <v>1923</v>
      </c>
      <c r="E357" s="2" t="str">
        <f t="shared" si="11"/>
        <v>F F052-01536673</v>
      </c>
      <c r="F357" s="2">
        <v>0</v>
      </c>
      <c r="G357" s="2"/>
      <c r="H357" s="2" t="s">
        <v>185</v>
      </c>
      <c r="I357" s="3">
        <v>45789</v>
      </c>
      <c r="J357" s="3">
        <v>45789</v>
      </c>
      <c r="K357" s="3">
        <v>45796</v>
      </c>
      <c r="L357" s="2" t="s">
        <v>933</v>
      </c>
      <c r="M357" s="2"/>
      <c r="N357" s="2"/>
      <c r="O357" s="2"/>
      <c r="P357" s="2" t="s">
        <v>21</v>
      </c>
      <c r="Q357" s="2">
        <v>-100</v>
      </c>
      <c r="R357" s="2">
        <v>-18</v>
      </c>
      <c r="S357" s="2">
        <v>-118</v>
      </c>
      <c r="T357" s="2">
        <v>-118</v>
      </c>
      <c r="U357" s="2"/>
      <c r="V357" s="2" t="s">
        <v>22</v>
      </c>
      <c r="W357" s="2" t="b">
        <v>0</v>
      </c>
      <c r="X357" s="2" t="s">
        <v>25</v>
      </c>
      <c r="Y357" s="2"/>
      <c r="Z357" s="2"/>
      <c r="AA357" s="2"/>
      <c r="AB357" s="2" t="s">
        <v>24</v>
      </c>
      <c r="AN357" s="10">
        <f t="shared" si="10"/>
        <v>45789</v>
      </c>
      <c r="AO357" t="e">
        <f>+VLOOKUP(D357,validaciones_json!$AS:$AS,1,0)</f>
        <v>#N/A</v>
      </c>
    </row>
    <row r="358" spans="1:41" ht="15" customHeight="1">
      <c r="A358" s="2" t="s">
        <v>934</v>
      </c>
      <c r="B358" s="2" t="s">
        <v>934</v>
      </c>
      <c r="C358" s="2"/>
      <c r="D358" s="2" t="s">
        <v>1923</v>
      </c>
      <c r="E358" s="2" t="str">
        <f t="shared" si="11"/>
        <v>F E001-00000029</v>
      </c>
      <c r="F358" s="2">
        <v>0</v>
      </c>
      <c r="G358" s="2"/>
      <c r="H358" s="2" t="s">
        <v>225</v>
      </c>
      <c r="I358" s="3">
        <v>45789</v>
      </c>
      <c r="J358" s="3">
        <v>45789</v>
      </c>
      <c r="K358" s="3">
        <v>45790</v>
      </c>
      <c r="L358" s="2"/>
      <c r="M358" s="2"/>
      <c r="N358" s="2"/>
      <c r="O358" s="2"/>
      <c r="P358" s="2" t="s">
        <v>21</v>
      </c>
      <c r="Q358" s="2">
        <v>-2400</v>
      </c>
      <c r="R358" s="2">
        <v>-432</v>
      </c>
      <c r="S358" s="2">
        <v>-2832</v>
      </c>
      <c r="T358" s="2">
        <v>-2832</v>
      </c>
      <c r="U358" s="2"/>
      <c r="V358" s="2" t="s">
        <v>22</v>
      </c>
      <c r="W358" s="2" t="b">
        <v>0</v>
      </c>
      <c r="X358" s="2" t="s">
        <v>25</v>
      </c>
      <c r="Y358" s="2"/>
      <c r="Z358" s="2"/>
      <c r="AA358" s="2"/>
      <c r="AB358" s="2" t="s">
        <v>24</v>
      </c>
      <c r="AN358" s="10">
        <f t="shared" si="10"/>
        <v>45789</v>
      </c>
      <c r="AO358" t="e">
        <f>+VLOOKUP(D358,validaciones_json!$AS:$AS,1,0)</f>
        <v>#N/A</v>
      </c>
    </row>
    <row r="359" spans="1:41" ht="15" customHeight="1">
      <c r="A359" s="2" t="s">
        <v>935</v>
      </c>
      <c r="B359" s="2" t="s">
        <v>935</v>
      </c>
      <c r="C359" s="2"/>
      <c r="D359" s="2" t="s">
        <v>1923</v>
      </c>
      <c r="E359" s="2" t="str">
        <f t="shared" si="11"/>
        <v>F F001-00008823</v>
      </c>
      <c r="F359" s="2">
        <v>0</v>
      </c>
      <c r="G359" s="2"/>
      <c r="H359" s="2" t="s">
        <v>264</v>
      </c>
      <c r="I359" s="3">
        <v>45787</v>
      </c>
      <c r="J359" s="3">
        <v>45787</v>
      </c>
      <c r="K359" s="3">
        <v>45790</v>
      </c>
      <c r="L359" s="2"/>
      <c r="M359" s="2"/>
      <c r="N359" s="2"/>
      <c r="O359" s="2"/>
      <c r="P359" s="2" t="s">
        <v>21</v>
      </c>
      <c r="Q359" s="2">
        <v>-5923.74</v>
      </c>
      <c r="R359" s="2">
        <v>-1066.26</v>
      </c>
      <c r="S359" s="2">
        <v>-6990</v>
      </c>
      <c r="T359" s="2">
        <v>-6990</v>
      </c>
      <c r="U359" s="2"/>
      <c r="V359" s="2" t="s">
        <v>22</v>
      </c>
      <c r="W359" s="2" t="b">
        <v>0</v>
      </c>
      <c r="X359" s="2" t="s">
        <v>25</v>
      </c>
      <c r="Y359" s="2"/>
      <c r="Z359" s="2"/>
      <c r="AA359" s="2"/>
      <c r="AB359" s="2" t="s">
        <v>24</v>
      </c>
      <c r="AN359" s="10">
        <f t="shared" si="10"/>
        <v>45787</v>
      </c>
      <c r="AO359" t="e">
        <f>+VLOOKUP(D359,validaciones_json!$AS:$AS,1,0)</f>
        <v>#N/A</v>
      </c>
    </row>
    <row r="360" spans="1:41" ht="15" customHeight="1">
      <c r="A360" s="2" t="s">
        <v>936</v>
      </c>
      <c r="B360" s="2" t="s">
        <v>936</v>
      </c>
      <c r="C360" s="2"/>
      <c r="D360" s="2" t="s">
        <v>1923</v>
      </c>
      <c r="E360" s="2" t="str">
        <f t="shared" si="11"/>
        <v>F E001-00000033</v>
      </c>
      <c r="F360" s="2">
        <v>0</v>
      </c>
      <c r="G360" s="2"/>
      <c r="H360" s="2" t="s">
        <v>886</v>
      </c>
      <c r="I360" s="3">
        <v>45785</v>
      </c>
      <c r="J360" s="3">
        <v>45785</v>
      </c>
      <c r="K360" s="3">
        <v>45785</v>
      </c>
      <c r="L360" s="2"/>
      <c r="M360" s="2"/>
      <c r="N360" s="2"/>
      <c r="O360" s="2"/>
      <c r="P360" s="2" t="s">
        <v>21</v>
      </c>
      <c r="Q360" s="2">
        <v>-63.56</v>
      </c>
      <c r="R360" s="2">
        <v>-11.44</v>
      </c>
      <c r="S360" s="2">
        <v>-75</v>
      </c>
      <c r="T360" s="2">
        <v>-75</v>
      </c>
      <c r="U360" s="2"/>
      <c r="V360" s="2" t="s">
        <v>22</v>
      </c>
      <c r="W360" s="2" t="b">
        <v>0</v>
      </c>
      <c r="X360" s="2" t="s">
        <v>25</v>
      </c>
      <c r="Y360" s="2"/>
      <c r="Z360" s="2"/>
      <c r="AA360" s="2"/>
      <c r="AB360" s="2" t="s">
        <v>24</v>
      </c>
      <c r="AN360" s="10">
        <f t="shared" si="10"/>
        <v>45785</v>
      </c>
      <c r="AO360" t="e">
        <f>+VLOOKUP(D360,validaciones_json!$AS:$AS,1,0)</f>
        <v>#N/A</v>
      </c>
    </row>
    <row r="361" spans="1:41" ht="15" customHeight="1">
      <c r="A361" s="2" t="s">
        <v>937</v>
      </c>
      <c r="B361" s="2" t="s">
        <v>937</v>
      </c>
      <c r="C361" s="2"/>
      <c r="D361" s="2" t="s">
        <v>1919</v>
      </c>
      <c r="E361" s="2" t="str">
        <f t="shared" si="11"/>
        <v>R E001-13</v>
      </c>
      <c r="F361" s="2">
        <v>0</v>
      </c>
      <c r="G361" s="2"/>
      <c r="H361" s="2" t="s">
        <v>742</v>
      </c>
      <c r="I361" s="3">
        <v>45784</v>
      </c>
      <c r="J361" s="3">
        <v>45784</v>
      </c>
      <c r="K361" s="3">
        <v>45784</v>
      </c>
      <c r="L361" s="2"/>
      <c r="M361" s="2"/>
      <c r="N361" s="2"/>
      <c r="O361" s="2"/>
      <c r="P361" s="2" t="s">
        <v>21</v>
      </c>
      <c r="Q361" s="2">
        <v>-1500</v>
      </c>
      <c r="R361" s="2"/>
      <c r="S361" s="2">
        <v>-1500</v>
      </c>
      <c r="T361" s="2">
        <v>-1500</v>
      </c>
      <c r="U361" s="2"/>
      <c r="V361" s="2" t="s">
        <v>22</v>
      </c>
      <c r="W361" s="2" t="b">
        <v>0</v>
      </c>
      <c r="X361" s="2" t="s">
        <v>25</v>
      </c>
      <c r="Y361" s="2"/>
      <c r="Z361" s="2"/>
      <c r="AA361" s="2"/>
      <c r="AB361" s="2" t="s">
        <v>24</v>
      </c>
      <c r="AN361" s="10">
        <f t="shared" si="10"/>
        <v>45784</v>
      </c>
      <c r="AO361" t="e">
        <f>+VLOOKUP(D361,validaciones_json!$AS:$AS,1,0)</f>
        <v>#N/A</v>
      </c>
    </row>
    <row r="362" spans="1:41" ht="15" customHeight="1">
      <c r="A362" s="2" t="s">
        <v>938</v>
      </c>
      <c r="B362" s="2" t="s">
        <v>938</v>
      </c>
      <c r="C362" s="2"/>
      <c r="D362" s="2" t="s">
        <v>1923</v>
      </c>
      <c r="E362" s="2" t="str">
        <f t="shared" si="11"/>
        <v>F E001-00001285</v>
      </c>
      <c r="F362" s="2">
        <v>0</v>
      </c>
      <c r="G362" s="2"/>
      <c r="H362" s="2" t="s">
        <v>692</v>
      </c>
      <c r="I362" s="3">
        <v>45784</v>
      </c>
      <c r="J362" s="3">
        <v>45784</v>
      </c>
      <c r="K362" s="3">
        <v>45785</v>
      </c>
      <c r="L362" s="2"/>
      <c r="M362" s="2"/>
      <c r="N362" s="2"/>
      <c r="O362" s="2"/>
      <c r="P362" s="2" t="s">
        <v>21</v>
      </c>
      <c r="Q362" s="2">
        <v>-20</v>
      </c>
      <c r="R362" s="2">
        <v>-3.6</v>
      </c>
      <c r="S362" s="2">
        <v>-23.6</v>
      </c>
      <c r="T362" s="2">
        <v>-23.6</v>
      </c>
      <c r="U362" s="2"/>
      <c r="V362" s="2" t="s">
        <v>22</v>
      </c>
      <c r="W362" s="2" t="b">
        <v>0</v>
      </c>
      <c r="X362" s="2" t="s">
        <v>25</v>
      </c>
      <c r="Y362" s="2"/>
      <c r="Z362" s="2"/>
      <c r="AA362" s="2"/>
      <c r="AB362" s="2" t="s">
        <v>24</v>
      </c>
      <c r="AN362" s="10">
        <f t="shared" si="10"/>
        <v>45784</v>
      </c>
      <c r="AO362" t="e">
        <f>+VLOOKUP(D362,validaciones_json!$AS:$AS,1,0)</f>
        <v>#N/A</v>
      </c>
    </row>
    <row r="363" spans="1:41" ht="15" customHeight="1">
      <c r="A363" s="2" t="s">
        <v>939</v>
      </c>
      <c r="B363" s="2" t="s">
        <v>939</v>
      </c>
      <c r="C363" s="2"/>
      <c r="D363" s="2" t="s">
        <v>1919</v>
      </c>
      <c r="E363" s="2" t="str">
        <f t="shared" si="11"/>
        <v>R E001-18</v>
      </c>
      <c r="F363" s="2">
        <v>0</v>
      </c>
      <c r="G363" s="2"/>
      <c r="H363" s="2" t="s">
        <v>940</v>
      </c>
      <c r="I363" s="3">
        <v>45783</v>
      </c>
      <c r="J363" s="3">
        <v>45783</v>
      </c>
      <c r="K363" s="3">
        <v>45783</v>
      </c>
      <c r="L363" s="2"/>
      <c r="M363" s="2"/>
      <c r="N363" s="2"/>
      <c r="O363" s="2"/>
      <c r="P363" s="2" t="s">
        <v>21</v>
      </c>
      <c r="Q363" s="2">
        <v>-182.5</v>
      </c>
      <c r="R363" s="2"/>
      <c r="S363" s="2">
        <v>-182.5</v>
      </c>
      <c r="T363" s="2">
        <v>-182.5</v>
      </c>
      <c r="U363" s="2"/>
      <c r="V363" s="2" t="s">
        <v>22</v>
      </c>
      <c r="W363" s="2" t="b">
        <v>0</v>
      </c>
      <c r="X363" s="2" t="s">
        <v>25</v>
      </c>
      <c r="Y363" s="2"/>
      <c r="Z363" s="2"/>
      <c r="AA363" s="2"/>
      <c r="AB363" s="2" t="s">
        <v>24</v>
      </c>
      <c r="AN363" s="10">
        <f t="shared" si="10"/>
        <v>45783</v>
      </c>
      <c r="AO363" t="e">
        <f>+VLOOKUP(D363,validaciones_json!$AS:$AS,1,0)</f>
        <v>#N/A</v>
      </c>
    </row>
    <row r="364" spans="1:41" ht="15" customHeight="1">
      <c r="A364" s="2" t="s">
        <v>941</v>
      </c>
      <c r="B364" s="2" t="s">
        <v>941</v>
      </c>
      <c r="C364" s="2"/>
      <c r="D364" s="2" t="s">
        <v>1923</v>
      </c>
      <c r="E364" s="2" t="str">
        <f t="shared" si="11"/>
        <v>F E001-00000032</v>
      </c>
      <c r="F364" s="2">
        <v>0</v>
      </c>
      <c r="G364" s="2"/>
      <c r="H364" s="2" t="s">
        <v>886</v>
      </c>
      <c r="I364" s="3">
        <v>45783</v>
      </c>
      <c r="J364" s="3">
        <v>45783</v>
      </c>
      <c r="K364" s="3">
        <v>45784</v>
      </c>
      <c r="L364" s="2"/>
      <c r="M364" s="2"/>
      <c r="N364" s="2"/>
      <c r="O364" s="2"/>
      <c r="P364" s="2" t="s">
        <v>21</v>
      </c>
      <c r="Q364" s="2">
        <v>-895.77</v>
      </c>
      <c r="R364" s="2">
        <v>-161.24</v>
      </c>
      <c r="S364" s="2">
        <v>-1057.01</v>
      </c>
      <c r="T364" s="2">
        <v>-1057.01</v>
      </c>
      <c r="U364" s="2"/>
      <c r="V364" s="2" t="s">
        <v>22</v>
      </c>
      <c r="W364" s="2" t="b">
        <v>0</v>
      </c>
      <c r="X364" s="2" t="s">
        <v>25</v>
      </c>
      <c r="Y364" s="2"/>
      <c r="Z364" s="2"/>
      <c r="AA364" s="2"/>
      <c r="AB364" s="2" t="s">
        <v>24</v>
      </c>
      <c r="AN364" s="10">
        <f t="shared" si="10"/>
        <v>45783</v>
      </c>
      <c r="AO364" t="e">
        <f>+VLOOKUP(D364,validaciones_json!$AS:$AS,1,0)</f>
        <v>#N/A</v>
      </c>
    </row>
    <row r="365" spans="1:41" ht="15" customHeight="1">
      <c r="A365" s="2" t="s">
        <v>942</v>
      </c>
      <c r="B365" s="2" t="s">
        <v>942</v>
      </c>
      <c r="C365" s="2"/>
      <c r="D365" s="2" t="s">
        <v>1923</v>
      </c>
      <c r="E365" s="2" t="str">
        <f t="shared" si="11"/>
        <v>F E001-00000031</v>
      </c>
      <c r="F365" s="2">
        <v>0</v>
      </c>
      <c r="G365" s="2"/>
      <c r="H365" s="2" t="s">
        <v>886</v>
      </c>
      <c r="I365" s="3">
        <v>45783</v>
      </c>
      <c r="J365" s="3">
        <v>45783</v>
      </c>
      <c r="K365" s="3">
        <v>45783</v>
      </c>
      <c r="L365" s="2" t="s">
        <v>943</v>
      </c>
      <c r="M365" s="2"/>
      <c r="N365" s="2"/>
      <c r="O365" s="2"/>
      <c r="P365" s="2" t="s">
        <v>21</v>
      </c>
      <c r="Q365" s="2">
        <v>-705.09</v>
      </c>
      <c r="R365" s="2">
        <v>-126.91</v>
      </c>
      <c r="S365" s="2">
        <v>-832</v>
      </c>
      <c r="T365" s="2">
        <v>-832</v>
      </c>
      <c r="U365" s="2"/>
      <c r="V365" s="2" t="s">
        <v>22</v>
      </c>
      <c r="W365" s="2" t="b">
        <v>0</v>
      </c>
      <c r="X365" s="2" t="s">
        <v>944</v>
      </c>
      <c r="Y365" s="2"/>
      <c r="Z365" s="2"/>
      <c r="AA365" s="2"/>
      <c r="AB365" s="2" t="s">
        <v>24</v>
      </c>
      <c r="AN365" s="10">
        <f t="shared" si="10"/>
        <v>45783</v>
      </c>
      <c r="AO365" t="e">
        <f>+VLOOKUP(D365,validaciones_json!$AS:$AS,1,0)</f>
        <v>#N/A</v>
      </c>
    </row>
    <row r="366" spans="1:41" ht="15" customHeight="1">
      <c r="A366" s="2" t="s">
        <v>945</v>
      </c>
      <c r="B366" s="2" t="s">
        <v>945</v>
      </c>
      <c r="C366" s="2"/>
      <c r="D366" s="2" t="s">
        <v>1923</v>
      </c>
      <c r="E366" s="2" t="str">
        <f t="shared" si="11"/>
        <v>F E001-00000242</v>
      </c>
      <c r="F366" s="2">
        <v>0</v>
      </c>
      <c r="G366" s="2"/>
      <c r="H366" s="2" t="s">
        <v>392</v>
      </c>
      <c r="I366" s="3">
        <v>45782</v>
      </c>
      <c r="J366" s="3">
        <v>45782</v>
      </c>
      <c r="K366" s="3">
        <v>45782</v>
      </c>
      <c r="L366" s="2" t="s">
        <v>946</v>
      </c>
      <c r="M366" s="2"/>
      <c r="N366" s="2"/>
      <c r="O366" s="2"/>
      <c r="P366" s="2" t="s">
        <v>21</v>
      </c>
      <c r="Q366" s="2">
        <v>-48</v>
      </c>
      <c r="R366" s="2">
        <v>-8.64</v>
      </c>
      <c r="S366" s="2">
        <v>-56.64</v>
      </c>
      <c r="T366" s="2">
        <v>-56.64</v>
      </c>
      <c r="U366" s="2"/>
      <c r="V366" s="2" t="s">
        <v>22</v>
      </c>
      <c r="W366" s="2" t="b">
        <v>0</v>
      </c>
      <c r="X366" s="2" t="s">
        <v>25</v>
      </c>
      <c r="Y366" s="2"/>
      <c r="Z366" s="2"/>
      <c r="AA366" s="2"/>
      <c r="AB366" s="2" t="s">
        <v>24</v>
      </c>
      <c r="AN366" s="10">
        <f t="shared" si="10"/>
        <v>45782</v>
      </c>
      <c r="AO366" t="e">
        <f>+VLOOKUP(D366,validaciones_json!$AS:$AS,1,0)</f>
        <v>#N/A</v>
      </c>
    </row>
    <row r="367" spans="1:41" ht="15" customHeight="1">
      <c r="A367" s="2" t="s">
        <v>947</v>
      </c>
      <c r="B367" s="2" t="s">
        <v>947</v>
      </c>
      <c r="C367" s="2"/>
      <c r="D367" s="2" t="s">
        <v>1923</v>
      </c>
      <c r="E367" s="2" t="str">
        <f t="shared" si="11"/>
        <v>F E001-00000025</v>
      </c>
      <c r="F367" s="2">
        <v>0</v>
      </c>
      <c r="G367" s="2"/>
      <c r="H367" s="2" t="s">
        <v>225</v>
      </c>
      <c r="I367" s="3">
        <v>45782</v>
      </c>
      <c r="J367" s="3">
        <v>45782</v>
      </c>
      <c r="K367" s="3">
        <v>45782</v>
      </c>
      <c r="L367" s="2"/>
      <c r="M367" s="2"/>
      <c r="N367" s="2" t="s">
        <v>948</v>
      </c>
      <c r="O367" s="2"/>
      <c r="P367" s="2" t="s">
        <v>21</v>
      </c>
      <c r="Q367" s="2">
        <v>-600</v>
      </c>
      <c r="R367" s="2">
        <v>-108</v>
      </c>
      <c r="S367" s="2">
        <v>-708</v>
      </c>
      <c r="T367" s="2">
        <v>-708</v>
      </c>
      <c r="U367" s="2"/>
      <c r="V367" s="2" t="s">
        <v>22</v>
      </c>
      <c r="W367" s="2" t="b">
        <v>0</v>
      </c>
      <c r="X367" s="2" t="s">
        <v>25</v>
      </c>
      <c r="Y367" s="2"/>
      <c r="Z367" s="2"/>
      <c r="AA367" s="2"/>
      <c r="AB367" s="2" t="s">
        <v>24</v>
      </c>
      <c r="AN367" s="10">
        <f t="shared" si="10"/>
        <v>45782</v>
      </c>
      <c r="AO367" t="e">
        <f>+VLOOKUP(D367,validaciones_json!$AS:$AS,1,0)</f>
        <v>#N/A</v>
      </c>
    </row>
    <row r="368" spans="1:41" ht="15" customHeight="1">
      <c r="A368" s="2" t="s">
        <v>949</v>
      </c>
      <c r="B368" s="2" t="s">
        <v>949</v>
      </c>
      <c r="C368" s="2"/>
      <c r="D368" s="2" t="s">
        <v>1923</v>
      </c>
      <c r="E368" s="2" t="str">
        <f t="shared" si="11"/>
        <v>F E001-00000024</v>
      </c>
      <c r="F368" s="2">
        <v>0</v>
      </c>
      <c r="G368" s="2"/>
      <c r="H368" s="2" t="s">
        <v>225</v>
      </c>
      <c r="I368" s="3">
        <v>45782</v>
      </c>
      <c r="J368" s="3">
        <v>45782</v>
      </c>
      <c r="K368" s="3">
        <v>45782</v>
      </c>
      <c r="L368" s="2"/>
      <c r="M368" s="2"/>
      <c r="N368" s="2" t="s">
        <v>950</v>
      </c>
      <c r="O368" s="2"/>
      <c r="P368" s="2" t="s">
        <v>21</v>
      </c>
      <c r="Q368" s="2">
        <v>-3880</v>
      </c>
      <c r="R368" s="2">
        <v>-698.4</v>
      </c>
      <c r="S368" s="2">
        <v>-4578.3999999999996</v>
      </c>
      <c r="T368" s="2">
        <v>-4578.3999999999996</v>
      </c>
      <c r="U368" s="2"/>
      <c r="V368" s="2" t="s">
        <v>22</v>
      </c>
      <c r="W368" s="2" t="b">
        <v>0</v>
      </c>
      <c r="X368" s="2" t="s">
        <v>25</v>
      </c>
      <c r="Y368" s="2"/>
      <c r="Z368" s="2"/>
      <c r="AA368" s="2"/>
      <c r="AB368" s="2" t="s">
        <v>24</v>
      </c>
      <c r="AN368" s="10">
        <f t="shared" si="10"/>
        <v>45782</v>
      </c>
      <c r="AO368" t="e">
        <f>+VLOOKUP(D368,validaciones_json!$AS:$AS,1,0)</f>
        <v>#N/A</v>
      </c>
    </row>
    <row r="369" spans="1:41" ht="15" customHeight="1">
      <c r="A369" s="2" t="s">
        <v>951</v>
      </c>
      <c r="B369" s="2" t="s">
        <v>951</v>
      </c>
      <c r="C369" s="2"/>
      <c r="D369" s="2" t="s">
        <v>1923</v>
      </c>
      <c r="E369" s="2" t="str">
        <f t="shared" si="11"/>
        <v>F E001-00001279</v>
      </c>
      <c r="F369" s="2">
        <v>0</v>
      </c>
      <c r="G369" s="2"/>
      <c r="H369" s="2" t="s">
        <v>692</v>
      </c>
      <c r="I369" s="3">
        <v>45780</v>
      </c>
      <c r="J369" s="3">
        <v>45780</v>
      </c>
      <c r="K369" s="3">
        <v>45780</v>
      </c>
      <c r="L369" s="2"/>
      <c r="M369" s="2"/>
      <c r="N369" s="2"/>
      <c r="O369" s="2"/>
      <c r="P369" s="2" t="s">
        <v>21</v>
      </c>
      <c r="Q369" s="2">
        <v>-364</v>
      </c>
      <c r="R369" s="2">
        <v>-65.52</v>
      </c>
      <c r="S369" s="2">
        <v>-429.52</v>
      </c>
      <c r="T369" s="2">
        <v>-429.52</v>
      </c>
      <c r="U369" s="2"/>
      <c r="V369" s="2" t="s">
        <v>22</v>
      </c>
      <c r="W369" s="2" t="b">
        <v>0</v>
      </c>
      <c r="X369" s="2" t="s">
        <v>25</v>
      </c>
      <c r="Y369" s="2"/>
      <c r="Z369" s="2"/>
      <c r="AA369" s="2"/>
      <c r="AB369" s="2" t="s">
        <v>24</v>
      </c>
      <c r="AN369" s="10">
        <f t="shared" si="10"/>
        <v>45780</v>
      </c>
      <c r="AO369" t="e">
        <f>+VLOOKUP(D369,validaciones_json!$AS:$AS,1,0)</f>
        <v>#N/A</v>
      </c>
    </row>
    <row r="370" spans="1:41" ht="15" customHeight="1">
      <c r="A370" s="2" t="s">
        <v>952</v>
      </c>
      <c r="B370" s="2" t="s">
        <v>952</v>
      </c>
      <c r="C370" s="2"/>
      <c r="D370" s="2" t="s">
        <v>1919</v>
      </c>
      <c r="E370" s="2" t="str">
        <f t="shared" si="11"/>
        <v>R E001-19</v>
      </c>
      <c r="F370" s="2">
        <v>0</v>
      </c>
      <c r="G370" s="2"/>
      <c r="H370" s="2" t="s">
        <v>601</v>
      </c>
      <c r="I370" s="3">
        <v>45779</v>
      </c>
      <c r="J370" s="3">
        <v>45779</v>
      </c>
      <c r="K370" s="3">
        <v>45782</v>
      </c>
      <c r="L370" s="2"/>
      <c r="M370" s="2"/>
      <c r="N370" s="2"/>
      <c r="O370" s="2"/>
      <c r="P370" s="2" t="s">
        <v>21</v>
      </c>
      <c r="Q370" s="2">
        <v>-640</v>
      </c>
      <c r="R370" s="2"/>
      <c r="S370" s="2">
        <v>-640</v>
      </c>
      <c r="T370" s="2">
        <v>-640</v>
      </c>
      <c r="U370" s="2"/>
      <c r="V370" s="2" t="s">
        <v>22</v>
      </c>
      <c r="W370" s="2" t="b">
        <v>0</v>
      </c>
      <c r="X370" s="2" t="s">
        <v>25</v>
      </c>
      <c r="Y370" s="2"/>
      <c r="Z370" s="2"/>
      <c r="AA370" s="2"/>
      <c r="AB370" s="2" t="s">
        <v>24</v>
      </c>
      <c r="AN370" s="10">
        <f t="shared" si="10"/>
        <v>45779</v>
      </c>
      <c r="AO370" t="e">
        <f>+VLOOKUP(D370,validaciones_json!$AS:$AS,1,0)</f>
        <v>#N/A</v>
      </c>
    </row>
    <row r="371" spans="1:41" ht="15" customHeight="1">
      <c r="A371" s="2" t="s">
        <v>953</v>
      </c>
      <c r="B371" s="2" t="s">
        <v>953</v>
      </c>
      <c r="C371" s="2"/>
      <c r="D371" s="2" t="s">
        <v>1923</v>
      </c>
      <c r="E371" s="2" t="str">
        <f t="shared" si="11"/>
        <v>F E001-00000030</v>
      </c>
      <c r="F371" s="2">
        <v>0</v>
      </c>
      <c r="G371" s="2"/>
      <c r="H371" s="2" t="s">
        <v>886</v>
      </c>
      <c r="I371" s="3">
        <v>45779</v>
      </c>
      <c r="J371" s="3">
        <v>45779</v>
      </c>
      <c r="K371" s="3">
        <v>45779</v>
      </c>
      <c r="L371" s="2" t="s">
        <v>954</v>
      </c>
      <c r="M371" s="2"/>
      <c r="N371" s="2" t="s">
        <v>955</v>
      </c>
      <c r="O371" s="2"/>
      <c r="P371" s="2" t="s">
        <v>21</v>
      </c>
      <c r="Q371" s="2">
        <v>-9243.2099999999991</v>
      </c>
      <c r="R371" s="2">
        <v>-1663.79</v>
      </c>
      <c r="S371" s="2">
        <v>-10907</v>
      </c>
      <c r="T371" s="2">
        <v>-10907</v>
      </c>
      <c r="U371" s="2"/>
      <c r="V371" s="2" t="s">
        <v>22</v>
      </c>
      <c r="W371" s="2" t="b">
        <v>0</v>
      </c>
      <c r="X371" s="2" t="s">
        <v>25</v>
      </c>
      <c r="Y371" s="2"/>
      <c r="Z371" s="2"/>
      <c r="AA371" s="2"/>
      <c r="AB371" s="2" t="s">
        <v>24</v>
      </c>
      <c r="AN371" s="10">
        <f t="shared" si="10"/>
        <v>45779</v>
      </c>
      <c r="AO371" t="e">
        <f>+VLOOKUP(D371,validaciones_json!$AS:$AS,1,0)</f>
        <v>#N/A</v>
      </c>
    </row>
    <row r="372" spans="1:41" ht="15" customHeight="1">
      <c r="A372" s="2" t="s">
        <v>956</v>
      </c>
      <c r="B372" s="2" t="s">
        <v>956</v>
      </c>
      <c r="C372" s="2"/>
      <c r="D372" s="2" t="s">
        <v>1923</v>
      </c>
      <c r="E372" s="2" t="str">
        <f t="shared" si="11"/>
        <v>F FE25-00003199</v>
      </c>
      <c r="F372" s="2">
        <v>0</v>
      </c>
      <c r="G372" s="2"/>
      <c r="H372" s="2" t="s">
        <v>267</v>
      </c>
      <c r="I372" s="3">
        <v>45778</v>
      </c>
      <c r="J372" s="3">
        <v>45778</v>
      </c>
      <c r="K372" s="3">
        <v>45797</v>
      </c>
      <c r="L372" s="2"/>
      <c r="M372" s="2"/>
      <c r="N372" s="2"/>
      <c r="O372" s="2"/>
      <c r="P372" s="2" t="s">
        <v>21</v>
      </c>
      <c r="Q372" s="2">
        <v>-193.23</v>
      </c>
      <c r="R372" s="2">
        <v>-34.78</v>
      </c>
      <c r="S372" s="2">
        <v>-228.01</v>
      </c>
      <c r="T372" s="2">
        <v>-228.01</v>
      </c>
      <c r="U372" s="2"/>
      <c r="V372" s="2" t="s">
        <v>22</v>
      </c>
      <c r="W372" s="2" t="b">
        <v>0</v>
      </c>
      <c r="X372" s="2" t="s">
        <v>25</v>
      </c>
      <c r="Y372" s="2"/>
      <c r="Z372" s="2"/>
      <c r="AA372" s="2"/>
      <c r="AB372" s="2" t="s">
        <v>24</v>
      </c>
      <c r="AN372" s="10">
        <f t="shared" si="10"/>
        <v>45778</v>
      </c>
      <c r="AO372" t="e">
        <f>+VLOOKUP(D372,validaciones_json!$AS:$AS,1,0)</f>
        <v>#N/A</v>
      </c>
    </row>
    <row r="373" spans="1:41" ht="15" customHeight="1">
      <c r="A373" s="2" t="s">
        <v>957</v>
      </c>
      <c r="B373" s="2" t="s">
        <v>957</v>
      </c>
      <c r="C373" s="2"/>
      <c r="D373" s="2" t="s">
        <v>1919</v>
      </c>
      <c r="E373" s="2" t="str">
        <f t="shared" si="11"/>
        <v>R E001-8</v>
      </c>
      <c r="F373" s="2">
        <v>0</v>
      </c>
      <c r="G373" s="2"/>
      <c r="H373" s="2" t="s">
        <v>958</v>
      </c>
      <c r="I373" s="3">
        <v>45777</v>
      </c>
      <c r="J373" s="3">
        <v>45777</v>
      </c>
      <c r="K373" s="3">
        <v>45779</v>
      </c>
      <c r="L373" s="2"/>
      <c r="M373" s="2"/>
      <c r="N373" s="2"/>
      <c r="O373" s="2"/>
      <c r="P373" s="2" t="s">
        <v>21</v>
      </c>
      <c r="Q373" s="2">
        <v>-1650</v>
      </c>
      <c r="R373" s="2"/>
      <c r="S373" s="2">
        <v>-1650</v>
      </c>
      <c r="T373" s="2">
        <v>-1650</v>
      </c>
      <c r="U373" s="2"/>
      <c r="V373" s="2" t="s">
        <v>22</v>
      </c>
      <c r="W373" s="2" t="b">
        <v>0</v>
      </c>
      <c r="X373" s="2" t="s">
        <v>25</v>
      </c>
      <c r="Y373" s="2"/>
      <c r="Z373" s="2"/>
      <c r="AA373" s="2"/>
      <c r="AB373" s="2" t="s">
        <v>24</v>
      </c>
      <c r="AN373" s="10">
        <f t="shared" si="10"/>
        <v>45777</v>
      </c>
      <c r="AO373" t="e">
        <f>+VLOOKUP(D373,validaciones_json!$AS:$AS,1,0)</f>
        <v>#N/A</v>
      </c>
    </row>
    <row r="374" spans="1:41" ht="15" customHeight="1">
      <c r="A374" s="2" t="s">
        <v>893</v>
      </c>
      <c r="B374" s="2" t="s">
        <v>893</v>
      </c>
      <c r="C374" s="2"/>
      <c r="D374" s="2" t="s">
        <v>1919</v>
      </c>
      <c r="E374" s="2" t="str">
        <f t="shared" si="11"/>
        <v>R E001-22</v>
      </c>
      <c r="F374" s="2">
        <v>0</v>
      </c>
      <c r="G374" s="2"/>
      <c r="H374" s="2" t="s">
        <v>959</v>
      </c>
      <c r="I374" s="3">
        <v>45777</v>
      </c>
      <c r="J374" s="3">
        <v>45777</v>
      </c>
      <c r="K374" s="3">
        <v>45777</v>
      </c>
      <c r="L374" s="2"/>
      <c r="M374" s="2"/>
      <c r="N374" s="2"/>
      <c r="O374" s="2"/>
      <c r="P374" s="2" t="s">
        <v>21</v>
      </c>
      <c r="Q374" s="2">
        <v>-1600</v>
      </c>
      <c r="R374" s="2"/>
      <c r="S374" s="2">
        <v>-1600</v>
      </c>
      <c r="T374" s="2">
        <v>-1600</v>
      </c>
      <c r="U374" s="2"/>
      <c r="V374" s="2" t="s">
        <v>22</v>
      </c>
      <c r="W374" s="2" t="b">
        <v>0</v>
      </c>
      <c r="X374" s="2" t="s">
        <v>25</v>
      </c>
      <c r="Y374" s="2"/>
      <c r="Z374" s="2"/>
      <c r="AA374" s="2"/>
      <c r="AB374" s="2" t="s">
        <v>24</v>
      </c>
      <c r="AN374" s="10">
        <f t="shared" si="10"/>
        <v>45777</v>
      </c>
      <c r="AO374" t="e">
        <f>+VLOOKUP(D374,validaciones_json!$AS:$AS,1,0)</f>
        <v>#N/A</v>
      </c>
    </row>
    <row r="375" spans="1:41" ht="15" customHeight="1">
      <c r="A375" s="2" t="s">
        <v>960</v>
      </c>
      <c r="B375" s="2" t="s">
        <v>960</v>
      </c>
      <c r="C375" s="2"/>
      <c r="D375" s="2" t="s">
        <v>1919</v>
      </c>
      <c r="E375" s="2" t="str">
        <f t="shared" si="11"/>
        <v>R E001-12</v>
      </c>
      <c r="F375" s="2">
        <v>0</v>
      </c>
      <c r="G375" s="2"/>
      <c r="H375" s="2" t="s">
        <v>961</v>
      </c>
      <c r="I375" s="3">
        <v>45777</v>
      </c>
      <c r="J375" s="3">
        <v>45777</v>
      </c>
      <c r="K375" s="3">
        <v>45777</v>
      </c>
      <c r="L375" s="2"/>
      <c r="M375" s="2"/>
      <c r="N375" s="2"/>
      <c r="O375" s="2"/>
      <c r="P375" s="2" t="s">
        <v>21</v>
      </c>
      <c r="Q375" s="2">
        <v>-1700</v>
      </c>
      <c r="R375" s="2"/>
      <c r="S375" s="2">
        <v>-1700</v>
      </c>
      <c r="T375" s="2">
        <v>-1700</v>
      </c>
      <c r="U375" s="2"/>
      <c r="V375" s="2" t="s">
        <v>22</v>
      </c>
      <c r="W375" s="2" t="b">
        <v>0</v>
      </c>
      <c r="X375" s="2" t="s">
        <v>25</v>
      </c>
      <c r="Y375" s="2"/>
      <c r="Z375" s="2"/>
      <c r="AA375" s="2"/>
      <c r="AB375" s="2" t="s">
        <v>24</v>
      </c>
      <c r="AN375" s="10">
        <f t="shared" si="10"/>
        <v>45777</v>
      </c>
      <c r="AO375" t="e">
        <f>+VLOOKUP(D375,validaciones_json!$AS:$AS,1,0)</f>
        <v>#N/A</v>
      </c>
    </row>
    <row r="376" spans="1:41" ht="15" customHeight="1">
      <c r="A376" s="2" t="s">
        <v>962</v>
      </c>
      <c r="B376" s="2" t="s">
        <v>962</v>
      </c>
      <c r="C376" s="2"/>
      <c r="D376" s="2" t="s">
        <v>1919</v>
      </c>
      <c r="E376" s="2" t="str">
        <f t="shared" si="11"/>
        <v>R E001-7</v>
      </c>
      <c r="F376" s="2">
        <v>0</v>
      </c>
      <c r="G376" s="2"/>
      <c r="H376" s="2" t="s">
        <v>963</v>
      </c>
      <c r="I376" s="3">
        <v>45777</v>
      </c>
      <c r="J376" s="3">
        <v>45777</v>
      </c>
      <c r="K376" s="3">
        <v>45777</v>
      </c>
      <c r="L376" s="2"/>
      <c r="M376" s="2"/>
      <c r="N376" s="2"/>
      <c r="O376" s="2"/>
      <c r="P376" s="2" t="s">
        <v>21</v>
      </c>
      <c r="Q376" s="2">
        <v>-1300</v>
      </c>
      <c r="R376" s="2"/>
      <c r="S376" s="2">
        <v>-1300</v>
      </c>
      <c r="T376" s="2">
        <v>-1300</v>
      </c>
      <c r="U376" s="2"/>
      <c r="V376" s="2" t="s">
        <v>22</v>
      </c>
      <c r="W376" s="2" t="b">
        <v>0</v>
      </c>
      <c r="X376" s="2" t="s">
        <v>25</v>
      </c>
      <c r="Y376" s="2"/>
      <c r="Z376" s="2"/>
      <c r="AA376" s="2"/>
      <c r="AB376" s="2" t="s">
        <v>24</v>
      </c>
      <c r="AN376" s="10">
        <f t="shared" si="10"/>
        <v>45777</v>
      </c>
      <c r="AO376" t="e">
        <f>+VLOOKUP(D376,validaciones_json!$AS:$AS,1,0)</f>
        <v>#N/A</v>
      </c>
    </row>
    <row r="377" spans="1:41" ht="15" customHeight="1">
      <c r="A377" s="2" t="s">
        <v>964</v>
      </c>
      <c r="B377" s="2" t="s">
        <v>964</v>
      </c>
      <c r="C377" s="2"/>
      <c r="D377" s="2" t="s">
        <v>1919</v>
      </c>
      <c r="E377" s="2" t="str">
        <f t="shared" si="11"/>
        <v>R E001-35</v>
      </c>
      <c r="F377" s="2">
        <v>0</v>
      </c>
      <c r="G377" s="2"/>
      <c r="H377" s="2" t="s">
        <v>965</v>
      </c>
      <c r="I377" s="3">
        <v>45777</v>
      </c>
      <c r="J377" s="3">
        <v>45777</v>
      </c>
      <c r="K377" s="3">
        <v>45777</v>
      </c>
      <c r="L377" s="2"/>
      <c r="M377" s="2"/>
      <c r="N377" s="2"/>
      <c r="O377" s="2"/>
      <c r="P377" s="2" t="s">
        <v>21</v>
      </c>
      <c r="Q377" s="2">
        <v>-2000</v>
      </c>
      <c r="R377" s="2"/>
      <c r="S377" s="2">
        <v>-2000</v>
      </c>
      <c r="T377" s="2">
        <v>-2000</v>
      </c>
      <c r="U377" s="2"/>
      <c r="V377" s="2" t="s">
        <v>22</v>
      </c>
      <c r="W377" s="2" t="b">
        <v>0</v>
      </c>
      <c r="X377" s="2" t="s">
        <v>25</v>
      </c>
      <c r="Y377" s="2"/>
      <c r="Z377" s="2"/>
      <c r="AA377" s="2"/>
      <c r="AB377" s="2" t="s">
        <v>24</v>
      </c>
      <c r="AN377" s="10">
        <f t="shared" si="10"/>
        <v>45777</v>
      </c>
      <c r="AO377" t="e">
        <f>+VLOOKUP(D377,validaciones_json!$AS:$AS,1,0)</f>
        <v>#N/A</v>
      </c>
    </row>
    <row r="378" spans="1:41" ht="15" customHeight="1">
      <c r="A378" s="2" t="s">
        <v>966</v>
      </c>
      <c r="B378" s="2" t="s">
        <v>966</v>
      </c>
      <c r="C378" s="2"/>
      <c r="D378" s="2" t="s">
        <v>1919</v>
      </c>
      <c r="E378" s="2" t="str">
        <f t="shared" si="11"/>
        <v>R E001-28</v>
      </c>
      <c r="F378" s="2">
        <v>0</v>
      </c>
      <c r="G378" s="2"/>
      <c r="H378" s="2" t="s">
        <v>967</v>
      </c>
      <c r="I378" s="3">
        <v>45777</v>
      </c>
      <c r="J378" s="3">
        <v>45777</v>
      </c>
      <c r="K378" s="3">
        <v>45778</v>
      </c>
      <c r="L378" s="2"/>
      <c r="M378" s="2"/>
      <c r="N378" s="2"/>
      <c r="O378" s="2"/>
      <c r="P378" s="2" t="s">
        <v>21</v>
      </c>
      <c r="Q378" s="2">
        <v>-1600</v>
      </c>
      <c r="R378" s="2"/>
      <c r="S378" s="2">
        <v>-1600</v>
      </c>
      <c r="T378" s="2">
        <v>-1600</v>
      </c>
      <c r="U378" s="2"/>
      <c r="V378" s="2" t="s">
        <v>22</v>
      </c>
      <c r="W378" s="2" t="b">
        <v>0</v>
      </c>
      <c r="X378" s="2" t="s">
        <v>25</v>
      </c>
      <c r="Y378" s="2"/>
      <c r="Z378" s="2"/>
      <c r="AA378" s="2"/>
      <c r="AB378" s="2" t="s">
        <v>24</v>
      </c>
      <c r="AN378" s="10">
        <f t="shared" si="10"/>
        <v>45777</v>
      </c>
      <c r="AO378" t="e">
        <f>+VLOOKUP(D378,validaciones_json!$AS:$AS,1,0)</f>
        <v>#N/A</v>
      </c>
    </row>
    <row r="379" spans="1:41" ht="15" customHeight="1">
      <c r="A379" s="2" t="s">
        <v>968</v>
      </c>
      <c r="B379" s="2" t="s">
        <v>968</v>
      </c>
      <c r="C379" s="2"/>
      <c r="D379" s="2" t="s">
        <v>1919</v>
      </c>
      <c r="E379" s="2" t="str">
        <f t="shared" si="11"/>
        <v>R E001-23</v>
      </c>
      <c r="F379" s="2">
        <v>0</v>
      </c>
      <c r="G379" s="2"/>
      <c r="H379" s="2" t="s">
        <v>969</v>
      </c>
      <c r="I379" s="3">
        <v>45777</v>
      </c>
      <c r="J379" s="3">
        <v>45777</v>
      </c>
      <c r="K379" s="3">
        <v>45777</v>
      </c>
      <c r="L379" s="2"/>
      <c r="M379" s="2"/>
      <c r="N379" s="2"/>
      <c r="O379" s="2"/>
      <c r="P379" s="2" t="s">
        <v>21</v>
      </c>
      <c r="Q379" s="2">
        <v>-2500</v>
      </c>
      <c r="R379" s="2"/>
      <c r="S379" s="2">
        <v>-2500</v>
      </c>
      <c r="T379" s="2">
        <v>-2500</v>
      </c>
      <c r="U379" s="2"/>
      <c r="V379" s="2" t="s">
        <v>22</v>
      </c>
      <c r="W379" s="2" t="b">
        <v>0</v>
      </c>
      <c r="X379" s="2" t="s">
        <v>25</v>
      </c>
      <c r="Y379" s="2"/>
      <c r="Z379" s="2"/>
      <c r="AA379" s="2"/>
      <c r="AB379" s="2" t="s">
        <v>24</v>
      </c>
      <c r="AN379" s="10">
        <f t="shared" si="10"/>
        <v>45777</v>
      </c>
      <c r="AO379" t="e">
        <f>+VLOOKUP(D379,validaciones_json!$AS:$AS,1,0)</f>
        <v>#N/A</v>
      </c>
    </row>
    <row r="380" spans="1:41" ht="15" customHeight="1">
      <c r="A380" s="2" t="s">
        <v>970</v>
      </c>
      <c r="B380" s="2" t="s">
        <v>970</v>
      </c>
      <c r="C380" s="2"/>
      <c r="D380" s="2" t="s">
        <v>1919</v>
      </c>
      <c r="E380" s="2" t="str">
        <f t="shared" si="11"/>
        <v>R E001-14</v>
      </c>
      <c r="F380" s="2">
        <v>0</v>
      </c>
      <c r="G380" s="2"/>
      <c r="H380" s="2" t="s">
        <v>971</v>
      </c>
      <c r="I380" s="3">
        <v>45777</v>
      </c>
      <c r="J380" s="3">
        <v>45777</v>
      </c>
      <c r="K380" s="3">
        <v>45777</v>
      </c>
      <c r="L380" s="2"/>
      <c r="M380" s="2"/>
      <c r="N380" s="2"/>
      <c r="O380" s="2"/>
      <c r="P380" s="2" t="s">
        <v>21</v>
      </c>
      <c r="Q380" s="2">
        <v>-2000</v>
      </c>
      <c r="R380" s="2"/>
      <c r="S380" s="2">
        <v>-2000</v>
      </c>
      <c r="T380" s="2">
        <v>-2000</v>
      </c>
      <c r="U380" s="2"/>
      <c r="V380" s="2" t="s">
        <v>22</v>
      </c>
      <c r="W380" s="2" t="b">
        <v>0</v>
      </c>
      <c r="X380" s="2" t="s">
        <v>25</v>
      </c>
      <c r="Y380" s="2"/>
      <c r="Z380" s="2"/>
      <c r="AA380" s="2"/>
      <c r="AB380" s="2" t="s">
        <v>24</v>
      </c>
      <c r="AN380" s="10">
        <f t="shared" si="10"/>
        <v>45777</v>
      </c>
      <c r="AO380" t="e">
        <f>+VLOOKUP(D380,validaciones_json!$AS:$AS,1,0)</f>
        <v>#N/A</v>
      </c>
    </row>
    <row r="381" spans="1:41" ht="15" customHeight="1">
      <c r="A381" s="2" t="s">
        <v>972</v>
      </c>
      <c r="B381" s="2" t="s">
        <v>972</v>
      </c>
      <c r="C381" s="2"/>
      <c r="D381" s="2" t="s">
        <v>1923</v>
      </c>
      <c r="E381" s="2" t="str">
        <f t="shared" si="11"/>
        <v>F F001-00023949</v>
      </c>
      <c r="F381" s="2">
        <v>0</v>
      </c>
      <c r="G381" s="2"/>
      <c r="H381" s="2" t="s">
        <v>243</v>
      </c>
      <c r="I381" s="3">
        <v>45777</v>
      </c>
      <c r="J381" s="3">
        <v>45777</v>
      </c>
      <c r="K381" s="3">
        <v>45796</v>
      </c>
      <c r="L381" s="2" t="s">
        <v>973</v>
      </c>
      <c r="M381" s="2"/>
      <c r="N381" s="2"/>
      <c r="O381" s="2"/>
      <c r="P381" s="2" t="s">
        <v>21</v>
      </c>
      <c r="Q381" s="2">
        <v>-963.2</v>
      </c>
      <c r="R381" s="2">
        <v>-173.38</v>
      </c>
      <c r="S381" s="2">
        <v>-1136.58</v>
      </c>
      <c r="T381" s="2">
        <v>-1136.58</v>
      </c>
      <c r="U381" s="2"/>
      <c r="V381" s="2" t="s">
        <v>22</v>
      </c>
      <c r="W381" s="2" t="b">
        <v>0</v>
      </c>
      <c r="X381" s="2" t="s">
        <v>25</v>
      </c>
      <c r="Y381" s="2"/>
      <c r="Z381" s="2"/>
      <c r="AA381" s="2"/>
      <c r="AB381" s="2" t="s">
        <v>24</v>
      </c>
      <c r="AN381" s="10">
        <f t="shared" si="10"/>
        <v>45777</v>
      </c>
      <c r="AO381" t="e">
        <f>+VLOOKUP(D381,validaciones_json!$AS:$AS,1,0)</f>
        <v>#N/A</v>
      </c>
    </row>
    <row r="382" spans="1:41" ht="15" customHeight="1">
      <c r="A382" s="2" t="s">
        <v>974</v>
      </c>
      <c r="B382" s="2" t="s">
        <v>974</v>
      </c>
      <c r="C382" s="2"/>
      <c r="D382" s="2" t="s">
        <v>1923</v>
      </c>
      <c r="E382" s="2" t="str">
        <f t="shared" si="11"/>
        <v>F E001-00000485</v>
      </c>
      <c r="F382" s="2">
        <v>0</v>
      </c>
      <c r="G382" s="2"/>
      <c r="H382" s="2" t="s">
        <v>328</v>
      </c>
      <c r="I382" s="3">
        <v>45777</v>
      </c>
      <c r="J382" s="3">
        <v>45777</v>
      </c>
      <c r="K382" s="3">
        <v>45777</v>
      </c>
      <c r="L382" s="2"/>
      <c r="M382" s="2"/>
      <c r="N382" s="2"/>
      <c r="O382" s="2"/>
      <c r="P382" s="2" t="s">
        <v>21</v>
      </c>
      <c r="Q382" s="2">
        <v>-10500</v>
      </c>
      <c r="R382" s="2">
        <v>-1890</v>
      </c>
      <c r="S382" s="2">
        <v>-12390</v>
      </c>
      <c r="T382" s="2">
        <v>-12390</v>
      </c>
      <c r="U382" s="2"/>
      <c r="V382" s="2" t="s">
        <v>22</v>
      </c>
      <c r="W382" s="2" t="b">
        <v>0</v>
      </c>
      <c r="X382" s="2" t="s">
        <v>25</v>
      </c>
      <c r="Y382" s="2"/>
      <c r="Z382" s="2"/>
      <c r="AA382" s="2"/>
      <c r="AB382" s="2" t="s">
        <v>24</v>
      </c>
      <c r="AN382" s="10">
        <f t="shared" si="10"/>
        <v>45777</v>
      </c>
      <c r="AO382" t="e">
        <f>+VLOOKUP(D382,validaciones_json!$AS:$AS,1,0)</f>
        <v>#N/A</v>
      </c>
    </row>
    <row r="383" spans="1:41" ht="15" customHeight="1">
      <c r="A383" s="2" t="s">
        <v>975</v>
      </c>
      <c r="B383" s="2" t="s">
        <v>975</v>
      </c>
      <c r="C383" s="2"/>
      <c r="D383" s="2" t="s">
        <v>1923</v>
      </c>
      <c r="E383" s="2" t="str">
        <f t="shared" si="11"/>
        <v>F E001-00000484</v>
      </c>
      <c r="F383" s="2">
        <v>0</v>
      </c>
      <c r="G383" s="2"/>
      <c r="H383" s="2" t="s">
        <v>328</v>
      </c>
      <c r="I383" s="3">
        <v>45777</v>
      </c>
      <c r="J383" s="3">
        <v>45777</v>
      </c>
      <c r="K383" s="3">
        <v>45777</v>
      </c>
      <c r="L383" s="2"/>
      <c r="M383" s="2"/>
      <c r="N383" s="2"/>
      <c r="O383" s="2"/>
      <c r="P383" s="2" t="s">
        <v>21</v>
      </c>
      <c r="Q383" s="2">
        <v>-7450</v>
      </c>
      <c r="R383" s="2">
        <v>-1341</v>
      </c>
      <c r="S383" s="2">
        <v>-8791</v>
      </c>
      <c r="T383" s="2">
        <v>-8791</v>
      </c>
      <c r="U383" s="2"/>
      <c r="V383" s="2" t="s">
        <v>22</v>
      </c>
      <c r="W383" s="2" t="b">
        <v>0</v>
      </c>
      <c r="X383" s="2" t="s">
        <v>25</v>
      </c>
      <c r="Y383" s="2"/>
      <c r="Z383" s="2"/>
      <c r="AA383" s="2"/>
      <c r="AB383" s="2" t="s">
        <v>24</v>
      </c>
      <c r="AN383" s="10">
        <f t="shared" si="10"/>
        <v>45777</v>
      </c>
      <c r="AO383" t="e">
        <f>+VLOOKUP(D383,validaciones_json!$AS:$AS,1,0)</f>
        <v>#N/A</v>
      </c>
    </row>
    <row r="384" spans="1:41" ht="15" customHeight="1">
      <c r="A384" s="2" t="s">
        <v>976</v>
      </c>
      <c r="B384" s="2" t="s">
        <v>976</v>
      </c>
      <c r="C384" s="2"/>
      <c r="D384" s="2" t="s">
        <v>1923</v>
      </c>
      <c r="E384" s="2" t="str">
        <f t="shared" si="11"/>
        <v>F E001-00000483</v>
      </c>
      <c r="F384" s="2">
        <v>0</v>
      </c>
      <c r="G384" s="2"/>
      <c r="H384" s="2" t="s">
        <v>328</v>
      </c>
      <c r="I384" s="3">
        <v>45777</v>
      </c>
      <c r="J384" s="3">
        <v>45777</v>
      </c>
      <c r="K384" s="3">
        <v>45777</v>
      </c>
      <c r="L384" s="2"/>
      <c r="M384" s="2"/>
      <c r="N384" s="2"/>
      <c r="O384" s="2"/>
      <c r="P384" s="2" t="s">
        <v>21</v>
      </c>
      <c r="Q384" s="2">
        <v>-3140</v>
      </c>
      <c r="R384" s="2">
        <v>-565.20000000000005</v>
      </c>
      <c r="S384" s="2">
        <v>-3705.2</v>
      </c>
      <c r="T384" s="2">
        <v>-3705.2</v>
      </c>
      <c r="U384" s="2"/>
      <c r="V384" s="2" t="s">
        <v>22</v>
      </c>
      <c r="W384" s="2" t="b">
        <v>0</v>
      </c>
      <c r="X384" s="2" t="s">
        <v>25</v>
      </c>
      <c r="Y384" s="2"/>
      <c r="Z384" s="2"/>
      <c r="AA384" s="2"/>
      <c r="AB384" s="2" t="s">
        <v>24</v>
      </c>
      <c r="AN384" s="10">
        <f t="shared" si="10"/>
        <v>45777</v>
      </c>
      <c r="AO384" t="e">
        <f>+VLOOKUP(D384,validaciones_json!$AS:$AS,1,0)</f>
        <v>#N/A</v>
      </c>
    </row>
    <row r="385" spans="1:41" ht="15" customHeight="1">
      <c r="A385" s="2" t="s">
        <v>977</v>
      </c>
      <c r="B385" s="2" t="s">
        <v>977</v>
      </c>
      <c r="C385" s="2"/>
      <c r="D385" s="2" t="s">
        <v>1923</v>
      </c>
      <c r="E385" s="2" t="str">
        <f t="shared" si="11"/>
        <v>F E001-00000239</v>
      </c>
      <c r="F385" s="2">
        <v>0</v>
      </c>
      <c r="G385" s="2"/>
      <c r="H385" s="2" t="s">
        <v>392</v>
      </c>
      <c r="I385" s="3">
        <v>45777</v>
      </c>
      <c r="J385" s="3">
        <v>45777</v>
      </c>
      <c r="K385" s="3">
        <v>45777</v>
      </c>
      <c r="L385" s="2" t="s">
        <v>978</v>
      </c>
      <c r="M385" s="2"/>
      <c r="N385" s="2"/>
      <c r="O385" s="2"/>
      <c r="P385" s="2" t="s">
        <v>21</v>
      </c>
      <c r="Q385" s="2">
        <v>-440.68</v>
      </c>
      <c r="R385" s="2">
        <v>-79.319999999999993</v>
      </c>
      <c r="S385" s="2">
        <v>-520</v>
      </c>
      <c r="T385" s="2">
        <v>-520</v>
      </c>
      <c r="U385" s="2"/>
      <c r="V385" s="2" t="s">
        <v>22</v>
      </c>
      <c r="W385" s="2" t="b">
        <v>0</v>
      </c>
      <c r="X385" s="2" t="s">
        <v>25</v>
      </c>
      <c r="Y385" s="2"/>
      <c r="Z385" s="2"/>
      <c r="AA385" s="2"/>
      <c r="AB385" s="2" t="s">
        <v>24</v>
      </c>
      <c r="AN385" s="10">
        <f t="shared" si="10"/>
        <v>45777</v>
      </c>
      <c r="AO385" t="e">
        <f>+VLOOKUP(D385,validaciones_json!$AS:$AS,1,0)</f>
        <v>#N/A</v>
      </c>
    </row>
    <row r="386" spans="1:41" ht="15" customHeight="1">
      <c r="A386" s="2" t="s">
        <v>979</v>
      </c>
      <c r="B386" s="2" t="s">
        <v>979</v>
      </c>
      <c r="C386" s="2"/>
      <c r="D386" s="2" t="s">
        <v>1923</v>
      </c>
      <c r="E386" s="2" t="str">
        <f t="shared" si="11"/>
        <v>F E001-00000238</v>
      </c>
      <c r="F386" s="2">
        <v>0</v>
      </c>
      <c r="G386" s="2"/>
      <c r="H386" s="2" t="s">
        <v>392</v>
      </c>
      <c r="I386" s="3">
        <v>45777</v>
      </c>
      <c r="J386" s="3">
        <v>45777</v>
      </c>
      <c r="K386" s="3">
        <v>45796</v>
      </c>
      <c r="L386" s="2" t="s">
        <v>980</v>
      </c>
      <c r="M386" s="2"/>
      <c r="N386" s="2"/>
      <c r="O386" s="2"/>
      <c r="P386" s="2" t="s">
        <v>21</v>
      </c>
      <c r="Q386" s="2">
        <v>-4521.1899999999996</v>
      </c>
      <c r="R386" s="2">
        <v>-813.81</v>
      </c>
      <c r="S386" s="2">
        <v>-5335</v>
      </c>
      <c r="T386" s="2">
        <v>-5335</v>
      </c>
      <c r="U386" s="2"/>
      <c r="V386" s="2" t="s">
        <v>22</v>
      </c>
      <c r="W386" s="2" t="b">
        <v>0</v>
      </c>
      <c r="X386" s="2" t="s">
        <v>25</v>
      </c>
      <c r="Y386" s="2"/>
      <c r="Z386" s="2"/>
      <c r="AA386" s="2"/>
      <c r="AB386" s="2" t="s">
        <v>24</v>
      </c>
      <c r="AN386" s="10">
        <f t="shared" ref="AN386:AN449" si="12">+IF(AM386&lt;&gt;"",AM386,I386)</f>
        <v>45777</v>
      </c>
      <c r="AO386" t="e">
        <f>+VLOOKUP(D386,validaciones_json!$AS:$AS,1,0)</f>
        <v>#N/A</v>
      </c>
    </row>
    <row r="387" spans="1:41" ht="15" customHeight="1">
      <c r="A387" s="2" t="s">
        <v>541</v>
      </c>
      <c r="B387" s="2" t="s">
        <v>541</v>
      </c>
      <c r="C387" s="2"/>
      <c r="D387" s="2" t="s">
        <v>1923</v>
      </c>
      <c r="E387" s="2" t="str">
        <f t="shared" ref="E387:E425" si="13">+IF(C387="",SUBSTITUTE(SUBSTITUTE(SUBSTITUTE(B387,CHAR(160)," ")," -","-"),"- ","-"),SUBSTITUTE(SUBSTITUTE(SUBSTITUTE(C387,CHAR(160)," ")," -","-"),"- ","-"))</f>
        <v>F E001-00000055</v>
      </c>
      <c r="F387" s="2">
        <v>0</v>
      </c>
      <c r="G387" s="2"/>
      <c r="H387" s="2" t="s">
        <v>455</v>
      </c>
      <c r="I387" s="3">
        <v>45777</v>
      </c>
      <c r="J387" s="3">
        <v>45777</v>
      </c>
      <c r="K387" s="3">
        <v>45777</v>
      </c>
      <c r="L387" s="2"/>
      <c r="M387" s="2"/>
      <c r="N387" s="2"/>
      <c r="O387" s="2"/>
      <c r="P387" s="2" t="s">
        <v>21</v>
      </c>
      <c r="Q387" s="2">
        <v>-1080</v>
      </c>
      <c r="R387" s="2">
        <v>-194.4</v>
      </c>
      <c r="S387" s="2">
        <v>-1274.4000000000001</v>
      </c>
      <c r="T387" s="2">
        <v>-1274.4000000000001</v>
      </c>
      <c r="U387" s="2"/>
      <c r="V387" s="2" t="s">
        <v>22</v>
      </c>
      <c r="W387" s="2" t="b">
        <v>0</v>
      </c>
      <c r="X387" s="2" t="s">
        <v>25</v>
      </c>
      <c r="Y387" s="2"/>
      <c r="Z387" s="2"/>
      <c r="AA387" s="2"/>
      <c r="AB387" s="2" t="s">
        <v>24</v>
      </c>
      <c r="AN387" s="10">
        <f t="shared" si="12"/>
        <v>45777</v>
      </c>
      <c r="AO387" t="e">
        <f>+VLOOKUP(D387,validaciones_json!$AS:$AS,1,0)</f>
        <v>#N/A</v>
      </c>
    </row>
    <row r="388" spans="1:41" ht="15" customHeight="1">
      <c r="A388" s="2" t="s">
        <v>942</v>
      </c>
      <c r="B388" s="2" t="s">
        <v>942</v>
      </c>
      <c r="C388" s="2"/>
      <c r="D388" s="2" t="s">
        <v>1923</v>
      </c>
      <c r="E388" s="2" t="str">
        <f t="shared" si="13"/>
        <v>F E001-00000031</v>
      </c>
      <c r="F388" s="2">
        <v>0</v>
      </c>
      <c r="G388" s="2"/>
      <c r="H388" s="2" t="s">
        <v>546</v>
      </c>
      <c r="I388" s="3">
        <v>45777</v>
      </c>
      <c r="J388" s="3">
        <v>45777</v>
      </c>
      <c r="K388" s="3">
        <v>45777</v>
      </c>
      <c r="L388" s="2"/>
      <c r="M388" s="2"/>
      <c r="N388" s="2"/>
      <c r="O388" s="2"/>
      <c r="P388" s="2" t="s">
        <v>21</v>
      </c>
      <c r="Q388" s="2">
        <v>-4500</v>
      </c>
      <c r="R388" s="2">
        <v>-810</v>
      </c>
      <c r="S388" s="2">
        <v>-5310</v>
      </c>
      <c r="T388" s="2">
        <v>-5310</v>
      </c>
      <c r="U388" s="2"/>
      <c r="V388" s="2" t="s">
        <v>22</v>
      </c>
      <c r="W388" s="2" t="b">
        <v>0</v>
      </c>
      <c r="X388" s="2" t="s">
        <v>25</v>
      </c>
      <c r="Y388" s="2"/>
      <c r="Z388" s="2"/>
      <c r="AA388" s="2"/>
      <c r="AB388" s="2" t="s">
        <v>24</v>
      </c>
      <c r="AN388" s="10">
        <f t="shared" si="12"/>
        <v>45777</v>
      </c>
      <c r="AO388" t="e">
        <f>+VLOOKUP(D388,validaciones_json!$AS:$AS,1,0)</f>
        <v>#N/A</v>
      </c>
    </row>
    <row r="389" spans="1:41" ht="15" customHeight="1">
      <c r="A389" s="2" t="s">
        <v>816</v>
      </c>
      <c r="B389" s="2" t="s">
        <v>816</v>
      </c>
      <c r="C389" s="2"/>
      <c r="D389" s="2" t="s">
        <v>1923</v>
      </c>
      <c r="E389" s="2" t="str">
        <f t="shared" si="13"/>
        <v>F E001-00000020</v>
      </c>
      <c r="F389" s="2">
        <v>0</v>
      </c>
      <c r="G389" s="2"/>
      <c r="H389" s="2" t="s">
        <v>225</v>
      </c>
      <c r="I389" s="3">
        <v>45776</v>
      </c>
      <c r="J389" s="3">
        <v>45776</v>
      </c>
      <c r="K389" s="3">
        <v>45777</v>
      </c>
      <c r="L389" s="2"/>
      <c r="M389" s="2"/>
      <c r="N389" s="2"/>
      <c r="O389" s="2"/>
      <c r="P389" s="2" t="s">
        <v>21</v>
      </c>
      <c r="Q389" s="2">
        <v>-880</v>
      </c>
      <c r="R389" s="2">
        <v>-158.4</v>
      </c>
      <c r="S389" s="2">
        <v>-1038.4000000000001</v>
      </c>
      <c r="T389" s="2">
        <v>-1038.4000000000001</v>
      </c>
      <c r="U389" s="2"/>
      <c r="V389" s="2" t="s">
        <v>22</v>
      </c>
      <c r="W389" s="2" t="b">
        <v>0</v>
      </c>
      <c r="X389" s="2" t="s">
        <v>25</v>
      </c>
      <c r="Y389" s="2"/>
      <c r="Z389" s="2"/>
      <c r="AA389" s="2"/>
      <c r="AB389" s="2" t="s">
        <v>24</v>
      </c>
      <c r="AN389" s="10">
        <f t="shared" si="12"/>
        <v>45776</v>
      </c>
      <c r="AO389" t="e">
        <f>+VLOOKUP(D389,validaciones_json!$AS:$AS,1,0)</f>
        <v>#N/A</v>
      </c>
    </row>
    <row r="390" spans="1:41" ht="15" customHeight="1">
      <c r="A390" s="2" t="s">
        <v>981</v>
      </c>
      <c r="B390" s="2" t="s">
        <v>981</v>
      </c>
      <c r="C390" s="2"/>
      <c r="D390" s="2" t="s">
        <v>1923</v>
      </c>
      <c r="E390" s="2" t="str">
        <f t="shared" si="13"/>
        <v>F E001-00000019</v>
      </c>
      <c r="F390" s="2">
        <v>0</v>
      </c>
      <c r="G390" s="2"/>
      <c r="H390" s="2" t="s">
        <v>225</v>
      </c>
      <c r="I390" s="3">
        <v>45776</v>
      </c>
      <c r="J390" s="3">
        <v>45776</v>
      </c>
      <c r="K390" s="3">
        <v>45777</v>
      </c>
      <c r="L390" s="2"/>
      <c r="M390" s="2"/>
      <c r="N390" s="2"/>
      <c r="O390" s="2"/>
      <c r="P390" s="2" t="s">
        <v>21</v>
      </c>
      <c r="Q390" s="2">
        <v>-795</v>
      </c>
      <c r="R390" s="2">
        <v>-143.1</v>
      </c>
      <c r="S390" s="2">
        <v>-938.1</v>
      </c>
      <c r="T390" s="2">
        <v>-938.1</v>
      </c>
      <c r="U390" s="2"/>
      <c r="V390" s="2" t="s">
        <v>22</v>
      </c>
      <c r="W390" s="2" t="b">
        <v>0</v>
      </c>
      <c r="X390" s="2" t="s">
        <v>25</v>
      </c>
      <c r="Y390" s="2"/>
      <c r="Z390" s="2"/>
      <c r="AA390" s="2"/>
      <c r="AB390" s="2" t="s">
        <v>24</v>
      </c>
      <c r="AN390" s="10">
        <f t="shared" si="12"/>
        <v>45776</v>
      </c>
      <c r="AO390" t="e">
        <f>+VLOOKUP(D390,validaciones_json!$AS:$AS,1,0)</f>
        <v>#N/A</v>
      </c>
    </row>
    <row r="391" spans="1:41" ht="15" customHeight="1">
      <c r="A391" s="2" t="s">
        <v>982</v>
      </c>
      <c r="B391" s="2" t="s">
        <v>982</v>
      </c>
      <c r="C391" s="2"/>
      <c r="D391" s="2" t="s">
        <v>1923</v>
      </c>
      <c r="E391" s="2" t="str">
        <f t="shared" si="13"/>
        <v>F F001-00008733</v>
      </c>
      <c r="F391" s="2">
        <v>0</v>
      </c>
      <c r="G391" s="2"/>
      <c r="H391" s="2" t="s">
        <v>264</v>
      </c>
      <c r="I391" s="3">
        <v>45775</v>
      </c>
      <c r="J391" s="3">
        <v>45775</v>
      </c>
      <c r="K391" s="3">
        <v>45777</v>
      </c>
      <c r="L391" s="2" t="s">
        <v>983</v>
      </c>
      <c r="M391" s="2"/>
      <c r="N391" s="2"/>
      <c r="O391" s="2"/>
      <c r="P391" s="2" t="s">
        <v>21</v>
      </c>
      <c r="Q391" s="2">
        <v>-1220.3399999999999</v>
      </c>
      <c r="R391" s="2">
        <v>-219.66</v>
      </c>
      <c r="S391" s="2">
        <v>-1440</v>
      </c>
      <c r="T391" s="2">
        <v>-1440</v>
      </c>
      <c r="U391" s="2"/>
      <c r="V391" s="2" t="s">
        <v>22</v>
      </c>
      <c r="W391" s="2" t="b">
        <v>0</v>
      </c>
      <c r="X391" s="2" t="s">
        <v>25</v>
      </c>
      <c r="Y391" s="2"/>
      <c r="Z391" s="2"/>
      <c r="AA391" s="2"/>
      <c r="AB391" s="2" t="s">
        <v>24</v>
      </c>
      <c r="AN391" s="10">
        <f t="shared" si="12"/>
        <v>45775</v>
      </c>
      <c r="AO391" t="e">
        <f>+VLOOKUP(D391,validaciones_json!$AS:$AS,1,0)</f>
        <v>#N/A</v>
      </c>
    </row>
    <row r="392" spans="1:41" ht="15" customHeight="1">
      <c r="A392" s="2" t="s">
        <v>934</v>
      </c>
      <c r="B392" s="2" t="s">
        <v>934</v>
      </c>
      <c r="C392" s="2"/>
      <c r="D392" s="2" t="s">
        <v>1923</v>
      </c>
      <c r="E392" s="2" t="str">
        <f t="shared" si="13"/>
        <v>F E001-00000029</v>
      </c>
      <c r="F392" s="2">
        <v>0</v>
      </c>
      <c r="G392" s="2"/>
      <c r="H392" s="2" t="s">
        <v>886</v>
      </c>
      <c r="I392" s="3">
        <v>45771</v>
      </c>
      <c r="J392" s="3">
        <v>45771</v>
      </c>
      <c r="K392" s="3">
        <v>45771</v>
      </c>
      <c r="L392" s="2" t="s">
        <v>984</v>
      </c>
      <c r="M392" s="2"/>
      <c r="N392" s="2"/>
      <c r="O392" s="2"/>
      <c r="P392" s="2" t="s">
        <v>21</v>
      </c>
      <c r="Q392" s="2">
        <v>-4011.02</v>
      </c>
      <c r="R392" s="2">
        <v>-721.98</v>
      </c>
      <c r="S392" s="2">
        <v>-4733</v>
      </c>
      <c r="T392" s="2">
        <v>-4733</v>
      </c>
      <c r="U392" s="2"/>
      <c r="V392" s="2" t="s">
        <v>22</v>
      </c>
      <c r="W392" s="2" t="b">
        <v>0</v>
      </c>
      <c r="X392" s="2" t="s">
        <v>25</v>
      </c>
      <c r="Y392" s="2"/>
      <c r="Z392" s="2"/>
      <c r="AA392" s="2"/>
      <c r="AB392" s="2" t="s">
        <v>24</v>
      </c>
      <c r="AN392" s="10">
        <f t="shared" si="12"/>
        <v>45771</v>
      </c>
      <c r="AO392" t="e">
        <f>+VLOOKUP(D392,validaciones_json!$AS:$AS,1,0)</f>
        <v>#N/A</v>
      </c>
    </row>
    <row r="393" spans="1:41" ht="15" customHeight="1">
      <c r="A393" s="2" t="s">
        <v>985</v>
      </c>
      <c r="B393" s="2" t="s">
        <v>985</v>
      </c>
      <c r="C393" s="2"/>
      <c r="D393" s="2" t="s">
        <v>1923</v>
      </c>
      <c r="E393" s="2" t="str">
        <f t="shared" si="13"/>
        <v>F F001-00000184</v>
      </c>
      <c r="F393" s="2">
        <v>0</v>
      </c>
      <c r="G393" s="2"/>
      <c r="H393" s="2" t="s">
        <v>986</v>
      </c>
      <c r="I393" s="3">
        <v>45770</v>
      </c>
      <c r="J393" s="3">
        <v>45770</v>
      </c>
      <c r="K393" s="3">
        <v>45770</v>
      </c>
      <c r="L393" s="2" t="s">
        <v>987</v>
      </c>
      <c r="M393" s="2"/>
      <c r="N393" s="2"/>
      <c r="O393" s="2"/>
      <c r="P393" s="2" t="s">
        <v>21</v>
      </c>
      <c r="Q393" s="2">
        <v>-248.31</v>
      </c>
      <c r="R393" s="2">
        <v>-44.69</v>
      </c>
      <c r="S393" s="2">
        <v>-293</v>
      </c>
      <c r="T393" s="2">
        <v>-293</v>
      </c>
      <c r="U393" s="2"/>
      <c r="V393" s="2" t="s">
        <v>22</v>
      </c>
      <c r="W393" s="2" t="b">
        <v>0</v>
      </c>
      <c r="X393" s="2" t="s">
        <v>25</v>
      </c>
      <c r="Y393" s="2"/>
      <c r="Z393" s="2"/>
      <c r="AA393" s="2"/>
      <c r="AB393" s="2" t="s">
        <v>24</v>
      </c>
      <c r="AN393" s="10">
        <f t="shared" si="12"/>
        <v>45770</v>
      </c>
      <c r="AO393" t="e">
        <f>+VLOOKUP(D393,validaciones_json!$AS:$AS,1,0)</f>
        <v>#N/A</v>
      </c>
    </row>
    <row r="394" spans="1:41" ht="15" customHeight="1">
      <c r="A394" s="2" t="s">
        <v>988</v>
      </c>
      <c r="B394" s="2" t="s">
        <v>988</v>
      </c>
      <c r="C394" s="2"/>
      <c r="D394" s="2" t="s">
        <v>1923</v>
      </c>
      <c r="E394" s="2" t="str">
        <f t="shared" si="13"/>
        <v>F F001-00000183</v>
      </c>
      <c r="F394" s="2">
        <v>0</v>
      </c>
      <c r="G394" s="2"/>
      <c r="H394" s="2" t="s">
        <v>986</v>
      </c>
      <c r="I394" s="3">
        <v>45769</v>
      </c>
      <c r="J394" s="3">
        <v>45769</v>
      </c>
      <c r="K394" s="3">
        <v>45769</v>
      </c>
      <c r="L394" s="2" t="s">
        <v>989</v>
      </c>
      <c r="M394" s="2"/>
      <c r="N394" s="2"/>
      <c r="O394" s="2"/>
      <c r="P394" s="2" t="s">
        <v>21</v>
      </c>
      <c r="Q394" s="2">
        <v>-1688.47</v>
      </c>
      <c r="R394" s="2">
        <v>-303.93</v>
      </c>
      <c r="S394" s="2">
        <v>-1992.4</v>
      </c>
      <c r="T394" s="2">
        <v>-1992.4</v>
      </c>
      <c r="U394" s="2"/>
      <c r="V394" s="2" t="s">
        <v>22</v>
      </c>
      <c r="W394" s="2" t="b">
        <v>0</v>
      </c>
      <c r="X394" s="2" t="s">
        <v>25</v>
      </c>
      <c r="Y394" s="2"/>
      <c r="Z394" s="2"/>
      <c r="AA394" s="2"/>
      <c r="AB394" s="2" t="s">
        <v>24</v>
      </c>
      <c r="AN394" s="10">
        <f t="shared" si="12"/>
        <v>45769</v>
      </c>
      <c r="AO394" t="e">
        <f>+VLOOKUP(D394,validaciones_json!$AS:$AS,1,0)</f>
        <v>#N/A</v>
      </c>
    </row>
    <row r="395" spans="1:41" ht="15" customHeight="1">
      <c r="A395" s="2" t="s">
        <v>571</v>
      </c>
      <c r="B395" s="2" t="s">
        <v>571</v>
      </c>
      <c r="C395" s="2"/>
      <c r="D395" s="2" t="s">
        <v>1923</v>
      </c>
      <c r="E395" s="2" t="str">
        <f t="shared" si="13"/>
        <v>F E001-00000012</v>
      </c>
      <c r="F395" s="2">
        <v>0</v>
      </c>
      <c r="G395" s="2"/>
      <c r="H395" s="2" t="s">
        <v>225</v>
      </c>
      <c r="I395" s="3">
        <v>45769</v>
      </c>
      <c r="J395" s="3">
        <v>45769</v>
      </c>
      <c r="K395" s="3">
        <v>45769</v>
      </c>
      <c r="L395" s="2" t="s">
        <v>990</v>
      </c>
      <c r="M395" s="2"/>
      <c r="N395" s="2"/>
      <c r="O395" s="2"/>
      <c r="P395" s="2" t="s">
        <v>21</v>
      </c>
      <c r="Q395" s="2">
        <v>-480</v>
      </c>
      <c r="R395" s="2">
        <v>-86.4</v>
      </c>
      <c r="S395" s="2">
        <v>-566.4</v>
      </c>
      <c r="T395" s="2">
        <v>-566.4</v>
      </c>
      <c r="U395" s="2"/>
      <c r="V395" s="2" t="s">
        <v>22</v>
      </c>
      <c r="W395" s="2" t="b">
        <v>0</v>
      </c>
      <c r="X395" s="2" t="s">
        <v>25</v>
      </c>
      <c r="Y395" s="2"/>
      <c r="Z395" s="2"/>
      <c r="AA395" s="2"/>
      <c r="AB395" s="2" t="s">
        <v>24</v>
      </c>
      <c r="AN395" s="10">
        <f t="shared" si="12"/>
        <v>45769</v>
      </c>
      <c r="AO395" t="e">
        <f>+VLOOKUP(D395,validaciones_json!$AS:$AS,1,0)</f>
        <v>#N/A</v>
      </c>
    </row>
    <row r="396" spans="1:41" ht="15" customHeight="1">
      <c r="A396" s="2" t="s">
        <v>952</v>
      </c>
      <c r="B396" s="2" t="s">
        <v>952</v>
      </c>
      <c r="C396" s="2"/>
      <c r="D396" s="2" t="s">
        <v>1919</v>
      </c>
      <c r="E396" s="2" t="str">
        <f t="shared" si="13"/>
        <v>R E001-19</v>
      </c>
      <c r="F396" s="2">
        <v>0</v>
      </c>
      <c r="G396" s="2"/>
      <c r="H396" s="2" t="s">
        <v>201</v>
      </c>
      <c r="I396" s="3">
        <v>45764</v>
      </c>
      <c r="J396" s="3">
        <v>45764</v>
      </c>
      <c r="K396" s="3">
        <v>45768</v>
      </c>
      <c r="L396" s="2"/>
      <c r="M396" s="2"/>
      <c r="N396" s="2"/>
      <c r="O396" s="2"/>
      <c r="P396" s="2" t="s">
        <v>21</v>
      </c>
      <c r="Q396" s="2">
        <v>-1040</v>
      </c>
      <c r="R396" s="2"/>
      <c r="S396" s="2">
        <v>-1040</v>
      </c>
      <c r="T396" s="2">
        <v>-1040</v>
      </c>
      <c r="U396" s="2"/>
      <c r="V396" s="2" t="s">
        <v>22</v>
      </c>
      <c r="W396" s="2" t="b">
        <v>0</v>
      </c>
      <c r="X396" s="2" t="s">
        <v>25</v>
      </c>
      <c r="Y396" s="2"/>
      <c r="Z396" s="2"/>
      <c r="AA396" s="2"/>
      <c r="AB396" s="2" t="s">
        <v>24</v>
      </c>
      <c r="AN396" s="10">
        <f t="shared" si="12"/>
        <v>45764</v>
      </c>
      <c r="AO396" t="e">
        <f>+VLOOKUP(D396,validaciones_json!$AS:$AS,1,0)</f>
        <v>#N/A</v>
      </c>
    </row>
    <row r="397" spans="1:41" ht="15" customHeight="1">
      <c r="A397" s="2" t="s">
        <v>991</v>
      </c>
      <c r="B397" s="2" t="s">
        <v>991</v>
      </c>
      <c r="C397" s="2"/>
      <c r="D397" s="2" t="s">
        <v>1923</v>
      </c>
      <c r="E397" s="2" t="str">
        <f t="shared" si="13"/>
        <v>F E001-00000303</v>
      </c>
      <c r="F397" s="2">
        <v>0</v>
      </c>
      <c r="G397" s="2"/>
      <c r="H397" s="2" t="s">
        <v>838</v>
      </c>
      <c r="I397" s="3">
        <v>45764</v>
      </c>
      <c r="J397" s="3">
        <v>45764</v>
      </c>
      <c r="K397" s="3">
        <v>45768</v>
      </c>
      <c r="L397" s="2"/>
      <c r="M397" s="2"/>
      <c r="N397" s="2"/>
      <c r="O397" s="2"/>
      <c r="P397" s="2" t="s">
        <v>21</v>
      </c>
      <c r="Q397" s="2">
        <v>-1550.7</v>
      </c>
      <c r="R397" s="2">
        <v>-279.13</v>
      </c>
      <c r="S397" s="2">
        <v>-1829.83</v>
      </c>
      <c r="T397" s="2">
        <v>-484.98</v>
      </c>
      <c r="U397" s="2"/>
      <c r="V397" s="2" t="s">
        <v>396</v>
      </c>
      <c r="W397" s="2" t="b">
        <v>0</v>
      </c>
      <c r="X397" s="2" t="s">
        <v>25</v>
      </c>
      <c r="Y397" s="2"/>
      <c r="Z397" s="2"/>
      <c r="AA397" s="2"/>
      <c r="AB397" s="2" t="s">
        <v>24</v>
      </c>
      <c r="AN397" s="10">
        <f t="shared" si="12"/>
        <v>45764</v>
      </c>
      <c r="AO397" t="e">
        <f>+VLOOKUP(D397,validaciones_json!$AS:$AS,1,0)</f>
        <v>#N/A</v>
      </c>
    </row>
    <row r="398" spans="1:41" ht="15" customHeight="1">
      <c r="A398" s="2" t="s">
        <v>992</v>
      </c>
      <c r="B398" s="2" t="s">
        <v>992</v>
      </c>
      <c r="C398" s="2"/>
      <c r="D398" s="2" t="s">
        <v>1923</v>
      </c>
      <c r="E398" s="2" t="str">
        <f t="shared" si="13"/>
        <v>F F052-01510600</v>
      </c>
      <c r="F398" s="2">
        <v>0</v>
      </c>
      <c r="G398" s="2"/>
      <c r="H398" s="2" t="s">
        <v>185</v>
      </c>
      <c r="I398" s="3">
        <v>45761</v>
      </c>
      <c r="J398" s="3">
        <v>45761</v>
      </c>
      <c r="K398" s="3">
        <v>45759</v>
      </c>
      <c r="L398" s="2" t="s">
        <v>993</v>
      </c>
      <c r="M398" s="2"/>
      <c r="N398" s="2"/>
      <c r="O398" s="2"/>
      <c r="P398" s="2" t="s">
        <v>21</v>
      </c>
      <c r="Q398" s="2">
        <v>-100</v>
      </c>
      <c r="R398" s="2">
        <v>-18</v>
      </c>
      <c r="S398" s="2">
        <v>-118</v>
      </c>
      <c r="T398" s="2">
        <v>-118</v>
      </c>
      <c r="U398" s="2"/>
      <c r="V398" s="2" t="s">
        <v>22</v>
      </c>
      <c r="W398" s="2" t="b">
        <v>0</v>
      </c>
      <c r="X398" s="2" t="s">
        <v>25</v>
      </c>
      <c r="Y398" s="2"/>
      <c r="Z398" s="2"/>
      <c r="AA398" s="2"/>
      <c r="AB398" s="2" t="s">
        <v>24</v>
      </c>
      <c r="AN398" s="10">
        <f t="shared" si="12"/>
        <v>45761</v>
      </c>
      <c r="AO398" t="e">
        <f>+VLOOKUP(D398,validaciones_json!$AS:$AS,1,0)</f>
        <v>#N/A</v>
      </c>
    </row>
    <row r="399" spans="1:41" ht="15" customHeight="1">
      <c r="A399" s="2" t="s">
        <v>994</v>
      </c>
      <c r="B399" s="2" t="s">
        <v>994</v>
      </c>
      <c r="C399" s="2"/>
      <c r="D399" s="2" t="s">
        <v>1923</v>
      </c>
      <c r="E399" s="2" t="str">
        <f t="shared" si="13"/>
        <v>F F001-00008662</v>
      </c>
      <c r="F399" s="2">
        <v>0</v>
      </c>
      <c r="G399" s="2"/>
      <c r="H399" s="2" t="s">
        <v>264</v>
      </c>
      <c r="I399" s="3">
        <v>45761</v>
      </c>
      <c r="J399" s="3">
        <v>45761</v>
      </c>
      <c r="K399" s="3">
        <v>45761</v>
      </c>
      <c r="L399" s="2" t="s">
        <v>995</v>
      </c>
      <c r="M399" s="2"/>
      <c r="N399" s="2"/>
      <c r="O399" s="2"/>
      <c r="P399" s="2" t="s">
        <v>21</v>
      </c>
      <c r="Q399" s="2">
        <v>-10415.25</v>
      </c>
      <c r="R399" s="2">
        <v>-1874.75</v>
      </c>
      <c r="S399" s="2">
        <v>-12290</v>
      </c>
      <c r="T399" s="2">
        <v>-12290</v>
      </c>
      <c r="U399" s="2"/>
      <c r="V399" s="2" t="s">
        <v>22</v>
      </c>
      <c r="W399" s="2" t="b">
        <v>0</v>
      </c>
      <c r="X399" s="2" t="s">
        <v>25</v>
      </c>
      <c r="Y399" s="2"/>
      <c r="Z399" s="2"/>
      <c r="AA399" s="2"/>
      <c r="AB399" s="2" t="s">
        <v>24</v>
      </c>
      <c r="AN399" s="10">
        <f t="shared" si="12"/>
        <v>45761</v>
      </c>
      <c r="AO399" t="e">
        <f>+VLOOKUP(D399,validaciones_json!$AS:$AS,1,0)</f>
        <v>#N/A</v>
      </c>
    </row>
    <row r="400" spans="1:41" ht="15" customHeight="1">
      <c r="A400" s="2" t="s">
        <v>902</v>
      </c>
      <c r="B400" s="2" t="s">
        <v>902</v>
      </c>
      <c r="C400" s="2"/>
      <c r="D400" s="2" t="s">
        <v>1923</v>
      </c>
      <c r="E400" s="2" t="str">
        <f t="shared" si="13"/>
        <v>F E001-00000027</v>
      </c>
      <c r="F400" s="2">
        <v>0</v>
      </c>
      <c r="G400" s="2"/>
      <c r="H400" s="2" t="s">
        <v>886</v>
      </c>
      <c r="I400" s="3">
        <v>45761</v>
      </c>
      <c r="J400" s="3">
        <v>45761</v>
      </c>
      <c r="K400" s="3">
        <v>45761</v>
      </c>
      <c r="L400" s="2" t="s">
        <v>996</v>
      </c>
      <c r="M400" s="2"/>
      <c r="N400" s="2"/>
      <c r="O400" s="2"/>
      <c r="P400" s="2" t="s">
        <v>21</v>
      </c>
      <c r="Q400" s="2">
        <v>-262.70999999999998</v>
      </c>
      <c r="R400" s="2">
        <v>-47.29</v>
      </c>
      <c r="S400" s="2">
        <v>-310</v>
      </c>
      <c r="T400" s="2">
        <v>-310</v>
      </c>
      <c r="U400" s="2"/>
      <c r="V400" s="2" t="s">
        <v>22</v>
      </c>
      <c r="W400" s="2" t="b">
        <v>0</v>
      </c>
      <c r="X400" s="2" t="s">
        <v>25</v>
      </c>
      <c r="Y400" s="2"/>
      <c r="Z400" s="2"/>
      <c r="AA400" s="2"/>
      <c r="AB400" s="2" t="s">
        <v>24</v>
      </c>
      <c r="AN400" s="10">
        <f t="shared" si="12"/>
        <v>45761</v>
      </c>
      <c r="AO400" t="e">
        <f>+VLOOKUP(D400,validaciones_json!$AS:$AS,1,0)</f>
        <v>#N/A</v>
      </c>
    </row>
    <row r="401" spans="1:41" ht="15" customHeight="1">
      <c r="A401" s="2" t="s">
        <v>997</v>
      </c>
      <c r="B401" s="2" t="s">
        <v>997</v>
      </c>
      <c r="C401" s="2"/>
      <c r="D401" s="2" t="s">
        <v>1923</v>
      </c>
      <c r="E401" s="2" t="str">
        <f t="shared" si="13"/>
        <v>F E001-00000123</v>
      </c>
      <c r="F401" s="2">
        <v>0</v>
      </c>
      <c r="G401" s="2"/>
      <c r="H401" s="2" t="s">
        <v>440</v>
      </c>
      <c r="I401" s="3">
        <v>45757</v>
      </c>
      <c r="J401" s="3">
        <v>45757</v>
      </c>
      <c r="K401" s="3">
        <v>45757</v>
      </c>
      <c r="L401" s="2" t="s">
        <v>998</v>
      </c>
      <c r="M401" s="2"/>
      <c r="N401" s="2"/>
      <c r="O401" s="2"/>
      <c r="P401" s="2" t="s">
        <v>21</v>
      </c>
      <c r="Q401" s="2">
        <v>-220</v>
      </c>
      <c r="R401" s="2">
        <v>-39.6</v>
      </c>
      <c r="S401" s="2">
        <v>-259.60000000000002</v>
      </c>
      <c r="T401" s="2">
        <v>-259.60000000000002</v>
      </c>
      <c r="U401" s="2"/>
      <c r="V401" s="2" t="s">
        <v>22</v>
      </c>
      <c r="W401" s="2" t="b">
        <v>0</v>
      </c>
      <c r="X401" s="2" t="s">
        <v>25</v>
      </c>
      <c r="Y401" s="2"/>
      <c r="Z401" s="2"/>
      <c r="AA401" s="2"/>
      <c r="AB401" s="2" t="s">
        <v>24</v>
      </c>
      <c r="AN401" s="10">
        <f t="shared" si="12"/>
        <v>45757</v>
      </c>
      <c r="AO401" t="e">
        <f>+VLOOKUP(D401,validaciones_json!$AS:$AS,1,0)</f>
        <v>#N/A</v>
      </c>
    </row>
    <row r="402" spans="1:41" ht="15" customHeight="1">
      <c r="A402" s="2" t="s">
        <v>999</v>
      </c>
      <c r="B402" s="2" t="s">
        <v>999</v>
      </c>
      <c r="C402" s="2"/>
      <c r="D402" s="2" t="s">
        <v>1923</v>
      </c>
      <c r="E402" s="2" t="str">
        <f t="shared" si="13"/>
        <v>F F001-00000691</v>
      </c>
      <c r="F402" s="2">
        <v>0</v>
      </c>
      <c r="G402" s="2"/>
      <c r="H402" s="2" t="s">
        <v>1000</v>
      </c>
      <c r="I402" s="3">
        <v>45756</v>
      </c>
      <c r="J402" s="3">
        <v>45756</v>
      </c>
      <c r="K402" s="3">
        <v>45840</v>
      </c>
      <c r="L402" s="2"/>
      <c r="M402" s="2"/>
      <c r="N402" s="2"/>
      <c r="O402" s="2"/>
      <c r="P402" s="2" t="s">
        <v>21</v>
      </c>
      <c r="Q402" s="2">
        <v>-1500</v>
      </c>
      <c r="R402" s="2">
        <v>-270</v>
      </c>
      <c r="S402" s="2">
        <v>-1770</v>
      </c>
      <c r="T402" s="2">
        <v>-1770</v>
      </c>
      <c r="U402" s="2"/>
      <c r="V402" s="2" t="s">
        <v>22</v>
      </c>
      <c r="W402" s="2" t="b">
        <v>0</v>
      </c>
      <c r="X402" s="2" t="s">
        <v>25</v>
      </c>
      <c r="Y402" s="2"/>
      <c r="Z402" s="2"/>
      <c r="AA402" s="2"/>
      <c r="AB402" s="2" t="s">
        <v>24</v>
      </c>
      <c r="AN402" s="10">
        <f t="shared" si="12"/>
        <v>45756</v>
      </c>
      <c r="AO402" t="e">
        <f>+VLOOKUP(D402,validaciones_json!$AS:$AS,1,0)</f>
        <v>#N/A</v>
      </c>
    </row>
    <row r="403" spans="1:41" ht="15" customHeight="1">
      <c r="A403" s="2" t="s">
        <v>1001</v>
      </c>
      <c r="B403" s="2" t="s">
        <v>1001</v>
      </c>
      <c r="C403" s="2"/>
      <c r="D403" s="2" t="s">
        <v>1923</v>
      </c>
      <c r="E403" s="2" t="str">
        <f t="shared" si="13"/>
        <v>F E001-00000247</v>
      </c>
      <c r="F403" s="2">
        <v>0</v>
      </c>
      <c r="G403" s="2"/>
      <c r="H403" s="2" t="s">
        <v>1002</v>
      </c>
      <c r="I403" s="3">
        <v>45756</v>
      </c>
      <c r="J403" s="3">
        <v>45756</v>
      </c>
      <c r="K403" s="3">
        <v>45756</v>
      </c>
      <c r="L403" s="2" t="s">
        <v>1003</v>
      </c>
      <c r="M403" s="2"/>
      <c r="N403" s="2"/>
      <c r="O403" s="2"/>
      <c r="P403" s="2" t="s">
        <v>21</v>
      </c>
      <c r="Q403" s="2">
        <v>-502.54</v>
      </c>
      <c r="R403" s="2">
        <v>-90.46</v>
      </c>
      <c r="S403" s="2">
        <v>-593</v>
      </c>
      <c r="T403" s="2">
        <v>-593</v>
      </c>
      <c r="U403" s="2"/>
      <c r="V403" s="2" t="s">
        <v>22</v>
      </c>
      <c r="W403" s="2" t="b">
        <v>0</v>
      </c>
      <c r="X403" s="2" t="s">
        <v>944</v>
      </c>
      <c r="Y403" s="2"/>
      <c r="Z403" s="2"/>
      <c r="AA403" s="2"/>
      <c r="AB403" s="2" t="s">
        <v>24</v>
      </c>
      <c r="AN403" s="10">
        <f t="shared" si="12"/>
        <v>45756</v>
      </c>
      <c r="AO403" t="e">
        <f>+VLOOKUP(D403,validaciones_json!$AS:$AS,1,0)</f>
        <v>#N/A</v>
      </c>
    </row>
    <row r="404" spans="1:41" ht="15" customHeight="1">
      <c r="A404" s="2" t="s">
        <v>1004</v>
      </c>
      <c r="B404" s="2" t="s">
        <v>1004</v>
      </c>
      <c r="C404" s="2"/>
      <c r="D404" s="2" t="s">
        <v>1923</v>
      </c>
      <c r="E404" s="2" t="str">
        <f t="shared" si="13"/>
        <v>F E001-00000051</v>
      </c>
      <c r="F404" s="2">
        <v>0</v>
      </c>
      <c r="G404" s="2"/>
      <c r="H404" s="2" t="s">
        <v>1005</v>
      </c>
      <c r="I404" s="3">
        <v>45756</v>
      </c>
      <c r="J404" s="3">
        <v>45756</v>
      </c>
      <c r="K404" s="3">
        <v>45756</v>
      </c>
      <c r="L404" s="2"/>
      <c r="M404" s="2"/>
      <c r="N404" s="2"/>
      <c r="O404" s="2"/>
      <c r="P404" s="2" t="s">
        <v>21</v>
      </c>
      <c r="Q404" s="2">
        <v>-9657.44</v>
      </c>
      <c r="R404" s="2">
        <v>-1738.34</v>
      </c>
      <c r="S404" s="2">
        <v>-11395.78</v>
      </c>
      <c r="T404" s="2">
        <v>-11395.78</v>
      </c>
      <c r="U404" s="2"/>
      <c r="V404" s="2" t="s">
        <v>22</v>
      </c>
      <c r="W404" s="2" t="b">
        <v>0</v>
      </c>
      <c r="X404" s="2" t="s">
        <v>25</v>
      </c>
      <c r="Y404" s="2"/>
      <c r="Z404" s="2"/>
      <c r="AA404" s="2"/>
      <c r="AB404" s="2" t="s">
        <v>24</v>
      </c>
      <c r="AN404" s="10">
        <f t="shared" si="12"/>
        <v>45756</v>
      </c>
      <c r="AO404" t="e">
        <f>+VLOOKUP(D404,validaciones_json!$AS:$AS,1,0)</f>
        <v>#N/A</v>
      </c>
    </row>
    <row r="405" spans="1:41" ht="15" customHeight="1">
      <c r="A405" s="2" t="s">
        <v>1006</v>
      </c>
      <c r="B405" s="2" t="s">
        <v>1006</v>
      </c>
      <c r="C405" s="2"/>
      <c r="D405" s="2" t="s">
        <v>1923</v>
      </c>
      <c r="E405" s="2" t="str">
        <f t="shared" si="13"/>
        <v>F E001-00000005</v>
      </c>
      <c r="F405" s="2">
        <v>0</v>
      </c>
      <c r="G405" s="2"/>
      <c r="H405" s="2" t="s">
        <v>225</v>
      </c>
      <c r="I405" s="3">
        <v>45756</v>
      </c>
      <c r="J405" s="3">
        <v>45756</v>
      </c>
      <c r="K405" s="3">
        <v>45756</v>
      </c>
      <c r="L405" s="2"/>
      <c r="M405" s="2"/>
      <c r="N405" s="2"/>
      <c r="O405" s="2"/>
      <c r="P405" s="2" t="s">
        <v>21</v>
      </c>
      <c r="Q405" s="2">
        <v>-840</v>
      </c>
      <c r="R405" s="2">
        <v>-151.19999999999999</v>
      </c>
      <c r="S405" s="2">
        <v>-991.2</v>
      </c>
      <c r="T405" s="2">
        <v>-991.2</v>
      </c>
      <c r="U405" s="2"/>
      <c r="V405" s="2" t="s">
        <v>22</v>
      </c>
      <c r="W405" s="2" t="b">
        <v>0</v>
      </c>
      <c r="X405" s="2" t="s">
        <v>25</v>
      </c>
      <c r="Y405" s="2"/>
      <c r="Z405" s="2"/>
      <c r="AA405" s="2"/>
      <c r="AB405" s="2" t="s">
        <v>24</v>
      </c>
      <c r="AN405" s="10">
        <f t="shared" si="12"/>
        <v>45756</v>
      </c>
      <c r="AO405" t="e">
        <f>+VLOOKUP(D405,validaciones_json!$AS:$AS,1,0)</f>
        <v>#N/A</v>
      </c>
    </row>
    <row r="406" spans="1:41" ht="15" customHeight="1">
      <c r="A406" s="2" t="s">
        <v>1007</v>
      </c>
      <c r="B406" s="2" t="s">
        <v>1007</v>
      </c>
      <c r="C406" s="2"/>
      <c r="D406" s="2" t="s">
        <v>1923</v>
      </c>
      <c r="E406" s="2" t="str">
        <f t="shared" si="13"/>
        <v>F E001-00000476</v>
      </c>
      <c r="F406" s="2">
        <v>0</v>
      </c>
      <c r="G406" s="2"/>
      <c r="H406" s="2" t="s">
        <v>328</v>
      </c>
      <c r="I406" s="3">
        <v>45754</v>
      </c>
      <c r="J406" s="3">
        <v>45754</v>
      </c>
      <c r="K406" s="3">
        <v>45754</v>
      </c>
      <c r="L406" s="2"/>
      <c r="M406" s="2"/>
      <c r="N406" s="2"/>
      <c r="O406" s="2"/>
      <c r="P406" s="2" t="s">
        <v>21</v>
      </c>
      <c r="Q406" s="2">
        <v>-6209.86</v>
      </c>
      <c r="R406" s="2">
        <v>-1117.78</v>
      </c>
      <c r="S406" s="2">
        <v>-7327.64</v>
      </c>
      <c r="T406" s="2">
        <v>-7327.64</v>
      </c>
      <c r="U406" s="2"/>
      <c r="V406" s="2" t="s">
        <v>22</v>
      </c>
      <c r="W406" s="2" t="b">
        <v>0</v>
      </c>
      <c r="X406" s="2" t="s">
        <v>25</v>
      </c>
      <c r="Y406" s="2"/>
      <c r="Z406" s="2"/>
      <c r="AA406" s="2"/>
      <c r="AB406" s="2" t="s">
        <v>24</v>
      </c>
      <c r="AN406" s="10">
        <f t="shared" si="12"/>
        <v>45754</v>
      </c>
      <c r="AO406" t="e">
        <f>+VLOOKUP(D406,validaciones_json!$AS:$AS,1,0)</f>
        <v>#N/A</v>
      </c>
    </row>
    <row r="407" spans="1:41" ht="15" customHeight="1">
      <c r="A407" s="2" t="s">
        <v>1008</v>
      </c>
      <c r="B407" s="2" t="s">
        <v>1008</v>
      </c>
      <c r="C407" s="2"/>
      <c r="D407" s="2" t="s">
        <v>1923</v>
      </c>
      <c r="E407" s="2" t="str">
        <f t="shared" si="13"/>
        <v>F E001-00000475</v>
      </c>
      <c r="F407" s="2">
        <v>0</v>
      </c>
      <c r="G407" s="2"/>
      <c r="H407" s="2" t="s">
        <v>328</v>
      </c>
      <c r="I407" s="3">
        <v>45754</v>
      </c>
      <c r="J407" s="3">
        <v>45754</v>
      </c>
      <c r="K407" s="3">
        <v>45754</v>
      </c>
      <c r="L407" s="2"/>
      <c r="M407" s="2"/>
      <c r="N407" s="2"/>
      <c r="O407" s="2"/>
      <c r="P407" s="2" t="s">
        <v>21</v>
      </c>
      <c r="Q407" s="2">
        <v>-18758.310000000001</v>
      </c>
      <c r="R407" s="2">
        <v>-3376.5</v>
      </c>
      <c r="S407" s="2">
        <v>-22134.81</v>
      </c>
      <c r="T407" s="2">
        <v>-22134.81</v>
      </c>
      <c r="U407" s="2"/>
      <c r="V407" s="2" t="s">
        <v>22</v>
      </c>
      <c r="W407" s="2" t="b">
        <v>0</v>
      </c>
      <c r="X407" s="2" t="s">
        <v>25</v>
      </c>
      <c r="Y407" s="2"/>
      <c r="Z407" s="2"/>
      <c r="AA407" s="2"/>
      <c r="AB407" s="2" t="s">
        <v>24</v>
      </c>
      <c r="AN407" s="10">
        <f t="shared" si="12"/>
        <v>45754</v>
      </c>
      <c r="AO407" t="e">
        <f>+VLOOKUP(D407,validaciones_json!$AS:$AS,1,0)</f>
        <v>#N/A</v>
      </c>
    </row>
    <row r="408" spans="1:41" ht="15" customHeight="1">
      <c r="A408" s="2" t="s">
        <v>1009</v>
      </c>
      <c r="B408" s="2" t="s">
        <v>1009</v>
      </c>
      <c r="C408" s="2"/>
      <c r="D408" s="2" t="s">
        <v>1923</v>
      </c>
      <c r="E408" s="2" t="str">
        <f t="shared" si="13"/>
        <v>F E001-00000474</v>
      </c>
      <c r="F408" s="2">
        <v>0</v>
      </c>
      <c r="G408" s="2"/>
      <c r="H408" s="2" t="s">
        <v>328</v>
      </c>
      <c r="I408" s="3">
        <v>45754</v>
      </c>
      <c r="J408" s="3">
        <v>45754</v>
      </c>
      <c r="K408" s="3">
        <v>45754</v>
      </c>
      <c r="L408" s="2"/>
      <c r="M408" s="2"/>
      <c r="N408" s="2"/>
      <c r="O408" s="2"/>
      <c r="P408" s="2" t="s">
        <v>21</v>
      </c>
      <c r="Q408" s="2">
        <v>-18794.919999999998</v>
      </c>
      <c r="R408" s="2">
        <v>-3383.09</v>
      </c>
      <c r="S408" s="2">
        <v>-22178.01</v>
      </c>
      <c r="T408" s="2">
        <v>-22178.01</v>
      </c>
      <c r="U408" s="2"/>
      <c r="V408" s="2" t="s">
        <v>22</v>
      </c>
      <c r="W408" s="2" t="b">
        <v>0</v>
      </c>
      <c r="X408" s="2" t="s">
        <v>25</v>
      </c>
      <c r="Y408" s="2"/>
      <c r="Z408" s="2"/>
      <c r="AA408" s="2"/>
      <c r="AB408" s="2" t="s">
        <v>24</v>
      </c>
      <c r="AN408" s="10">
        <f t="shared" si="12"/>
        <v>45754</v>
      </c>
      <c r="AO408" t="e">
        <f>+VLOOKUP(D408,validaciones_json!$AS:$AS,1,0)</f>
        <v>#N/A</v>
      </c>
    </row>
    <row r="409" spans="1:41" ht="15" customHeight="1">
      <c r="A409" s="2" t="s">
        <v>1010</v>
      </c>
      <c r="B409" s="2" t="s">
        <v>1010</v>
      </c>
      <c r="C409" s="2"/>
      <c r="D409" s="2" t="s">
        <v>1923</v>
      </c>
      <c r="E409" s="2" t="str">
        <f t="shared" si="13"/>
        <v>F E001-00000088</v>
      </c>
      <c r="F409" s="2">
        <v>0</v>
      </c>
      <c r="G409" s="2"/>
      <c r="H409" s="2" t="s">
        <v>1011</v>
      </c>
      <c r="I409" s="3">
        <v>45754</v>
      </c>
      <c r="J409" s="3">
        <v>45754</v>
      </c>
      <c r="K409" s="3">
        <v>45756</v>
      </c>
      <c r="L409" s="2" t="s">
        <v>1012</v>
      </c>
      <c r="M409" s="2"/>
      <c r="N409" s="2"/>
      <c r="O409" s="2"/>
      <c r="P409" s="2" t="s">
        <v>21</v>
      </c>
      <c r="Q409" s="2">
        <v>-825</v>
      </c>
      <c r="R409" s="2">
        <v>-148.5</v>
      </c>
      <c r="S409" s="2">
        <v>-973.5</v>
      </c>
      <c r="T409" s="2">
        <v>-973.5</v>
      </c>
      <c r="U409" s="2"/>
      <c r="V409" s="2" t="s">
        <v>22</v>
      </c>
      <c r="W409" s="2" t="b">
        <v>0</v>
      </c>
      <c r="X409" s="2" t="s">
        <v>25</v>
      </c>
      <c r="Y409" s="2"/>
      <c r="Z409" s="2"/>
      <c r="AA409" s="2"/>
      <c r="AB409" s="2" t="s">
        <v>24</v>
      </c>
      <c r="AN409" s="10">
        <f t="shared" si="12"/>
        <v>45754</v>
      </c>
      <c r="AO409" t="e">
        <f>+VLOOKUP(D409,validaciones_json!$AS:$AS,1,0)</f>
        <v>#N/A</v>
      </c>
    </row>
    <row r="410" spans="1:41" ht="15" customHeight="1">
      <c r="A410" s="2" t="s">
        <v>1013</v>
      </c>
      <c r="B410" s="2" t="s">
        <v>1013</v>
      </c>
      <c r="C410" s="2"/>
      <c r="D410" s="2" t="s">
        <v>1923</v>
      </c>
      <c r="E410" s="2" t="str">
        <f t="shared" si="13"/>
        <v>F F001-00008616</v>
      </c>
      <c r="F410" s="2">
        <v>0</v>
      </c>
      <c r="G410" s="2"/>
      <c r="H410" s="2" t="s">
        <v>264</v>
      </c>
      <c r="I410" s="3">
        <v>45752</v>
      </c>
      <c r="J410" s="3">
        <v>45752</v>
      </c>
      <c r="K410" s="3">
        <v>45755</v>
      </c>
      <c r="L410" s="2"/>
      <c r="M410" s="2"/>
      <c r="N410" s="2"/>
      <c r="O410" s="2"/>
      <c r="P410" s="2" t="s">
        <v>21</v>
      </c>
      <c r="Q410" s="2">
        <v>-525.41999999999996</v>
      </c>
      <c r="R410" s="2">
        <v>-94.58</v>
      </c>
      <c r="S410" s="2">
        <v>-620</v>
      </c>
      <c r="T410" s="2">
        <v>-620</v>
      </c>
      <c r="U410" s="2"/>
      <c r="V410" s="2" t="s">
        <v>22</v>
      </c>
      <c r="W410" s="2" t="b">
        <v>0</v>
      </c>
      <c r="X410" s="2" t="s">
        <v>25</v>
      </c>
      <c r="Y410" s="2"/>
      <c r="Z410" s="2"/>
      <c r="AA410" s="2"/>
      <c r="AB410" s="2" t="s">
        <v>24</v>
      </c>
      <c r="AN410" s="10">
        <f t="shared" si="12"/>
        <v>45752</v>
      </c>
      <c r="AO410" t="e">
        <f>+VLOOKUP(D410,validaciones_json!$AS:$AS,1,0)</f>
        <v>#N/A</v>
      </c>
    </row>
    <row r="411" spans="1:41" ht="15" customHeight="1">
      <c r="A411" s="2" t="s">
        <v>547</v>
      </c>
      <c r="B411" s="2" t="s">
        <v>547</v>
      </c>
      <c r="C411" s="2"/>
      <c r="D411" s="2" t="s">
        <v>1919</v>
      </c>
      <c r="E411" s="2" t="str">
        <f t="shared" si="13"/>
        <v>R E001-14</v>
      </c>
      <c r="F411" s="2">
        <v>0</v>
      </c>
      <c r="G411" s="2"/>
      <c r="H411" s="2" t="s">
        <v>1014</v>
      </c>
      <c r="I411" s="3">
        <v>45751</v>
      </c>
      <c r="J411" s="3">
        <v>45751</v>
      </c>
      <c r="K411" s="3">
        <v>45755</v>
      </c>
      <c r="L411" s="2"/>
      <c r="M411" s="2"/>
      <c r="N411" s="2"/>
      <c r="O411" s="2"/>
      <c r="P411" s="2" t="s">
        <v>21</v>
      </c>
      <c r="Q411" s="2">
        <v>-300</v>
      </c>
      <c r="R411" s="2"/>
      <c r="S411" s="2">
        <v>-300</v>
      </c>
      <c r="T411" s="2">
        <v>-300</v>
      </c>
      <c r="U411" s="2"/>
      <c r="V411" s="2" t="s">
        <v>22</v>
      </c>
      <c r="W411" s="2" t="b">
        <v>0</v>
      </c>
      <c r="X411" s="2" t="s">
        <v>25</v>
      </c>
      <c r="Y411" s="2"/>
      <c r="Z411" s="2"/>
      <c r="AA411" s="2"/>
      <c r="AB411" s="2" t="s">
        <v>24</v>
      </c>
      <c r="AN411" s="10">
        <f t="shared" si="12"/>
        <v>45751</v>
      </c>
      <c r="AO411" t="e">
        <f>+VLOOKUP(D411,validaciones_json!$AS:$AS,1,0)</f>
        <v>#N/A</v>
      </c>
    </row>
    <row r="412" spans="1:41" ht="15" customHeight="1">
      <c r="A412" s="2" t="s">
        <v>968</v>
      </c>
      <c r="B412" s="2" t="s">
        <v>968</v>
      </c>
      <c r="C412" s="2"/>
      <c r="D412" s="2" t="s">
        <v>1919</v>
      </c>
      <c r="E412" s="2" t="str">
        <f t="shared" si="13"/>
        <v>R E001-23</v>
      </c>
      <c r="F412" s="2">
        <v>0</v>
      </c>
      <c r="G412" s="2"/>
      <c r="H412" s="2" t="s">
        <v>1015</v>
      </c>
      <c r="I412" s="3">
        <v>45750</v>
      </c>
      <c r="J412" s="3">
        <v>45750</v>
      </c>
      <c r="K412" s="3">
        <v>45750</v>
      </c>
      <c r="L412" s="2"/>
      <c r="M412" s="2"/>
      <c r="N412" s="2"/>
      <c r="O412" s="2"/>
      <c r="P412" s="2" t="s">
        <v>21</v>
      </c>
      <c r="Q412" s="2">
        <v>-1680</v>
      </c>
      <c r="R412" s="2"/>
      <c r="S412" s="2">
        <v>-1680</v>
      </c>
      <c r="T412" s="2">
        <v>-1680</v>
      </c>
      <c r="U412" s="2"/>
      <c r="V412" s="2" t="s">
        <v>22</v>
      </c>
      <c r="W412" s="2" t="b">
        <v>0</v>
      </c>
      <c r="X412" s="2" t="s">
        <v>25</v>
      </c>
      <c r="Y412" s="2"/>
      <c r="Z412" s="2"/>
      <c r="AA412" s="2"/>
      <c r="AB412" s="2" t="s">
        <v>24</v>
      </c>
      <c r="AN412" s="10">
        <f t="shared" si="12"/>
        <v>45750</v>
      </c>
      <c r="AO412" t="e">
        <f>+VLOOKUP(D412,validaciones_json!$AS:$AS,1,0)</f>
        <v>#N/A</v>
      </c>
    </row>
    <row r="413" spans="1:41" ht="15" customHeight="1">
      <c r="A413" s="2" t="s">
        <v>1016</v>
      </c>
      <c r="B413" s="2" t="s">
        <v>1016</v>
      </c>
      <c r="C413" s="2"/>
      <c r="D413" s="2" t="s">
        <v>1923</v>
      </c>
      <c r="E413" s="2" t="str">
        <f t="shared" si="13"/>
        <v>F FFF1-00001498</v>
      </c>
      <c r="F413" s="2">
        <v>0</v>
      </c>
      <c r="G413" s="2"/>
      <c r="H413" s="2" t="s">
        <v>1017</v>
      </c>
      <c r="I413" s="3">
        <v>45749</v>
      </c>
      <c r="J413" s="3">
        <v>45749</v>
      </c>
      <c r="K413" s="3">
        <v>45750</v>
      </c>
      <c r="L413" s="2"/>
      <c r="M413" s="2"/>
      <c r="N413" s="2"/>
      <c r="O413" s="2"/>
      <c r="P413" s="2" t="s">
        <v>21</v>
      </c>
      <c r="Q413" s="2">
        <v>-210.17</v>
      </c>
      <c r="R413" s="2">
        <v>-37.83</v>
      </c>
      <c r="S413" s="2">
        <v>-248</v>
      </c>
      <c r="T413" s="2">
        <v>-248</v>
      </c>
      <c r="U413" s="2"/>
      <c r="V413" s="2" t="s">
        <v>22</v>
      </c>
      <c r="W413" s="2" t="b">
        <v>0</v>
      </c>
      <c r="X413" s="2" t="s">
        <v>25</v>
      </c>
      <c r="Y413" s="2"/>
      <c r="Z413" s="2"/>
      <c r="AA413" s="2"/>
      <c r="AB413" s="2" t="s">
        <v>24</v>
      </c>
      <c r="AN413" s="10">
        <f t="shared" si="12"/>
        <v>45749</v>
      </c>
      <c r="AO413" t="e">
        <f>+VLOOKUP(D413,validaciones_json!$AS:$AS,1,0)</f>
        <v>#N/A</v>
      </c>
    </row>
    <row r="414" spans="1:41" ht="15" customHeight="1">
      <c r="A414" s="2" t="s">
        <v>1018</v>
      </c>
      <c r="B414" s="2" t="s">
        <v>1018</v>
      </c>
      <c r="C414" s="2"/>
      <c r="D414" s="2" t="s">
        <v>1923</v>
      </c>
      <c r="E414" s="2" t="str">
        <f t="shared" si="13"/>
        <v>F F002-00001290</v>
      </c>
      <c r="F414" s="2">
        <v>0</v>
      </c>
      <c r="G414" s="2"/>
      <c r="H414" s="2" t="s">
        <v>174</v>
      </c>
      <c r="I414" s="3">
        <v>45749</v>
      </c>
      <c r="J414" s="3">
        <v>45749</v>
      </c>
      <c r="K414" s="3">
        <v>45916</v>
      </c>
      <c r="L414" s="2" t="s">
        <v>1019</v>
      </c>
      <c r="M414" s="2"/>
      <c r="N414" s="2"/>
      <c r="O414" s="2"/>
      <c r="P414" s="2" t="s">
        <v>21</v>
      </c>
      <c r="Q414" s="2">
        <v>-750</v>
      </c>
      <c r="R414" s="2">
        <v>-135</v>
      </c>
      <c r="S414" s="2">
        <v>-885</v>
      </c>
      <c r="T414" s="2">
        <v>-885</v>
      </c>
      <c r="U414" s="2"/>
      <c r="V414" s="2" t="s">
        <v>22</v>
      </c>
      <c r="W414" s="2" t="b">
        <v>0</v>
      </c>
      <c r="X414" s="2" t="s">
        <v>25</v>
      </c>
      <c r="Y414" s="2"/>
      <c r="Z414" s="2"/>
      <c r="AA414" s="2"/>
      <c r="AB414" s="2" t="s">
        <v>24</v>
      </c>
      <c r="AN414" s="10">
        <f t="shared" si="12"/>
        <v>45749</v>
      </c>
      <c r="AO414" t="e">
        <f>+VLOOKUP(D414,validaciones_json!$AS:$AS,1,0)</f>
        <v>#N/A</v>
      </c>
    </row>
    <row r="415" spans="1:41" ht="15" customHeight="1">
      <c r="A415" s="2" t="s">
        <v>1020</v>
      </c>
      <c r="B415" s="2" t="s">
        <v>1020</v>
      </c>
      <c r="C415" s="2"/>
      <c r="D415" s="2" t="s">
        <v>1923</v>
      </c>
      <c r="E415" s="2" t="str">
        <f t="shared" si="13"/>
        <v>F FE24-00003202</v>
      </c>
      <c r="F415" s="2">
        <v>0</v>
      </c>
      <c r="G415" s="2"/>
      <c r="H415" s="2" t="s">
        <v>267</v>
      </c>
      <c r="I415" s="3">
        <v>45748</v>
      </c>
      <c r="J415" s="3">
        <v>45748</v>
      </c>
      <c r="K415" s="3">
        <v>45797</v>
      </c>
      <c r="L415" s="2"/>
      <c r="M415" s="2"/>
      <c r="N415" s="2"/>
      <c r="O415" s="2"/>
      <c r="P415" s="2" t="s">
        <v>21</v>
      </c>
      <c r="Q415" s="2">
        <v>-193.23</v>
      </c>
      <c r="R415" s="2">
        <v>-34.78</v>
      </c>
      <c r="S415" s="2">
        <v>-228.01</v>
      </c>
      <c r="T415" s="2">
        <v>-228.01</v>
      </c>
      <c r="U415" s="2"/>
      <c r="V415" s="2" t="s">
        <v>22</v>
      </c>
      <c r="W415" s="2" t="b">
        <v>0</v>
      </c>
      <c r="X415" s="2" t="s">
        <v>25</v>
      </c>
      <c r="Y415" s="2"/>
      <c r="Z415" s="2"/>
      <c r="AA415" s="2"/>
      <c r="AB415" s="2" t="s">
        <v>24</v>
      </c>
      <c r="AN415" s="10">
        <f t="shared" si="12"/>
        <v>45748</v>
      </c>
      <c r="AO415" t="e">
        <f>+VLOOKUP(D415,validaciones_json!$AS:$AS,1,0)</f>
        <v>#N/A</v>
      </c>
    </row>
    <row r="416" spans="1:41" ht="15" customHeight="1">
      <c r="A416" s="2" t="s">
        <v>1021</v>
      </c>
      <c r="B416" s="2" t="s">
        <v>1021</v>
      </c>
      <c r="C416" s="2"/>
      <c r="D416" s="2" t="s">
        <v>1919</v>
      </c>
      <c r="E416" s="2" t="str">
        <f t="shared" si="13"/>
        <v>R E001-136</v>
      </c>
      <c r="F416" s="2">
        <v>0</v>
      </c>
      <c r="G416" s="2"/>
      <c r="H416" s="2" t="s">
        <v>225</v>
      </c>
      <c r="I416" s="3">
        <v>45747</v>
      </c>
      <c r="J416" s="3">
        <v>45747</v>
      </c>
      <c r="K416" s="3">
        <v>45747</v>
      </c>
      <c r="L416" s="2" t="s">
        <v>1022</v>
      </c>
      <c r="M416" s="2"/>
      <c r="N416" s="2"/>
      <c r="O416" s="2"/>
      <c r="P416" s="2" t="s">
        <v>21</v>
      </c>
      <c r="Q416" s="2">
        <v>-840</v>
      </c>
      <c r="R416" s="2"/>
      <c r="S416" s="2">
        <v>-840</v>
      </c>
      <c r="T416" s="2">
        <v>-840</v>
      </c>
      <c r="U416" s="2"/>
      <c r="V416" s="2" t="s">
        <v>22</v>
      </c>
      <c r="W416" s="2" t="b">
        <v>0</v>
      </c>
      <c r="X416" s="2" t="s">
        <v>25</v>
      </c>
      <c r="Y416" s="2"/>
      <c r="Z416" s="2"/>
      <c r="AA416" s="2"/>
      <c r="AB416" s="2" t="s">
        <v>24</v>
      </c>
      <c r="AN416" s="10">
        <f t="shared" si="12"/>
        <v>45747</v>
      </c>
      <c r="AO416" t="e">
        <f>+VLOOKUP(D416,validaciones_json!$AS:$AS,1,0)</f>
        <v>#N/A</v>
      </c>
    </row>
    <row r="417" spans="1:41" ht="15" customHeight="1">
      <c r="A417" s="2" t="s">
        <v>1023</v>
      </c>
      <c r="B417" s="2" t="s">
        <v>1023</v>
      </c>
      <c r="C417" s="2"/>
      <c r="D417" s="2" t="s">
        <v>1919</v>
      </c>
      <c r="E417" s="2" t="str">
        <f t="shared" si="13"/>
        <v>R E001-2</v>
      </c>
      <c r="F417" s="2">
        <v>0</v>
      </c>
      <c r="G417" s="2"/>
      <c r="H417" s="2" t="s">
        <v>1024</v>
      </c>
      <c r="I417" s="3">
        <v>45744</v>
      </c>
      <c r="J417" s="3">
        <v>45744</v>
      </c>
      <c r="K417" s="3">
        <v>45744</v>
      </c>
      <c r="L417" s="2"/>
      <c r="M417" s="2"/>
      <c r="N417" s="2"/>
      <c r="O417" s="2"/>
      <c r="P417" s="2" t="s">
        <v>21</v>
      </c>
      <c r="Q417" s="2">
        <v>-1200</v>
      </c>
      <c r="R417" s="2"/>
      <c r="S417" s="2">
        <v>-1200</v>
      </c>
      <c r="T417" s="2">
        <v>-1200</v>
      </c>
      <c r="U417" s="2"/>
      <c r="V417" s="2" t="s">
        <v>22</v>
      </c>
      <c r="W417" s="2" t="b">
        <v>0</v>
      </c>
      <c r="X417" s="2" t="s">
        <v>25</v>
      </c>
      <c r="Y417" s="2"/>
      <c r="Z417" s="2"/>
      <c r="AA417" s="2"/>
      <c r="AB417" s="2" t="s">
        <v>24</v>
      </c>
      <c r="AN417" s="10">
        <f t="shared" si="12"/>
        <v>45744</v>
      </c>
      <c r="AO417" t="e">
        <f>+VLOOKUP(D417,validaciones_json!$AS:$AS,1,0)</f>
        <v>#N/A</v>
      </c>
    </row>
    <row r="418" spans="1:41" ht="15" customHeight="1">
      <c r="A418" s="2" t="s">
        <v>1025</v>
      </c>
      <c r="B418" s="2" t="s">
        <v>1025</v>
      </c>
      <c r="C418" s="2"/>
      <c r="D418" s="2" t="s">
        <v>1923</v>
      </c>
      <c r="E418" s="2" t="str">
        <f t="shared" si="13"/>
        <v>F FFF1-00001494</v>
      </c>
      <c r="F418" s="2">
        <v>0</v>
      </c>
      <c r="G418" s="2"/>
      <c r="H418" s="2" t="s">
        <v>1017</v>
      </c>
      <c r="I418" s="3">
        <v>45744</v>
      </c>
      <c r="J418" s="3">
        <v>45744</v>
      </c>
      <c r="K418" s="3">
        <v>45744</v>
      </c>
      <c r="L418" s="2" t="s">
        <v>1026</v>
      </c>
      <c r="M418" s="2"/>
      <c r="N418" s="2"/>
      <c r="O418" s="2"/>
      <c r="P418" s="2" t="s">
        <v>21</v>
      </c>
      <c r="Q418" s="2">
        <v>-661.02</v>
      </c>
      <c r="R418" s="2">
        <v>-118.98</v>
      </c>
      <c r="S418" s="2">
        <v>-780</v>
      </c>
      <c r="T418" s="2">
        <v>-780</v>
      </c>
      <c r="U418" s="2"/>
      <c r="V418" s="2" t="s">
        <v>22</v>
      </c>
      <c r="W418" s="2" t="b">
        <v>0</v>
      </c>
      <c r="X418" s="2" t="s">
        <v>25</v>
      </c>
      <c r="Y418" s="2"/>
      <c r="Z418" s="2"/>
      <c r="AA418" s="2"/>
      <c r="AB418" s="2" t="s">
        <v>24</v>
      </c>
      <c r="AN418" s="10">
        <f t="shared" si="12"/>
        <v>45744</v>
      </c>
      <c r="AO418" t="e">
        <f>+VLOOKUP(D418,validaciones_json!$AS:$AS,1,0)</f>
        <v>#N/A</v>
      </c>
    </row>
    <row r="419" spans="1:41" ht="15" customHeight="1">
      <c r="A419" s="2" t="s">
        <v>1027</v>
      </c>
      <c r="B419" s="2" t="s">
        <v>1027</v>
      </c>
      <c r="C419" s="2"/>
      <c r="D419" s="2" t="s">
        <v>1923</v>
      </c>
      <c r="E419" s="2" t="str">
        <f t="shared" si="13"/>
        <v>F FFF1-00001493</v>
      </c>
      <c r="F419" s="2">
        <v>0</v>
      </c>
      <c r="G419" s="2"/>
      <c r="H419" s="2" t="s">
        <v>1017</v>
      </c>
      <c r="I419" s="3">
        <v>45744</v>
      </c>
      <c r="J419" s="3">
        <v>45744</v>
      </c>
      <c r="K419" s="3">
        <v>45744</v>
      </c>
      <c r="L419" s="2" t="s">
        <v>1028</v>
      </c>
      <c r="M419" s="2"/>
      <c r="N419" s="2"/>
      <c r="O419" s="2"/>
      <c r="P419" s="2" t="s">
        <v>21</v>
      </c>
      <c r="Q419" s="2">
        <v>-1327.12</v>
      </c>
      <c r="R419" s="2">
        <v>-238.88</v>
      </c>
      <c r="S419" s="2">
        <v>-1566</v>
      </c>
      <c r="T419" s="2">
        <v>-1566</v>
      </c>
      <c r="U419" s="2"/>
      <c r="V419" s="2" t="s">
        <v>22</v>
      </c>
      <c r="W419" s="2" t="b">
        <v>0</v>
      </c>
      <c r="X419" s="2" t="s">
        <v>25</v>
      </c>
      <c r="Y419" s="2"/>
      <c r="Z419" s="2"/>
      <c r="AA419" s="2"/>
      <c r="AB419" s="2" t="s">
        <v>24</v>
      </c>
      <c r="AN419" s="10">
        <f t="shared" si="12"/>
        <v>45744</v>
      </c>
      <c r="AO419" t="e">
        <f>+VLOOKUP(D419,validaciones_json!$AS:$AS,1,0)</f>
        <v>#N/A</v>
      </c>
    </row>
    <row r="420" spans="1:41" ht="15" customHeight="1">
      <c r="A420" s="2" t="s">
        <v>590</v>
      </c>
      <c r="B420" s="2" t="s">
        <v>590</v>
      </c>
      <c r="C420" s="2"/>
      <c r="D420" s="2" t="s">
        <v>1919</v>
      </c>
      <c r="E420" s="2" t="str">
        <f t="shared" si="13"/>
        <v>R E001-13</v>
      </c>
      <c r="F420" s="2">
        <v>0</v>
      </c>
      <c r="G420" s="2"/>
      <c r="H420" s="2" t="s">
        <v>1014</v>
      </c>
      <c r="I420" s="3">
        <v>45742</v>
      </c>
      <c r="J420" s="3">
        <v>45742</v>
      </c>
      <c r="K420" s="3">
        <v>45743</v>
      </c>
      <c r="L420" s="2"/>
      <c r="M420" s="2"/>
      <c r="N420" s="2"/>
      <c r="O420" s="2"/>
      <c r="P420" s="2" t="s">
        <v>21</v>
      </c>
      <c r="Q420" s="2">
        <v>-300</v>
      </c>
      <c r="R420" s="2"/>
      <c r="S420" s="2">
        <v>-300</v>
      </c>
      <c r="T420" s="2">
        <v>-300</v>
      </c>
      <c r="U420" s="2"/>
      <c r="V420" s="2" t="s">
        <v>22</v>
      </c>
      <c r="W420" s="2" t="b">
        <v>0</v>
      </c>
      <c r="X420" s="2" t="s">
        <v>25</v>
      </c>
      <c r="Y420" s="2"/>
      <c r="Z420" s="2"/>
      <c r="AA420" s="2"/>
      <c r="AB420" s="2" t="s">
        <v>24</v>
      </c>
      <c r="AN420" s="10">
        <f t="shared" si="12"/>
        <v>45742</v>
      </c>
      <c r="AO420" t="e">
        <f>+VLOOKUP(D420,validaciones_json!$AS:$AS,1,0)</f>
        <v>#N/A</v>
      </c>
    </row>
    <row r="421" spans="1:41" ht="15" customHeight="1">
      <c r="A421" s="2" t="s">
        <v>1029</v>
      </c>
      <c r="B421" s="2" t="s">
        <v>1029</v>
      </c>
      <c r="C421" s="2"/>
      <c r="D421" s="2" t="s">
        <v>1923</v>
      </c>
      <c r="E421" s="2" t="str">
        <f t="shared" si="13"/>
        <v>F F001-00006261</v>
      </c>
      <c r="F421" s="2">
        <v>0</v>
      </c>
      <c r="G421" s="2"/>
      <c r="H421" s="2" t="s">
        <v>1030</v>
      </c>
      <c r="I421" s="3">
        <v>45740</v>
      </c>
      <c r="J421" s="3">
        <v>45742</v>
      </c>
      <c r="K421" s="3">
        <v>45740</v>
      </c>
      <c r="L421" s="2" t="s">
        <v>1031</v>
      </c>
      <c r="M421" s="2"/>
      <c r="N421" s="2"/>
      <c r="O421" s="2"/>
      <c r="P421" s="2" t="s">
        <v>21</v>
      </c>
      <c r="Q421" s="2">
        <v>-2700</v>
      </c>
      <c r="R421" s="2">
        <v>-486</v>
      </c>
      <c r="S421" s="2">
        <v>-3186</v>
      </c>
      <c r="T421" s="2">
        <v>-3186</v>
      </c>
      <c r="U421" s="2"/>
      <c r="V421" s="2" t="s">
        <v>22</v>
      </c>
      <c r="W421" s="2" t="b">
        <v>0</v>
      </c>
      <c r="X421" s="2" t="s">
        <v>25</v>
      </c>
      <c r="Y421" s="2"/>
      <c r="Z421" s="2"/>
      <c r="AA421" s="2"/>
      <c r="AB421" s="2" t="s">
        <v>24</v>
      </c>
      <c r="AN421" s="10">
        <f t="shared" si="12"/>
        <v>45740</v>
      </c>
      <c r="AO421" t="e">
        <f>+VLOOKUP(D421,validaciones_json!$AS:$AS,1,0)</f>
        <v>#N/A</v>
      </c>
    </row>
    <row r="422" spans="1:41" ht="15" customHeight="1">
      <c r="A422" s="2" t="s">
        <v>1032</v>
      </c>
      <c r="B422" s="2" t="s">
        <v>1032</v>
      </c>
      <c r="C422" s="2"/>
      <c r="D422" s="2" t="s">
        <v>1923</v>
      </c>
      <c r="E422" s="2" t="str">
        <f t="shared" si="13"/>
        <v>F F002-00001286</v>
      </c>
      <c r="F422" s="2">
        <v>0</v>
      </c>
      <c r="G422" s="2"/>
      <c r="H422" s="2" t="s">
        <v>174</v>
      </c>
      <c r="I422" s="3">
        <v>45740</v>
      </c>
      <c r="J422" s="3">
        <v>45740</v>
      </c>
      <c r="K422" s="3">
        <v>45761</v>
      </c>
      <c r="L422" s="2" t="s">
        <v>1033</v>
      </c>
      <c r="M422" s="2"/>
      <c r="N422" s="2"/>
      <c r="O422" s="2"/>
      <c r="P422" s="2" t="s">
        <v>21</v>
      </c>
      <c r="Q422" s="2">
        <v>-1800</v>
      </c>
      <c r="R422" s="2">
        <v>-324</v>
      </c>
      <c r="S422" s="2">
        <v>-2124</v>
      </c>
      <c r="T422" s="2">
        <v>-2124</v>
      </c>
      <c r="U422" s="2"/>
      <c r="V422" s="2" t="s">
        <v>22</v>
      </c>
      <c r="W422" s="2" t="b">
        <v>0</v>
      </c>
      <c r="X422" s="2" t="s">
        <v>25</v>
      </c>
      <c r="Y422" s="2"/>
      <c r="Z422" s="2"/>
      <c r="AA422" s="2"/>
      <c r="AB422" s="2" t="s">
        <v>24</v>
      </c>
      <c r="AN422" s="10">
        <f t="shared" si="12"/>
        <v>45740</v>
      </c>
      <c r="AO422" t="e">
        <f>+VLOOKUP(D422,validaciones_json!$AS:$AS,1,0)</f>
        <v>#N/A</v>
      </c>
    </row>
    <row r="423" spans="1:41" ht="15" customHeight="1">
      <c r="A423" s="2" t="s">
        <v>1034</v>
      </c>
      <c r="B423" s="2" t="s">
        <v>1034</v>
      </c>
      <c r="C423" s="2"/>
      <c r="D423" s="2" t="s">
        <v>1923</v>
      </c>
      <c r="E423" s="2" t="str">
        <f t="shared" si="13"/>
        <v>F F002-00001282</v>
      </c>
      <c r="F423" s="2">
        <v>0</v>
      </c>
      <c r="G423" s="2"/>
      <c r="H423" s="2" t="s">
        <v>174</v>
      </c>
      <c r="I423" s="3">
        <v>45735</v>
      </c>
      <c r="J423" s="3">
        <v>45735</v>
      </c>
      <c r="K423" s="3">
        <v>45916</v>
      </c>
      <c r="L423" s="2" t="s">
        <v>1035</v>
      </c>
      <c r="M423" s="2"/>
      <c r="N423" s="2"/>
      <c r="O423" s="2"/>
      <c r="P423" s="2" t="s">
        <v>21</v>
      </c>
      <c r="Q423" s="2">
        <v>-2220</v>
      </c>
      <c r="R423" s="2">
        <v>-399.6</v>
      </c>
      <c r="S423" s="2">
        <v>-2619.6</v>
      </c>
      <c r="T423" s="2">
        <v>-2619.6</v>
      </c>
      <c r="U423" s="2"/>
      <c r="V423" s="2" t="s">
        <v>22</v>
      </c>
      <c r="W423" s="2" t="b">
        <v>0</v>
      </c>
      <c r="X423" s="2" t="s">
        <v>25</v>
      </c>
      <c r="Y423" s="2"/>
      <c r="Z423" s="2"/>
      <c r="AA423" s="2"/>
      <c r="AB423" s="2" t="s">
        <v>24</v>
      </c>
      <c r="AN423" s="10">
        <f t="shared" si="12"/>
        <v>45735</v>
      </c>
      <c r="AO423" t="e">
        <f>+VLOOKUP(D423,validaciones_json!$AS:$AS,1,0)</f>
        <v>#N/A</v>
      </c>
    </row>
    <row r="424" spans="1:41" ht="15" customHeight="1">
      <c r="A424" s="2" t="s">
        <v>1036</v>
      </c>
      <c r="B424" s="2" t="s">
        <v>1036</v>
      </c>
      <c r="C424" s="2"/>
      <c r="D424" s="2" t="s">
        <v>1919</v>
      </c>
      <c r="E424" s="2" t="str">
        <f t="shared" si="13"/>
        <v>R E001-18</v>
      </c>
      <c r="F424" s="2">
        <v>0</v>
      </c>
      <c r="G424" s="2"/>
      <c r="H424" s="2" t="s">
        <v>201</v>
      </c>
      <c r="I424" s="3">
        <v>45733</v>
      </c>
      <c r="J424" s="3">
        <v>45733</v>
      </c>
      <c r="K424" s="3">
        <v>45749</v>
      </c>
      <c r="L424" s="2" t="s">
        <v>1037</v>
      </c>
      <c r="M424" s="2"/>
      <c r="N424" s="2"/>
      <c r="O424" s="2"/>
      <c r="P424" s="2" t="s">
        <v>21</v>
      </c>
      <c r="Q424" s="2">
        <v>-170</v>
      </c>
      <c r="R424" s="2"/>
      <c r="S424" s="2">
        <v>-170</v>
      </c>
      <c r="T424" s="2">
        <v>-170</v>
      </c>
      <c r="U424" s="2"/>
      <c r="V424" s="2" t="s">
        <v>22</v>
      </c>
      <c r="W424" s="2" t="b">
        <v>0</v>
      </c>
      <c r="X424" s="2" t="s">
        <v>25</v>
      </c>
      <c r="Y424" s="2"/>
      <c r="Z424" s="2"/>
      <c r="AA424" s="2"/>
      <c r="AB424" s="2" t="s">
        <v>24</v>
      </c>
      <c r="AN424" s="10">
        <f t="shared" si="12"/>
        <v>45733</v>
      </c>
      <c r="AO424" t="e">
        <f>+VLOOKUP(D424,validaciones_json!$AS:$AS,1,0)</f>
        <v>#N/A</v>
      </c>
    </row>
    <row r="425" spans="1:41" ht="15" customHeight="1">
      <c r="A425" s="2" t="s">
        <v>1038</v>
      </c>
      <c r="B425" s="2" t="s">
        <v>1038</v>
      </c>
      <c r="C425" s="2"/>
      <c r="D425" s="2" t="s">
        <v>1923</v>
      </c>
      <c r="E425" s="2" t="str">
        <f t="shared" si="13"/>
        <v>F FE23-00003622</v>
      </c>
      <c r="F425" s="2">
        <v>0</v>
      </c>
      <c r="G425" s="2"/>
      <c r="H425" s="2" t="s">
        <v>267</v>
      </c>
      <c r="I425" s="3">
        <v>45717</v>
      </c>
      <c r="J425" s="3">
        <v>45717</v>
      </c>
      <c r="K425" s="3">
        <v>45797</v>
      </c>
      <c r="L425" s="2"/>
      <c r="M425" s="2"/>
      <c r="N425" s="2"/>
      <c r="O425" s="2"/>
      <c r="P425" s="2" t="s">
        <v>21</v>
      </c>
      <c r="Q425" s="2">
        <v>-193.23</v>
      </c>
      <c r="R425" s="2">
        <v>-34.78</v>
      </c>
      <c r="S425" s="2">
        <v>-228.01</v>
      </c>
      <c r="T425" s="2">
        <v>-228.01</v>
      </c>
      <c r="U425" s="2"/>
      <c r="V425" s="2" t="s">
        <v>22</v>
      </c>
      <c r="W425" s="2" t="b">
        <v>0</v>
      </c>
      <c r="X425" s="2" t="s">
        <v>25</v>
      </c>
      <c r="Y425" s="2"/>
      <c r="Z425" s="2"/>
      <c r="AA425" s="2"/>
      <c r="AB425" s="2" t="s">
        <v>24</v>
      </c>
      <c r="AN425" s="10">
        <f t="shared" si="12"/>
        <v>45717</v>
      </c>
      <c r="AO425" t="e">
        <f>+VLOOKUP(D425,validaciones_json!$AS:$AS,1,0)</f>
        <v>#N/A</v>
      </c>
    </row>
    <row r="426" spans="1:41">
      <c r="A426" s="2"/>
      <c r="B426" s="2"/>
      <c r="C426" s="2"/>
      <c r="D426" s="2"/>
      <c r="E426" s="2"/>
      <c r="F426" s="2"/>
      <c r="G426" s="2"/>
      <c r="H426" s="2"/>
      <c r="I426" s="3"/>
      <c r="J426" s="3"/>
      <c r="K426" s="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N426" s="10">
        <f t="shared" si="12"/>
        <v>0</v>
      </c>
      <c r="AO426" t="e">
        <f>+VLOOKUP(D426,validaciones_json!$AS:$AS,1,0)</f>
        <v>#N/A</v>
      </c>
    </row>
    <row r="427" spans="1:41">
      <c r="A427" s="2"/>
      <c r="B427" s="2"/>
      <c r="C427" s="2"/>
      <c r="D427" s="2"/>
      <c r="E427" s="2"/>
      <c r="F427" s="2"/>
      <c r="G427" s="2"/>
      <c r="H427" s="2"/>
      <c r="I427" s="3"/>
      <c r="J427" s="3"/>
      <c r="K427" s="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N427" s="10">
        <f t="shared" si="12"/>
        <v>0</v>
      </c>
      <c r="AO427" t="e">
        <f>+VLOOKUP(D427,validaciones_json!$AS:$AS,1,0)</f>
        <v>#N/A</v>
      </c>
    </row>
    <row r="428" spans="1:41">
      <c r="A428" s="2"/>
      <c r="B428" s="2"/>
      <c r="C428" s="2"/>
      <c r="D428" s="2"/>
      <c r="E428" s="2"/>
      <c r="F428" s="2"/>
      <c r="G428" s="2"/>
      <c r="H428" s="2"/>
      <c r="I428" s="3"/>
      <c r="J428" s="3"/>
      <c r="K428" s="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N428" s="10">
        <f t="shared" si="12"/>
        <v>0</v>
      </c>
      <c r="AO428" t="e">
        <f>+VLOOKUP(D428,validaciones_json!$AS:$AS,1,0)</f>
        <v>#N/A</v>
      </c>
    </row>
    <row r="429" spans="1:41">
      <c r="A429" s="2"/>
      <c r="B429" s="2"/>
      <c r="C429" s="2"/>
      <c r="D429" s="2"/>
      <c r="E429" s="2"/>
      <c r="F429" s="2"/>
      <c r="G429" s="2"/>
      <c r="H429" s="2"/>
      <c r="I429" s="3"/>
      <c r="J429" s="3"/>
      <c r="K429" s="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N429" s="10">
        <f t="shared" si="12"/>
        <v>0</v>
      </c>
      <c r="AO429" t="e">
        <f>+VLOOKUP(D429,validaciones_json!$AS:$AS,1,0)</f>
        <v>#N/A</v>
      </c>
    </row>
    <row r="430" spans="1:41">
      <c r="A430" s="2"/>
      <c r="B430" s="2"/>
      <c r="C430" s="2"/>
      <c r="D430" s="2"/>
      <c r="E430" s="2"/>
      <c r="F430" s="2"/>
      <c r="G430" s="2"/>
      <c r="H430" s="2"/>
      <c r="I430" s="3"/>
      <c r="J430" s="3"/>
      <c r="K430" s="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N430" s="10">
        <f t="shared" si="12"/>
        <v>0</v>
      </c>
      <c r="AO430" t="e">
        <f>+VLOOKUP(D430,validaciones_json!$AS:$AS,1,0)</f>
        <v>#N/A</v>
      </c>
    </row>
    <row r="431" spans="1:41">
      <c r="A431" s="2"/>
      <c r="B431" s="2"/>
      <c r="C431" s="2"/>
      <c r="D431" s="2"/>
      <c r="E431" s="2"/>
      <c r="F431" s="2"/>
      <c r="G431" s="2"/>
      <c r="H431" s="2"/>
      <c r="I431" s="3"/>
      <c r="J431" s="3"/>
      <c r="K431" s="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N431" s="10">
        <f t="shared" si="12"/>
        <v>0</v>
      </c>
      <c r="AO431" t="e">
        <f>+VLOOKUP(D431,validaciones_json!$AS:$AS,1,0)</f>
        <v>#N/A</v>
      </c>
    </row>
    <row r="432" spans="1:41">
      <c r="A432" s="2"/>
      <c r="B432" s="2"/>
      <c r="C432" s="2"/>
      <c r="D432" s="2"/>
      <c r="E432" s="2"/>
      <c r="F432" s="2"/>
      <c r="G432" s="2"/>
      <c r="H432" s="2"/>
      <c r="I432" s="3"/>
      <c r="J432" s="3"/>
      <c r="K432" s="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N432" s="10">
        <f t="shared" si="12"/>
        <v>0</v>
      </c>
      <c r="AO432" t="e">
        <f>+VLOOKUP(D432,validaciones_json!$AS:$AS,1,0)</f>
        <v>#N/A</v>
      </c>
    </row>
    <row r="433" spans="1:41">
      <c r="A433" s="2"/>
      <c r="B433" s="2"/>
      <c r="C433" s="2"/>
      <c r="D433" s="2"/>
      <c r="E433" s="2"/>
      <c r="F433" s="2"/>
      <c r="G433" s="2"/>
      <c r="H433" s="2"/>
      <c r="I433" s="3"/>
      <c r="J433" s="3"/>
      <c r="K433" s="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N433" s="10">
        <f t="shared" si="12"/>
        <v>0</v>
      </c>
      <c r="AO433" t="e">
        <f>+VLOOKUP(D433,validaciones_json!$AS:$AS,1,0)</f>
        <v>#N/A</v>
      </c>
    </row>
    <row r="434" spans="1:41">
      <c r="A434" s="2"/>
      <c r="B434" s="2"/>
      <c r="C434" s="2"/>
      <c r="D434" s="2"/>
      <c r="E434" s="2"/>
      <c r="F434" s="2"/>
      <c r="G434" s="2"/>
      <c r="H434" s="2"/>
      <c r="I434" s="3"/>
      <c r="J434" s="3"/>
      <c r="K434" s="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N434" s="10">
        <f t="shared" si="12"/>
        <v>0</v>
      </c>
      <c r="AO434" t="e">
        <f>+VLOOKUP(D434,validaciones_json!$AS:$AS,1,0)</f>
        <v>#N/A</v>
      </c>
    </row>
    <row r="435" spans="1:41">
      <c r="A435" s="2"/>
      <c r="B435" s="2"/>
      <c r="C435" s="2"/>
      <c r="D435" s="2"/>
      <c r="E435" s="2"/>
      <c r="F435" s="2"/>
      <c r="G435" s="2"/>
      <c r="H435" s="2"/>
      <c r="I435" s="3"/>
      <c r="J435" s="3"/>
      <c r="K435" s="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N435" s="10">
        <f t="shared" si="12"/>
        <v>0</v>
      </c>
      <c r="AO435" t="e">
        <f>+VLOOKUP(D435,validaciones_json!$AS:$AS,1,0)</f>
        <v>#N/A</v>
      </c>
    </row>
    <row r="436" spans="1:41">
      <c r="A436" s="2"/>
      <c r="B436" s="2"/>
      <c r="C436" s="2"/>
      <c r="D436" s="2"/>
      <c r="E436" s="2"/>
      <c r="F436" s="2"/>
      <c r="G436" s="2"/>
      <c r="H436" s="2"/>
      <c r="I436" s="3"/>
      <c r="J436" s="3"/>
      <c r="K436" s="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N436" s="10">
        <f t="shared" si="12"/>
        <v>0</v>
      </c>
      <c r="AO436" t="e">
        <f>+VLOOKUP(D436,validaciones_json!$AS:$AS,1,0)</f>
        <v>#N/A</v>
      </c>
    </row>
    <row r="437" spans="1:41">
      <c r="A437" s="2"/>
      <c r="B437" s="2"/>
      <c r="C437" s="2"/>
      <c r="D437" s="2"/>
      <c r="E437" s="2"/>
      <c r="F437" s="2"/>
      <c r="G437" s="2"/>
      <c r="H437" s="2"/>
      <c r="I437" s="3"/>
      <c r="J437" s="3"/>
      <c r="K437" s="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N437" s="10">
        <f t="shared" si="12"/>
        <v>0</v>
      </c>
      <c r="AO437" t="e">
        <f>+VLOOKUP(D437,validaciones_json!$AS:$AS,1,0)</f>
        <v>#N/A</v>
      </c>
    </row>
    <row r="438" spans="1:41">
      <c r="A438" s="2"/>
      <c r="B438" s="2"/>
      <c r="C438" s="2"/>
      <c r="D438" s="2"/>
      <c r="E438" s="2"/>
      <c r="F438" s="2"/>
      <c r="G438" s="2"/>
      <c r="H438" s="2"/>
      <c r="I438" s="3"/>
      <c r="J438" s="3"/>
      <c r="K438" s="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N438" s="10">
        <f t="shared" si="12"/>
        <v>0</v>
      </c>
      <c r="AO438" t="e">
        <f>+VLOOKUP(D438,validaciones_json!$AS:$AS,1,0)</f>
        <v>#N/A</v>
      </c>
    </row>
    <row r="439" spans="1:41">
      <c r="A439" s="2"/>
      <c r="B439" s="2"/>
      <c r="C439" s="2"/>
      <c r="D439" s="2"/>
      <c r="E439" s="2"/>
      <c r="F439" s="2"/>
      <c r="G439" s="2"/>
      <c r="H439" s="2"/>
      <c r="I439" s="3"/>
      <c r="J439" s="3"/>
      <c r="K439" s="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N439" s="10">
        <f t="shared" si="12"/>
        <v>0</v>
      </c>
      <c r="AO439" t="e">
        <f>+VLOOKUP(D439,validaciones_json!$AS:$AS,1,0)</f>
        <v>#N/A</v>
      </c>
    </row>
    <row r="440" spans="1:41">
      <c r="A440" s="2"/>
      <c r="B440" s="2"/>
      <c r="C440" s="2"/>
      <c r="D440" s="2"/>
      <c r="E440" s="2"/>
      <c r="F440" s="2"/>
      <c r="G440" s="2"/>
      <c r="H440" s="2"/>
      <c r="I440" s="3"/>
      <c r="J440" s="3"/>
      <c r="K440" s="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N440" s="10">
        <f t="shared" si="12"/>
        <v>0</v>
      </c>
      <c r="AO440" t="e">
        <f>+VLOOKUP(D440,validaciones_json!$AS:$AS,1,0)</f>
        <v>#N/A</v>
      </c>
    </row>
    <row r="441" spans="1:41">
      <c r="A441" s="2"/>
      <c r="B441" s="2"/>
      <c r="C441" s="2"/>
      <c r="D441" s="2"/>
      <c r="E441" s="2"/>
      <c r="F441" s="2"/>
      <c r="G441" s="2"/>
      <c r="H441" s="2"/>
      <c r="I441" s="3"/>
      <c r="J441" s="3"/>
      <c r="K441" s="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N441" s="10">
        <f t="shared" si="12"/>
        <v>0</v>
      </c>
      <c r="AO441" t="e">
        <f>+VLOOKUP(D441,validaciones_json!$AS:$AS,1,0)</f>
        <v>#N/A</v>
      </c>
    </row>
    <row r="442" spans="1:41">
      <c r="A442" s="2"/>
      <c r="B442" s="2"/>
      <c r="C442" s="2"/>
      <c r="D442" s="2"/>
      <c r="E442" s="2"/>
      <c r="F442" s="2"/>
      <c r="G442" s="2"/>
      <c r="H442" s="2"/>
      <c r="I442" s="3"/>
      <c r="J442" s="3"/>
      <c r="K442" s="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N442" s="10">
        <f t="shared" si="12"/>
        <v>0</v>
      </c>
      <c r="AO442" t="e">
        <f>+VLOOKUP(D442,validaciones_json!$AS:$AS,1,0)</f>
        <v>#N/A</v>
      </c>
    </row>
    <row r="443" spans="1:41">
      <c r="A443" s="2"/>
      <c r="B443" s="2"/>
      <c r="C443" s="2"/>
      <c r="D443" s="2"/>
      <c r="E443" s="2"/>
      <c r="F443" s="2"/>
      <c r="G443" s="2"/>
      <c r="H443" s="2"/>
      <c r="I443" s="3"/>
      <c r="J443" s="3"/>
      <c r="K443" s="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N443" s="10">
        <f t="shared" si="12"/>
        <v>0</v>
      </c>
      <c r="AO443" t="e">
        <f>+VLOOKUP(D443,validaciones_json!$AS:$AS,1,0)</f>
        <v>#N/A</v>
      </c>
    </row>
    <row r="444" spans="1:41">
      <c r="A444" s="2"/>
      <c r="B444" s="2"/>
      <c r="C444" s="2"/>
      <c r="D444" s="2"/>
      <c r="E444" s="2"/>
      <c r="F444" s="2"/>
      <c r="G444" s="2"/>
      <c r="H444" s="2"/>
      <c r="I444" s="3"/>
      <c r="J444" s="3"/>
      <c r="K444" s="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N444" s="10">
        <f t="shared" si="12"/>
        <v>0</v>
      </c>
      <c r="AO444" t="e">
        <f>+VLOOKUP(D444,validaciones_json!$AS:$AS,1,0)</f>
        <v>#N/A</v>
      </c>
    </row>
    <row r="445" spans="1:41">
      <c r="A445" s="2"/>
      <c r="B445" s="2"/>
      <c r="C445" s="2"/>
      <c r="D445" s="2"/>
      <c r="E445" s="2"/>
      <c r="F445" s="2"/>
      <c r="G445" s="2"/>
      <c r="H445" s="2"/>
      <c r="I445" s="3"/>
      <c r="J445" s="3"/>
      <c r="K445" s="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N445" s="10">
        <f t="shared" si="12"/>
        <v>0</v>
      </c>
      <c r="AO445" t="e">
        <f>+VLOOKUP(D445,validaciones_json!$AS:$AS,1,0)</f>
        <v>#N/A</v>
      </c>
    </row>
    <row r="446" spans="1:41">
      <c r="A446" s="2"/>
      <c r="B446" s="2"/>
      <c r="C446" s="2"/>
      <c r="D446" s="2"/>
      <c r="E446" s="2"/>
      <c r="F446" s="2"/>
      <c r="G446" s="2"/>
      <c r="H446" s="2"/>
      <c r="I446" s="3"/>
      <c r="J446" s="3"/>
      <c r="K446" s="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N446" s="10">
        <f t="shared" si="12"/>
        <v>0</v>
      </c>
      <c r="AO446" t="e">
        <f>+VLOOKUP(D446,validaciones_json!$AS:$AS,1,0)</f>
        <v>#N/A</v>
      </c>
    </row>
    <row r="447" spans="1:41">
      <c r="A447" s="2"/>
      <c r="B447" s="2"/>
      <c r="C447" s="2"/>
      <c r="D447" s="2"/>
      <c r="E447" s="2"/>
      <c r="F447" s="2"/>
      <c r="G447" s="2"/>
      <c r="H447" s="2"/>
      <c r="I447" s="3"/>
      <c r="J447" s="3"/>
      <c r="K447" s="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N447" s="10">
        <f t="shared" si="12"/>
        <v>0</v>
      </c>
      <c r="AO447" t="e">
        <f>+VLOOKUP(D447,validaciones_json!$AS:$AS,1,0)</f>
        <v>#N/A</v>
      </c>
    </row>
    <row r="448" spans="1:41">
      <c r="A448" s="2"/>
      <c r="B448" s="2"/>
      <c r="C448" s="2"/>
      <c r="D448" s="2"/>
      <c r="E448" s="2"/>
      <c r="F448" s="2"/>
      <c r="G448" s="2"/>
      <c r="H448" s="2"/>
      <c r="I448" s="3"/>
      <c r="J448" s="3"/>
      <c r="K448" s="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N448" s="10">
        <f t="shared" si="12"/>
        <v>0</v>
      </c>
      <c r="AO448" t="e">
        <f>+VLOOKUP(D448,validaciones_json!$AS:$AS,1,0)</f>
        <v>#N/A</v>
      </c>
    </row>
    <row r="449" spans="1:41">
      <c r="A449" s="2"/>
      <c r="B449" s="2"/>
      <c r="C449" s="2"/>
      <c r="D449" s="2"/>
      <c r="E449" s="2"/>
      <c r="F449" s="2"/>
      <c r="G449" s="2"/>
      <c r="H449" s="2"/>
      <c r="I449" s="3"/>
      <c r="J449" s="3"/>
      <c r="K449" s="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N449" s="10">
        <f t="shared" si="12"/>
        <v>0</v>
      </c>
      <c r="AO449" t="e">
        <f>+VLOOKUP(D449,validaciones_json!$AS:$AS,1,0)</f>
        <v>#N/A</v>
      </c>
    </row>
    <row r="450" spans="1:41">
      <c r="A450" s="2"/>
      <c r="B450" s="2"/>
      <c r="C450" s="2"/>
      <c r="D450" s="2"/>
      <c r="E450" s="2"/>
      <c r="F450" s="2"/>
      <c r="G450" s="2"/>
      <c r="H450" s="2"/>
      <c r="I450" s="3"/>
      <c r="J450" s="3"/>
      <c r="K450" s="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N450" s="10">
        <f t="shared" ref="AN450:AN513" si="14">+IF(AM450&lt;&gt;"",AM450,I450)</f>
        <v>0</v>
      </c>
      <c r="AO450" t="e">
        <f>+VLOOKUP(D450,validaciones_json!$AS:$AS,1,0)</f>
        <v>#N/A</v>
      </c>
    </row>
    <row r="451" spans="1:41">
      <c r="A451" s="2"/>
      <c r="B451" s="2"/>
      <c r="C451" s="2"/>
      <c r="D451" s="2"/>
      <c r="E451" s="2"/>
      <c r="F451" s="2"/>
      <c r="G451" s="2"/>
      <c r="H451" s="2"/>
      <c r="I451" s="3"/>
      <c r="J451" s="3"/>
      <c r="K451" s="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N451" s="10">
        <f t="shared" si="14"/>
        <v>0</v>
      </c>
      <c r="AO451" t="e">
        <f>+VLOOKUP(D451,validaciones_json!$AS:$AS,1,0)</f>
        <v>#N/A</v>
      </c>
    </row>
    <row r="452" spans="1:41">
      <c r="A452" s="2"/>
      <c r="B452" s="2"/>
      <c r="C452" s="2"/>
      <c r="D452" s="2"/>
      <c r="E452" s="2"/>
      <c r="F452" s="2"/>
      <c r="G452" s="2"/>
      <c r="H452" s="2"/>
      <c r="I452" s="3"/>
      <c r="J452" s="3"/>
      <c r="K452" s="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N452" s="10">
        <f t="shared" si="14"/>
        <v>0</v>
      </c>
      <c r="AO452" t="e">
        <f>+VLOOKUP(D452,validaciones_json!$AS:$AS,1,0)</f>
        <v>#N/A</v>
      </c>
    </row>
    <row r="453" spans="1:41">
      <c r="A453" s="2"/>
      <c r="B453" s="2"/>
      <c r="C453" s="2"/>
      <c r="D453" s="2"/>
      <c r="E453" s="2"/>
      <c r="F453" s="2"/>
      <c r="G453" s="2"/>
      <c r="H453" s="2"/>
      <c r="I453" s="3"/>
      <c r="J453" s="3"/>
      <c r="K453" s="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N453" s="10">
        <f t="shared" si="14"/>
        <v>0</v>
      </c>
      <c r="AO453" t="e">
        <f>+VLOOKUP(D453,validaciones_json!$AS:$AS,1,0)</f>
        <v>#N/A</v>
      </c>
    </row>
    <row r="454" spans="1:41">
      <c r="A454" s="2"/>
      <c r="B454" s="2"/>
      <c r="C454" s="2"/>
      <c r="D454" s="2"/>
      <c r="E454" s="2"/>
      <c r="F454" s="2"/>
      <c r="G454" s="2"/>
      <c r="H454" s="2"/>
      <c r="I454" s="3"/>
      <c r="J454" s="3"/>
      <c r="K454" s="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N454" s="10">
        <f t="shared" si="14"/>
        <v>0</v>
      </c>
      <c r="AO454" t="e">
        <f>+VLOOKUP(D454,validaciones_json!$AS:$AS,1,0)</f>
        <v>#N/A</v>
      </c>
    </row>
    <row r="455" spans="1:41">
      <c r="A455" s="2"/>
      <c r="B455" s="2"/>
      <c r="C455" s="2"/>
      <c r="D455" s="2"/>
      <c r="E455" s="2"/>
      <c r="F455" s="2"/>
      <c r="G455" s="2"/>
      <c r="H455" s="2"/>
      <c r="I455" s="3"/>
      <c r="J455" s="3"/>
      <c r="K455" s="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N455" s="10">
        <f t="shared" si="14"/>
        <v>0</v>
      </c>
      <c r="AO455" t="e">
        <f>+VLOOKUP(D455,validaciones_json!$AS:$AS,1,0)</f>
        <v>#N/A</v>
      </c>
    </row>
    <row r="456" spans="1:41">
      <c r="A456" s="2"/>
      <c r="B456" s="2"/>
      <c r="C456" s="2"/>
      <c r="D456" s="2"/>
      <c r="E456" s="2"/>
      <c r="F456" s="2"/>
      <c r="G456" s="2"/>
      <c r="H456" s="2"/>
      <c r="I456" s="3"/>
      <c r="J456" s="3"/>
      <c r="K456" s="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N456" s="10">
        <f t="shared" si="14"/>
        <v>0</v>
      </c>
      <c r="AO456" t="e">
        <f>+VLOOKUP(D456,validaciones_json!$AS:$AS,1,0)</f>
        <v>#N/A</v>
      </c>
    </row>
    <row r="457" spans="1:41">
      <c r="A457" s="2"/>
      <c r="B457" s="2"/>
      <c r="C457" s="2"/>
      <c r="D457" s="2"/>
      <c r="E457" s="2"/>
      <c r="F457" s="2"/>
      <c r="G457" s="2"/>
      <c r="H457" s="2"/>
      <c r="I457" s="3"/>
      <c r="J457" s="3"/>
      <c r="K457" s="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N457" s="10">
        <f t="shared" si="14"/>
        <v>0</v>
      </c>
      <c r="AO457" t="e">
        <f>+VLOOKUP(D457,validaciones_json!$AS:$AS,1,0)</f>
        <v>#N/A</v>
      </c>
    </row>
    <row r="458" spans="1:41">
      <c r="A458" s="2"/>
      <c r="B458" s="2"/>
      <c r="C458" s="2"/>
      <c r="D458" s="2"/>
      <c r="E458" s="2"/>
      <c r="F458" s="2"/>
      <c r="G458" s="2"/>
      <c r="H458" s="2"/>
      <c r="I458" s="3"/>
      <c r="J458" s="3"/>
      <c r="K458" s="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N458" s="10">
        <f t="shared" si="14"/>
        <v>0</v>
      </c>
      <c r="AO458" t="e">
        <f>+VLOOKUP(D458,validaciones_json!$AS:$AS,1,0)</f>
        <v>#N/A</v>
      </c>
    </row>
    <row r="459" spans="1:41">
      <c r="A459" s="2"/>
      <c r="B459" s="2"/>
      <c r="C459" s="2"/>
      <c r="D459" s="2"/>
      <c r="E459" s="2"/>
      <c r="F459" s="2"/>
      <c r="G459" s="2"/>
      <c r="H459" s="2"/>
      <c r="I459" s="3"/>
      <c r="J459" s="3"/>
      <c r="K459" s="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N459" s="10">
        <f t="shared" si="14"/>
        <v>0</v>
      </c>
      <c r="AO459" t="e">
        <f>+VLOOKUP(D459,validaciones_json!$AS:$AS,1,0)</f>
        <v>#N/A</v>
      </c>
    </row>
    <row r="460" spans="1:41">
      <c r="A460" s="2"/>
      <c r="B460" s="2"/>
      <c r="C460" s="2"/>
      <c r="D460" s="2"/>
      <c r="E460" s="2"/>
      <c r="F460" s="2"/>
      <c r="G460" s="2"/>
      <c r="H460" s="2"/>
      <c r="I460" s="3"/>
      <c r="J460" s="3"/>
      <c r="K460" s="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N460" s="10">
        <f t="shared" si="14"/>
        <v>0</v>
      </c>
      <c r="AO460" t="e">
        <f>+VLOOKUP(D460,validaciones_json!$AS:$AS,1,0)</f>
        <v>#N/A</v>
      </c>
    </row>
    <row r="461" spans="1:41">
      <c r="A461" s="2"/>
      <c r="B461" s="2"/>
      <c r="C461" s="2"/>
      <c r="D461" s="2"/>
      <c r="E461" s="2"/>
      <c r="F461" s="2"/>
      <c r="G461" s="2"/>
      <c r="H461" s="2"/>
      <c r="I461" s="3"/>
      <c r="J461" s="3"/>
      <c r="K461" s="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N461" s="10">
        <f t="shared" si="14"/>
        <v>0</v>
      </c>
      <c r="AO461" t="e">
        <f>+VLOOKUP(D461,validaciones_json!$AS:$AS,1,0)</f>
        <v>#N/A</v>
      </c>
    </row>
    <row r="462" spans="1:41">
      <c r="A462" s="2"/>
      <c r="B462" s="2"/>
      <c r="C462" s="2"/>
      <c r="D462" s="2"/>
      <c r="E462" s="2"/>
      <c r="F462" s="2"/>
      <c r="G462" s="2"/>
      <c r="H462" s="2"/>
      <c r="I462" s="3"/>
      <c r="J462" s="3"/>
      <c r="K462" s="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N462" s="10">
        <f t="shared" si="14"/>
        <v>0</v>
      </c>
      <c r="AO462" t="e">
        <f>+VLOOKUP(D462,validaciones_json!$AS:$AS,1,0)</f>
        <v>#N/A</v>
      </c>
    </row>
    <row r="463" spans="1:41">
      <c r="A463" s="2"/>
      <c r="B463" s="2"/>
      <c r="C463" s="2"/>
      <c r="D463" s="2"/>
      <c r="E463" s="2"/>
      <c r="F463" s="2"/>
      <c r="G463" s="2"/>
      <c r="H463" s="2"/>
      <c r="I463" s="3"/>
      <c r="J463" s="3"/>
      <c r="K463" s="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N463" s="10">
        <f t="shared" si="14"/>
        <v>0</v>
      </c>
      <c r="AO463" t="e">
        <f>+VLOOKUP(D463,validaciones_json!$AS:$AS,1,0)</f>
        <v>#N/A</v>
      </c>
    </row>
    <row r="464" spans="1:41">
      <c r="A464" s="2"/>
      <c r="B464" s="2"/>
      <c r="C464" s="2"/>
      <c r="D464" s="2"/>
      <c r="E464" s="2"/>
      <c r="F464" s="2"/>
      <c r="G464" s="2"/>
      <c r="H464" s="2"/>
      <c r="I464" s="3"/>
      <c r="J464" s="3"/>
      <c r="K464" s="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N464" s="10">
        <f t="shared" si="14"/>
        <v>0</v>
      </c>
      <c r="AO464" t="e">
        <f>+VLOOKUP(D464,validaciones_json!$AS:$AS,1,0)</f>
        <v>#N/A</v>
      </c>
    </row>
    <row r="465" spans="1:41">
      <c r="A465" s="2"/>
      <c r="B465" s="2"/>
      <c r="C465" s="2"/>
      <c r="D465" s="2"/>
      <c r="E465" s="2"/>
      <c r="F465" s="2"/>
      <c r="G465" s="2"/>
      <c r="H465" s="2"/>
      <c r="I465" s="3"/>
      <c r="J465" s="3"/>
      <c r="K465" s="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N465" s="10">
        <f t="shared" si="14"/>
        <v>0</v>
      </c>
      <c r="AO465" t="e">
        <f>+VLOOKUP(D465,validaciones_json!$AS:$AS,1,0)</f>
        <v>#N/A</v>
      </c>
    </row>
    <row r="466" spans="1:41">
      <c r="A466" s="2"/>
      <c r="B466" s="2"/>
      <c r="C466" s="2"/>
      <c r="D466" s="2"/>
      <c r="E466" s="2"/>
      <c r="F466" s="2"/>
      <c r="G466" s="2"/>
      <c r="H466" s="2"/>
      <c r="I466" s="3"/>
      <c r="J466" s="3"/>
      <c r="K466" s="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N466" s="10">
        <f t="shared" si="14"/>
        <v>0</v>
      </c>
      <c r="AO466" t="e">
        <f>+VLOOKUP(D466,validaciones_json!$AS:$AS,1,0)</f>
        <v>#N/A</v>
      </c>
    </row>
    <row r="467" spans="1:41">
      <c r="A467" s="2"/>
      <c r="B467" s="2"/>
      <c r="C467" s="2"/>
      <c r="D467" s="2"/>
      <c r="E467" s="2"/>
      <c r="F467" s="2"/>
      <c r="G467" s="2"/>
      <c r="H467" s="2"/>
      <c r="I467" s="3"/>
      <c r="J467" s="3"/>
      <c r="K467" s="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N467" s="10">
        <f t="shared" si="14"/>
        <v>0</v>
      </c>
      <c r="AO467" t="e">
        <f>+VLOOKUP(D467,validaciones_json!$AS:$AS,1,0)</f>
        <v>#N/A</v>
      </c>
    </row>
    <row r="468" spans="1:41">
      <c r="A468" s="2"/>
      <c r="B468" s="2"/>
      <c r="C468" s="2"/>
      <c r="D468" s="2"/>
      <c r="E468" s="2"/>
      <c r="F468" s="2"/>
      <c r="G468" s="2"/>
      <c r="H468" s="2"/>
      <c r="I468" s="3"/>
      <c r="J468" s="3"/>
      <c r="K468" s="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N468" s="10">
        <f t="shared" si="14"/>
        <v>0</v>
      </c>
      <c r="AO468" t="e">
        <f>+VLOOKUP(D468,validaciones_json!$AS:$AS,1,0)</f>
        <v>#N/A</v>
      </c>
    </row>
    <row r="469" spans="1:41">
      <c r="A469" s="2"/>
      <c r="B469" s="2"/>
      <c r="C469" s="2"/>
      <c r="D469" s="2"/>
      <c r="E469" s="2"/>
      <c r="F469" s="2"/>
      <c r="G469" s="2"/>
      <c r="H469" s="2"/>
      <c r="I469" s="3"/>
      <c r="J469" s="3"/>
      <c r="K469" s="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N469" s="10">
        <f t="shared" si="14"/>
        <v>0</v>
      </c>
      <c r="AO469" t="e">
        <f>+VLOOKUP(D469,validaciones_json!$AS:$AS,1,0)</f>
        <v>#N/A</v>
      </c>
    </row>
    <row r="470" spans="1:41">
      <c r="A470" s="2"/>
      <c r="B470" s="2"/>
      <c r="C470" s="2"/>
      <c r="D470" s="2"/>
      <c r="E470" s="2"/>
      <c r="F470" s="2"/>
      <c r="G470" s="2"/>
      <c r="H470" s="2"/>
      <c r="I470" s="3"/>
      <c r="J470" s="3"/>
      <c r="K470" s="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N470" s="10">
        <f t="shared" si="14"/>
        <v>0</v>
      </c>
      <c r="AO470" t="e">
        <f>+VLOOKUP(D470,validaciones_json!$AS:$AS,1,0)</f>
        <v>#N/A</v>
      </c>
    </row>
    <row r="471" spans="1:41">
      <c r="A471" s="2"/>
      <c r="B471" s="2"/>
      <c r="C471" s="2"/>
      <c r="D471" s="2"/>
      <c r="E471" s="2"/>
      <c r="F471" s="2"/>
      <c r="G471" s="2"/>
      <c r="H471" s="2"/>
      <c r="I471" s="3"/>
      <c r="J471" s="3"/>
      <c r="K471" s="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N471" s="10">
        <f t="shared" si="14"/>
        <v>0</v>
      </c>
      <c r="AO471" t="e">
        <f>+VLOOKUP(D471,validaciones_json!$AS:$AS,1,0)</f>
        <v>#N/A</v>
      </c>
    </row>
    <row r="472" spans="1:41">
      <c r="A472" s="2"/>
      <c r="B472" s="2"/>
      <c r="C472" s="2"/>
      <c r="D472" s="2"/>
      <c r="E472" s="2"/>
      <c r="F472" s="2"/>
      <c r="G472" s="2"/>
      <c r="H472" s="2"/>
      <c r="I472" s="3"/>
      <c r="J472" s="3"/>
      <c r="K472" s="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N472" s="10">
        <f t="shared" si="14"/>
        <v>0</v>
      </c>
      <c r="AO472" t="e">
        <f>+VLOOKUP(D472,validaciones_json!$AS:$AS,1,0)</f>
        <v>#N/A</v>
      </c>
    </row>
    <row r="473" spans="1:41">
      <c r="A473" s="2"/>
      <c r="B473" s="2"/>
      <c r="C473" s="2"/>
      <c r="D473" s="2"/>
      <c r="E473" s="2"/>
      <c r="F473" s="2"/>
      <c r="G473" s="2"/>
      <c r="H473" s="2"/>
      <c r="I473" s="3"/>
      <c r="J473" s="3"/>
      <c r="K473" s="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N473" s="10">
        <f t="shared" si="14"/>
        <v>0</v>
      </c>
      <c r="AO473" t="e">
        <f>+VLOOKUP(D473,validaciones_json!$AS:$AS,1,0)</f>
        <v>#N/A</v>
      </c>
    </row>
    <row r="474" spans="1:41">
      <c r="A474" s="2"/>
      <c r="B474" s="2"/>
      <c r="C474" s="2"/>
      <c r="D474" s="2"/>
      <c r="E474" s="2"/>
      <c r="F474" s="2"/>
      <c r="G474" s="2"/>
      <c r="H474" s="2"/>
      <c r="I474" s="3"/>
      <c r="J474" s="3"/>
      <c r="K474" s="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N474" s="10">
        <f t="shared" si="14"/>
        <v>0</v>
      </c>
      <c r="AO474" t="e">
        <f>+VLOOKUP(D474,validaciones_json!$AS:$AS,1,0)</f>
        <v>#N/A</v>
      </c>
    </row>
    <row r="475" spans="1:41">
      <c r="A475" s="2"/>
      <c r="B475" s="2"/>
      <c r="C475" s="2"/>
      <c r="D475" s="2"/>
      <c r="E475" s="2"/>
      <c r="F475" s="2"/>
      <c r="G475" s="2"/>
      <c r="H475" s="2"/>
      <c r="I475" s="3"/>
      <c r="J475" s="3"/>
      <c r="K475" s="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N475" s="10">
        <f t="shared" si="14"/>
        <v>0</v>
      </c>
      <c r="AO475" t="e">
        <f>+VLOOKUP(D475,validaciones_json!$AS:$AS,1,0)</f>
        <v>#N/A</v>
      </c>
    </row>
    <row r="476" spans="1:41">
      <c r="A476" s="2"/>
      <c r="B476" s="2"/>
      <c r="C476" s="2"/>
      <c r="D476" s="2"/>
      <c r="E476" s="2"/>
      <c r="F476" s="2"/>
      <c r="G476" s="2"/>
      <c r="H476" s="2"/>
      <c r="I476" s="3"/>
      <c r="J476" s="3"/>
      <c r="K476" s="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N476" s="10">
        <f t="shared" si="14"/>
        <v>0</v>
      </c>
      <c r="AO476" t="e">
        <f>+VLOOKUP(D476,validaciones_json!$AS:$AS,1,0)</f>
        <v>#N/A</v>
      </c>
    </row>
    <row r="477" spans="1:41">
      <c r="A477" s="2"/>
      <c r="B477" s="2"/>
      <c r="C477" s="2"/>
      <c r="D477" s="2"/>
      <c r="E477" s="2"/>
      <c r="F477" s="2"/>
      <c r="G477" s="2"/>
      <c r="H477" s="2"/>
      <c r="I477" s="3"/>
      <c r="J477" s="3"/>
      <c r="K477" s="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N477" s="10">
        <f t="shared" si="14"/>
        <v>0</v>
      </c>
      <c r="AO477" t="e">
        <f>+VLOOKUP(D477,validaciones_json!$AS:$AS,1,0)</f>
        <v>#N/A</v>
      </c>
    </row>
    <row r="478" spans="1:41">
      <c r="A478" s="2"/>
      <c r="B478" s="2"/>
      <c r="C478" s="2"/>
      <c r="D478" s="2"/>
      <c r="E478" s="2"/>
      <c r="F478" s="2"/>
      <c r="G478" s="2"/>
      <c r="H478" s="2"/>
      <c r="I478" s="3"/>
      <c r="J478" s="3"/>
      <c r="K478" s="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N478" s="10">
        <f t="shared" si="14"/>
        <v>0</v>
      </c>
      <c r="AO478" t="e">
        <f>+VLOOKUP(D478,validaciones_json!$AS:$AS,1,0)</f>
        <v>#N/A</v>
      </c>
    </row>
    <row r="479" spans="1:41">
      <c r="A479" s="2"/>
      <c r="B479" s="2"/>
      <c r="C479" s="2"/>
      <c r="D479" s="2"/>
      <c r="E479" s="2"/>
      <c r="F479" s="2"/>
      <c r="G479" s="2"/>
      <c r="H479" s="2"/>
      <c r="I479" s="3"/>
      <c r="J479" s="3"/>
      <c r="K479" s="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N479" s="10">
        <f t="shared" si="14"/>
        <v>0</v>
      </c>
      <c r="AO479" t="e">
        <f>+VLOOKUP(D479,validaciones_json!$AS:$AS,1,0)</f>
        <v>#N/A</v>
      </c>
    </row>
    <row r="480" spans="1:41">
      <c r="A480" s="2"/>
      <c r="B480" s="2"/>
      <c r="C480" s="2"/>
      <c r="D480" s="2"/>
      <c r="E480" s="2"/>
      <c r="F480" s="2"/>
      <c r="G480" s="2"/>
      <c r="H480" s="2"/>
      <c r="I480" s="3"/>
      <c r="J480" s="3"/>
      <c r="K480" s="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N480" s="10">
        <f t="shared" si="14"/>
        <v>0</v>
      </c>
      <c r="AO480" t="e">
        <f>+VLOOKUP(D480,validaciones_json!$AS:$AS,1,0)</f>
        <v>#N/A</v>
      </c>
    </row>
    <row r="481" spans="1:41">
      <c r="A481" s="2"/>
      <c r="B481" s="2"/>
      <c r="C481" s="2"/>
      <c r="D481" s="2"/>
      <c r="E481" s="2"/>
      <c r="F481" s="2"/>
      <c r="G481" s="2"/>
      <c r="H481" s="2"/>
      <c r="I481" s="3"/>
      <c r="J481" s="3"/>
      <c r="K481" s="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N481" s="10">
        <f t="shared" si="14"/>
        <v>0</v>
      </c>
      <c r="AO481" t="e">
        <f>+VLOOKUP(D481,validaciones_json!$AS:$AS,1,0)</f>
        <v>#N/A</v>
      </c>
    </row>
    <row r="482" spans="1:41">
      <c r="A482" s="2"/>
      <c r="B482" s="2"/>
      <c r="C482" s="2"/>
      <c r="D482" s="2"/>
      <c r="E482" s="2"/>
      <c r="F482" s="2"/>
      <c r="G482" s="2"/>
      <c r="H482" s="2"/>
      <c r="I482" s="3"/>
      <c r="J482" s="3"/>
      <c r="K482" s="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N482" s="10">
        <f t="shared" si="14"/>
        <v>0</v>
      </c>
      <c r="AO482" t="e">
        <f>+VLOOKUP(D482,validaciones_json!$AS:$AS,1,0)</f>
        <v>#N/A</v>
      </c>
    </row>
    <row r="483" spans="1:41">
      <c r="A483" s="2"/>
      <c r="B483" s="2"/>
      <c r="C483" s="2"/>
      <c r="D483" s="2"/>
      <c r="E483" s="2"/>
      <c r="F483" s="2"/>
      <c r="G483" s="2"/>
      <c r="H483" s="2"/>
      <c r="I483" s="3"/>
      <c r="J483" s="3"/>
      <c r="K483" s="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N483" s="10">
        <f t="shared" si="14"/>
        <v>0</v>
      </c>
      <c r="AO483" t="e">
        <f>+VLOOKUP(D483,validaciones_json!$AS:$AS,1,0)</f>
        <v>#N/A</v>
      </c>
    </row>
    <row r="484" spans="1:41">
      <c r="A484" s="2"/>
      <c r="B484" s="2"/>
      <c r="C484" s="2"/>
      <c r="D484" s="2"/>
      <c r="E484" s="2"/>
      <c r="F484" s="2"/>
      <c r="G484" s="2"/>
      <c r="H484" s="2"/>
      <c r="I484" s="3"/>
      <c r="J484" s="3"/>
      <c r="K484" s="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N484" s="10">
        <f t="shared" si="14"/>
        <v>0</v>
      </c>
      <c r="AO484" t="e">
        <f>+VLOOKUP(D484,validaciones_json!$AS:$AS,1,0)</f>
        <v>#N/A</v>
      </c>
    </row>
    <row r="485" spans="1:41">
      <c r="A485" s="2"/>
      <c r="B485" s="2"/>
      <c r="C485" s="2"/>
      <c r="D485" s="2"/>
      <c r="E485" s="2"/>
      <c r="F485" s="2"/>
      <c r="G485" s="2"/>
      <c r="H485" s="2"/>
      <c r="I485" s="3"/>
      <c r="J485" s="3"/>
      <c r="K485" s="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N485" s="10">
        <f t="shared" si="14"/>
        <v>0</v>
      </c>
      <c r="AO485" t="e">
        <f>+VLOOKUP(D485,validaciones_json!$AS:$AS,1,0)</f>
        <v>#N/A</v>
      </c>
    </row>
    <row r="486" spans="1:41">
      <c r="A486" s="2"/>
      <c r="B486" s="2"/>
      <c r="C486" s="2"/>
      <c r="D486" s="2"/>
      <c r="E486" s="2"/>
      <c r="F486" s="2"/>
      <c r="G486" s="2"/>
      <c r="H486" s="2"/>
      <c r="I486" s="3"/>
      <c r="J486" s="3"/>
      <c r="K486" s="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N486" s="10">
        <f t="shared" si="14"/>
        <v>0</v>
      </c>
      <c r="AO486" t="e">
        <f>+VLOOKUP(D486,validaciones_json!$AS:$AS,1,0)</f>
        <v>#N/A</v>
      </c>
    </row>
    <row r="487" spans="1:41">
      <c r="A487" s="2"/>
      <c r="B487" s="2"/>
      <c r="C487" s="2"/>
      <c r="D487" s="2"/>
      <c r="E487" s="2"/>
      <c r="F487" s="2"/>
      <c r="G487" s="2"/>
      <c r="H487" s="2"/>
      <c r="I487" s="3"/>
      <c r="J487" s="3"/>
      <c r="K487" s="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N487" s="10">
        <f t="shared" si="14"/>
        <v>0</v>
      </c>
      <c r="AO487" t="e">
        <f>+VLOOKUP(D487,validaciones_json!$AS:$AS,1,0)</f>
        <v>#N/A</v>
      </c>
    </row>
    <row r="488" spans="1:41">
      <c r="A488" s="2"/>
      <c r="B488" s="2"/>
      <c r="C488" s="2"/>
      <c r="D488" s="2"/>
      <c r="E488" s="2"/>
      <c r="F488" s="2"/>
      <c r="G488" s="2"/>
      <c r="H488" s="2"/>
      <c r="I488" s="3"/>
      <c r="J488" s="3"/>
      <c r="K488" s="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N488" s="10">
        <f t="shared" si="14"/>
        <v>0</v>
      </c>
      <c r="AO488" t="e">
        <f>+VLOOKUP(D488,validaciones_json!$AS:$AS,1,0)</f>
        <v>#N/A</v>
      </c>
    </row>
    <row r="489" spans="1:41">
      <c r="A489" s="2"/>
      <c r="B489" s="2"/>
      <c r="C489" s="2"/>
      <c r="D489" s="2"/>
      <c r="E489" s="2"/>
      <c r="F489" s="2"/>
      <c r="G489" s="2"/>
      <c r="H489" s="2"/>
      <c r="I489" s="3"/>
      <c r="J489" s="3"/>
      <c r="K489" s="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N489" s="10">
        <f t="shared" si="14"/>
        <v>0</v>
      </c>
      <c r="AO489" t="e">
        <f>+VLOOKUP(D489,validaciones_json!$AS:$AS,1,0)</f>
        <v>#N/A</v>
      </c>
    </row>
    <row r="490" spans="1:41">
      <c r="A490" s="2"/>
      <c r="B490" s="2"/>
      <c r="C490" s="2"/>
      <c r="D490" s="2"/>
      <c r="E490" s="2"/>
      <c r="F490" s="2"/>
      <c r="G490" s="2"/>
      <c r="H490" s="2"/>
      <c r="I490" s="3"/>
      <c r="J490" s="3"/>
      <c r="K490" s="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N490" s="10">
        <f t="shared" si="14"/>
        <v>0</v>
      </c>
      <c r="AO490" t="e">
        <f>+VLOOKUP(D490,validaciones_json!$AS:$AS,1,0)</f>
        <v>#N/A</v>
      </c>
    </row>
    <row r="491" spans="1:41">
      <c r="A491" s="2"/>
      <c r="B491" s="2"/>
      <c r="C491" s="2"/>
      <c r="D491" s="2"/>
      <c r="E491" s="2"/>
      <c r="F491" s="2"/>
      <c r="G491" s="2"/>
      <c r="H491" s="2"/>
      <c r="I491" s="3"/>
      <c r="J491" s="3"/>
      <c r="K491" s="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N491" s="10">
        <f t="shared" si="14"/>
        <v>0</v>
      </c>
      <c r="AO491" t="e">
        <f>+VLOOKUP(D491,validaciones_json!$AS:$AS,1,0)</f>
        <v>#N/A</v>
      </c>
    </row>
    <row r="492" spans="1:41">
      <c r="A492" s="2"/>
      <c r="B492" s="2"/>
      <c r="C492" s="2"/>
      <c r="D492" s="2"/>
      <c r="E492" s="2"/>
      <c r="F492" s="2"/>
      <c r="G492" s="2"/>
      <c r="H492" s="2"/>
      <c r="I492" s="3"/>
      <c r="J492" s="3"/>
      <c r="K492" s="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N492" s="10">
        <f t="shared" si="14"/>
        <v>0</v>
      </c>
      <c r="AO492" t="e">
        <f>+VLOOKUP(D492,validaciones_json!$AS:$AS,1,0)</f>
        <v>#N/A</v>
      </c>
    </row>
    <row r="493" spans="1:41">
      <c r="A493" s="2"/>
      <c r="B493" s="2"/>
      <c r="C493" s="2"/>
      <c r="D493" s="2"/>
      <c r="E493" s="2"/>
      <c r="F493" s="2"/>
      <c r="G493" s="2"/>
      <c r="H493" s="2"/>
      <c r="I493" s="3"/>
      <c r="J493" s="3"/>
      <c r="K493" s="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N493" s="10">
        <f t="shared" si="14"/>
        <v>0</v>
      </c>
      <c r="AO493" t="e">
        <f>+VLOOKUP(D493,validaciones_json!$AS:$AS,1,0)</f>
        <v>#N/A</v>
      </c>
    </row>
    <row r="494" spans="1:41">
      <c r="A494" s="2"/>
      <c r="B494" s="2"/>
      <c r="C494" s="2"/>
      <c r="D494" s="2"/>
      <c r="E494" s="2"/>
      <c r="F494" s="2"/>
      <c r="G494" s="2"/>
      <c r="H494" s="2"/>
      <c r="I494" s="3"/>
      <c r="J494" s="3"/>
      <c r="K494" s="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N494" s="10">
        <f t="shared" si="14"/>
        <v>0</v>
      </c>
      <c r="AO494" t="e">
        <f>+VLOOKUP(D494,validaciones_json!$AS:$AS,1,0)</f>
        <v>#N/A</v>
      </c>
    </row>
    <row r="495" spans="1:41">
      <c r="A495" s="2"/>
      <c r="B495" s="2"/>
      <c r="C495" s="2"/>
      <c r="D495" s="2"/>
      <c r="E495" s="2"/>
      <c r="F495" s="2"/>
      <c r="G495" s="2"/>
      <c r="H495" s="2"/>
      <c r="I495" s="3"/>
      <c r="J495" s="3"/>
      <c r="K495" s="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N495" s="10">
        <f t="shared" si="14"/>
        <v>0</v>
      </c>
      <c r="AO495" t="e">
        <f>+VLOOKUP(D495,validaciones_json!$AS:$AS,1,0)</f>
        <v>#N/A</v>
      </c>
    </row>
    <row r="496" spans="1:41">
      <c r="A496" s="2"/>
      <c r="B496" s="2"/>
      <c r="C496" s="2"/>
      <c r="D496" s="2"/>
      <c r="E496" s="2"/>
      <c r="F496" s="2"/>
      <c r="G496" s="2"/>
      <c r="H496" s="2"/>
      <c r="I496" s="3"/>
      <c r="J496" s="3"/>
      <c r="K496" s="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N496" s="10">
        <f t="shared" si="14"/>
        <v>0</v>
      </c>
      <c r="AO496" t="e">
        <f>+VLOOKUP(D496,validaciones_json!$AS:$AS,1,0)</f>
        <v>#N/A</v>
      </c>
    </row>
    <row r="497" spans="1:41">
      <c r="A497" s="2"/>
      <c r="B497" s="2"/>
      <c r="C497" s="2"/>
      <c r="D497" s="2"/>
      <c r="E497" s="2"/>
      <c r="F497" s="2"/>
      <c r="G497" s="2"/>
      <c r="H497" s="2"/>
      <c r="I497" s="3"/>
      <c r="J497" s="3"/>
      <c r="K497" s="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N497" s="10">
        <f t="shared" si="14"/>
        <v>0</v>
      </c>
      <c r="AO497" t="e">
        <f>+VLOOKUP(D497,validaciones_json!$AS:$AS,1,0)</f>
        <v>#N/A</v>
      </c>
    </row>
    <row r="498" spans="1:41">
      <c r="A498" s="2"/>
      <c r="B498" s="2"/>
      <c r="C498" s="2"/>
      <c r="D498" s="2"/>
      <c r="E498" s="2"/>
      <c r="F498" s="2"/>
      <c r="G498" s="2"/>
      <c r="H498" s="2"/>
      <c r="I498" s="3"/>
      <c r="J498" s="3"/>
      <c r="K498" s="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N498" s="10">
        <f t="shared" si="14"/>
        <v>0</v>
      </c>
      <c r="AO498" t="e">
        <f>+VLOOKUP(D498,validaciones_json!$AS:$AS,1,0)</f>
        <v>#N/A</v>
      </c>
    </row>
    <row r="499" spans="1:41">
      <c r="A499" s="2"/>
      <c r="B499" s="2"/>
      <c r="C499" s="2"/>
      <c r="D499" s="2"/>
      <c r="E499" s="2"/>
      <c r="F499" s="2"/>
      <c r="G499" s="2"/>
      <c r="H499" s="2"/>
      <c r="I499" s="3"/>
      <c r="J499" s="3"/>
      <c r="K499" s="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N499" s="10">
        <f t="shared" si="14"/>
        <v>0</v>
      </c>
      <c r="AO499" t="e">
        <f>+VLOOKUP(D499,validaciones_json!$AS:$AS,1,0)</f>
        <v>#N/A</v>
      </c>
    </row>
    <row r="500" spans="1:41">
      <c r="A500" s="2"/>
      <c r="B500" s="2"/>
      <c r="C500" s="2"/>
      <c r="D500" s="2"/>
      <c r="E500" s="2"/>
      <c r="F500" s="2"/>
      <c r="G500" s="2"/>
      <c r="H500" s="2"/>
      <c r="I500" s="3"/>
      <c r="J500" s="3"/>
      <c r="K500" s="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N500" s="10">
        <f t="shared" si="14"/>
        <v>0</v>
      </c>
      <c r="AO500" t="e">
        <f>+VLOOKUP(D500,validaciones_json!$AS:$AS,1,0)</f>
        <v>#N/A</v>
      </c>
    </row>
    <row r="501" spans="1:41">
      <c r="A501" s="2"/>
      <c r="B501" s="2"/>
      <c r="C501" s="2"/>
      <c r="D501" s="2"/>
      <c r="E501" s="2"/>
      <c r="F501" s="2"/>
      <c r="G501" s="2"/>
      <c r="H501" s="2"/>
      <c r="I501" s="3"/>
      <c r="J501" s="3"/>
      <c r="K501" s="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N501" s="10">
        <f t="shared" si="14"/>
        <v>0</v>
      </c>
      <c r="AO501" t="e">
        <f>+VLOOKUP(D501,validaciones_json!$AS:$AS,1,0)</f>
        <v>#N/A</v>
      </c>
    </row>
    <row r="502" spans="1:41">
      <c r="A502" s="2"/>
      <c r="B502" s="2"/>
      <c r="C502" s="2"/>
      <c r="D502" s="2"/>
      <c r="E502" s="2"/>
      <c r="F502" s="2"/>
      <c r="G502" s="2"/>
      <c r="H502" s="2"/>
      <c r="I502" s="3"/>
      <c r="J502" s="3"/>
      <c r="K502" s="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N502" s="10">
        <f t="shared" si="14"/>
        <v>0</v>
      </c>
      <c r="AO502" t="e">
        <f>+VLOOKUP(D502,validaciones_json!$AS:$AS,1,0)</f>
        <v>#N/A</v>
      </c>
    </row>
    <row r="503" spans="1:41">
      <c r="A503" s="2"/>
      <c r="B503" s="2"/>
      <c r="C503" s="2"/>
      <c r="D503" s="2"/>
      <c r="E503" s="2"/>
      <c r="F503" s="2"/>
      <c r="G503" s="2"/>
      <c r="H503" s="2"/>
      <c r="I503" s="3"/>
      <c r="J503" s="3"/>
      <c r="K503" s="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N503" s="10">
        <f t="shared" si="14"/>
        <v>0</v>
      </c>
      <c r="AO503" t="e">
        <f>+VLOOKUP(D503,validaciones_json!$AS:$AS,1,0)</f>
        <v>#N/A</v>
      </c>
    </row>
    <row r="504" spans="1:41">
      <c r="A504" s="2"/>
      <c r="B504" s="2"/>
      <c r="C504" s="2"/>
      <c r="D504" s="2"/>
      <c r="E504" s="2"/>
      <c r="F504" s="2"/>
      <c r="G504" s="2"/>
      <c r="H504" s="2"/>
      <c r="I504" s="3"/>
      <c r="J504" s="3"/>
      <c r="K504" s="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N504" s="10">
        <f t="shared" si="14"/>
        <v>0</v>
      </c>
      <c r="AO504" t="e">
        <f>+VLOOKUP(D504,validaciones_json!$AS:$AS,1,0)</f>
        <v>#N/A</v>
      </c>
    </row>
    <row r="505" spans="1:41">
      <c r="A505" s="2"/>
      <c r="B505" s="2"/>
      <c r="C505" s="2"/>
      <c r="D505" s="2"/>
      <c r="E505" s="2"/>
      <c r="F505" s="2"/>
      <c r="G505" s="2"/>
      <c r="H505" s="2"/>
      <c r="I505" s="3"/>
      <c r="J505" s="3"/>
      <c r="K505" s="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N505" s="10">
        <f t="shared" si="14"/>
        <v>0</v>
      </c>
      <c r="AO505" t="e">
        <f>+VLOOKUP(D505,validaciones_json!$AS:$AS,1,0)</f>
        <v>#N/A</v>
      </c>
    </row>
    <row r="506" spans="1:41">
      <c r="A506" s="2"/>
      <c r="B506" s="2"/>
      <c r="C506" s="2"/>
      <c r="D506" s="2"/>
      <c r="E506" s="2"/>
      <c r="F506" s="2"/>
      <c r="G506" s="2"/>
      <c r="H506" s="2"/>
      <c r="I506" s="3"/>
      <c r="J506" s="3"/>
      <c r="K506" s="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N506" s="10">
        <f t="shared" si="14"/>
        <v>0</v>
      </c>
      <c r="AO506" t="e">
        <f>+VLOOKUP(D506,validaciones_json!$AS:$AS,1,0)</f>
        <v>#N/A</v>
      </c>
    </row>
    <row r="507" spans="1:41">
      <c r="A507" s="2"/>
      <c r="B507" s="2"/>
      <c r="C507" s="2"/>
      <c r="D507" s="2"/>
      <c r="E507" s="2"/>
      <c r="F507" s="2"/>
      <c r="G507" s="2"/>
      <c r="H507" s="2"/>
      <c r="I507" s="3"/>
      <c r="J507" s="3"/>
      <c r="K507" s="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N507" s="10">
        <f t="shared" si="14"/>
        <v>0</v>
      </c>
      <c r="AO507" t="e">
        <f>+VLOOKUP(D507,validaciones_json!$AS:$AS,1,0)</f>
        <v>#N/A</v>
      </c>
    </row>
    <row r="508" spans="1:41">
      <c r="A508" s="2"/>
      <c r="B508" s="2"/>
      <c r="C508" s="2"/>
      <c r="D508" s="2"/>
      <c r="E508" s="2"/>
      <c r="F508" s="2"/>
      <c r="G508" s="2"/>
      <c r="H508" s="2"/>
      <c r="I508" s="3"/>
      <c r="J508" s="3"/>
      <c r="K508" s="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N508" s="10">
        <f t="shared" si="14"/>
        <v>0</v>
      </c>
      <c r="AO508" t="e">
        <f>+VLOOKUP(D508,validaciones_json!$AS:$AS,1,0)</f>
        <v>#N/A</v>
      </c>
    </row>
    <row r="509" spans="1:41">
      <c r="A509" s="2"/>
      <c r="B509" s="2"/>
      <c r="C509" s="2"/>
      <c r="D509" s="2"/>
      <c r="E509" s="2"/>
      <c r="F509" s="2"/>
      <c r="G509" s="2"/>
      <c r="H509" s="2"/>
      <c r="I509" s="3"/>
      <c r="J509" s="3"/>
      <c r="K509" s="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N509" s="10">
        <f t="shared" si="14"/>
        <v>0</v>
      </c>
      <c r="AO509" t="e">
        <f>+VLOOKUP(D509,validaciones_json!$AS:$AS,1,0)</f>
        <v>#N/A</v>
      </c>
    </row>
    <row r="510" spans="1:41">
      <c r="A510" s="2"/>
      <c r="B510" s="2"/>
      <c r="C510" s="2"/>
      <c r="D510" s="2"/>
      <c r="E510" s="2"/>
      <c r="F510" s="2"/>
      <c r="G510" s="2"/>
      <c r="H510" s="2"/>
      <c r="I510" s="3"/>
      <c r="J510" s="3"/>
      <c r="K510" s="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N510" s="10">
        <f t="shared" si="14"/>
        <v>0</v>
      </c>
      <c r="AO510" t="e">
        <f>+VLOOKUP(D510,validaciones_json!$AS:$AS,1,0)</f>
        <v>#N/A</v>
      </c>
    </row>
    <row r="511" spans="1:41">
      <c r="A511" s="2"/>
      <c r="B511" s="2"/>
      <c r="C511" s="2"/>
      <c r="D511" s="2"/>
      <c r="E511" s="2"/>
      <c r="F511" s="2"/>
      <c r="G511" s="2"/>
      <c r="H511" s="2"/>
      <c r="I511" s="3"/>
      <c r="J511" s="3"/>
      <c r="K511" s="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N511" s="10">
        <f t="shared" si="14"/>
        <v>0</v>
      </c>
      <c r="AO511" t="e">
        <f>+VLOOKUP(D511,validaciones_json!$AS:$AS,1,0)</f>
        <v>#N/A</v>
      </c>
    </row>
    <row r="512" spans="1:41">
      <c r="A512" s="2"/>
      <c r="B512" s="2"/>
      <c r="C512" s="2"/>
      <c r="D512" s="2"/>
      <c r="E512" s="2"/>
      <c r="F512" s="2"/>
      <c r="G512" s="2"/>
      <c r="H512" s="2"/>
      <c r="I512" s="3"/>
      <c r="J512" s="3"/>
      <c r="K512" s="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N512" s="10">
        <f t="shared" si="14"/>
        <v>0</v>
      </c>
      <c r="AO512" t="e">
        <f>+VLOOKUP(D512,validaciones_json!$AS:$AS,1,0)</f>
        <v>#N/A</v>
      </c>
    </row>
    <row r="513" spans="1:41">
      <c r="A513" s="2"/>
      <c r="B513" s="2"/>
      <c r="C513" s="2"/>
      <c r="D513" s="2"/>
      <c r="E513" s="2"/>
      <c r="F513" s="2"/>
      <c r="G513" s="2"/>
      <c r="H513" s="2"/>
      <c r="I513" s="3"/>
      <c r="J513" s="3"/>
      <c r="K513" s="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N513" s="10">
        <f t="shared" si="14"/>
        <v>0</v>
      </c>
      <c r="AO513" t="e">
        <f>+VLOOKUP(D513,validaciones_json!$AS:$AS,1,0)</f>
        <v>#N/A</v>
      </c>
    </row>
    <row r="514" spans="1:41">
      <c r="A514" s="2"/>
      <c r="B514" s="2"/>
      <c r="C514" s="2"/>
      <c r="D514" s="2"/>
      <c r="E514" s="2"/>
      <c r="F514" s="2"/>
      <c r="G514" s="2"/>
      <c r="H514" s="2"/>
      <c r="I514" s="3"/>
      <c r="J514" s="3"/>
      <c r="K514" s="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N514" s="10">
        <f t="shared" ref="AN514:AN577" si="15">+IF(AM514&lt;&gt;"",AM514,I514)</f>
        <v>0</v>
      </c>
      <c r="AO514" t="e">
        <f>+VLOOKUP(D514,validaciones_json!$AS:$AS,1,0)</f>
        <v>#N/A</v>
      </c>
    </row>
    <row r="515" spans="1:41">
      <c r="A515" s="2"/>
      <c r="B515" s="2"/>
      <c r="C515" s="2"/>
      <c r="D515" s="2"/>
      <c r="E515" s="2"/>
      <c r="F515" s="2"/>
      <c r="G515" s="2"/>
      <c r="H515" s="2"/>
      <c r="I515" s="3"/>
      <c r="J515" s="3"/>
      <c r="K515" s="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N515" s="10">
        <f t="shared" si="15"/>
        <v>0</v>
      </c>
      <c r="AO515" t="e">
        <f>+VLOOKUP(D515,validaciones_json!$AS:$AS,1,0)</f>
        <v>#N/A</v>
      </c>
    </row>
    <row r="516" spans="1:41">
      <c r="A516" s="2"/>
      <c r="B516" s="2"/>
      <c r="C516" s="2"/>
      <c r="D516" s="2"/>
      <c r="E516" s="2"/>
      <c r="F516" s="2"/>
      <c r="G516" s="2"/>
      <c r="H516" s="2"/>
      <c r="I516" s="3"/>
      <c r="J516" s="3"/>
      <c r="K516" s="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N516" s="10">
        <f t="shared" si="15"/>
        <v>0</v>
      </c>
      <c r="AO516" t="e">
        <f>+VLOOKUP(D516,validaciones_json!$AS:$AS,1,0)</f>
        <v>#N/A</v>
      </c>
    </row>
    <row r="517" spans="1:41">
      <c r="A517" s="2"/>
      <c r="B517" s="2"/>
      <c r="C517" s="2"/>
      <c r="D517" s="2"/>
      <c r="E517" s="2"/>
      <c r="F517" s="2"/>
      <c r="G517" s="2"/>
      <c r="H517" s="2"/>
      <c r="I517" s="3"/>
      <c r="J517" s="3"/>
      <c r="K517" s="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N517" s="10">
        <f t="shared" si="15"/>
        <v>0</v>
      </c>
      <c r="AO517" t="e">
        <f>+VLOOKUP(D517,validaciones_json!$AS:$AS,1,0)</f>
        <v>#N/A</v>
      </c>
    </row>
    <row r="518" spans="1:41">
      <c r="A518" s="2"/>
      <c r="B518" s="2"/>
      <c r="C518" s="2"/>
      <c r="D518" s="2"/>
      <c r="E518" s="2"/>
      <c r="F518" s="2"/>
      <c r="G518" s="2"/>
      <c r="H518" s="2"/>
      <c r="I518" s="3"/>
      <c r="J518" s="3"/>
      <c r="K518" s="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N518" s="10">
        <f t="shared" si="15"/>
        <v>0</v>
      </c>
      <c r="AO518" t="e">
        <f>+VLOOKUP(D518,validaciones_json!$AS:$AS,1,0)</f>
        <v>#N/A</v>
      </c>
    </row>
    <row r="519" spans="1:41">
      <c r="A519" s="2"/>
      <c r="B519" s="2"/>
      <c r="C519" s="2"/>
      <c r="D519" s="2"/>
      <c r="E519" s="2"/>
      <c r="F519" s="2"/>
      <c r="G519" s="2"/>
      <c r="H519" s="2"/>
      <c r="I519" s="3"/>
      <c r="J519" s="3"/>
      <c r="K519" s="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N519" s="10">
        <f t="shared" si="15"/>
        <v>0</v>
      </c>
      <c r="AO519" t="e">
        <f>+VLOOKUP(D519,validaciones_json!$AS:$AS,1,0)</f>
        <v>#N/A</v>
      </c>
    </row>
    <row r="520" spans="1:41">
      <c r="A520" s="2"/>
      <c r="B520" s="2"/>
      <c r="C520" s="2"/>
      <c r="D520" s="2"/>
      <c r="E520" s="2"/>
      <c r="F520" s="2"/>
      <c r="G520" s="2"/>
      <c r="H520" s="2"/>
      <c r="I520" s="3"/>
      <c r="J520" s="3"/>
      <c r="K520" s="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N520" s="10">
        <f t="shared" si="15"/>
        <v>0</v>
      </c>
      <c r="AO520" t="e">
        <f>+VLOOKUP(D520,validaciones_json!$AS:$AS,1,0)</f>
        <v>#N/A</v>
      </c>
    </row>
    <row r="521" spans="1:41">
      <c r="A521" s="2"/>
      <c r="B521" s="2"/>
      <c r="C521" s="2"/>
      <c r="D521" s="2"/>
      <c r="E521" s="2"/>
      <c r="F521" s="2"/>
      <c r="G521" s="2"/>
      <c r="H521" s="2"/>
      <c r="I521" s="3"/>
      <c r="J521" s="3"/>
      <c r="K521" s="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N521" s="10">
        <f t="shared" si="15"/>
        <v>0</v>
      </c>
      <c r="AO521" t="e">
        <f>+VLOOKUP(D521,validaciones_json!$AS:$AS,1,0)</f>
        <v>#N/A</v>
      </c>
    </row>
    <row r="522" spans="1:41">
      <c r="A522" s="2"/>
      <c r="B522" s="2"/>
      <c r="C522" s="2"/>
      <c r="D522" s="2"/>
      <c r="E522" s="2"/>
      <c r="F522" s="2"/>
      <c r="G522" s="2"/>
      <c r="H522" s="2"/>
      <c r="I522" s="3"/>
      <c r="J522" s="3"/>
      <c r="K522" s="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N522" s="10">
        <f t="shared" si="15"/>
        <v>0</v>
      </c>
      <c r="AO522" t="e">
        <f>+VLOOKUP(D522,validaciones_json!$AS:$AS,1,0)</f>
        <v>#N/A</v>
      </c>
    </row>
    <row r="523" spans="1:41">
      <c r="A523" s="2"/>
      <c r="B523" s="2"/>
      <c r="C523" s="2"/>
      <c r="D523" s="2"/>
      <c r="E523" s="2"/>
      <c r="F523" s="2"/>
      <c r="G523" s="2"/>
      <c r="H523" s="2"/>
      <c r="I523" s="3"/>
      <c r="J523" s="3"/>
      <c r="K523" s="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N523" s="10">
        <f t="shared" si="15"/>
        <v>0</v>
      </c>
      <c r="AO523" t="e">
        <f>+VLOOKUP(D523,validaciones_json!$AS:$AS,1,0)</f>
        <v>#N/A</v>
      </c>
    </row>
    <row r="524" spans="1:41">
      <c r="A524" s="2"/>
      <c r="B524" s="2"/>
      <c r="C524" s="2"/>
      <c r="D524" s="2"/>
      <c r="E524" s="2"/>
      <c r="F524" s="2"/>
      <c r="G524" s="2"/>
      <c r="H524" s="2"/>
      <c r="I524" s="3"/>
      <c r="J524" s="3"/>
      <c r="K524" s="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N524" s="10">
        <f t="shared" si="15"/>
        <v>0</v>
      </c>
      <c r="AO524" t="e">
        <f>+VLOOKUP(D524,validaciones_json!$AS:$AS,1,0)</f>
        <v>#N/A</v>
      </c>
    </row>
    <row r="525" spans="1:41">
      <c r="A525" s="2"/>
      <c r="B525" s="2"/>
      <c r="C525" s="2"/>
      <c r="D525" s="2"/>
      <c r="E525" s="2"/>
      <c r="F525" s="2"/>
      <c r="G525" s="2"/>
      <c r="H525" s="2"/>
      <c r="I525" s="3"/>
      <c r="J525" s="3"/>
      <c r="K525" s="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N525" s="10">
        <f t="shared" si="15"/>
        <v>0</v>
      </c>
      <c r="AO525" t="e">
        <f>+VLOOKUP(D525,validaciones_json!$AS:$AS,1,0)</f>
        <v>#N/A</v>
      </c>
    </row>
    <row r="526" spans="1:41">
      <c r="A526" s="2"/>
      <c r="B526" s="2"/>
      <c r="C526" s="2"/>
      <c r="D526" s="2"/>
      <c r="E526" s="2"/>
      <c r="F526" s="2"/>
      <c r="G526" s="2"/>
      <c r="H526" s="2"/>
      <c r="I526" s="3"/>
      <c r="J526" s="3"/>
      <c r="K526" s="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N526" s="10">
        <f t="shared" si="15"/>
        <v>0</v>
      </c>
      <c r="AO526" t="e">
        <f>+VLOOKUP(D526,validaciones_json!$AS:$AS,1,0)</f>
        <v>#N/A</v>
      </c>
    </row>
    <row r="527" spans="1:41">
      <c r="A527" s="2"/>
      <c r="B527" s="2"/>
      <c r="C527" s="2"/>
      <c r="D527" s="2"/>
      <c r="E527" s="2"/>
      <c r="F527" s="2"/>
      <c r="G527" s="2"/>
      <c r="H527" s="2"/>
      <c r="I527" s="3"/>
      <c r="J527" s="3"/>
      <c r="K527" s="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N527" s="10">
        <f t="shared" si="15"/>
        <v>0</v>
      </c>
      <c r="AO527" t="e">
        <f>+VLOOKUP(D527,validaciones_json!$AS:$AS,1,0)</f>
        <v>#N/A</v>
      </c>
    </row>
    <row r="528" spans="1:41">
      <c r="A528" s="2"/>
      <c r="B528" s="2"/>
      <c r="C528" s="2"/>
      <c r="D528" s="2"/>
      <c r="E528" s="2"/>
      <c r="F528" s="2"/>
      <c r="G528" s="2"/>
      <c r="H528" s="2"/>
      <c r="I528" s="3"/>
      <c r="J528" s="3"/>
      <c r="K528" s="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N528" s="10">
        <f t="shared" si="15"/>
        <v>0</v>
      </c>
      <c r="AO528" t="e">
        <f>+VLOOKUP(D528,validaciones_json!$AS:$AS,1,0)</f>
        <v>#N/A</v>
      </c>
    </row>
    <row r="529" spans="1:41">
      <c r="A529" s="2"/>
      <c r="B529" s="2"/>
      <c r="C529" s="2"/>
      <c r="D529" s="2"/>
      <c r="E529" s="2"/>
      <c r="F529" s="2"/>
      <c r="G529" s="2"/>
      <c r="H529" s="2"/>
      <c r="I529" s="3"/>
      <c r="J529" s="3"/>
      <c r="K529" s="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N529" s="10">
        <f t="shared" si="15"/>
        <v>0</v>
      </c>
      <c r="AO529" t="e">
        <f>+VLOOKUP(D529,validaciones_json!$AS:$AS,1,0)</f>
        <v>#N/A</v>
      </c>
    </row>
    <row r="530" spans="1:41">
      <c r="A530" s="2"/>
      <c r="B530" s="2"/>
      <c r="C530" s="2"/>
      <c r="D530" s="2"/>
      <c r="E530" s="2"/>
      <c r="F530" s="2"/>
      <c r="G530" s="2"/>
      <c r="H530" s="2"/>
      <c r="I530" s="3"/>
      <c r="J530" s="3"/>
      <c r="K530" s="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N530" s="10">
        <f t="shared" si="15"/>
        <v>0</v>
      </c>
      <c r="AO530" t="e">
        <f>+VLOOKUP(D530,validaciones_json!$AS:$AS,1,0)</f>
        <v>#N/A</v>
      </c>
    </row>
    <row r="531" spans="1:41">
      <c r="A531" s="2"/>
      <c r="B531" s="2"/>
      <c r="C531" s="2"/>
      <c r="D531" s="2"/>
      <c r="E531" s="2"/>
      <c r="F531" s="2"/>
      <c r="G531" s="2"/>
      <c r="H531" s="2"/>
      <c r="I531" s="3"/>
      <c r="J531" s="3"/>
      <c r="K531" s="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N531" s="10">
        <f t="shared" si="15"/>
        <v>0</v>
      </c>
      <c r="AO531" t="e">
        <f>+VLOOKUP(D531,validaciones_json!$AS:$AS,1,0)</f>
        <v>#N/A</v>
      </c>
    </row>
    <row r="532" spans="1:41">
      <c r="A532" s="2"/>
      <c r="B532" s="2"/>
      <c r="C532" s="2"/>
      <c r="D532" s="2"/>
      <c r="E532" s="2"/>
      <c r="F532" s="2"/>
      <c r="G532" s="2"/>
      <c r="H532" s="2"/>
      <c r="I532" s="3"/>
      <c r="J532" s="3"/>
      <c r="K532" s="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N532" s="10">
        <f t="shared" si="15"/>
        <v>0</v>
      </c>
      <c r="AO532" t="e">
        <f>+VLOOKUP(D532,validaciones_json!$AS:$AS,1,0)</f>
        <v>#N/A</v>
      </c>
    </row>
    <row r="533" spans="1:41">
      <c r="A533" s="2"/>
      <c r="B533" s="2"/>
      <c r="C533" s="2"/>
      <c r="D533" s="2"/>
      <c r="E533" s="2"/>
      <c r="F533" s="2"/>
      <c r="G533" s="2"/>
      <c r="H533" s="2"/>
      <c r="I533" s="3"/>
      <c r="J533" s="3"/>
      <c r="K533" s="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N533" s="10">
        <f t="shared" si="15"/>
        <v>0</v>
      </c>
      <c r="AO533" t="e">
        <f>+VLOOKUP(D533,validaciones_json!$AS:$AS,1,0)</f>
        <v>#N/A</v>
      </c>
    </row>
    <row r="534" spans="1:41">
      <c r="A534" s="2"/>
      <c r="B534" s="2"/>
      <c r="C534" s="2"/>
      <c r="D534" s="2"/>
      <c r="E534" s="2"/>
      <c r="F534" s="2"/>
      <c r="G534" s="2"/>
      <c r="H534" s="2"/>
      <c r="I534" s="3"/>
      <c r="J534" s="3"/>
      <c r="K534" s="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N534" s="10">
        <f t="shared" si="15"/>
        <v>0</v>
      </c>
      <c r="AO534" t="e">
        <f>+VLOOKUP(D534,validaciones_json!$AS:$AS,1,0)</f>
        <v>#N/A</v>
      </c>
    </row>
    <row r="535" spans="1:41">
      <c r="A535" s="2"/>
      <c r="B535" s="2"/>
      <c r="C535" s="2"/>
      <c r="D535" s="2"/>
      <c r="E535" s="2"/>
      <c r="F535" s="2"/>
      <c r="G535" s="2"/>
      <c r="H535" s="2"/>
      <c r="I535" s="3"/>
      <c r="J535" s="3"/>
      <c r="K535" s="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N535" s="10">
        <f t="shared" si="15"/>
        <v>0</v>
      </c>
      <c r="AO535" t="e">
        <f>+VLOOKUP(D535,validaciones_json!$AS:$AS,1,0)</f>
        <v>#N/A</v>
      </c>
    </row>
    <row r="536" spans="1:41">
      <c r="A536" s="2"/>
      <c r="B536" s="2"/>
      <c r="C536" s="2"/>
      <c r="D536" s="2"/>
      <c r="E536" s="2"/>
      <c r="F536" s="2"/>
      <c r="G536" s="2"/>
      <c r="H536" s="2"/>
      <c r="I536" s="3"/>
      <c r="J536" s="3"/>
      <c r="K536" s="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N536" s="10">
        <f t="shared" si="15"/>
        <v>0</v>
      </c>
      <c r="AO536" t="e">
        <f>+VLOOKUP(D536,validaciones_json!$AS:$AS,1,0)</f>
        <v>#N/A</v>
      </c>
    </row>
    <row r="537" spans="1:41">
      <c r="A537" s="2"/>
      <c r="B537" s="2"/>
      <c r="C537" s="2"/>
      <c r="D537" s="2"/>
      <c r="E537" s="2"/>
      <c r="F537" s="2"/>
      <c r="G537" s="2"/>
      <c r="H537" s="2"/>
      <c r="I537" s="3"/>
      <c r="J537" s="3"/>
      <c r="K537" s="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N537" s="10">
        <f t="shared" si="15"/>
        <v>0</v>
      </c>
      <c r="AO537" t="e">
        <f>+VLOOKUP(D537,validaciones_json!$AS:$AS,1,0)</f>
        <v>#N/A</v>
      </c>
    </row>
    <row r="538" spans="1:41">
      <c r="A538" s="2"/>
      <c r="B538" s="2"/>
      <c r="C538" s="2"/>
      <c r="D538" s="2"/>
      <c r="E538" s="2"/>
      <c r="F538" s="2"/>
      <c r="G538" s="2"/>
      <c r="H538" s="2"/>
      <c r="I538" s="3"/>
      <c r="J538" s="3"/>
      <c r="K538" s="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N538" s="10">
        <f t="shared" si="15"/>
        <v>0</v>
      </c>
      <c r="AO538" t="e">
        <f>+VLOOKUP(D538,validaciones_json!$AS:$AS,1,0)</f>
        <v>#N/A</v>
      </c>
    </row>
    <row r="539" spans="1:41">
      <c r="A539" s="2"/>
      <c r="B539" s="2"/>
      <c r="C539" s="2"/>
      <c r="D539" s="2"/>
      <c r="E539" s="2"/>
      <c r="F539" s="2"/>
      <c r="G539" s="2"/>
      <c r="H539" s="2"/>
      <c r="I539" s="3"/>
      <c r="J539" s="3"/>
      <c r="K539" s="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N539" s="10">
        <f t="shared" si="15"/>
        <v>0</v>
      </c>
      <c r="AO539" t="e">
        <f>+VLOOKUP(D539,validaciones_json!$AS:$AS,1,0)</f>
        <v>#N/A</v>
      </c>
    </row>
    <row r="540" spans="1:41">
      <c r="A540" s="2"/>
      <c r="B540" s="2"/>
      <c r="C540" s="2"/>
      <c r="D540" s="2"/>
      <c r="E540" s="2"/>
      <c r="F540" s="2"/>
      <c r="G540" s="2"/>
      <c r="H540" s="2"/>
      <c r="I540" s="3"/>
      <c r="J540" s="3"/>
      <c r="K540" s="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N540" s="10">
        <f t="shared" si="15"/>
        <v>0</v>
      </c>
      <c r="AO540" t="e">
        <f>+VLOOKUP(D540,validaciones_json!$AS:$AS,1,0)</f>
        <v>#N/A</v>
      </c>
    </row>
    <row r="541" spans="1:41">
      <c r="A541" s="2"/>
      <c r="B541" s="2"/>
      <c r="C541" s="2"/>
      <c r="D541" s="2"/>
      <c r="E541" s="2"/>
      <c r="F541" s="2"/>
      <c r="G541" s="2"/>
      <c r="H541" s="2"/>
      <c r="I541" s="3"/>
      <c r="J541" s="3"/>
      <c r="K541" s="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N541" s="10">
        <f t="shared" si="15"/>
        <v>0</v>
      </c>
      <c r="AO541" t="e">
        <f>+VLOOKUP(D541,validaciones_json!$AS:$AS,1,0)</f>
        <v>#N/A</v>
      </c>
    </row>
    <row r="542" spans="1:41">
      <c r="A542" s="2"/>
      <c r="B542" s="2"/>
      <c r="C542" s="2"/>
      <c r="D542" s="2"/>
      <c r="E542" s="2"/>
      <c r="F542" s="2"/>
      <c r="G542" s="2"/>
      <c r="H542" s="2"/>
      <c r="I542" s="3"/>
      <c r="J542" s="3"/>
      <c r="K542" s="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N542" s="10">
        <f t="shared" si="15"/>
        <v>0</v>
      </c>
      <c r="AO542" t="e">
        <f>+VLOOKUP(D542,validaciones_json!$AS:$AS,1,0)</f>
        <v>#N/A</v>
      </c>
    </row>
    <row r="543" spans="1:41">
      <c r="A543" s="2"/>
      <c r="B543" s="2"/>
      <c r="C543" s="2"/>
      <c r="D543" s="2"/>
      <c r="E543" s="2"/>
      <c r="F543" s="2"/>
      <c r="G543" s="2"/>
      <c r="H543" s="2"/>
      <c r="I543" s="3"/>
      <c r="J543" s="3"/>
      <c r="K543" s="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N543" s="10">
        <f t="shared" si="15"/>
        <v>0</v>
      </c>
      <c r="AO543" t="e">
        <f>+VLOOKUP(D543,validaciones_json!$AS:$AS,1,0)</f>
        <v>#N/A</v>
      </c>
    </row>
    <row r="544" spans="1:41">
      <c r="A544" s="2"/>
      <c r="B544" s="2"/>
      <c r="C544" s="2"/>
      <c r="D544" s="2"/>
      <c r="E544" s="2"/>
      <c r="F544" s="2"/>
      <c r="G544" s="2"/>
      <c r="H544" s="2"/>
      <c r="I544" s="3"/>
      <c r="J544" s="3"/>
      <c r="K544" s="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N544" s="10">
        <f t="shared" si="15"/>
        <v>0</v>
      </c>
      <c r="AO544" t="e">
        <f>+VLOOKUP(D544,validaciones_json!$AS:$AS,1,0)</f>
        <v>#N/A</v>
      </c>
    </row>
    <row r="545" spans="1:41">
      <c r="A545" s="2"/>
      <c r="B545" s="2"/>
      <c r="C545" s="2"/>
      <c r="D545" s="2"/>
      <c r="E545" s="2"/>
      <c r="F545" s="2"/>
      <c r="G545" s="2"/>
      <c r="H545" s="2"/>
      <c r="I545" s="3"/>
      <c r="J545" s="3"/>
      <c r="K545" s="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N545" s="10">
        <f t="shared" si="15"/>
        <v>0</v>
      </c>
      <c r="AO545" t="e">
        <f>+VLOOKUP(D545,validaciones_json!$AS:$AS,1,0)</f>
        <v>#N/A</v>
      </c>
    </row>
    <row r="546" spans="1:41">
      <c r="A546" s="2"/>
      <c r="B546" s="2"/>
      <c r="C546" s="2"/>
      <c r="D546" s="2"/>
      <c r="E546" s="2"/>
      <c r="F546" s="2"/>
      <c r="G546" s="2"/>
      <c r="H546" s="2"/>
      <c r="I546" s="3"/>
      <c r="J546" s="3"/>
      <c r="K546" s="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N546" s="10">
        <f t="shared" si="15"/>
        <v>0</v>
      </c>
      <c r="AO546" t="e">
        <f>+VLOOKUP(D546,validaciones_json!$AS:$AS,1,0)</f>
        <v>#N/A</v>
      </c>
    </row>
    <row r="547" spans="1:41">
      <c r="A547" s="2"/>
      <c r="B547" s="2"/>
      <c r="C547" s="2"/>
      <c r="D547" s="2"/>
      <c r="E547" s="2"/>
      <c r="F547" s="2"/>
      <c r="G547" s="2"/>
      <c r="H547" s="2"/>
      <c r="I547" s="3"/>
      <c r="J547" s="3"/>
      <c r="K547" s="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N547" s="10">
        <f t="shared" si="15"/>
        <v>0</v>
      </c>
      <c r="AO547" t="e">
        <f>+VLOOKUP(D547,validaciones_json!$AS:$AS,1,0)</f>
        <v>#N/A</v>
      </c>
    </row>
    <row r="548" spans="1:41">
      <c r="A548" s="2"/>
      <c r="B548" s="2"/>
      <c r="C548" s="2"/>
      <c r="D548" s="2"/>
      <c r="E548" s="2"/>
      <c r="F548" s="2"/>
      <c r="G548" s="2"/>
      <c r="H548" s="2"/>
      <c r="I548" s="3"/>
      <c r="J548" s="3"/>
      <c r="K548" s="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N548" s="10">
        <f t="shared" si="15"/>
        <v>0</v>
      </c>
      <c r="AO548" t="e">
        <f>+VLOOKUP(D548,validaciones_json!$AS:$AS,1,0)</f>
        <v>#N/A</v>
      </c>
    </row>
    <row r="549" spans="1:41">
      <c r="A549" s="2"/>
      <c r="B549" s="2"/>
      <c r="C549" s="2"/>
      <c r="D549" s="2"/>
      <c r="E549" s="2"/>
      <c r="F549" s="2"/>
      <c r="G549" s="2"/>
      <c r="H549" s="2"/>
      <c r="I549" s="3"/>
      <c r="J549" s="3"/>
      <c r="K549" s="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N549" s="10">
        <f t="shared" si="15"/>
        <v>0</v>
      </c>
      <c r="AO549" t="e">
        <f>+VLOOKUP(D549,validaciones_json!$AS:$AS,1,0)</f>
        <v>#N/A</v>
      </c>
    </row>
    <row r="550" spans="1:41">
      <c r="A550" s="2"/>
      <c r="B550" s="2"/>
      <c r="C550" s="2"/>
      <c r="D550" s="2"/>
      <c r="E550" s="2"/>
      <c r="F550" s="2"/>
      <c r="G550" s="2"/>
      <c r="H550" s="2"/>
      <c r="I550" s="3"/>
      <c r="J550" s="3"/>
      <c r="K550" s="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N550" s="10">
        <f t="shared" si="15"/>
        <v>0</v>
      </c>
      <c r="AO550" t="e">
        <f>+VLOOKUP(D550,validaciones_json!$AS:$AS,1,0)</f>
        <v>#N/A</v>
      </c>
    </row>
    <row r="551" spans="1:41">
      <c r="A551" s="2"/>
      <c r="B551" s="2"/>
      <c r="C551" s="2"/>
      <c r="D551" s="2"/>
      <c r="E551" s="2"/>
      <c r="F551" s="2"/>
      <c r="G551" s="2"/>
      <c r="H551" s="2"/>
      <c r="I551" s="3"/>
      <c r="J551" s="3"/>
      <c r="K551" s="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N551" s="10">
        <f t="shared" si="15"/>
        <v>0</v>
      </c>
      <c r="AO551" t="e">
        <f>+VLOOKUP(D551,validaciones_json!$AS:$AS,1,0)</f>
        <v>#N/A</v>
      </c>
    </row>
    <row r="552" spans="1:41">
      <c r="A552" s="2"/>
      <c r="B552" s="2"/>
      <c r="C552" s="2"/>
      <c r="D552" s="2"/>
      <c r="E552" s="2"/>
      <c r="F552" s="2"/>
      <c r="G552" s="2"/>
      <c r="H552" s="2"/>
      <c r="I552" s="3"/>
      <c r="J552" s="3"/>
      <c r="K552" s="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N552" s="10">
        <f t="shared" si="15"/>
        <v>0</v>
      </c>
      <c r="AO552" t="e">
        <f>+VLOOKUP(D552,validaciones_json!$AS:$AS,1,0)</f>
        <v>#N/A</v>
      </c>
    </row>
    <row r="553" spans="1:41">
      <c r="A553" s="2"/>
      <c r="B553" s="2"/>
      <c r="C553" s="2"/>
      <c r="D553" s="2"/>
      <c r="E553" s="2"/>
      <c r="F553" s="2"/>
      <c r="G553" s="2"/>
      <c r="H553" s="2"/>
      <c r="I553" s="3"/>
      <c r="J553" s="3"/>
      <c r="K553" s="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N553" s="10">
        <f t="shared" si="15"/>
        <v>0</v>
      </c>
      <c r="AO553" t="e">
        <f>+VLOOKUP(D553,validaciones_json!$AS:$AS,1,0)</f>
        <v>#N/A</v>
      </c>
    </row>
    <row r="554" spans="1:41">
      <c r="A554" s="2"/>
      <c r="B554" s="2"/>
      <c r="C554" s="2"/>
      <c r="D554" s="2"/>
      <c r="E554" s="2"/>
      <c r="F554" s="2"/>
      <c r="G554" s="2"/>
      <c r="H554" s="2"/>
      <c r="I554" s="3"/>
      <c r="J554" s="3"/>
      <c r="K554" s="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N554" s="10">
        <f t="shared" si="15"/>
        <v>0</v>
      </c>
      <c r="AO554" t="e">
        <f>+VLOOKUP(D554,validaciones_json!$AS:$AS,1,0)</f>
        <v>#N/A</v>
      </c>
    </row>
    <row r="555" spans="1:41">
      <c r="A555" s="2"/>
      <c r="B555" s="2"/>
      <c r="C555" s="2"/>
      <c r="D555" s="2"/>
      <c r="E555" s="2"/>
      <c r="F555" s="2"/>
      <c r="G555" s="2"/>
      <c r="H555" s="2"/>
      <c r="I555" s="3"/>
      <c r="J555" s="3"/>
      <c r="K555" s="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N555" s="10">
        <f t="shared" si="15"/>
        <v>0</v>
      </c>
      <c r="AO555" t="e">
        <f>+VLOOKUP(D555,validaciones_json!$AS:$AS,1,0)</f>
        <v>#N/A</v>
      </c>
    </row>
    <row r="556" spans="1:41">
      <c r="A556" s="2"/>
      <c r="B556" s="2"/>
      <c r="C556" s="2"/>
      <c r="D556" s="2"/>
      <c r="E556" s="2"/>
      <c r="F556" s="2"/>
      <c r="G556" s="2"/>
      <c r="H556" s="2"/>
      <c r="I556" s="3"/>
      <c r="J556" s="3"/>
      <c r="K556" s="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N556" s="10">
        <f t="shared" si="15"/>
        <v>0</v>
      </c>
      <c r="AO556" t="e">
        <f>+VLOOKUP(D556,validaciones_json!$AS:$AS,1,0)</f>
        <v>#N/A</v>
      </c>
    </row>
    <row r="557" spans="1:41">
      <c r="A557" s="2"/>
      <c r="B557" s="2"/>
      <c r="C557" s="2"/>
      <c r="D557" s="2"/>
      <c r="E557" s="2"/>
      <c r="F557" s="2"/>
      <c r="G557" s="2"/>
      <c r="H557" s="2"/>
      <c r="I557" s="3"/>
      <c r="J557" s="3"/>
      <c r="K557" s="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N557" s="10">
        <f t="shared" si="15"/>
        <v>0</v>
      </c>
      <c r="AO557" t="e">
        <f>+VLOOKUP(D557,validaciones_json!$AS:$AS,1,0)</f>
        <v>#N/A</v>
      </c>
    </row>
    <row r="558" spans="1:41">
      <c r="A558" s="2"/>
      <c r="B558" s="2"/>
      <c r="C558" s="2"/>
      <c r="D558" s="2"/>
      <c r="E558" s="2"/>
      <c r="F558" s="2"/>
      <c r="G558" s="2"/>
      <c r="H558" s="2"/>
      <c r="I558" s="3"/>
      <c r="J558" s="3"/>
      <c r="K558" s="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N558" s="10">
        <f t="shared" si="15"/>
        <v>0</v>
      </c>
      <c r="AO558" t="e">
        <f>+VLOOKUP(D558,validaciones_json!$AS:$AS,1,0)</f>
        <v>#N/A</v>
      </c>
    </row>
    <row r="559" spans="1:41">
      <c r="A559" s="2"/>
      <c r="B559" s="2"/>
      <c r="C559" s="2"/>
      <c r="D559" s="2"/>
      <c r="E559" s="2"/>
      <c r="F559" s="2"/>
      <c r="G559" s="2"/>
      <c r="H559" s="2"/>
      <c r="I559" s="3"/>
      <c r="J559" s="3"/>
      <c r="K559" s="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N559" s="10">
        <f t="shared" si="15"/>
        <v>0</v>
      </c>
      <c r="AO559" t="e">
        <f>+VLOOKUP(D559,validaciones_json!$AS:$AS,1,0)</f>
        <v>#N/A</v>
      </c>
    </row>
    <row r="560" spans="1:41">
      <c r="A560" s="2"/>
      <c r="B560" s="2"/>
      <c r="C560" s="2"/>
      <c r="D560" s="2"/>
      <c r="E560" s="2"/>
      <c r="F560" s="2"/>
      <c r="G560" s="2"/>
      <c r="H560" s="2"/>
      <c r="I560" s="3"/>
      <c r="J560" s="3"/>
      <c r="K560" s="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N560" s="10">
        <f t="shared" si="15"/>
        <v>0</v>
      </c>
      <c r="AO560" t="e">
        <f>+VLOOKUP(D560,validaciones_json!$AS:$AS,1,0)</f>
        <v>#N/A</v>
      </c>
    </row>
    <row r="561" spans="1:41">
      <c r="A561" s="2"/>
      <c r="B561" s="2"/>
      <c r="C561" s="2"/>
      <c r="D561" s="2"/>
      <c r="E561" s="2"/>
      <c r="F561" s="2"/>
      <c r="G561" s="2"/>
      <c r="H561" s="2"/>
      <c r="I561" s="3"/>
      <c r="J561" s="3"/>
      <c r="K561" s="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N561" s="10">
        <f t="shared" si="15"/>
        <v>0</v>
      </c>
      <c r="AO561" t="e">
        <f>+VLOOKUP(D561,validaciones_json!$AS:$AS,1,0)</f>
        <v>#N/A</v>
      </c>
    </row>
    <row r="562" spans="1:41">
      <c r="A562" s="2"/>
      <c r="B562" s="2"/>
      <c r="C562" s="2"/>
      <c r="D562" s="2"/>
      <c r="E562" s="2"/>
      <c r="F562" s="2"/>
      <c r="G562" s="2"/>
      <c r="H562" s="2"/>
      <c r="I562" s="3"/>
      <c r="J562" s="3"/>
      <c r="K562" s="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N562" s="10">
        <f t="shared" si="15"/>
        <v>0</v>
      </c>
      <c r="AO562" t="e">
        <f>+VLOOKUP(D562,validaciones_json!$AS:$AS,1,0)</f>
        <v>#N/A</v>
      </c>
    </row>
    <row r="563" spans="1:41">
      <c r="A563" s="2"/>
      <c r="B563" s="2"/>
      <c r="C563" s="2"/>
      <c r="D563" s="2"/>
      <c r="E563" s="2"/>
      <c r="F563" s="2"/>
      <c r="G563" s="2"/>
      <c r="H563" s="2"/>
      <c r="I563" s="3"/>
      <c r="J563" s="3"/>
      <c r="K563" s="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N563" s="10">
        <f t="shared" si="15"/>
        <v>0</v>
      </c>
      <c r="AO563" t="e">
        <f>+VLOOKUP(D563,validaciones_json!$AS:$AS,1,0)</f>
        <v>#N/A</v>
      </c>
    </row>
    <row r="564" spans="1:41">
      <c r="A564" s="2"/>
      <c r="B564" s="2"/>
      <c r="C564" s="2"/>
      <c r="D564" s="2"/>
      <c r="E564" s="2"/>
      <c r="F564" s="2"/>
      <c r="G564" s="2"/>
      <c r="H564" s="2"/>
      <c r="I564" s="3"/>
      <c r="J564" s="3"/>
      <c r="K564" s="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N564" s="10">
        <f t="shared" si="15"/>
        <v>0</v>
      </c>
      <c r="AO564" t="e">
        <f>+VLOOKUP(D564,validaciones_json!$AS:$AS,1,0)</f>
        <v>#N/A</v>
      </c>
    </row>
    <row r="565" spans="1:41">
      <c r="A565" s="2"/>
      <c r="B565" s="2"/>
      <c r="C565" s="2"/>
      <c r="D565" s="2"/>
      <c r="E565" s="2"/>
      <c r="F565" s="2"/>
      <c r="G565" s="2"/>
      <c r="H565" s="2"/>
      <c r="I565" s="3"/>
      <c r="J565" s="3"/>
      <c r="K565" s="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N565" s="10">
        <f t="shared" si="15"/>
        <v>0</v>
      </c>
      <c r="AO565" t="e">
        <f>+VLOOKUP(D565,validaciones_json!$AS:$AS,1,0)</f>
        <v>#N/A</v>
      </c>
    </row>
    <row r="566" spans="1:41">
      <c r="A566" s="2"/>
      <c r="B566" s="2"/>
      <c r="C566" s="2"/>
      <c r="D566" s="2"/>
      <c r="E566" s="2"/>
      <c r="F566" s="2"/>
      <c r="G566" s="2"/>
      <c r="H566" s="2"/>
      <c r="I566" s="3"/>
      <c r="J566" s="3"/>
      <c r="K566" s="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N566" s="10">
        <f t="shared" si="15"/>
        <v>0</v>
      </c>
      <c r="AO566" t="e">
        <f>+VLOOKUP(D566,validaciones_json!$AS:$AS,1,0)</f>
        <v>#N/A</v>
      </c>
    </row>
    <row r="567" spans="1:41">
      <c r="A567" s="2"/>
      <c r="B567" s="2"/>
      <c r="C567" s="2"/>
      <c r="D567" s="2"/>
      <c r="E567" s="2"/>
      <c r="F567" s="2"/>
      <c r="G567" s="2"/>
      <c r="H567" s="2"/>
      <c r="I567" s="3"/>
      <c r="J567" s="3"/>
      <c r="K567" s="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N567" s="10">
        <f t="shared" si="15"/>
        <v>0</v>
      </c>
      <c r="AO567" t="e">
        <f>+VLOOKUP(D567,validaciones_json!$AS:$AS,1,0)</f>
        <v>#N/A</v>
      </c>
    </row>
    <row r="568" spans="1:41">
      <c r="A568" s="2"/>
      <c r="B568" s="2"/>
      <c r="C568" s="2"/>
      <c r="D568" s="2"/>
      <c r="E568" s="2"/>
      <c r="F568" s="2"/>
      <c r="G568" s="2"/>
      <c r="H568" s="2"/>
      <c r="I568" s="3"/>
      <c r="J568" s="3"/>
      <c r="K568" s="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N568" s="10">
        <f t="shared" si="15"/>
        <v>0</v>
      </c>
      <c r="AO568" t="e">
        <f>+VLOOKUP(D568,validaciones_json!$AS:$AS,1,0)</f>
        <v>#N/A</v>
      </c>
    </row>
    <row r="569" spans="1:41">
      <c r="A569" s="2"/>
      <c r="B569" s="2"/>
      <c r="C569" s="2"/>
      <c r="D569" s="2"/>
      <c r="E569" s="2"/>
      <c r="F569" s="2"/>
      <c r="G569" s="2"/>
      <c r="H569" s="2"/>
      <c r="I569" s="3"/>
      <c r="J569" s="3"/>
      <c r="K569" s="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N569" s="10">
        <f t="shared" si="15"/>
        <v>0</v>
      </c>
      <c r="AO569" t="e">
        <f>+VLOOKUP(D569,validaciones_json!$AS:$AS,1,0)</f>
        <v>#N/A</v>
      </c>
    </row>
    <row r="570" spans="1:41">
      <c r="A570" s="2"/>
      <c r="B570" s="2"/>
      <c r="C570" s="2"/>
      <c r="D570" s="2"/>
      <c r="E570" s="2"/>
      <c r="F570" s="2"/>
      <c r="G570" s="2"/>
      <c r="H570" s="2"/>
      <c r="I570" s="3"/>
      <c r="J570" s="3"/>
      <c r="K570" s="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N570" s="10">
        <f t="shared" si="15"/>
        <v>0</v>
      </c>
      <c r="AO570" t="e">
        <f>+VLOOKUP(D570,validaciones_json!$AS:$AS,1,0)</f>
        <v>#N/A</v>
      </c>
    </row>
    <row r="571" spans="1:41">
      <c r="A571" s="2"/>
      <c r="B571" s="2"/>
      <c r="C571" s="2"/>
      <c r="D571" s="2"/>
      <c r="E571" s="2"/>
      <c r="F571" s="2"/>
      <c r="G571" s="2"/>
      <c r="H571" s="2"/>
      <c r="I571" s="3"/>
      <c r="J571" s="3"/>
      <c r="K571" s="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N571" s="10">
        <f t="shared" si="15"/>
        <v>0</v>
      </c>
      <c r="AO571" t="e">
        <f>+VLOOKUP(D571,validaciones_json!$AS:$AS,1,0)</f>
        <v>#N/A</v>
      </c>
    </row>
    <row r="572" spans="1:41">
      <c r="A572" s="2"/>
      <c r="B572" s="2"/>
      <c r="C572" s="2"/>
      <c r="D572" s="2"/>
      <c r="E572" s="2"/>
      <c r="F572" s="2"/>
      <c r="G572" s="2"/>
      <c r="H572" s="2"/>
      <c r="I572" s="3"/>
      <c r="J572" s="3"/>
      <c r="K572" s="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N572" s="10">
        <f t="shared" si="15"/>
        <v>0</v>
      </c>
      <c r="AO572" t="e">
        <f>+VLOOKUP(D572,validaciones_json!$AS:$AS,1,0)</f>
        <v>#N/A</v>
      </c>
    </row>
    <row r="573" spans="1:41">
      <c r="A573" s="2"/>
      <c r="B573" s="2"/>
      <c r="C573" s="2"/>
      <c r="D573" s="2"/>
      <c r="E573" s="2"/>
      <c r="F573" s="2"/>
      <c r="G573" s="2"/>
      <c r="H573" s="2"/>
      <c r="I573" s="3"/>
      <c r="J573" s="3"/>
      <c r="K573" s="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N573" s="10">
        <f t="shared" si="15"/>
        <v>0</v>
      </c>
      <c r="AO573" t="e">
        <f>+VLOOKUP(D573,validaciones_json!$AS:$AS,1,0)</f>
        <v>#N/A</v>
      </c>
    </row>
    <row r="574" spans="1:41">
      <c r="A574" s="2"/>
      <c r="B574" s="2"/>
      <c r="C574" s="2"/>
      <c r="D574" s="2"/>
      <c r="E574" s="2"/>
      <c r="F574" s="2"/>
      <c r="G574" s="2"/>
      <c r="H574" s="2"/>
      <c r="I574" s="3"/>
      <c r="J574" s="3"/>
      <c r="K574" s="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N574" s="10">
        <f t="shared" si="15"/>
        <v>0</v>
      </c>
      <c r="AO574" t="e">
        <f>+VLOOKUP(D574,validaciones_json!$AS:$AS,1,0)</f>
        <v>#N/A</v>
      </c>
    </row>
    <row r="575" spans="1:41">
      <c r="A575" s="2"/>
      <c r="B575" s="2"/>
      <c r="C575" s="2"/>
      <c r="D575" s="2"/>
      <c r="E575" s="2"/>
      <c r="F575" s="2"/>
      <c r="G575" s="2"/>
      <c r="H575" s="2"/>
      <c r="I575" s="3"/>
      <c r="J575" s="3"/>
      <c r="K575" s="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N575" s="10">
        <f t="shared" si="15"/>
        <v>0</v>
      </c>
      <c r="AO575" t="e">
        <f>+VLOOKUP(D575,validaciones_json!$AS:$AS,1,0)</f>
        <v>#N/A</v>
      </c>
    </row>
    <row r="576" spans="1:41">
      <c r="A576" s="2"/>
      <c r="B576" s="2"/>
      <c r="C576" s="2"/>
      <c r="D576" s="2"/>
      <c r="E576" s="2"/>
      <c r="F576" s="2"/>
      <c r="G576" s="2"/>
      <c r="H576" s="2"/>
      <c r="I576" s="3"/>
      <c r="J576" s="3"/>
      <c r="K576" s="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N576" s="10">
        <f t="shared" si="15"/>
        <v>0</v>
      </c>
      <c r="AO576" t="e">
        <f>+VLOOKUP(D576,validaciones_json!$AS:$AS,1,0)</f>
        <v>#N/A</v>
      </c>
    </row>
    <row r="577" spans="1:41">
      <c r="A577" s="2"/>
      <c r="B577" s="2"/>
      <c r="C577" s="2"/>
      <c r="D577" s="2"/>
      <c r="E577" s="2"/>
      <c r="F577" s="2"/>
      <c r="G577" s="2"/>
      <c r="H577" s="2"/>
      <c r="I577" s="3"/>
      <c r="J577" s="3"/>
      <c r="K577" s="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N577" s="10">
        <f t="shared" si="15"/>
        <v>0</v>
      </c>
      <c r="AO577" t="e">
        <f>+VLOOKUP(D577,validaciones_json!$AS:$AS,1,0)</f>
        <v>#N/A</v>
      </c>
    </row>
    <row r="578" spans="1:41">
      <c r="A578" s="2"/>
      <c r="B578" s="2"/>
      <c r="C578" s="2"/>
      <c r="D578" s="2"/>
      <c r="E578" s="2"/>
      <c r="F578" s="2"/>
      <c r="G578" s="2"/>
      <c r="H578" s="2"/>
      <c r="I578" s="3"/>
      <c r="J578" s="3"/>
      <c r="K578" s="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N578" s="10">
        <f t="shared" ref="AN578:AN641" si="16">+IF(AM578&lt;&gt;"",AM578,I578)</f>
        <v>0</v>
      </c>
      <c r="AO578" t="e">
        <f>+VLOOKUP(D578,validaciones_json!$AS:$AS,1,0)</f>
        <v>#N/A</v>
      </c>
    </row>
    <row r="579" spans="1:41">
      <c r="A579" s="2"/>
      <c r="B579" s="2"/>
      <c r="C579" s="2"/>
      <c r="D579" s="2"/>
      <c r="E579" s="2"/>
      <c r="F579" s="2"/>
      <c r="G579" s="2"/>
      <c r="H579" s="2"/>
      <c r="I579" s="3"/>
      <c r="J579" s="3"/>
      <c r="K579" s="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N579" s="10">
        <f t="shared" si="16"/>
        <v>0</v>
      </c>
      <c r="AO579" t="e">
        <f>+VLOOKUP(D579,validaciones_json!$AS:$AS,1,0)</f>
        <v>#N/A</v>
      </c>
    </row>
    <row r="580" spans="1:41">
      <c r="A580" s="2"/>
      <c r="B580" s="2"/>
      <c r="C580" s="2"/>
      <c r="D580" s="2"/>
      <c r="E580" s="2"/>
      <c r="F580" s="2"/>
      <c r="G580" s="2"/>
      <c r="H580" s="2"/>
      <c r="I580" s="3"/>
      <c r="J580" s="3"/>
      <c r="K580" s="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N580" s="10">
        <f t="shared" si="16"/>
        <v>0</v>
      </c>
      <c r="AO580" t="e">
        <f>+VLOOKUP(D580,validaciones_json!$AS:$AS,1,0)</f>
        <v>#N/A</v>
      </c>
    </row>
    <row r="581" spans="1:41">
      <c r="A581" s="2"/>
      <c r="B581" s="2"/>
      <c r="C581" s="2"/>
      <c r="D581" s="2"/>
      <c r="E581" s="2"/>
      <c r="F581" s="2"/>
      <c r="G581" s="2"/>
      <c r="H581" s="2"/>
      <c r="I581" s="3"/>
      <c r="J581" s="3"/>
      <c r="K581" s="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N581" s="10">
        <f t="shared" si="16"/>
        <v>0</v>
      </c>
      <c r="AO581" t="e">
        <f>+VLOOKUP(D581,validaciones_json!$AS:$AS,1,0)</f>
        <v>#N/A</v>
      </c>
    </row>
    <row r="582" spans="1:41">
      <c r="A582" s="2"/>
      <c r="B582" s="2"/>
      <c r="C582" s="2"/>
      <c r="D582" s="2"/>
      <c r="E582" s="2"/>
      <c r="F582" s="2"/>
      <c r="G582" s="2"/>
      <c r="H582" s="2"/>
      <c r="I582" s="3"/>
      <c r="J582" s="3"/>
      <c r="K582" s="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N582" s="10">
        <f t="shared" si="16"/>
        <v>0</v>
      </c>
      <c r="AO582" t="e">
        <f>+VLOOKUP(D582,validaciones_json!$AS:$AS,1,0)</f>
        <v>#N/A</v>
      </c>
    </row>
    <row r="583" spans="1:41">
      <c r="A583" s="2"/>
      <c r="B583" s="2"/>
      <c r="C583" s="2"/>
      <c r="D583" s="2"/>
      <c r="E583" s="2"/>
      <c r="F583" s="2"/>
      <c r="G583" s="2"/>
      <c r="H583" s="2"/>
      <c r="I583" s="3"/>
      <c r="J583" s="3"/>
      <c r="K583" s="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N583" s="10">
        <f t="shared" si="16"/>
        <v>0</v>
      </c>
      <c r="AO583" t="e">
        <f>+VLOOKUP(D583,validaciones_json!$AS:$AS,1,0)</f>
        <v>#N/A</v>
      </c>
    </row>
    <row r="584" spans="1:41">
      <c r="A584" s="2"/>
      <c r="B584" s="2"/>
      <c r="C584" s="2"/>
      <c r="D584" s="2"/>
      <c r="E584" s="2"/>
      <c r="F584" s="2"/>
      <c r="G584" s="2"/>
      <c r="H584" s="2"/>
      <c r="I584" s="3"/>
      <c r="J584" s="3"/>
      <c r="K584" s="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N584" s="10">
        <f t="shared" si="16"/>
        <v>0</v>
      </c>
      <c r="AO584" t="e">
        <f>+VLOOKUP(D584,validaciones_json!$AS:$AS,1,0)</f>
        <v>#N/A</v>
      </c>
    </row>
    <row r="585" spans="1:41">
      <c r="A585" s="2"/>
      <c r="B585" s="2"/>
      <c r="C585" s="2"/>
      <c r="D585" s="2"/>
      <c r="E585" s="2"/>
      <c r="F585" s="2"/>
      <c r="G585" s="2"/>
      <c r="H585" s="2"/>
      <c r="I585" s="3"/>
      <c r="J585" s="3"/>
      <c r="K585" s="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N585" s="10">
        <f t="shared" si="16"/>
        <v>0</v>
      </c>
      <c r="AO585" t="e">
        <f>+VLOOKUP(D585,validaciones_json!$AS:$AS,1,0)</f>
        <v>#N/A</v>
      </c>
    </row>
    <row r="586" spans="1:41">
      <c r="A586" s="2"/>
      <c r="B586" s="2"/>
      <c r="C586" s="2"/>
      <c r="D586" s="2"/>
      <c r="E586" s="2"/>
      <c r="F586" s="2"/>
      <c r="G586" s="2"/>
      <c r="H586" s="2"/>
      <c r="I586" s="3"/>
      <c r="J586" s="3"/>
      <c r="K586" s="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N586" s="10">
        <f t="shared" si="16"/>
        <v>0</v>
      </c>
      <c r="AO586" t="e">
        <f>+VLOOKUP(D586,validaciones_json!$AS:$AS,1,0)</f>
        <v>#N/A</v>
      </c>
    </row>
    <row r="587" spans="1:41">
      <c r="A587" s="2"/>
      <c r="B587" s="2"/>
      <c r="C587" s="2"/>
      <c r="D587" s="2"/>
      <c r="E587" s="2"/>
      <c r="F587" s="2"/>
      <c r="G587" s="2"/>
      <c r="H587" s="2"/>
      <c r="I587" s="3"/>
      <c r="J587" s="3"/>
      <c r="K587" s="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N587" s="10">
        <f t="shared" si="16"/>
        <v>0</v>
      </c>
      <c r="AO587" t="e">
        <f>+VLOOKUP(D587,validaciones_json!$AS:$AS,1,0)</f>
        <v>#N/A</v>
      </c>
    </row>
    <row r="588" spans="1:41">
      <c r="A588" s="2"/>
      <c r="B588" s="2"/>
      <c r="C588" s="2"/>
      <c r="D588" s="2"/>
      <c r="E588" s="2"/>
      <c r="F588" s="2"/>
      <c r="G588" s="2"/>
      <c r="H588" s="2"/>
      <c r="I588" s="3"/>
      <c r="J588" s="3"/>
      <c r="K588" s="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N588" s="10">
        <f t="shared" si="16"/>
        <v>0</v>
      </c>
      <c r="AO588" t="e">
        <f>+VLOOKUP(D588,validaciones_json!$AS:$AS,1,0)</f>
        <v>#N/A</v>
      </c>
    </row>
    <row r="589" spans="1:41">
      <c r="A589" s="2"/>
      <c r="B589" s="2"/>
      <c r="C589" s="2"/>
      <c r="D589" s="2"/>
      <c r="E589" s="2"/>
      <c r="F589" s="2"/>
      <c r="G589" s="2"/>
      <c r="H589" s="2"/>
      <c r="I589" s="3"/>
      <c r="J589" s="3"/>
      <c r="K589" s="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N589" s="10">
        <f t="shared" si="16"/>
        <v>0</v>
      </c>
      <c r="AO589" t="e">
        <f>+VLOOKUP(D589,validaciones_json!$AS:$AS,1,0)</f>
        <v>#N/A</v>
      </c>
    </row>
    <row r="590" spans="1:41">
      <c r="A590" s="2"/>
      <c r="B590" s="2"/>
      <c r="C590" s="2"/>
      <c r="D590" s="2"/>
      <c r="E590" s="2"/>
      <c r="F590" s="2"/>
      <c r="G590" s="2"/>
      <c r="H590" s="2"/>
      <c r="I590" s="3"/>
      <c r="J590" s="3"/>
      <c r="K590" s="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N590" s="10">
        <f t="shared" si="16"/>
        <v>0</v>
      </c>
      <c r="AO590" t="e">
        <f>+VLOOKUP(D590,validaciones_json!$AS:$AS,1,0)</f>
        <v>#N/A</v>
      </c>
    </row>
    <row r="591" spans="1:41">
      <c r="A591" s="2"/>
      <c r="B591" s="2"/>
      <c r="C591" s="2"/>
      <c r="D591" s="2"/>
      <c r="E591" s="2"/>
      <c r="F591" s="2"/>
      <c r="G591" s="2"/>
      <c r="H591" s="2"/>
      <c r="I591" s="3"/>
      <c r="J591" s="3"/>
      <c r="K591" s="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N591" s="10">
        <f t="shared" si="16"/>
        <v>0</v>
      </c>
      <c r="AO591" t="e">
        <f>+VLOOKUP(D591,validaciones_json!$AS:$AS,1,0)</f>
        <v>#N/A</v>
      </c>
    </row>
    <row r="592" spans="1:41">
      <c r="A592" s="2"/>
      <c r="B592" s="2"/>
      <c r="C592" s="2"/>
      <c r="D592" s="2"/>
      <c r="E592" s="2"/>
      <c r="F592" s="2"/>
      <c r="G592" s="2"/>
      <c r="H592" s="2"/>
      <c r="I592" s="3"/>
      <c r="J592" s="3"/>
      <c r="K592" s="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N592" s="10">
        <f t="shared" si="16"/>
        <v>0</v>
      </c>
      <c r="AO592" t="e">
        <f>+VLOOKUP(D592,validaciones_json!$AS:$AS,1,0)</f>
        <v>#N/A</v>
      </c>
    </row>
    <row r="593" spans="1:41">
      <c r="A593" s="2"/>
      <c r="B593" s="2"/>
      <c r="C593" s="2"/>
      <c r="D593" s="2"/>
      <c r="E593" s="2"/>
      <c r="F593" s="2"/>
      <c r="G593" s="2"/>
      <c r="H593" s="2"/>
      <c r="I593" s="3"/>
      <c r="J593" s="3"/>
      <c r="K593" s="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N593" s="10">
        <f t="shared" si="16"/>
        <v>0</v>
      </c>
      <c r="AO593" t="e">
        <f>+VLOOKUP(D593,validaciones_json!$AS:$AS,1,0)</f>
        <v>#N/A</v>
      </c>
    </row>
    <row r="594" spans="1:41">
      <c r="A594" s="2"/>
      <c r="B594" s="2"/>
      <c r="C594" s="2"/>
      <c r="D594" s="2"/>
      <c r="E594" s="2"/>
      <c r="F594" s="2"/>
      <c r="G594" s="2"/>
      <c r="H594" s="2"/>
      <c r="I594" s="3"/>
      <c r="J594" s="3"/>
      <c r="K594" s="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N594" s="10">
        <f t="shared" si="16"/>
        <v>0</v>
      </c>
      <c r="AO594" t="e">
        <f>+VLOOKUP(D594,validaciones_json!$AS:$AS,1,0)</f>
        <v>#N/A</v>
      </c>
    </row>
    <row r="595" spans="1:41">
      <c r="A595" s="2"/>
      <c r="B595" s="2"/>
      <c r="C595" s="2"/>
      <c r="D595" s="2"/>
      <c r="E595" s="2"/>
      <c r="F595" s="2"/>
      <c r="G595" s="2"/>
      <c r="H595" s="2"/>
      <c r="I595" s="3"/>
      <c r="J595" s="3"/>
      <c r="K595" s="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N595" s="10">
        <f t="shared" si="16"/>
        <v>0</v>
      </c>
      <c r="AO595" t="e">
        <f>+VLOOKUP(D595,validaciones_json!$AS:$AS,1,0)</f>
        <v>#N/A</v>
      </c>
    </row>
    <row r="596" spans="1:41">
      <c r="A596" s="2"/>
      <c r="B596" s="2"/>
      <c r="C596" s="2"/>
      <c r="D596" s="2"/>
      <c r="E596" s="2"/>
      <c r="F596" s="2"/>
      <c r="G596" s="2"/>
      <c r="H596" s="2"/>
      <c r="I596" s="3"/>
      <c r="J596" s="3"/>
      <c r="K596" s="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N596" s="10">
        <f t="shared" si="16"/>
        <v>0</v>
      </c>
      <c r="AO596" t="e">
        <f>+VLOOKUP(D596,validaciones_json!$AS:$AS,1,0)</f>
        <v>#N/A</v>
      </c>
    </row>
    <row r="597" spans="1:41">
      <c r="A597" s="2"/>
      <c r="B597" s="2"/>
      <c r="C597" s="2"/>
      <c r="D597" s="2"/>
      <c r="E597" s="2"/>
      <c r="F597" s="2"/>
      <c r="G597" s="2"/>
      <c r="H597" s="2"/>
      <c r="I597" s="3"/>
      <c r="J597" s="3"/>
      <c r="K597" s="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N597" s="10">
        <f t="shared" si="16"/>
        <v>0</v>
      </c>
      <c r="AO597" t="e">
        <f>+VLOOKUP(D597,validaciones_json!$AS:$AS,1,0)</f>
        <v>#N/A</v>
      </c>
    </row>
    <row r="598" spans="1:41">
      <c r="A598" s="2"/>
      <c r="B598" s="2"/>
      <c r="C598" s="2"/>
      <c r="D598" s="2"/>
      <c r="E598" s="2"/>
      <c r="F598" s="2"/>
      <c r="G598" s="2"/>
      <c r="H598" s="2"/>
      <c r="I598" s="3"/>
      <c r="J598" s="3"/>
      <c r="K598" s="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N598" s="10">
        <f t="shared" si="16"/>
        <v>0</v>
      </c>
      <c r="AO598" t="e">
        <f>+VLOOKUP(D598,validaciones_json!$AS:$AS,1,0)</f>
        <v>#N/A</v>
      </c>
    </row>
    <row r="599" spans="1:41">
      <c r="A599" s="2"/>
      <c r="B599" s="2"/>
      <c r="C599" s="2"/>
      <c r="D599" s="2"/>
      <c r="E599" s="2"/>
      <c r="F599" s="2"/>
      <c r="G599" s="2"/>
      <c r="H599" s="2"/>
      <c r="I599" s="3"/>
      <c r="J599" s="3"/>
      <c r="K599" s="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N599" s="10">
        <f t="shared" si="16"/>
        <v>0</v>
      </c>
      <c r="AO599" t="e">
        <f>+VLOOKUP(D599,validaciones_json!$AS:$AS,1,0)</f>
        <v>#N/A</v>
      </c>
    </row>
    <row r="600" spans="1:41">
      <c r="A600" s="2"/>
      <c r="B600" s="2"/>
      <c r="C600" s="2"/>
      <c r="D600" s="2"/>
      <c r="E600" s="2"/>
      <c r="F600" s="2"/>
      <c r="G600" s="2"/>
      <c r="H600" s="2"/>
      <c r="I600" s="3"/>
      <c r="J600" s="3"/>
      <c r="K600" s="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N600" s="10">
        <f t="shared" si="16"/>
        <v>0</v>
      </c>
      <c r="AO600" t="e">
        <f>+VLOOKUP(D600,validaciones_json!$AS:$AS,1,0)</f>
        <v>#N/A</v>
      </c>
    </row>
    <row r="601" spans="1:41">
      <c r="A601" s="2"/>
      <c r="B601" s="2"/>
      <c r="C601" s="2"/>
      <c r="D601" s="2"/>
      <c r="E601" s="2"/>
      <c r="F601" s="2"/>
      <c r="G601" s="2"/>
      <c r="H601" s="2"/>
      <c r="I601" s="3"/>
      <c r="J601" s="3"/>
      <c r="K601" s="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N601" s="10">
        <f t="shared" si="16"/>
        <v>0</v>
      </c>
      <c r="AO601" t="e">
        <f>+VLOOKUP(D601,validaciones_json!$AS:$AS,1,0)</f>
        <v>#N/A</v>
      </c>
    </row>
    <row r="602" spans="1:41">
      <c r="A602" s="2"/>
      <c r="B602" s="2"/>
      <c r="C602" s="2"/>
      <c r="D602" s="2"/>
      <c r="E602" s="2"/>
      <c r="F602" s="2"/>
      <c r="G602" s="2"/>
      <c r="H602" s="2"/>
      <c r="I602" s="3"/>
      <c r="J602" s="3"/>
      <c r="K602" s="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N602" s="10">
        <f t="shared" si="16"/>
        <v>0</v>
      </c>
      <c r="AO602" t="e">
        <f>+VLOOKUP(D602,validaciones_json!$AS:$AS,1,0)</f>
        <v>#N/A</v>
      </c>
    </row>
    <row r="603" spans="1:41">
      <c r="A603" s="2"/>
      <c r="B603" s="2"/>
      <c r="C603" s="2"/>
      <c r="D603" s="2"/>
      <c r="E603" s="2"/>
      <c r="F603" s="2"/>
      <c r="G603" s="2"/>
      <c r="H603" s="2"/>
      <c r="I603" s="3"/>
      <c r="J603" s="3"/>
      <c r="K603" s="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N603" s="10">
        <f t="shared" si="16"/>
        <v>0</v>
      </c>
      <c r="AO603" t="e">
        <f>+VLOOKUP(D603,validaciones_json!$AS:$AS,1,0)</f>
        <v>#N/A</v>
      </c>
    </row>
    <row r="604" spans="1:41">
      <c r="A604" s="2"/>
      <c r="B604" s="2"/>
      <c r="C604" s="2"/>
      <c r="D604" s="2"/>
      <c r="E604" s="2"/>
      <c r="F604" s="2"/>
      <c r="G604" s="2"/>
      <c r="H604" s="2"/>
      <c r="I604" s="3"/>
      <c r="J604" s="3"/>
      <c r="K604" s="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N604" s="10">
        <f t="shared" si="16"/>
        <v>0</v>
      </c>
      <c r="AO604" t="e">
        <f>+VLOOKUP(D604,validaciones_json!$AS:$AS,1,0)</f>
        <v>#N/A</v>
      </c>
    </row>
    <row r="605" spans="1:41">
      <c r="A605" s="2"/>
      <c r="B605" s="2"/>
      <c r="C605" s="2"/>
      <c r="D605" s="2"/>
      <c r="E605" s="2"/>
      <c r="F605" s="2"/>
      <c r="G605" s="2"/>
      <c r="H605" s="2"/>
      <c r="I605" s="3"/>
      <c r="J605" s="3"/>
      <c r="K605" s="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N605" s="10">
        <f t="shared" si="16"/>
        <v>0</v>
      </c>
      <c r="AO605" t="e">
        <f>+VLOOKUP(D605,validaciones_json!$AS:$AS,1,0)</f>
        <v>#N/A</v>
      </c>
    </row>
    <row r="606" spans="1:41">
      <c r="A606" s="2"/>
      <c r="B606" s="2"/>
      <c r="C606" s="2"/>
      <c r="D606" s="2"/>
      <c r="E606" s="2"/>
      <c r="F606" s="2"/>
      <c r="G606" s="2"/>
      <c r="H606" s="2"/>
      <c r="I606" s="3"/>
      <c r="J606" s="3"/>
      <c r="K606" s="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N606" s="10">
        <f t="shared" si="16"/>
        <v>0</v>
      </c>
      <c r="AO606" t="e">
        <f>+VLOOKUP(D606,validaciones_json!$AS:$AS,1,0)</f>
        <v>#N/A</v>
      </c>
    </row>
    <row r="607" spans="1:41">
      <c r="A607" s="2"/>
      <c r="B607" s="2"/>
      <c r="C607" s="2"/>
      <c r="D607" s="2"/>
      <c r="E607" s="2"/>
      <c r="F607" s="2"/>
      <c r="G607" s="2"/>
      <c r="H607" s="2"/>
      <c r="I607" s="3"/>
      <c r="J607" s="3"/>
      <c r="K607" s="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N607" s="10">
        <f t="shared" si="16"/>
        <v>0</v>
      </c>
      <c r="AO607" t="e">
        <f>+VLOOKUP(D607,validaciones_json!$AS:$AS,1,0)</f>
        <v>#N/A</v>
      </c>
    </row>
    <row r="608" spans="1:41">
      <c r="A608" s="2"/>
      <c r="B608" s="2"/>
      <c r="C608" s="2"/>
      <c r="D608" s="2"/>
      <c r="E608" s="2"/>
      <c r="F608" s="2"/>
      <c r="G608" s="2"/>
      <c r="H608" s="2"/>
      <c r="I608" s="3"/>
      <c r="J608" s="3"/>
      <c r="K608" s="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N608" s="10">
        <f t="shared" si="16"/>
        <v>0</v>
      </c>
      <c r="AO608" t="e">
        <f>+VLOOKUP(D608,validaciones_json!$AS:$AS,1,0)</f>
        <v>#N/A</v>
      </c>
    </row>
    <row r="609" spans="1:41">
      <c r="A609" s="2"/>
      <c r="B609" s="2"/>
      <c r="C609" s="2"/>
      <c r="D609" s="2"/>
      <c r="E609" s="2"/>
      <c r="F609" s="2"/>
      <c r="G609" s="2"/>
      <c r="H609" s="2"/>
      <c r="I609" s="3"/>
      <c r="J609" s="3"/>
      <c r="K609" s="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N609" s="10">
        <f t="shared" si="16"/>
        <v>0</v>
      </c>
      <c r="AO609" t="e">
        <f>+VLOOKUP(D609,validaciones_json!$AS:$AS,1,0)</f>
        <v>#N/A</v>
      </c>
    </row>
    <row r="610" spans="1:41">
      <c r="A610" s="2"/>
      <c r="B610" s="2"/>
      <c r="C610" s="2"/>
      <c r="D610" s="2"/>
      <c r="E610" s="2"/>
      <c r="F610" s="2"/>
      <c r="G610" s="2"/>
      <c r="H610" s="2"/>
      <c r="I610" s="3"/>
      <c r="J610" s="3"/>
      <c r="K610" s="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N610" s="10">
        <f t="shared" si="16"/>
        <v>0</v>
      </c>
      <c r="AO610" t="e">
        <f>+VLOOKUP(D610,validaciones_json!$AS:$AS,1,0)</f>
        <v>#N/A</v>
      </c>
    </row>
    <row r="611" spans="1:41">
      <c r="A611" s="2"/>
      <c r="B611" s="2"/>
      <c r="C611" s="2"/>
      <c r="D611" s="2"/>
      <c r="E611" s="2"/>
      <c r="F611" s="2"/>
      <c r="G611" s="2"/>
      <c r="H611" s="2"/>
      <c r="I611" s="3"/>
      <c r="J611" s="3"/>
      <c r="K611" s="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N611" s="10">
        <f t="shared" si="16"/>
        <v>0</v>
      </c>
      <c r="AO611" t="e">
        <f>+VLOOKUP(D611,validaciones_json!$AS:$AS,1,0)</f>
        <v>#N/A</v>
      </c>
    </row>
    <row r="612" spans="1:41">
      <c r="A612" s="2"/>
      <c r="B612" s="2"/>
      <c r="C612" s="2"/>
      <c r="D612" s="2"/>
      <c r="E612" s="2"/>
      <c r="F612" s="2"/>
      <c r="G612" s="2"/>
      <c r="H612" s="2"/>
      <c r="I612" s="3"/>
      <c r="J612" s="3"/>
      <c r="K612" s="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N612" s="10">
        <f t="shared" si="16"/>
        <v>0</v>
      </c>
      <c r="AO612" t="e">
        <f>+VLOOKUP(D612,validaciones_json!$AS:$AS,1,0)</f>
        <v>#N/A</v>
      </c>
    </row>
    <row r="613" spans="1:41">
      <c r="A613" s="2"/>
      <c r="B613" s="2"/>
      <c r="C613" s="2"/>
      <c r="D613" s="2"/>
      <c r="E613" s="2"/>
      <c r="F613" s="2"/>
      <c r="G613" s="2"/>
      <c r="H613" s="2"/>
      <c r="I613" s="3"/>
      <c r="J613" s="3"/>
      <c r="K613" s="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N613" s="10">
        <f t="shared" si="16"/>
        <v>0</v>
      </c>
      <c r="AO613" t="e">
        <f>+VLOOKUP(D613,validaciones_json!$AS:$AS,1,0)</f>
        <v>#N/A</v>
      </c>
    </row>
    <row r="614" spans="1:41">
      <c r="A614" s="2"/>
      <c r="B614" s="2"/>
      <c r="C614" s="2"/>
      <c r="D614" s="2"/>
      <c r="E614" s="2"/>
      <c r="F614" s="2"/>
      <c r="G614" s="2"/>
      <c r="H614" s="2"/>
      <c r="I614" s="3"/>
      <c r="J614" s="3"/>
      <c r="K614" s="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N614" s="10">
        <f t="shared" si="16"/>
        <v>0</v>
      </c>
      <c r="AO614" t="e">
        <f>+VLOOKUP(D614,validaciones_json!$AS:$AS,1,0)</f>
        <v>#N/A</v>
      </c>
    </row>
    <row r="615" spans="1:41">
      <c r="A615" s="2"/>
      <c r="B615" s="2"/>
      <c r="C615" s="2"/>
      <c r="D615" s="2"/>
      <c r="E615" s="2"/>
      <c r="F615" s="2"/>
      <c r="G615" s="2"/>
      <c r="H615" s="2"/>
      <c r="I615" s="3"/>
      <c r="J615" s="3"/>
      <c r="K615" s="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N615" s="10">
        <f t="shared" si="16"/>
        <v>0</v>
      </c>
      <c r="AO615" t="e">
        <f>+VLOOKUP(D615,validaciones_json!$AS:$AS,1,0)</f>
        <v>#N/A</v>
      </c>
    </row>
    <row r="616" spans="1:41">
      <c r="A616" s="2"/>
      <c r="B616" s="2"/>
      <c r="C616" s="2"/>
      <c r="D616" s="2"/>
      <c r="E616" s="2"/>
      <c r="F616" s="2"/>
      <c r="G616" s="2"/>
      <c r="H616" s="2"/>
      <c r="I616" s="3"/>
      <c r="J616" s="3"/>
      <c r="K616" s="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N616" s="10">
        <f t="shared" si="16"/>
        <v>0</v>
      </c>
      <c r="AO616" t="e">
        <f>+VLOOKUP(D616,validaciones_json!$AS:$AS,1,0)</f>
        <v>#N/A</v>
      </c>
    </row>
    <row r="617" spans="1:41">
      <c r="A617" s="2"/>
      <c r="B617" s="2"/>
      <c r="C617" s="2"/>
      <c r="D617" s="2"/>
      <c r="E617" s="2"/>
      <c r="F617" s="2"/>
      <c r="G617" s="2"/>
      <c r="H617" s="2"/>
      <c r="I617" s="3"/>
      <c r="J617" s="3"/>
      <c r="K617" s="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N617" s="10">
        <f t="shared" si="16"/>
        <v>0</v>
      </c>
      <c r="AO617" t="e">
        <f>+VLOOKUP(D617,validaciones_json!$AS:$AS,1,0)</f>
        <v>#N/A</v>
      </c>
    </row>
    <row r="618" spans="1:41">
      <c r="A618" s="2"/>
      <c r="B618" s="2"/>
      <c r="C618" s="2"/>
      <c r="D618" s="2"/>
      <c r="E618" s="2"/>
      <c r="F618" s="2"/>
      <c r="G618" s="2"/>
      <c r="H618" s="2"/>
      <c r="I618" s="3"/>
      <c r="J618" s="3"/>
      <c r="K618" s="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N618" s="10">
        <f t="shared" si="16"/>
        <v>0</v>
      </c>
      <c r="AO618" t="e">
        <f>+VLOOKUP(D618,validaciones_json!$AS:$AS,1,0)</f>
        <v>#N/A</v>
      </c>
    </row>
    <row r="619" spans="1:41">
      <c r="A619" s="2"/>
      <c r="B619" s="2"/>
      <c r="C619" s="2"/>
      <c r="D619" s="2"/>
      <c r="E619" s="2"/>
      <c r="F619" s="2"/>
      <c r="G619" s="2"/>
      <c r="H619" s="2"/>
      <c r="I619" s="3"/>
      <c r="J619" s="3"/>
      <c r="K619" s="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N619" s="10">
        <f t="shared" si="16"/>
        <v>0</v>
      </c>
      <c r="AO619" t="e">
        <f>+VLOOKUP(D619,validaciones_json!$AS:$AS,1,0)</f>
        <v>#N/A</v>
      </c>
    </row>
    <row r="620" spans="1:41">
      <c r="A620" s="2"/>
      <c r="B620" s="2"/>
      <c r="C620" s="2"/>
      <c r="D620" s="2"/>
      <c r="E620" s="2"/>
      <c r="F620" s="2"/>
      <c r="G620" s="2"/>
      <c r="H620" s="2"/>
      <c r="I620" s="3"/>
      <c r="J620" s="3"/>
      <c r="K620" s="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N620" s="10">
        <f t="shared" si="16"/>
        <v>0</v>
      </c>
      <c r="AO620" t="e">
        <f>+VLOOKUP(D620,validaciones_json!$AS:$AS,1,0)</f>
        <v>#N/A</v>
      </c>
    </row>
    <row r="621" spans="1:41">
      <c r="A621" s="2"/>
      <c r="B621" s="2"/>
      <c r="C621" s="2"/>
      <c r="D621" s="2"/>
      <c r="E621" s="2"/>
      <c r="F621" s="2"/>
      <c r="G621" s="2"/>
      <c r="H621" s="2"/>
      <c r="I621" s="3"/>
      <c r="J621" s="3"/>
      <c r="K621" s="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N621" s="10">
        <f t="shared" si="16"/>
        <v>0</v>
      </c>
      <c r="AO621" t="e">
        <f>+VLOOKUP(D621,validaciones_json!$AS:$AS,1,0)</f>
        <v>#N/A</v>
      </c>
    </row>
    <row r="622" spans="1:41">
      <c r="A622" s="2"/>
      <c r="B622" s="2"/>
      <c r="C622" s="2"/>
      <c r="D622" s="2"/>
      <c r="E622" s="2"/>
      <c r="F622" s="2"/>
      <c r="G622" s="2"/>
      <c r="H622" s="2"/>
      <c r="I622" s="3"/>
      <c r="J622" s="3"/>
      <c r="K622" s="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N622" s="10">
        <f t="shared" si="16"/>
        <v>0</v>
      </c>
      <c r="AO622" t="e">
        <f>+VLOOKUP(D622,validaciones_json!$AS:$AS,1,0)</f>
        <v>#N/A</v>
      </c>
    </row>
    <row r="623" spans="1:41">
      <c r="A623" s="2"/>
      <c r="B623" s="2"/>
      <c r="C623" s="2"/>
      <c r="D623" s="2"/>
      <c r="E623" s="2"/>
      <c r="F623" s="2"/>
      <c r="G623" s="2"/>
      <c r="H623" s="2"/>
      <c r="I623" s="3"/>
      <c r="J623" s="3"/>
      <c r="K623" s="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N623" s="10">
        <f t="shared" si="16"/>
        <v>0</v>
      </c>
      <c r="AO623" t="e">
        <f>+VLOOKUP(D623,validaciones_json!$AS:$AS,1,0)</f>
        <v>#N/A</v>
      </c>
    </row>
    <row r="624" spans="1:41">
      <c r="A624" s="2"/>
      <c r="B624" s="2"/>
      <c r="C624" s="2"/>
      <c r="D624" s="2"/>
      <c r="E624" s="2"/>
      <c r="F624" s="2"/>
      <c r="G624" s="2"/>
      <c r="H624" s="2"/>
      <c r="I624" s="3"/>
      <c r="J624" s="3"/>
      <c r="K624" s="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N624" s="10">
        <f t="shared" si="16"/>
        <v>0</v>
      </c>
      <c r="AO624" t="e">
        <f>+VLOOKUP(D624,validaciones_json!$AS:$AS,1,0)</f>
        <v>#N/A</v>
      </c>
    </row>
    <row r="625" spans="1:41">
      <c r="A625" s="2"/>
      <c r="B625" s="2"/>
      <c r="C625" s="2"/>
      <c r="D625" s="2"/>
      <c r="E625" s="2"/>
      <c r="F625" s="2"/>
      <c r="G625" s="2"/>
      <c r="H625" s="2"/>
      <c r="I625" s="3"/>
      <c r="J625" s="3"/>
      <c r="K625" s="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N625" s="10">
        <f t="shared" si="16"/>
        <v>0</v>
      </c>
      <c r="AO625" t="e">
        <f>+VLOOKUP(D625,validaciones_json!$AS:$AS,1,0)</f>
        <v>#N/A</v>
      </c>
    </row>
    <row r="626" spans="1:41">
      <c r="A626" s="2"/>
      <c r="B626" s="2"/>
      <c r="C626" s="2"/>
      <c r="D626" s="2"/>
      <c r="E626" s="2"/>
      <c r="F626" s="2"/>
      <c r="G626" s="2"/>
      <c r="H626" s="2"/>
      <c r="I626" s="3"/>
      <c r="J626" s="3"/>
      <c r="K626" s="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N626" s="10">
        <f t="shared" si="16"/>
        <v>0</v>
      </c>
      <c r="AO626" t="e">
        <f>+VLOOKUP(D626,validaciones_json!$AS:$AS,1,0)</f>
        <v>#N/A</v>
      </c>
    </row>
    <row r="627" spans="1:41">
      <c r="A627" s="2"/>
      <c r="B627" s="2"/>
      <c r="C627" s="2"/>
      <c r="D627" s="2"/>
      <c r="E627" s="2"/>
      <c r="F627" s="2"/>
      <c r="G627" s="2"/>
      <c r="H627" s="2"/>
      <c r="I627" s="3"/>
      <c r="J627" s="3"/>
      <c r="K627" s="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N627" s="10">
        <f t="shared" si="16"/>
        <v>0</v>
      </c>
      <c r="AO627" t="e">
        <f>+VLOOKUP(D627,validaciones_json!$AS:$AS,1,0)</f>
        <v>#N/A</v>
      </c>
    </row>
    <row r="628" spans="1:41">
      <c r="A628" s="2"/>
      <c r="B628" s="2"/>
      <c r="C628" s="2"/>
      <c r="D628" s="2"/>
      <c r="E628" s="2"/>
      <c r="F628" s="2"/>
      <c r="G628" s="2"/>
      <c r="H628" s="2"/>
      <c r="I628" s="3"/>
      <c r="J628" s="3"/>
      <c r="K628" s="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N628" s="10">
        <f t="shared" si="16"/>
        <v>0</v>
      </c>
      <c r="AO628" t="e">
        <f>+VLOOKUP(D628,validaciones_json!$AS:$AS,1,0)</f>
        <v>#N/A</v>
      </c>
    </row>
    <row r="629" spans="1:41">
      <c r="A629" s="2"/>
      <c r="B629" s="2"/>
      <c r="C629" s="2"/>
      <c r="D629" s="2"/>
      <c r="E629" s="2"/>
      <c r="F629" s="2"/>
      <c r="G629" s="2"/>
      <c r="H629" s="2"/>
      <c r="I629" s="3"/>
      <c r="J629" s="3"/>
      <c r="K629" s="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N629" s="10">
        <f t="shared" si="16"/>
        <v>0</v>
      </c>
      <c r="AO629" t="e">
        <f>+VLOOKUP(D629,validaciones_json!$AS:$AS,1,0)</f>
        <v>#N/A</v>
      </c>
    </row>
    <row r="630" spans="1:41">
      <c r="A630" s="2"/>
      <c r="B630" s="2"/>
      <c r="C630" s="2"/>
      <c r="D630" s="2"/>
      <c r="E630" s="2"/>
      <c r="F630" s="2"/>
      <c r="G630" s="2"/>
      <c r="H630" s="2"/>
      <c r="I630" s="3"/>
      <c r="J630" s="3"/>
      <c r="K630" s="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N630" s="10">
        <f t="shared" si="16"/>
        <v>0</v>
      </c>
      <c r="AO630" t="e">
        <f>+VLOOKUP(D630,validaciones_json!$AS:$AS,1,0)</f>
        <v>#N/A</v>
      </c>
    </row>
    <row r="631" spans="1:41">
      <c r="A631" s="2"/>
      <c r="B631" s="2"/>
      <c r="C631" s="2"/>
      <c r="D631" s="2"/>
      <c r="E631" s="2"/>
      <c r="F631" s="2"/>
      <c r="G631" s="2"/>
      <c r="H631" s="2"/>
      <c r="I631" s="3"/>
      <c r="J631" s="3"/>
      <c r="K631" s="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N631" s="10">
        <f t="shared" si="16"/>
        <v>0</v>
      </c>
      <c r="AO631" t="e">
        <f>+VLOOKUP(D631,validaciones_json!$AS:$AS,1,0)</f>
        <v>#N/A</v>
      </c>
    </row>
    <row r="632" spans="1:41">
      <c r="A632" s="2"/>
      <c r="B632" s="2"/>
      <c r="C632" s="2"/>
      <c r="D632" s="2"/>
      <c r="E632" s="2"/>
      <c r="F632" s="2"/>
      <c r="G632" s="2"/>
      <c r="H632" s="2"/>
      <c r="I632" s="3"/>
      <c r="J632" s="3"/>
      <c r="K632" s="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N632" s="10">
        <f t="shared" si="16"/>
        <v>0</v>
      </c>
      <c r="AO632" t="e">
        <f>+VLOOKUP(D632,validaciones_json!$AS:$AS,1,0)</f>
        <v>#N/A</v>
      </c>
    </row>
    <row r="633" spans="1:41">
      <c r="A633" s="2"/>
      <c r="B633" s="2"/>
      <c r="C633" s="2"/>
      <c r="D633" s="2"/>
      <c r="E633" s="2"/>
      <c r="F633" s="2"/>
      <c r="G633" s="2"/>
      <c r="H633" s="2"/>
      <c r="I633" s="3"/>
      <c r="J633" s="3"/>
      <c r="K633" s="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N633" s="10">
        <f t="shared" si="16"/>
        <v>0</v>
      </c>
      <c r="AO633" t="e">
        <f>+VLOOKUP(D633,validaciones_json!$AS:$AS,1,0)</f>
        <v>#N/A</v>
      </c>
    </row>
    <row r="634" spans="1:41">
      <c r="A634" s="2"/>
      <c r="B634" s="2"/>
      <c r="C634" s="2"/>
      <c r="D634" s="2"/>
      <c r="E634" s="2"/>
      <c r="F634" s="2"/>
      <c r="G634" s="2"/>
      <c r="H634" s="2"/>
      <c r="I634" s="3"/>
      <c r="J634" s="3"/>
      <c r="K634" s="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N634" s="10">
        <f t="shared" si="16"/>
        <v>0</v>
      </c>
      <c r="AO634" t="e">
        <f>+VLOOKUP(D634,validaciones_json!$AS:$AS,1,0)</f>
        <v>#N/A</v>
      </c>
    </row>
    <row r="635" spans="1:41">
      <c r="A635" s="2"/>
      <c r="B635" s="2"/>
      <c r="C635" s="2"/>
      <c r="D635" s="2"/>
      <c r="E635" s="2"/>
      <c r="F635" s="2"/>
      <c r="G635" s="2"/>
      <c r="H635" s="2"/>
      <c r="I635" s="3"/>
      <c r="J635" s="3"/>
      <c r="K635" s="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N635" s="10">
        <f t="shared" si="16"/>
        <v>0</v>
      </c>
      <c r="AO635" t="e">
        <f>+VLOOKUP(D635,validaciones_json!$AS:$AS,1,0)</f>
        <v>#N/A</v>
      </c>
    </row>
    <row r="636" spans="1:41">
      <c r="A636" s="2"/>
      <c r="B636" s="2"/>
      <c r="C636" s="2"/>
      <c r="D636" s="2"/>
      <c r="E636" s="2"/>
      <c r="F636" s="2"/>
      <c r="G636" s="2"/>
      <c r="H636" s="2"/>
      <c r="I636" s="3"/>
      <c r="J636" s="3"/>
      <c r="K636" s="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N636" s="10">
        <f t="shared" si="16"/>
        <v>0</v>
      </c>
      <c r="AO636" t="e">
        <f>+VLOOKUP(D636,validaciones_json!$AS:$AS,1,0)</f>
        <v>#N/A</v>
      </c>
    </row>
    <row r="637" spans="1:41">
      <c r="A637" s="2"/>
      <c r="B637" s="2"/>
      <c r="C637" s="2"/>
      <c r="D637" s="2"/>
      <c r="E637" s="2"/>
      <c r="F637" s="2"/>
      <c r="G637" s="2"/>
      <c r="H637" s="2"/>
      <c r="I637" s="3"/>
      <c r="J637" s="3"/>
      <c r="K637" s="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N637" s="10">
        <f t="shared" si="16"/>
        <v>0</v>
      </c>
      <c r="AO637" t="e">
        <f>+VLOOKUP(D637,validaciones_json!$AS:$AS,1,0)</f>
        <v>#N/A</v>
      </c>
    </row>
    <row r="638" spans="1:41">
      <c r="A638" s="2"/>
      <c r="B638" s="2"/>
      <c r="C638" s="2"/>
      <c r="D638" s="2"/>
      <c r="E638" s="2"/>
      <c r="F638" s="2"/>
      <c r="G638" s="2"/>
      <c r="H638" s="2"/>
      <c r="I638" s="3"/>
      <c r="J638" s="3"/>
      <c r="K638" s="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N638" s="10">
        <f t="shared" si="16"/>
        <v>0</v>
      </c>
      <c r="AO638" t="e">
        <f>+VLOOKUP(D638,validaciones_json!$AS:$AS,1,0)</f>
        <v>#N/A</v>
      </c>
    </row>
    <row r="639" spans="1:41">
      <c r="A639" s="2"/>
      <c r="B639" s="2"/>
      <c r="C639" s="2"/>
      <c r="D639" s="2"/>
      <c r="E639" s="2"/>
      <c r="F639" s="2"/>
      <c r="G639" s="2"/>
      <c r="H639" s="2"/>
      <c r="I639" s="3"/>
      <c r="J639" s="3"/>
      <c r="K639" s="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N639" s="10">
        <f t="shared" si="16"/>
        <v>0</v>
      </c>
      <c r="AO639" t="e">
        <f>+VLOOKUP(D639,validaciones_json!$AS:$AS,1,0)</f>
        <v>#N/A</v>
      </c>
    </row>
    <row r="640" spans="1:41">
      <c r="A640" s="2"/>
      <c r="B640" s="2"/>
      <c r="C640" s="2"/>
      <c r="D640" s="2"/>
      <c r="E640" s="2"/>
      <c r="F640" s="2"/>
      <c r="G640" s="2"/>
      <c r="H640" s="2"/>
      <c r="I640" s="3"/>
      <c r="J640" s="3"/>
      <c r="K640" s="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N640" s="10">
        <f t="shared" si="16"/>
        <v>0</v>
      </c>
      <c r="AO640" t="e">
        <f>+VLOOKUP(D640,validaciones_json!$AS:$AS,1,0)</f>
        <v>#N/A</v>
      </c>
    </row>
    <row r="641" spans="1:41">
      <c r="A641" s="2"/>
      <c r="B641" s="2"/>
      <c r="C641" s="2"/>
      <c r="D641" s="2"/>
      <c r="E641" s="2"/>
      <c r="F641" s="2"/>
      <c r="G641" s="2"/>
      <c r="H641" s="2"/>
      <c r="I641" s="3"/>
      <c r="J641" s="3"/>
      <c r="K641" s="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N641" s="10">
        <f t="shared" si="16"/>
        <v>0</v>
      </c>
      <c r="AO641" t="e">
        <f>+VLOOKUP(D641,validaciones_json!$AS:$AS,1,0)</f>
        <v>#N/A</v>
      </c>
    </row>
    <row r="642" spans="1:41">
      <c r="A642" s="2"/>
      <c r="B642" s="2"/>
      <c r="C642" s="2"/>
      <c r="D642" s="2"/>
      <c r="E642" s="2"/>
      <c r="F642" s="2"/>
      <c r="G642" s="2"/>
      <c r="H642" s="2"/>
      <c r="I642" s="3"/>
      <c r="J642" s="3"/>
      <c r="K642" s="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N642" s="10">
        <f t="shared" ref="AN642:AN705" si="17">+IF(AM642&lt;&gt;"",AM642,I642)</f>
        <v>0</v>
      </c>
      <c r="AO642" t="e">
        <f>+VLOOKUP(D642,validaciones_json!$AS:$AS,1,0)</f>
        <v>#N/A</v>
      </c>
    </row>
    <row r="643" spans="1:41">
      <c r="A643" s="2"/>
      <c r="B643" s="2"/>
      <c r="C643" s="2"/>
      <c r="D643" s="2"/>
      <c r="E643" s="2"/>
      <c r="F643" s="2"/>
      <c r="G643" s="2"/>
      <c r="H643" s="2"/>
      <c r="I643" s="3"/>
      <c r="J643" s="3"/>
      <c r="K643" s="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N643" s="10">
        <f t="shared" si="17"/>
        <v>0</v>
      </c>
      <c r="AO643" t="e">
        <f>+VLOOKUP(D643,validaciones_json!$AS:$AS,1,0)</f>
        <v>#N/A</v>
      </c>
    </row>
    <row r="644" spans="1:41">
      <c r="A644" s="2"/>
      <c r="B644" s="2"/>
      <c r="C644" s="2"/>
      <c r="D644" s="2"/>
      <c r="E644" s="2"/>
      <c r="F644" s="2"/>
      <c r="G644" s="2"/>
      <c r="H644" s="2"/>
      <c r="I644" s="3"/>
      <c r="J644" s="3"/>
      <c r="K644" s="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N644" s="10">
        <f t="shared" si="17"/>
        <v>0</v>
      </c>
      <c r="AO644" t="e">
        <f>+VLOOKUP(D644,validaciones_json!$AS:$AS,1,0)</f>
        <v>#N/A</v>
      </c>
    </row>
    <row r="645" spans="1:41">
      <c r="A645" s="2"/>
      <c r="B645" s="2"/>
      <c r="C645" s="2"/>
      <c r="D645" s="2"/>
      <c r="E645" s="2"/>
      <c r="F645" s="2"/>
      <c r="G645" s="2"/>
      <c r="H645" s="2"/>
      <c r="I645" s="3"/>
      <c r="J645" s="3"/>
      <c r="K645" s="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N645" s="10">
        <f t="shared" si="17"/>
        <v>0</v>
      </c>
      <c r="AO645" t="e">
        <f>+VLOOKUP(D645,validaciones_json!$AS:$AS,1,0)</f>
        <v>#N/A</v>
      </c>
    </row>
    <row r="646" spans="1:41">
      <c r="A646" s="2"/>
      <c r="B646" s="2"/>
      <c r="C646" s="2"/>
      <c r="D646" s="2"/>
      <c r="E646" s="2"/>
      <c r="F646" s="2"/>
      <c r="G646" s="2"/>
      <c r="H646" s="2"/>
      <c r="I646" s="3"/>
      <c r="J646" s="3"/>
      <c r="K646" s="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N646" s="10">
        <f t="shared" si="17"/>
        <v>0</v>
      </c>
      <c r="AO646" t="e">
        <f>+VLOOKUP(D646,validaciones_json!$AS:$AS,1,0)</f>
        <v>#N/A</v>
      </c>
    </row>
    <row r="647" spans="1:41">
      <c r="A647" s="2"/>
      <c r="B647" s="2"/>
      <c r="C647" s="2"/>
      <c r="D647" s="2"/>
      <c r="E647" s="2"/>
      <c r="F647" s="2"/>
      <c r="G647" s="2"/>
      <c r="H647" s="2"/>
      <c r="I647" s="3"/>
      <c r="J647" s="3"/>
      <c r="K647" s="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N647" s="10">
        <f t="shared" si="17"/>
        <v>0</v>
      </c>
      <c r="AO647" t="e">
        <f>+VLOOKUP(D647,validaciones_json!$AS:$AS,1,0)</f>
        <v>#N/A</v>
      </c>
    </row>
    <row r="648" spans="1:41">
      <c r="A648" s="2"/>
      <c r="B648" s="2"/>
      <c r="C648" s="2"/>
      <c r="D648" s="2"/>
      <c r="E648" s="2"/>
      <c r="F648" s="2"/>
      <c r="G648" s="2"/>
      <c r="H648" s="2"/>
      <c r="I648" s="3"/>
      <c r="J648" s="3"/>
      <c r="K648" s="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N648" s="10">
        <f t="shared" si="17"/>
        <v>0</v>
      </c>
      <c r="AO648" t="e">
        <f>+VLOOKUP(D648,validaciones_json!$AS:$AS,1,0)</f>
        <v>#N/A</v>
      </c>
    </row>
    <row r="649" spans="1:41">
      <c r="A649" s="2"/>
      <c r="B649" s="2"/>
      <c r="C649" s="2"/>
      <c r="D649" s="2"/>
      <c r="E649" s="2"/>
      <c r="F649" s="2"/>
      <c r="G649" s="2"/>
      <c r="H649" s="2"/>
      <c r="I649" s="3"/>
      <c r="J649" s="3"/>
      <c r="K649" s="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N649" s="10">
        <f t="shared" si="17"/>
        <v>0</v>
      </c>
      <c r="AO649" t="e">
        <f>+VLOOKUP(D649,validaciones_json!$AS:$AS,1,0)</f>
        <v>#N/A</v>
      </c>
    </row>
    <row r="650" spans="1:41">
      <c r="A650" s="2"/>
      <c r="B650" s="2"/>
      <c r="C650" s="2"/>
      <c r="D650" s="2"/>
      <c r="E650" s="2"/>
      <c r="F650" s="2"/>
      <c r="G650" s="2"/>
      <c r="H650" s="2"/>
      <c r="I650" s="3"/>
      <c r="J650" s="3"/>
      <c r="K650" s="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N650" s="10">
        <f t="shared" si="17"/>
        <v>0</v>
      </c>
      <c r="AO650" t="e">
        <f>+VLOOKUP(D650,validaciones_json!$AS:$AS,1,0)</f>
        <v>#N/A</v>
      </c>
    </row>
    <row r="651" spans="1:41">
      <c r="A651" s="2"/>
      <c r="B651" s="2"/>
      <c r="C651" s="2"/>
      <c r="D651" s="2"/>
      <c r="E651" s="2"/>
      <c r="F651" s="2"/>
      <c r="G651" s="2"/>
      <c r="H651" s="2"/>
      <c r="I651" s="3"/>
      <c r="J651" s="3"/>
      <c r="K651" s="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N651" s="10">
        <f t="shared" si="17"/>
        <v>0</v>
      </c>
      <c r="AO651" t="e">
        <f>+VLOOKUP(D651,validaciones_json!$AS:$AS,1,0)</f>
        <v>#N/A</v>
      </c>
    </row>
    <row r="652" spans="1:41">
      <c r="A652" s="2"/>
      <c r="B652" s="2"/>
      <c r="C652" s="2"/>
      <c r="D652" s="2"/>
      <c r="E652" s="2"/>
      <c r="F652" s="2"/>
      <c r="G652" s="2"/>
      <c r="H652" s="2"/>
      <c r="I652" s="3"/>
      <c r="J652" s="3"/>
      <c r="K652" s="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N652" s="10">
        <f t="shared" si="17"/>
        <v>0</v>
      </c>
      <c r="AO652" t="e">
        <f>+VLOOKUP(D652,validaciones_json!$AS:$AS,1,0)</f>
        <v>#N/A</v>
      </c>
    </row>
    <row r="653" spans="1:41">
      <c r="A653" s="2"/>
      <c r="B653" s="2"/>
      <c r="C653" s="2"/>
      <c r="D653" s="2"/>
      <c r="E653" s="2"/>
      <c r="F653" s="2"/>
      <c r="G653" s="2"/>
      <c r="H653" s="2"/>
      <c r="I653" s="3"/>
      <c r="J653" s="3"/>
      <c r="K653" s="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N653" s="10">
        <f t="shared" si="17"/>
        <v>0</v>
      </c>
      <c r="AO653" t="e">
        <f>+VLOOKUP(D653,validaciones_json!$AS:$AS,1,0)</f>
        <v>#N/A</v>
      </c>
    </row>
    <row r="654" spans="1:41">
      <c r="A654" s="2"/>
      <c r="B654" s="2"/>
      <c r="C654" s="2"/>
      <c r="D654" s="2"/>
      <c r="E654" s="2"/>
      <c r="F654" s="2"/>
      <c r="G654" s="2"/>
      <c r="H654" s="2"/>
      <c r="I654" s="3"/>
      <c r="J654" s="3"/>
      <c r="K654" s="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N654" s="10">
        <f t="shared" si="17"/>
        <v>0</v>
      </c>
      <c r="AO654" t="e">
        <f>+VLOOKUP(D654,validaciones_json!$AS:$AS,1,0)</f>
        <v>#N/A</v>
      </c>
    </row>
    <row r="655" spans="1:41">
      <c r="A655" s="2"/>
      <c r="B655" s="2"/>
      <c r="C655" s="2"/>
      <c r="D655" s="2"/>
      <c r="E655" s="2"/>
      <c r="F655" s="2"/>
      <c r="G655" s="2"/>
      <c r="H655" s="2"/>
      <c r="I655" s="3"/>
      <c r="J655" s="3"/>
      <c r="K655" s="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N655" s="10">
        <f t="shared" si="17"/>
        <v>0</v>
      </c>
      <c r="AO655" t="e">
        <f>+VLOOKUP(D655,validaciones_json!$AS:$AS,1,0)</f>
        <v>#N/A</v>
      </c>
    </row>
    <row r="656" spans="1:41">
      <c r="A656" s="2"/>
      <c r="B656" s="2"/>
      <c r="C656" s="2"/>
      <c r="D656" s="2"/>
      <c r="E656" s="2"/>
      <c r="F656" s="2"/>
      <c r="G656" s="2"/>
      <c r="H656" s="2"/>
      <c r="I656" s="3"/>
      <c r="J656" s="3"/>
      <c r="K656" s="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N656" s="10">
        <f t="shared" si="17"/>
        <v>0</v>
      </c>
      <c r="AO656" t="e">
        <f>+VLOOKUP(D656,validaciones_json!$AS:$AS,1,0)</f>
        <v>#N/A</v>
      </c>
    </row>
    <row r="657" spans="1:41">
      <c r="A657" s="2"/>
      <c r="B657" s="2"/>
      <c r="C657" s="2"/>
      <c r="D657" s="2"/>
      <c r="E657" s="2"/>
      <c r="F657" s="2"/>
      <c r="G657" s="2"/>
      <c r="H657" s="2"/>
      <c r="I657" s="3"/>
      <c r="J657" s="3"/>
      <c r="K657" s="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N657" s="10">
        <f t="shared" si="17"/>
        <v>0</v>
      </c>
      <c r="AO657" t="e">
        <f>+VLOOKUP(D657,validaciones_json!$AS:$AS,1,0)</f>
        <v>#N/A</v>
      </c>
    </row>
    <row r="658" spans="1:41">
      <c r="A658" s="2"/>
      <c r="B658" s="2"/>
      <c r="C658" s="2"/>
      <c r="D658" s="2"/>
      <c r="E658" s="2"/>
      <c r="F658" s="2"/>
      <c r="G658" s="2"/>
      <c r="H658" s="2"/>
      <c r="I658" s="3"/>
      <c r="J658" s="3"/>
      <c r="K658" s="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N658" s="10">
        <f t="shared" si="17"/>
        <v>0</v>
      </c>
      <c r="AO658" t="e">
        <f>+VLOOKUP(D658,validaciones_json!$AS:$AS,1,0)</f>
        <v>#N/A</v>
      </c>
    </row>
    <row r="659" spans="1:41">
      <c r="A659" s="2"/>
      <c r="B659" s="2"/>
      <c r="C659" s="2"/>
      <c r="D659" s="2"/>
      <c r="E659" s="2"/>
      <c r="F659" s="2"/>
      <c r="G659" s="2"/>
      <c r="H659" s="2"/>
      <c r="I659" s="3"/>
      <c r="J659" s="3"/>
      <c r="K659" s="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N659" s="10">
        <f t="shared" si="17"/>
        <v>0</v>
      </c>
      <c r="AO659" t="e">
        <f>+VLOOKUP(D659,validaciones_json!$AS:$AS,1,0)</f>
        <v>#N/A</v>
      </c>
    </row>
    <row r="660" spans="1:41">
      <c r="A660" s="2"/>
      <c r="B660" s="2"/>
      <c r="C660" s="2"/>
      <c r="D660" s="2"/>
      <c r="E660" s="2"/>
      <c r="F660" s="2"/>
      <c r="G660" s="2"/>
      <c r="H660" s="2"/>
      <c r="I660" s="3"/>
      <c r="J660" s="3"/>
      <c r="K660" s="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N660" s="10">
        <f t="shared" si="17"/>
        <v>0</v>
      </c>
      <c r="AO660" t="e">
        <f>+VLOOKUP(D660,validaciones_json!$AS:$AS,1,0)</f>
        <v>#N/A</v>
      </c>
    </row>
    <row r="661" spans="1:41">
      <c r="A661" s="2"/>
      <c r="B661" s="2"/>
      <c r="C661" s="2"/>
      <c r="D661" s="2"/>
      <c r="E661" s="2"/>
      <c r="F661" s="2"/>
      <c r="G661" s="2"/>
      <c r="H661" s="2"/>
      <c r="I661" s="3"/>
      <c r="J661" s="3"/>
      <c r="K661" s="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N661" s="10">
        <f t="shared" si="17"/>
        <v>0</v>
      </c>
      <c r="AO661" t="e">
        <f>+VLOOKUP(D661,validaciones_json!$AS:$AS,1,0)</f>
        <v>#N/A</v>
      </c>
    </row>
    <row r="662" spans="1:41">
      <c r="A662" s="2"/>
      <c r="B662" s="2"/>
      <c r="C662" s="2"/>
      <c r="D662" s="2"/>
      <c r="E662" s="2"/>
      <c r="F662" s="2"/>
      <c r="G662" s="2"/>
      <c r="H662" s="2"/>
      <c r="I662" s="3"/>
      <c r="J662" s="3"/>
      <c r="K662" s="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N662" s="10">
        <f t="shared" si="17"/>
        <v>0</v>
      </c>
      <c r="AO662" t="e">
        <f>+VLOOKUP(D662,validaciones_json!$AS:$AS,1,0)</f>
        <v>#N/A</v>
      </c>
    </row>
    <row r="663" spans="1:41">
      <c r="A663" s="2"/>
      <c r="B663" s="2"/>
      <c r="C663" s="2"/>
      <c r="D663" s="2"/>
      <c r="E663" s="2"/>
      <c r="F663" s="2"/>
      <c r="G663" s="2"/>
      <c r="H663" s="2"/>
      <c r="I663" s="3"/>
      <c r="J663" s="3"/>
      <c r="K663" s="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N663" s="10">
        <f t="shared" si="17"/>
        <v>0</v>
      </c>
      <c r="AO663" t="e">
        <f>+VLOOKUP(D663,validaciones_json!$AS:$AS,1,0)</f>
        <v>#N/A</v>
      </c>
    </row>
    <row r="664" spans="1:41">
      <c r="A664" s="2"/>
      <c r="B664" s="2"/>
      <c r="C664" s="2"/>
      <c r="D664" s="2"/>
      <c r="E664" s="2"/>
      <c r="F664" s="2"/>
      <c r="G664" s="2"/>
      <c r="H664" s="2"/>
      <c r="I664" s="3"/>
      <c r="J664" s="3"/>
      <c r="K664" s="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N664" s="10">
        <f t="shared" si="17"/>
        <v>0</v>
      </c>
      <c r="AO664" t="e">
        <f>+VLOOKUP(D664,validaciones_json!$AS:$AS,1,0)</f>
        <v>#N/A</v>
      </c>
    </row>
    <row r="665" spans="1:41">
      <c r="A665" s="2"/>
      <c r="B665" s="2"/>
      <c r="C665" s="2"/>
      <c r="D665" s="2"/>
      <c r="E665" s="2"/>
      <c r="F665" s="2"/>
      <c r="G665" s="2"/>
      <c r="H665" s="2"/>
      <c r="I665" s="3"/>
      <c r="J665" s="3"/>
      <c r="K665" s="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N665" s="10">
        <f t="shared" si="17"/>
        <v>0</v>
      </c>
      <c r="AO665" t="e">
        <f>+VLOOKUP(D665,validaciones_json!$AS:$AS,1,0)</f>
        <v>#N/A</v>
      </c>
    </row>
    <row r="666" spans="1:41">
      <c r="A666" s="2"/>
      <c r="B666" s="2"/>
      <c r="C666" s="2"/>
      <c r="D666" s="2"/>
      <c r="E666" s="2"/>
      <c r="F666" s="2"/>
      <c r="G666" s="2"/>
      <c r="H666" s="2"/>
      <c r="I666" s="3"/>
      <c r="J666" s="3"/>
      <c r="K666" s="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N666" s="10">
        <f t="shared" si="17"/>
        <v>0</v>
      </c>
      <c r="AO666" t="e">
        <f>+VLOOKUP(D666,validaciones_json!$AS:$AS,1,0)</f>
        <v>#N/A</v>
      </c>
    </row>
    <row r="667" spans="1:41">
      <c r="A667" s="2"/>
      <c r="B667" s="2"/>
      <c r="C667" s="2"/>
      <c r="D667" s="2"/>
      <c r="E667" s="2"/>
      <c r="F667" s="2"/>
      <c r="G667" s="2"/>
      <c r="H667" s="2"/>
      <c r="I667" s="3"/>
      <c r="J667" s="3"/>
      <c r="K667" s="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N667" s="10">
        <f t="shared" si="17"/>
        <v>0</v>
      </c>
      <c r="AO667" t="e">
        <f>+VLOOKUP(D667,validaciones_json!$AS:$AS,1,0)</f>
        <v>#N/A</v>
      </c>
    </row>
    <row r="668" spans="1:41">
      <c r="A668" s="2"/>
      <c r="B668" s="2"/>
      <c r="C668" s="2"/>
      <c r="D668" s="2"/>
      <c r="E668" s="2"/>
      <c r="F668" s="2"/>
      <c r="G668" s="2"/>
      <c r="H668" s="2"/>
      <c r="I668" s="3"/>
      <c r="J668" s="3"/>
      <c r="K668" s="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N668" s="10">
        <f t="shared" si="17"/>
        <v>0</v>
      </c>
      <c r="AO668" t="e">
        <f>+VLOOKUP(D668,validaciones_json!$AS:$AS,1,0)</f>
        <v>#N/A</v>
      </c>
    </row>
    <row r="669" spans="1:41">
      <c r="A669" s="2"/>
      <c r="B669" s="2"/>
      <c r="C669" s="2"/>
      <c r="D669" s="2"/>
      <c r="E669" s="2"/>
      <c r="F669" s="2"/>
      <c r="G669" s="2"/>
      <c r="H669" s="2"/>
      <c r="I669" s="3"/>
      <c r="J669" s="3"/>
      <c r="K669" s="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N669" s="10">
        <f t="shared" si="17"/>
        <v>0</v>
      </c>
      <c r="AO669" t="e">
        <f>+VLOOKUP(D669,validaciones_json!$AS:$AS,1,0)</f>
        <v>#N/A</v>
      </c>
    </row>
    <row r="670" spans="1:41">
      <c r="A670" s="2"/>
      <c r="B670" s="2"/>
      <c r="C670" s="2"/>
      <c r="D670" s="2"/>
      <c r="E670" s="2"/>
      <c r="F670" s="2"/>
      <c r="G670" s="2"/>
      <c r="H670" s="2"/>
      <c r="I670" s="3"/>
      <c r="J670" s="3"/>
      <c r="K670" s="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N670" s="10">
        <f t="shared" si="17"/>
        <v>0</v>
      </c>
      <c r="AO670" t="e">
        <f>+VLOOKUP(D670,validaciones_json!$AS:$AS,1,0)</f>
        <v>#N/A</v>
      </c>
    </row>
    <row r="671" spans="1:41">
      <c r="A671" s="2"/>
      <c r="B671" s="2"/>
      <c r="C671" s="2"/>
      <c r="D671" s="2"/>
      <c r="E671" s="2"/>
      <c r="F671" s="2"/>
      <c r="G671" s="2"/>
      <c r="H671" s="2"/>
      <c r="I671" s="3"/>
      <c r="J671" s="3"/>
      <c r="K671" s="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N671" s="10">
        <f t="shared" si="17"/>
        <v>0</v>
      </c>
      <c r="AO671" t="e">
        <f>+VLOOKUP(D671,validaciones_json!$AS:$AS,1,0)</f>
        <v>#N/A</v>
      </c>
    </row>
    <row r="672" spans="1:41">
      <c r="A672" s="2"/>
      <c r="B672" s="2"/>
      <c r="C672" s="2"/>
      <c r="D672" s="2"/>
      <c r="E672" s="2"/>
      <c r="F672" s="2"/>
      <c r="G672" s="2"/>
      <c r="H672" s="2"/>
      <c r="I672" s="3"/>
      <c r="J672" s="3"/>
      <c r="K672" s="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N672" s="10">
        <f t="shared" si="17"/>
        <v>0</v>
      </c>
      <c r="AO672" t="e">
        <f>+VLOOKUP(D672,validaciones_json!$AS:$AS,1,0)</f>
        <v>#N/A</v>
      </c>
    </row>
    <row r="673" spans="1:41">
      <c r="A673" s="2"/>
      <c r="B673" s="2"/>
      <c r="C673" s="2"/>
      <c r="D673" s="2"/>
      <c r="E673" s="2"/>
      <c r="F673" s="2"/>
      <c r="G673" s="2"/>
      <c r="H673" s="2"/>
      <c r="I673" s="3"/>
      <c r="J673" s="3"/>
      <c r="K673" s="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N673" s="10">
        <f t="shared" si="17"/>
        <v>0</v>
      </c>
      <c r="AO673" t="e">
        <f>+VLOOKUP(D673,validaciones_json!$AS:$AS,1,0)</f>
        <v>#N/A</v>
      </c>
    </row>
    <row r="674" spans="1:41">
      <c r="A674" s="2"/>
      <c r="B674" s="2"/>
      <c r="C674" s="2"/>
      <c r="D674" s="2"/>
      <c r="E674" s="2"/>
      <c r="F674" s="2"/>
      <c r="G674" s="2"/>
      <c r="H674" s="2"/>
      <c r="I674" s="3"/>
      <c r="J674" s="3"/>
      <c r="K674" s="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N674" s="10">
        <f t="shared" si="17"/>
        <v>0</v>
      </c>
      <c r="AO674" t="e">
        <f>+VLOOKUP(D674,validaciones_json!$AS:$AS,1,0)</f>
        <v>#N/A</v>
      </c>
    </row>
    <row r="675" spans="1:41">
      <c r="A675" s="2"/>
      <c r="B675" s="2"/>
      <c r="C675" s="2"/>
      <c r="D675" s="2"/>
      <c r="E675" s="2"/>
      <c r="F675" s="2"/>
      <c r="G675" s="2"/>
      <c r="H675" s="2"/>
      <c r="I675" s="3"/>
      <c r="J675" s="3"/>
      <c r="K675" s="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N675" s="10">
        <f t="shared" si="17"/>
        <v>0</v>
      </c>
      <c r="AO675" t="e">
        <f>+VLOOKUP(D675,validaciones_json!$AS:$AS,1,0)</f>
        <v>#N/A</v>
      </c>
    </row>
    <row r="676" spans="1:41">
      <c r="A676" s="2"/>
      <c r="B676" s="2"/>
      <c r="C676" s="2"/>
      <c r="D676" s="2"/>
      <c r="E676" s="2"/>
      <c r="F676" s="2"/>
      <c r="G676" s="2"/>
      <c r="H676" s="2"/>
      <c r="I676" s="3"/>
      <c r="J676" s="3"/>
      <c r="K676" s="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N676" s="10">
        <f t="shared" si="17"/>
        <v>0</v>
      </c>
      <c r="AO676" t="e">
        <f>+VLOOKUP(D676,validaciones_json!$AS:$AS,1,0)</f>
        <v>#N/A</v>
      </c>
    </row>
    <row r="677" spans="1:41">
      <c r="A677" s="2"/>
      <c r="B677" s="2"/>
      <c r="C677" s="2"/>
      <c r="D677" s="2"/>
      <c r="E677" s="2"/>
      <c r="F677" s="2"/>
      <c r="G677" s="2"/>
      <c r="H677" s="2"/>
      <c r="I677" s="3"/>
      <c r="J677" s="3"/>
      <c r="K677" s="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N677" s="10">
        <f t="shared" si="17"/>
        <v>0</v>
      </c>
      <c r="AO677" t="e">
        <f>+VLOOKUP(D677,validaciones_json!$AS:$AS,1,0)</f>
        <v>#N/A</v>
      </c>
    </row>
    <row r="678" spans="1:41">
      <c r="A678" s="2"/>
      <c r="B678" s="2"/>
      <c r="C678" s="2"/>
      <c r="D678" s="2"/>
      <c r="E678" s="2"/>
      <c r="F678" s="2"/>
      <c r="G678" s="2"/>
      <c r="H678" s="2"/>
      <c r="I678" s="3"/>
      <c r="J678" s="3"/>
      <c r="K678" s="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N678" s="10">
        <f t="shared" si="17"/>
        <v>0</v>
      </c>
      <c r="AO678" t="e">
        <f>+VLOOKUP(D678,validaciones_json!$AS:$AS,1,0)</f>
        <v>#N/A</v>
      </c>
    </row>
    <row r="679" spans="1:41">
      <c r="A679" s="2"/>
      <c r="B679" s="2"/>
      <c r="C679" s="2"/>
      <c r="D679" s="2"/>
      <c r="E679" s="2"/>
      <c r="F679" s="2"/>
      <c r="G679" s="2"/>
      <c r="H679" s="2"/>
      <c r="I679" s="3"/>
      <c r="J679" s="3"/>
      <c r="K679" s="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N679" s="10">
        <f t="shared" si="17"/>
        <v>0</v>
      </c>
      <c r="AO679" t="e">
        <f>+VLOOKUP(D679,validaciones_json!$AS:$AS,1,0)</f>
        <v>#N/A</v>
      </c>
    </row>
    <row r="680" spans="1:41">
      <c r="A680" s="2"/>
      <c r="B680" s="2"/>
      <c r="C680" s="2"/>
      <c r="D680" s="2"/>
      <c r="E680" s="2"/>
      <c r="F680" s="2"/>
      <c r="G680" s="2"/>
      <c r="H680" s="2"/>
      <c r="I680" s="3"/>
      <c r="J680" s="3"/>
      <c r="K680" s="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N680" s="10">
        <f t="shared" si="17"/>
        <v>0</v>
      </c>
      <c r="AO680" t="e">
        <f>+VLOOKUP(D680,validaciones_json!$AS:$AS,1,0)</f>
        <v>#N/A</v>
      </c>
    </row>
    <row r="681" spans="1:41">
      <c r="A681" s="2"/>
      <c r="B681" s="2"/>
      <c r="C681" s="2"/>
      <c r="D681" s="2"/>
      <c r="E681" s="2"/>
      <c r="F681" s="2"/>
      <c r="G681" s="2"/>
      <c r="H681" s="2"/>
      <c r="I681" s="3"/>
      <c r="J681" s="3"/>
      <c r="K681" s="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N681" s="10">
        <f t="shared" si="17"/>
        <v>0</v>
      </c>
      <c r="AO681" t="e">
        <f>+VLOOKUP(D681,validaciones_json!$AS:$AS,1,0)</f>
        <v>#N/A</v>
      </c>
    </row>
    <row r="682" spans="1:41">
      <c r="A682" s="2"/>
      <c r="B682" s="2"/>
      <c r="C682" s="2"/>
      <c r="D682" s="2"/>
      <c r="E682" s="2"/>
      <c r="F682" s="2"/>
      <c r="G682" s="2"/>
      <c r="H682" s="2"/>
      <c r="I682" s="3"/>
      <c r="J682" s="3"/>
      <c r="K682" s="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N682" s="10">
        <f t="shared" si="17"/>
        <v>0</v>
      </c>
      <c r="AO682" t="e">
        <f>+VLOOKUP(D682,validaciones_json!$AS:$AS,1,0)</f>
        <v>#N/A</v>
      </c>
    </row>
    <row r="683" spans="1:41">
      <c r="A683" s="2"/>
      <c r="B683" s="2"/>
      <c r="C683" s="2"/>
      <c r="D683" s="2"/>
      <c r="E683" s="2"/>
      <c r="F683" s="2"/>
      <c r="G683" s="2"/>
      <c r="H683" s="2"/>
      <c r="I683" s="3"/>
      <c r="J683" s="3"/>
      <c r="K683" s="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N683" s="10">
        <f t="shared" si="17"/>
        <v>0</v>
      </c>
      <c r="AO683" t="e">
        <f>+VLOOKUP(D683,validaciones_json!$AS:$AS,1,0)</f>
        <v>#N/A</v>
      </c>
    </row>
    <row r="684" spans="1:41">
      <c r="A684" s="2"/>
      <c r="B684" s="2"/>
      <c r="C684" s="2"/>
      <c r="D684" s="2"/>
      <c r="E684" s="2"/>
      <c r="F684" s="2"/>
      <c r="G684" s="2"/>
      <c r="H684" s="2"/>
      <c r="I684" s="3"/>
      <c r="J684" s="3"/>
      <c r="K684" s="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N684" s="10">
        <f t="shared" si="17"/>
        <v>0</v>
      </c>
      <c r="AO684" t="e">
        <f>+VLOOKUP(D684,validaciones_json!$AS:$AS,1,0)</f>
        <v>#N/A</v>
      </c>
    </row>
    <row r="685" spans="1:41">
      <c r="A685" s="2"/>
      <c r="B685" s="2"/>
      <c r="C685" s="2"/>
      <c r="D685" s="2"/>
      <c r="E685" s="2"/>
      <c r="F685" s="2"/>
      <c r="G685" s="2"/>
      <c r="H685" s="2"/>
      <c r="I685" s="3"/>
      <c r="J685" s="3"/>
      <c r="K685" s="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N685" s="10">
        <f t="shared" si="17"/>
        <v>0</v>
      </c>
      <c r="AO685" t="e">
        <f>+VLOOKUP(D685,validaciones_json!$AS:$AS,1,0)</f>
        <v>#N/A</v>
      </c>
    </row>
    <row r="686" spans="1:41">
      <c r="A686" s="2"/>
      <c r="B686" s="2"/>
      <c r="C686" s="2"/>
      <c r="D686" s="2"/>
      <c r="E686" s="2"/>
      <c r="F686" s="2"/>
      <c r="G686" s="2"/>
      <c r="H686" s="2"/>
      <c r="I686" s="3"/>
      <c r="J686" s="3"/>
      <c r="K686" s="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N686" s="10">
        <f t="shared" si="17"/>
        <v>0</v>
      </c>
      <c r="AO686" t="e">
        <f>+VLOOKUP(D686,validaciones_json!$AS:$AS,1,0)</f>
        <v>#N/A</v>
      </c>
    </row>
    <row r="687" spans="1:41">
      <c r="A687" s="2"/>
      <c r="B687" s="2"/>
      <c r="C687" s="2"/>
      <c r="D687" s="2"/>
      <c r="E687" s="2"/>
      <c r="F687" s="2"/>
      <c r="G687" s="2"/>
      <c r="H687" s="2"/>
      <c r="I687" s="3"/>
      <c r="J687" s="3"/>
      <c r="K687" s="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N687" s="10">
        <f t="shared" si="17"/>
        <v>0</v>
      </c>
      <c r="AO687" t="e">
        <f>+VLOOKUP(D687,validaciones_json!$AS:$AS,1,0)</f>
        <v>#N/A</v>
      </c>
    </row>
    <row r="688" spans="1:41">
      <c r="A688" s="2"/>
      <c r="B688" s="2"/>
      <c r="C688" s="2"/>
      <c r="D688" s="2"/>
      <c r="E688" s="2"/>
      <c r="F688" s="2"/>
      <c r="G688" s="2"/>
      <c r="H688" s="2"/>
      <c r="I688" s="3"/>
      <c r="J688" s="3"/>
      <c r="K688" s="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N688" s="10">
        <f t="shared" si="17"/>
        <v>0</v>
      </c>
      <c r="AO688" t="e">
        <f>+VLOOKUP(D688,validaciones_json!$AS:$AS,1,0)</f>
        <v>#N/A</v>
      </c>
    </row>
    <row r="689" spans="1:41">
      <c r="A689" s="2"/>
      <c r="B689" s="2"/>
      <c r="C689" s="2"/>
      <c r="D689" s="2"/>
      <c r="E689" s="2"/>
      <c r="F689" s="2"/>
      <c r="G689" s="2"/>
      <c r="H689" s="2"/>
      <c r="I689" s="3"/>
      <c r="J689" s="3"/>
      <c r="K689" s="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N689" s="10">
        <f t="shared" si="17"/>
        <v>0</v>
      </c>
      <c r="AO689" t="e">
        <f>+VLOOKUP(D689,validaciones_json!$AS:$AS,1,0)</f>
        <v>#N/A</v>
      </c>
    </row>
    <row r="690" spans="1:41">
      <c r="A690" s="2"/>
      <c r="B690" s="2"/>
      <c r="C690" s="2"/>
      <c r="D690" s="2"/>
      <c r="E690" s="2"/>
      <c r="F690" s="2"/>
      <c r="G690" s="2"/>
      <c r="H690" s="2"/>
      <c r="I690" s="3"/>
      <c r="J690" s="3"/>
      <c r="K690" s="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N690" s="10">
        <f t="shared" si="17"/>
        <v>0</v>
      </c>
      <c r="AO690" t="e">
        <f>+VLOOKUP(D690,validaciones_json!$AS:$AS,1,0)</f>
        <v>#N/A</v>
      </c>
    </row>
    <row r="691" spans="1:41">
      <c r="A691" s="2"/>
      <c r="B691" s="2"/>
      <c r="C691" s="2"/>
      <c r="D691" s="2"/>
      <c r="E691" s="2"/>
      <c r="F691" s="2"/>
      <c r="G691" s="2"/>
      <c r="H691" s="2"/>
      <c r="I691" s="3"/>
      <c r="J691" s="3"/>
      <c r="K691" s="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N691" s="10">
        <f t="shared" si="17"/>
        <v>0</v>
      </c>
      <c r="AO691" t="e">
        <f>+VLOOKUP(D691,validaciones_json!$AS:$AS,1,0)</f>
        <v>#N/A</v>
      </c>
    </row>
    <row r="692" spans="1:41">
      <c r="A692" s="2"/>
      <c r="B692" s="2"/>
      <c r="C692" s="2"/>
      <c r="D692" s="2"/>
      <c r="E692" s="2"/>
      <c r="F692" s="2"/>
      <c r="G692" s="2"/>
      <c r="H692" s="2"/>
      <c r="I692" s="3"/>
      <c r="J692" s="3"/>
      <c r="K692" s="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N692" s="10">
        <f t="shared" si="17"/>
        <v>0</v>
      </c>
      <c r="AO692" t="e">
        <f>+VLOOKUP(D692,validaciones_json!$AS:$AS,1,0)</f>
        <v>#N/A</v>
      </c>
    </row>
    <row r="693" spans="1:41">
      <c r="A693" s="2"/>
      <c r="B693" s="2"/>
      <c r="C693" s="2"/>
      <c r="D693" s="2"/>
      <c r="E693" s="2"/>
      <c r="F693" s="2"/>
      <c r="G693" s="2"/>
      <c r="H693" s="2"/>
      <c r="I693" s="3"/>
      <c r="J693" s="3"/>
      <c r="K693" s="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N693" s="10">
        <f t="shared" si="17"/>
        <v>0</v>
      </c>
      <c r="AO693" t="e">
        <f>+VLOOKUP(D693,validaciones_json!$AS:$AS,1,0)</f>
        <v>#N/A</v>
      </c>
    </row>
    <row r="694" spans="1:41">
      <c r="A694" s="2"/>
      <c r="B694" s="2"/>
      <c r="C694" s="2"/>
      <c r="D694" s="2"/>
      <c r="E694" s="2"/>
      <c r="F694" s="2"/>
      <c r="G694" s="2"/>
      <c r="H694" s="2"/>
      <c r="I694" s="3"/>
      <c r="J694" s="3"/>
      <c r="K694" s="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N694" s="10">
        <f t="shared" si="17"/>
        <v>0</v>
      </c>
      <c r="AO694" t="e">
        <f>+VLOOKUP(D694,validaciones_json!$AS:$AS,1,0)</f>
        <v>#N/A</v>
      </c>
    </row>
    <row r="695" spans="1:41">
      <c r="A695" s="2"/>
      <c r="B695" s="2"/>
      <c r="C695" s="2"/>
      <c r="D695" s="2"/>
      <c r="E695" s="2"/>
      <c r="F695" s="2"/>
      <c r="G695" s="2"/>
      <c r="H695" s="2"/>
      <c r="I695" s="3"/>
      <c r="J695" s="3"/>
      <c r="K695" s="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N695" s="10">
        <f t="shared" si="17"/>
        <v>0</v>
      </c>
      <c r="AO695" t="e">
        <f>+VLOOKUP(D695,validaciones_json!$AS:$AS,1,0)</f>
        <v>#N/A</v>
      </c>
    </row>
    <row r="696" spans="1:41">
      <c r="A696" s="2"/>
      <c r="B696" s="2"/>
      <c r="C696" s="2"/>
      <c r="D696" s="2"/>
      <c r="E696" s="2"/>
      <c r="F696" s="2"/>
      <c r="G696" s="2"/>
      <c r="H696" s="2"/>
      <c r="I696" s="3"/>
      <c r="J696" s="3"/>
      <c r="K696" s="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N696" s="10">
        <f t="shared" si="17"/>
        <v>0</v>
      </c>
      <c r="AO696" t="e">
        <f>+VLOOKUP(D696,validaciones_json!$AS:$AS,1,0)</f>
        <v>#N/A</v>
      </c>
    </row>
    <row r="697" spans="1:41">
      <c r="A697" s="2"/>
      <c r="B697" s="2"/>
      <c r="C697" s="2"/>
      <c r="D697" s="2"/>
      <c r="E697" s="2"/>
      <c r="F697" s="2"/>
      <c r="G697" s="2"/>
      <c r="H697" s="2"/>
      <c r="I697" s="3"/>
      <c r="J697" s="3"/>
      <c r="K697" s="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N697" s="10">
        <f t="shared" si="17"/>
        <v>0</v>
      </c>
      <c r="AO697" t="e">
        <f>+VLOOKUP(D697,validaciones_json!$AS:$AS,1,0)</f>
        <v>#N/A</v>
      </c>
    </row>
    <row r="698" spans="1:41">
      <c r="A698" s="2"/>
      <c r="B698" s="2"/>
      <c r="C698" s="2"/>
      <c r="D698" s="2"/>
      <c r="E698" s="2"/>
      <c r="F698" s="2"/>
      <c r="G698" s="2"/>
      <c r="H698" s="2"/>
      <c r="I698" s="3"/>
      <c r="J698" s="3"/>
      <c r="K698" s="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N698" s="10">
        <f t="shared" si="17"/>
        <v>0</v>
      </c>
      <c r="AO698" t="e">
        <f>+VLOOKUP(D698,validaciones_json!$AS:$AS,1,0)</f>
        <v>#N/A</v>
      </c>
    </row>
    <row r="699" spans="1:41">
      <c r="A699" s="2"/>
      <c r="B699" s="2"/>
      <c r="C699" s="2"/>
      <c r="D699" s="2"/>
      <c r="E699" s="2"/>
      <c r="F699" s="2"/>
      <c r="G699" s="2"/>
      <c r="H699" s="2"/>
      <c r="I699" s="3"/>
      <c r="J699" s="3"/>
      <c r="K699" s="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N699" s="10">
        <f t="shared" si="17"/>
        <v>0</v>
      </c>
      <c r="AO699" t="e">
        <f>+VLOOKUP(D699,validaciones_json!$AS:$AS,1,0)</f>
        <v>#N/A</v>
      </c>
    </row>
    <row r="700" spans="1:41">
      <c r="A700" s="2"/>
      <c r="B700" s="2"/>
      <c r="C700" s="2"/>
      <c r="D700" s="2"/>
      <c r="E700" s="2"/>
      <c r="F700" s="2"/>
      <c r="G700" s="2"/>
      <c r="H700" s="2"/>
      <c r="I700" s="3"/>
      <c r="J700" s="3"/>
      <c r="K700" s="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N700" s="10">
        <f t="shared" si="17"/>
        <v>0</v>
      </c>
      <c r="AO700" t="e">
        <f>+VLOOKUP(D700,validaciones_json!$AS:$AS,1,0)</f>
        <v>#N/A</v>
      </c>
    </row>
    <row r="701" spans="1:41">
      <c r="A701" s="2"/>
      <c r="B701" s="2"/>
      <c r="C701" s="2"/>
      <c r="D701" s="2"/>
      <c r="E701" s="2"/>
      <c r="F701" s="2"/>
      <c r="G701" s="2"/>
      <c r="H701" s="2"/>
      <c r="I701" s="3"/>
      <c r="J701" s="3"/>
      <c r="K701" s="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N701" s="10">
        <f t="shared" si="17"/>
        <v>0</v>
      </c>
      <c r="AO701" t="e">
        <f>+VLOOKUP(D701,validaciones_json!$AS:$AS,1,0)</f>
        <v>#N/A</v>
      </c>
    </row>
    <row r="702" spans="1:41">
      <c r="A702" s="2"/>
      <c r="B702" s="2"/>
      <c r="C702" s="2"/>
      <c r="D702" s="2"/>
      <c r="E702" s="2"/>
      <c r="F702" s="2"/>
      <c r="G702" s="2"/>
      <c r="H702" s="2"/>
      <c r="I702" s="3"/>
      <c r="J702" s="3"/>
      <c r="K702" s="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N702" s="10">
        <f t="shared" si="17"/>
        <v>0</v>
      </c>
      <c r="AO702" t="e">
        <f>+VLOOKUP(D702,validaciones_json!$AS:$AS,1,0)</f>
        <v>#N/A</v>
      </c>
    </row>
    <row r="703" spans="1:41">
      <c r="A703" s="2"/>
      <c r="B703" s="2"/>
      <c r="C703" s="2"/>
      <c r="D703" s="2"/>
      <c r="E703" s="2"/>
      <c r="F703" s="2"/>
      <c r="G703" s="2"/>
      <c r="H703" s="2"/>
      <c r="I703" s="3"/>
      <c r="J703" s="3"/>
      <c r="K703" s="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N703" s="10">
        <f t="shared" si="17"/>
        <v>0</v>
      </c>
      <c r="AO703" t="e">
        <f>+VLOOKUP(D703,validaciones_json!$AS:$AS,1,0)</f>
        <v>#N/A</v>
      </c>
    </row>
    <row r="704" spans="1:41">
      <c r="A704" s="2"/>
      <c r="B704" s="2"/>
      <c r="C704" s="2"/>
      <c r="D704" s="2"/>
      <c r="E704" s="2"/>
      <c r="F704" s="2"/>
      <c r="G704" s="2"/>
      <c r="H704" s="2"/>
      <c r="I704" s="3"/>
      <c r="J704" s="3"/>
      <c r="K704" s="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N704" s="10">
        <f t="shared" si="17"/>
        <v>0</v>
      </c>
      <c r="AO704" t="e">
        <f>+VLOOKUP(D704,validaciones_json!$AS:$AS,1,0)</f>
        <v>#N/A</v>
      </c>
    </row>
    <row r="705" spans="1:41">
      <c r="A705" s="2"/>
      <c r="B705" s="2"/>
      <c r="C705" s="2"/>
      <c r="D705" s="2"/>
      <c r="E705" s="2"/>
      <c r="F705" s="2"/>
      <c r="G705" s="2"/>
      <c r="H705" s="2"/>
      <c r="I705" s="3"/>
      <c r="J705" s="3"/>
      <c r="K705" s="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N705" s="10">
        <f t="shared" si="17"/>
        <v>0</v>
      </c>
      <c r="AO705" t="e">
        <f>+VLOOKUP(D705,validaciones_json!$AS:$AS,1,0)</f>
        <v>#N/A</v>
      </c>
    </row>
    <row r="706" spans="1:41">
      <c r="A706" s="2"/>
      <c r="B706" s="2"/>
      <c r="C706" s="2"/>
      <c r="D706" s="2"/>
      <c r="E706" s="2"/>
      <c r="F706" s="2"/>
      <c r="G706" s="2"/>
      <c r="H706" s="2"/>
      <c r="I706" s="3"/>
      <c r="J706" s="3"/>
      <c r="K706" s="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N706" s="10">
        <f t="shared" ref="AN706:AN723" si="18">+IF(AM706&lt;&gt;"",AM706,I706)</f>
        <v>0</v>
      </c>
      <c r="AO706" t="e">
        <f>+VLOOKUP(D706,validaciones_json!$AS:$AS,1,0)</f>
        <v>#N/A</v>
      </c>
    </row>
    <row r="707" spans="1:41">
      <c r="A707" s="2"/>
      <c r="B707" s="2"/>
      <c r="C707" s="2"/>
      <c r="D707" s="2"/>
      <c r="E707" s="2"/>
      <c r="F707" s="2"/>
      <c r="G707" s="2"/>
      <c r="H707" s="2"/>
      <c r="I707" s="3"/>
      <c r="J707" s="3"/>
      <c r="K707" s="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N707" s="10">
        <f t="shared" si="18"/>
        <v>0</v>
      </c>
      <c r="AO707" t="e">
        <f>+VLOOKUP(D707,validaciones_json!$AS:$AS,1,0)</f>
        <v>#N/A</v>
      </c>
    </row>
    <row r="708" spans="1:41">
      <c r="A708" s="2"/>
      <c r="B708" s="2"/>
      <c r="C708" s="2"/>
      <c r="D708" s="2"/>
      <c r="E708" s="2"/>
      <c r="F708" s="2"/>
      <c r="G708" s="2"/>
      <c r="H708" s="2"/>
      <c r="I708" s="3"/>
      <c r="J708" s="3"/>
      <c r="K708" s="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N708" s="10">
        <f t="shared" si="18"/>
        <v>0</v>
      </c>
      <c r="AO708" t="e">
        <f>+VLOOKUP(D708,validaciones_json!$AS:$AS,1,0)</f>
        <v>#N/A</v>
      </c>
    </row>
    <row r="709" spans="1:41">
      <c r="A709" s="2"/>
      <c r="B709" s="2"/>
      <c r="C709" s="2"/>
      <c r="D709" s="2"/>
      <c r="E709" s="2"/>
      <c r="F709" s="2"/>
      <c r="G709" s="2"/>
      <c r="H709" s="2"/>
      <c r="I709" s="3"/>
      <c r="J709" s="3"/>
      <c r="K709" s="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N709" s="10">
        <f t="shared" si="18"/>
        <v>0</v>
      </c>
      <c r="AO709" t="e">
        <f>+VLOOKUP(D709,validaciones_json!$AS:$AS,1,0)</f>
        <v>#N/A</v>
      </c>
    </row>
    <row r="710" spans="1:41">
      <c r="A710" s="2"/>
      <c r="B710" s="2"/>
      <c r="C710" s="2"/>
      <c r="D710" s="2"/>
      <c r="E710" s="2"/>
      <c r="F710" s="2"/>
      <c r="G710" s="2"/>
      <c r="H710" s="2"/>
      <c r="I710" s="3"/>
      <c r="J710" s="3"/>
      <c r="K710" s="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N710" s="10">
        <f t="shared" si="18"/>
        <v>0</v>
      </c>
      <c r="AO710" t="e">
        <f>+VLOOKUP(D710,validaciones_json!$AS:$AS,1,0)</f>
        <v>#N/A</v>
      </c>
    </row>
    <row r="711" spans="1:41">
      <c r="A711" s="2"/>
      <c r="B711" s="2"/>
      <c r="C711" s="2"/>
      <c r="D711" s="2"/>
      <c r="E711" s="2"/>
      <c r="F711" s="2"/>
      <c r="G711" s="2"/>
      <c r="H711" s="2"/>
      <c r="I711" s="3"/>
      <c r="J711" s="3"/>
      <c r="K711" s="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N711" s="10">
        <f t="shared" si="18"/>
        <v>0</v>
      </c>
      <c r="AO711" t="e">
        <f>+VLOOKUP(D711,validaciones_json!$AS:$AS,1,0)</f>
        <v>#N/A</v>
      </c>
    </row>
    <row r="712" spans="1:41">
      <c r="A712" s="2"/>
      <c r="B712" s="2"/>
      <c r="C712" s="2"/>
      <c r="D712" s="2"/>
      <c r="E712" s="2"/>
      <c r="F712" s="2"/>
      <c r="G712" s="2"/>
      <c r="H712" s="2"/>
      <c r="I712" s="3"/>
      <c r="J712" s="3"/>
      <c r="K712" s="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N712" s="10">
        <f t="shared" si="18"/>
        <v>0</v>
      </c>
      <c r="AO712" t="e">
        <f>+VLOOKUP(D712,validaciones_json!$AS:$AS,1,0)</f>
        <v>#N/A</v>
      </c>
    </row>
    <row r="713" spans="1:41">
      <c r="A713" s="2"/>
      <c r="B713" s="2"/>
      <c r="C713" s="2"/>
      <c r="D713" s="2"/>
      <c r="E713" s="2"/>
      <c r="F713" s="2"/>
      <c r="G713" s="2"/>
      <c r="H713" s="2"/>
      <c r="I713" s="3"/>
      <c r="J713" s="3"/>
      <c r="K713" s="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N713" s="10">
        <f t="shared" si="18"/>
        <v>0</v>
      </c>
      <c r="AO713" t="e">
        <f>+VLOOKUP(D713,validaciones_json!$AS:$AS,1,0)</f>
        <v>#N/A</v>
      </c>
    </row>
    <row r="714" spans="1:41">
      <c r="A714" s="2"/>
      <c r="B714" s="2"/>
      <c r="C714" s="2"/>
      <c r="D714" s="2"/>
      <c r="E714" s="2"/>
      <c r="F714" s="2"/>
      <c r="G714" s="2"/>
      <c r="H714" s="2"/>
      <c r="I714" s="3"/>
      <c r="J714" s="3"/>
      <c r="K714" s="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N714" s="10">
        <f t="shared" si="18"/>
        <v>0</v>
      </c>
      <c r="AO714" t="e">
        <f>+VLOOKUP(D714,validaciones_json!$AS:$AS,1,0)</f>
        <v>#N/A</v>
      </c>
    </row>
    <row r="715" spans="1:41">
      <c r="A715" s="2"/>
      <c r="B715" s="2"/>
      <c r="C715" s="2"/>
      <c r="D715" s="2"/>
      <c r="E715" s="2"/>
      <c r="F715" s="2"/>
      <c r="G715" s="2"/>
      <c r="H715" s="2"/>
      <c r="I715" s="3"/>
      <c r="J715" s="3"/>
      <c r="K715" s="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N715" s="10">
        <f t="shared" si="18"/>
        <v>0</v>
      </c>
      <c r="AO715" t="e">
        <f>+VLOOKUP(D715,validaciones_json!$AS:$AS,1,0)</f>
        <v>#N/A</v>
      </c>
    </row>
    <row r="716" spans="1:41">
      <c r="A716" s="2"/>
      <c r="B716" s="2"/>
      <c r="C716" s="2"/>
      <c r="D716" s="2"/>
      <c r="E716" s="2"/>
      <c r="F716" s="2"/>
      <c r="G716" s="2"/>
      <c r="H716" s="2"/>
      <c r="I716" s="3"/>
      <c r="J716" s="3"/>
      <c r="K716" s="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N716" s="10">
        <f t="shared" si="18"/>
        <v>0</v>
      </c>
      <c r="AO716" t="e">
        <f>+VLOOKUP(D716,validaciones_json!$AS:$AS,1,0)</f>
        <v>#N/A</v>
      </c>
    </row>
    <row r="717" spans="1:41">
      <c r="A717" s="2"/>
      <c r="B717" s="2"/>
      <c r="C717" s="2"/>
      <c r="D717" s="2"/>
      <c r="E717" s="2"/>
      <c r="F717" s="2"/>
      <c r="G717" s="2"/>
      <c r="H717" s="2"/>
      <c r="I717" s="3"/>
      <c r="J717" s="3"/>
      <c r="K717" s="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N717" s="10">
        <f t="shared" si="18"/>
        <v>0</v>
      </c>
      <c r="AO717" t="e">
        <f>+VLOOKUP(D717,validaciones_json!$AS:$AS,1,0)</f>
        <v>#N/A</v>
      </c>
    </row>
    <row r="718" spans="1:41">
      <c r="A718" s="2"/>
      <c r="B718" s="2"/>
      <c r="C718" s="2"/>
      <c r="D718" s="2"/>
      <c r="E718" s="2"/>
      <c r="F718" s="2"/>
      <c r="G718" s="2"/>
      <c r="H718" s="2"/>
      <c r="I718" s="3"/>
      <c r="J718" s="3"/>
      <c r="K718" s="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N718" s="10">
        <f t="shared" si="18"/>
        <v>0</v>
      </c>
      <c r="AO718" t="e">
        <f>+VLOOKUP(D718,validaciones_json!$AS:$AS,1,0)</f>
        <v>#N/A</v>
      </c>
    </row>
    <row r="719" spans="1:41">
      <c r="A719" s="2"/>
      <c r="B719" s="2"/>
      <c r="C719" s="2"/>
      <c r="D719" s="2"/>
      <c r="E719" s="2"/>
      <c r="F719" s="2"/>
      <c r="G719" s="2"/>
      <c r="H719" s="2"/>
      <c r="I719" s="3"/>
      <c r="J719" s="3"/>
      <c r="K719" s="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N719" s="10">
        <f t="shared" si="18"/>
        <v>0</v>
      </c>
      <c r="AO719" t="e">
        <f>+VLOOKUP(D719,validaciones_json!$AS:$AS,1,0)</f>
        <v>#N/A</v>
      </c>
    </row>
    <row r="720" spans="1:41">
      <c r="A720" s="2"/>
      <c r="B720" s="2"/>
      <c r="C720" s="2"/>
      <c r="D720" s="2"/>
      <c r="E720" s="2"/>
      <c r="F720" s="2"/>
      <c r="G720" s="2"/>
      <c r="H720" s="2"/>
      <c r="I720" s="3"/>
      <c r="J720" s="3"/>
      <c r="K720" s="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N720" s="10">
        <f t="shared" si="18"/>
        <v>0</v>
      </c>
      <c r="AO720" t="e">
        <f>+VLOOKUP(D720,validaciones_json!$AS:$AS,1,0)</f>
        <v>#N/A</v>
      </c>
    </row>
    <row r="721" spans="1:41">
      <c r="A721" s="2"/>
      <c r="B721" s="2"/>
      <c r="C721" s="2"/>
      <c r="D721" s="2"/>
      <c r="E721" s="2"/>
      <c r="F721" s="2"/>
      <c r="G721" s="2"/>
      <c r="H721" s="2"/>
      <c r="I721" s="3"/>
      <c r="J721" s="3"/>
      <c r="K721" s="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N721" s="10">
        <f t="shared" si="18"/>
        <v>0</v>
      </c>
      <c r="AO721" t="e">
        <f>+VLOOKUP(D721,validaciones_json!$AS:$AS,1,0)</f>
        <v>#N/A</v>
      </c>
    </row>
    <row r="722" spans="1:41">
      <c r="A722" s="2"/>
      <c r="B722" s="2"/>
      <c r="C722" s="2"/>
      <c r="D722" s="2"/>
      <c r="E722" s="2"/>
      <c r="F722" s="2"/>
      <c r="G722" s="2"/>
      <c r="H722" s="2"/>
      <c r="I722" s="3"/>
      <c r="J722" s="3"/>
      <c r="K722" s="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N722" s="10">
        <f t="shared" si="18"/>
        <v>0</v>
      </c>
      <c r="AO722" t="e">
        <f>+VLOOKUP(D722,validaciones_json!$AS:$AS,1,0)</f>
        <v>#N/A</v>
      </c>
    </row>
    <row r="723" spans="1:41">
      <c r="A723" s="2"/>
      <c r="B723" s="2"/>
      <c r="C723" s="2"/>
      <c r="D723" s="2"/>
      <c r="E723" s="2"/>
      <c r="F723" s="2"/>
      <c r="G723" s="2"/>
      <c r="H723" s="2"/>
      <c r="I723" s="3"/>
      <c r="J723" s="3"/>
      <c r="K723" s="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N723" s="10">
        <f t="shared" si="18"/>
        <v>0</v>
      </c>
      <c r="AO723" t="e">
        <f>+VLOOKUP(D723,validaciones_json!$AS:$AS,1,0)</f>
        <v>#N/A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9E3B-3F5E-4A25-A116-187CD6225A6A}">
  <dimension ref="B2:B26"/>
  <sheetViews>
    <sheetView workbookViewId="0">
      <selection activeCell="B2" sqref="B2:B26"/>
    </sheetView>
  </sheetViews>
  <sheetFormatPr baseColWidth="10" defaultRowHeight="15"/>
  <cols>
    <col min="2" max="2" width="40.28515625" bestFit="1" customWidth="1"/>
  </cols>
  <sheetData>
    <row r="2" spans="2:2">
      <c r="B2" s="4" t="s">
        <v>94</v>
      </c>
    </row>
    <row r="3" spans="2:2">
      <c r="B3" s="5" t="s">
        <v>1840</v>
      </c>
    </row>
    <row r="4" spans="2:2">
      <c r="B4" s="4" t="s">
        <v>0</v>
      </c>
    </row>
    <row r="5" spans="2:2">
      <c r="B5" s="4" t="s">
        <v>169</v>
      </c>
    </row>
    <row r="6" spans="2:2">
      <c r="B6" s="4" t="s">
        <v>1</v>
      </c>
    </row>
    <row r="7" spans="2:2">
      <c r="B7" s="4" t="s">
        <v>2</v>
      </c>
    </row>
    <row r="8" spans="2:2">
      <c r="B8" s="1" t="s">
        <v>3</v>
      </c>
    </row>
    <row r="9" spans="2:2">
      <c r="B9" s="1" t="s">
        <v>4</v>
      </c>
    </row>
    <row r="10" spans="2:2">
      <c r="B10" s="1" t="s">
        <v>5</v>
      </c>
    </row>
    <row r="11" spans="2:2">
      <c r="B11" s="1" t="s">
        <v>95</v>
      </c>
    </row>
    <row r="12" spans="2:2">
      <c r="B12" s="1" t="s">
        <v>6</v>
      </c>
    </row>
    <row r="13" spans="2:2">
      <c r="B13" s="1" t="s">
        <v>7</v>
      </c>
    </row>
    <row r="14" spans="2:2">
      <c r="B14" s="4" t="s">
        <v>8</v>
      </c>
    </row>
    <row r="15" spans="2:2">
      <c r="B15" s="4" t="s">
        <v>9</v>
      </c>
    </row>
    <row r="16" spans="2:2">
      <c r="B16" s="4" t="s">
        <v>10</v>
      </c>
    </row>
    <row r="17" spans="2:2">
      <c r="B17" s="4" t="s">
        <v>11</v>
      </c>
    </row>
    <row r="18" spans="2:2">
      <c r="B18" s="1" t="s">
        <v>12</v>
      </c>
    </row>
    <row r="19" spans="2:2">
      <c r="B19" s="1" t="s">
        <v>13</v>
      </c>
    </row>
    <row r="20" spans="2:2">
      <c r="B20" s="4" t="s">
        <v>14</v>
      </c>
    </row>
    <row r="21" spans="2:2">
      <c r="B21" s="1" t="s">
        <v>15</v>
      </c>
    </row>
    <row r="22" spans="2:2">
      <c r="B22" s="4" t="s">
        <v>16</v>
      </c>
    </row>
    <row r="23" spans="2:2">
      <c r="B23" s="1" t="s">
        <v>17</v>
      </c>
    </row>
    <row r="24" spans="2:2">
      <c r="B24" s="1" t="s">
        <v>18</v>
      </c>
    </row>
    <row r="25" spans="2:2">
      <c r="B25" s="1" t="s">
        <v>19</v>
      </c>
    </row>
    <row r="26" spans="2:2">
      <c r="B26" s="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B04B-B11C-4AA0-BDAE-0A779526B7D1}">
  <dimension ref="B6:AD412"/>
  <sheetViews>
    <sheetView workbookViewId="0"/>
  </sheetViews>
  <sheetFormatPr baseColWidth="10" defaultRowHeight="15"/>
  <cols>
    <col min="1" max="1" width="4.7109375" customWidth="1"/>
    <col min="2" max="2" width="17.5703125" bestFit="1" customWidth="1"/>
    <col min="3" max="3" width="25.140625" bestFit="1" customWidth="1"/>
    <col min="4" max="4" width="5.85546875" customWidth="1"/>
    <col min="5" max="5" width="17.5703125" bestFit="1" customWidth="1"/>
    <col min="6" max="6" width="25.140625" bestFit="1" customWidth="1"/>
    <col min="7" max="7" width="5.28515625" customWidth="1"/>
    <col min="8" max="8" width="17.5703125" bestFit="1" customWidth="1"/>
    <col min="9" max="9" width="29.140625" bestFit="1" customWidth="1"/>
    <col min="10" max="10" width="6.140625" customWidth="1"/>
    <col min="11" max="11" width="56.85546875" bestFit="1" customWidth="1"/>
    <col min="12" max="12" width="25.140625" bestFit="1" customWidth="1"/>
    <col min="13" max="13" width="29.140625" bestFit="1" customWidth="1"/>
    <col min="14" max="14" width="25.140625" bestFit="1" customWidth="1"/>
    <col min="15" max="15" width="21" bestFit="1" customWidth="1"/>
    <col min="16" max="16" width="6.28515625" customWidth="1"/>
    <col min="17" max="17" width="17.5703125" bestFit="1" customWidth="1"/>
    <col min="18" max="18" width="29.140625" bestFit="1" customWidth="1"/>
    <col min="19" max="19" width="6.28515625" customWidth="1"/>
    <col min="20" max="20" width="17.5703125" bestFit="1" customWidth="1"/>
    <col min="21" max="21" width="25.140625" bestFit="1" customWidth="1"/>
    <col min="22" max="22" width="29.140625" bestFit="1" customWidth="1"/>
    <col min="23" max="23" width="25.140625" bestFit="1" customWidth="1"/>
    <col min="24" max="24" width="21" bestFit="1" customWidth="1"/>
    <col min="26" max="26" width="24.5703125" bestFit="1" customWidth="1"/>
    <col min="27" max="27" width="25.140625" bestFit="1" customWidth="1"/>
    <col min="28" max="28" width="29.140625" bestFit="1" customWidth="1"/>
    <col min="29" max="29" width="25.140625" bestFit="1" customWidth="1"/>
    <col min="30" max="30" width="21" bestFit="1" customWidth="1"/>
  </cols>
  <sheetData>
    <row r="6" spans="2:30">
      <c r="B6" s="1" t="s">
        <v>45</v>
      </c>
      <c r="C6" s="1"/>
      <c r="D6" s="1"/>
      <c r="E6" s="1" t="s">
        <v>46</v>
      </c>
      <c r="H6" s="1" t="s">
        <v>47</v>
      </c>
      <c r="K6" s="1" t="s">
        <v>48</v>
      </c>
      <c r="Q6" s="1" t="s">
        <v>49</v>
      </c>
      <c r="T6" s="1" t="s">
        <v>50</v>
      </c>
      <c r="Z6" s="1" t="s">
        <v>50</v>
      </c>
    </row>
    <row r="8" spans="2:30">
      <c r="B8" s="7" t="s">
        <v>40</v>
      </c>
      <c r="C8" t="s">
        <v>150</v>
      </c>
      <c r="E8" s="7" t="s">
        <v>40</v>
      </c>
      <c r="F8" t="s">
        <v>43</v>
      </c>
      <c r="H8" s="7" t="s">
        <v>40</v>
      </c>
      <c r="I8" t="s">
        <v>43</v>
      </c>
      <c r="K8" s="7" t="s">
        <v>40</v>
      </c>
      <c r="L8" t="s">
        <v>150</v>
      </c>
      <c r="M8" t="s">
        <v>43</v>
      </c>
      <c r="N8" t="s">
        <v>151</v>
      </c>
      <c r="O8" t="s">
        <v>152</v>
      </c>
      <c r="Q8" s="7" t="s">
        <v>40</v>
      </c>
      <c r="R8" t="s">
        <v>43</v>
      </c>
      <c r="T8" s="7" t="s">
        <v>40</v>
      </c>
      <c r="U8" t="s">
        <v>150</v>
      </c>
      <c r="V8" t="s">
        <v>43</v>
      </c>
      <c r="W8" t="s">
        <v>151</v>
      </c>
      <c r="X8" t="s">
        <v>152</v>
      </c>
      <c r="Z8" s="7" t="s">
        <v>40</v>
      </c>
      <c r="AA8" t="s">
        <v>150</v>
      </c>
      <c r="AB8" t="s">
        <v>43</v>
      </c>
      <c r="AC8" t="s">
        <v>151</v>
      </c>
      <c r="AD8" t="s">
        <v>152</v>
      </c>
    </row>
    <row r="9" spans="2:30">
      <c r="B9" s="8" t="s">
        <v>24</v>
      </c>
      <c r="C9">
        <v>424</v>
      </c>
      <c r="E9" s="8" t="s">
        <v>24</v>
      </c>
      <c r="F9">
        <v>-671100.63000000012</v>
      </c>
      <c r="H9" s="8" t="s">
        <v>42</v>
      </c>
      <c r="I9">
        <v>-671100.63000000012</v>
      </c>
      <c r="K9" s="8" t="s">
        <v>92</v>
      </c>
      <c r="L9">
        <v>12</v>
      </c>
      <c r="M9">
        <v>-37067.68</v>
      </c>
      <c r="N9">
        <v>-6672.32</v>
      </c>
      <c r="O9">
        <v>-43740</v>
      </c>
      <c r="Q9" s="8" t="s">
        <v>42</v>
      </c>
      <c r="R9">
        <v>-671100.63000000012</v>
      </c>
      <c r="T9" s="20">
        <v>45800</v>
      </c>
      <c r="U9">
        <v>1</v>
      </c>
      <c r="V9">
        <v>-2724.59</v>
      </c>
      <c r="W9">
        <v>-490.41</v>
      </c>
      <c r="X9">
        <v>-3215</v>
      </c>
      <c r="Z9" s="8" t="s">
        <v>170</v>
      </c>
      <c r="AA9">
        <v>1</v>
      </c>
      <c r="AB9">
        <v>-2170</v>
      </c>
      <c r="AD9">
        <v>-2170</v>
      </c>
    </row>
    <row r="10" spans="2:30">
      <c r="B10" s="8" t="s">
        <v>41</v>
      </c>
      <c r="C10">
        <v>424</v>
      </c>
      <c r="E10" s="8" t="s">
        <v>41</v>
      </c>
      <c r="F10">
        <v>-671100.63000000012</v>
      </c>
      <c r="H10" s="8" t="s">
        <v>41</v>
      </c>
      <c r="I10">
        <v>-671100.63000000012</v>
      </c>
      <c r="K10" s="8" t="s">
        <v>171</v>
      </c>
      <c r="L10">
        <v>11</v>
      </c>
      <c r="M10">
        <v>-17409.490000000002</v>
      </c>
      <c r="N10">
        <v>-30.51</v>
      </c>
      <c r="O10">
        <v>-17440</v>
      </c>
      <c r="Q10" s="8" t="s">
        <v>41</v>
      </c>
      <c r="R10">
        <v>-671100.63000000012</v>
      </c>
      <c r="T10" s="20">
        <v>45810</v>
      </c>
      <c r="U10">
        <v>5</v>
      </c>
      <c r="V10">
        <v>-11226.43</v>
      </c>
      <c r="W10">
        <v>-1993.77</v>
      </c>
      <c r="X10">
        <v>-13220.2</v>
      </c>
      <c r="Z10" s="8" t="s">
        <v>173</v>
      </c>
      <c r="AA10">
        <v>1</v>
      </c>
      <c r="AB10">
        <v>-450</v>
      </c>
      <c r="AC10">
        <v>-81</v>
      </c>
      <c r="AD10">
        <v>-531</v>
      </c>
    </row>
    <row r="11" spans="2:30">
      <c r="K11" s="8" t="s">
        <v>174</v>
      </c>
      <c r="L11">
        <v>10</v>
      </c>
      <c r="M11">
        <v>-11190</v>
      </c>
      <c r="N11">
        <v>-2014.1999999999998</v>
      </c>
      <c r="O11">
        <v>-13204.2</v>
      </c>
      <c r="T11" s="20">
        <v>45812</v>
      </c>
      <c r="U11">
        <v>4</v>
      </c>
      <c r="V11">
        <v>-7486.7</v>
      </c>
      <c r="W11">
        <v>-217.82999999999998</v>
      </c>
      <c r="X11">
        <v>-7704.5300000000007</v>
      </c>
      <c r="Z11" s="8" t="s">
        <v>177</v>
      </c>
      <c r="AA11">
        <v>1</v>
      </c>
      <c r="AB11">
        <v>-3550</v>
      </c>
      <c r="AD11">
        <v>-3550</v>
      </c>
    </row>
    <row r="12" spans="2:30">
      <c r="K12" s="8" t="s">
        <v>178</v>
      </c>
      <c r="L12">
        <v>1</v>
      </c>
      <c r="M12">
        <v>-3550</v>
      </c>
      <c r="O12">
        <v>-3550</v>
      </c>
      <c r="T12" s="20">
        <v>45821</v>
      </c>
      <c r="U12">
        <v>4</v>
      </c>
      <c r="V12">
        <v>-993.85</v>
      </c>
      <c r="W12">
        <v>-177.65</v>
      </c>
      <c r="X12">
        <v>-1171.5</v>
      </c>
      <c r="Z12" s="8" t="s">
        <v>180</v>
      </c>
      <c r="AA12">
        <v>1</v>
      </c>
      <c r="AB12">
        <v>-1640</v>
      </c>
      <c r="AD12">
        <v>-1640</v>
      </c>
    </row>
    <row r="13" spans="2:30">
      <c r="K13" s="8" t="s">
        <v>181</v>
      </c>
      <c r="L13">
        <v>5</v>
      </c>
      <c r="M13">
        <v>-2402.37</v>
      </c>
      <c r="N13">
        <v>-52.63</v>
      </c>
      <c r="O13">
        <v>-2455</v>
      </c>
      <c r="T13" s="20">
        <v>45831</v>
      </c>
      <c r="U13">
        <v>2</v>
      </c>
      <c r="V13">
        <v>-700</v>
      </c>
      <c r="W13">
        <v>-126</v>
      </c>
      <c r="X13">
        <v>-826</v>
      </c>
      <c r="Z13" s="8" t="s">
        <v>184</v>
      </c>
      <c r="AA13">
        <v>1</v>
      </c>
      <c r="AB13">
        <v>-225</v>
      </c>
      <c r="AC13">
        <v>-40.5</v>
      </c>
      <c r="AD13">
        <v>-265.5</v>
      </c>
    </row>
    <row r="14" spans="2:30">
      <c r="K14" s="8" t="s">
        <v>185</v>
      </c>
      <c r="L14">
        <v>6</v>
      </c>
      <c r="M14">
        <v>-850</v>
      </c>
      <c r="N14">
        <v>-153</v>
      </c>
      <c r="O14">
        <v>-1003</v>
      </c>
      <c r="T14" s="20">
        <v>45944</v>
      </c>
      <c r="U14">
        <v>1</v>
      </c>
      <c r="V14">
        <v>-2170</v>
      </c>
      <c r="X14">
        <v>-2170</v>
      </c>
      <c r="Z14" s="8" t="s">
        <v>188</v>
      </c>
      <c r="AA14">
        <v>1</v>
      </c>
      <c r="AB14">
        <v>-5400</v>
      </c>
      <c r="AD14">
        <v>-5400</v>
      </c>
    </row>
    <row r="15" spans="2:30">
      <c r="E15" s="1" t="s">
        <v>46</v>
      </c>
      <c r="K15" s="8" t="s">
        <v>189</v>
      </c>
      <c r="L15">
        <v>1</v>
      </c>
      <c r="M15">
        <v>-5400</v>
      </c>
      <c r="O15">
        <v>-5400</v>
      </c>
      <c r="T15" s="20">
        <v>45943</v>
      </c>
      <c r="U15">
        <v>2</v>
      </c>
      <c r="V15">
        <v>-4000</v>
      </c>
      <c r="W15">
        <v>-81</v>
      </c>
      <c r="X15">
        <v>-4081</v>
      </c>
      <c r="Z15" s="8" t="s">
        <v>191</v>
      </c>
      <c r="AA15">
        <v>1</v>
      </c>
      <c r="AB15">
        <v>-101.69</v>
      </c>
      <c r="AC15">
        <v>-18.309999999999999</v>
      </c>
      <c r="AD15">
        <v>-120</v>
      </c>
    </row>
    <row r="16" spans="2:30">
      <c r="K16" s="8" t="s">
        <v>192</v>
      </c>
      <c r="L16">
        <v>2</v>
      </c>
      <c r="M16">
        <v>-196.69</v>
      </c>
      <c r="N16">
        <v>-18.309999999999999</v>
      </c>
      <c r="O16">
        <v>-215</v>
      </c>
      <c r="T16" s="20">
        <v>45942</v>
      </c>
      <c r="U16">
        <v>1</v>
      </c>
      <c r="V16">
        <v>-1640</v>
      </c>
      <c r="X16">
        <v>-1640</v>
      </c>
      <c r="Z16" s="8" t="s">
        <v>194</v>
      </c>
      <c r="AA16">
        <v>1</v>
      </c>
      <c r="AB16">
        <v>-7000</v>
      </c>
      <c r="AD16">
        <v>-7000</v>
      </c>
    </row>
    <row r="17" spans="5:30">
      <c r="E17" s="7" t="s">
        <v>40</v>
      </c>
      <c r="F17" t="s">
        <v>151</v>
      </c>
      <c r="K17" s="8" t="s">
        <v>195</v>
      </c>
      <c r="L17">
        <v>1</v>
      </c>
      <c r="M17">
        <v>-7000</v>
      </c>
      <c r="O17">
        <v>-7000</v>
      </c>
      <c r="T17" s="20">
        <v>45941</v>
      </c>
      <c r="U17">
        <v>1</v>
      </c>
      <c r="V17">
        <v>-225</v>
      </c>
      <c r="W17">
        <v>-40.5</v>
      </c>
      <c r="X17">
        <v>-265.5</v>
      </c>
      <c r="Z17" s="8" t="s">
        <v>197</v>
      </c>
      <c r="AA17">
        <v>1</v>
      </c>
      <c r="AB17">
        <v>-338.98</v>
      </c>
      <c r="AC17">
        <v>-61.02</v>
      </c>
      <c r="AD17">
        <v>-400</v>
      </c>
    </row>
    <row r="18" spans="5:30">
      <c r="E18" s="8" t="s">
        <v>24</v>
      </c>
      <c r="F18">
        <v>-100981.31999999999</v>
      </c>
      <c r="K18" s="8" t="s">
        <v>198</v>
      </c>
      <c r="L18">
        <v>2</v>
      </c>
      <c r="M18">
        <v>-738.98</v>
      </c>
      <c r="N18">
        <v>-61.02</v>
      </c>
      <c r="O18">
        <v>-800</v>
      </c>
      <c r="T18" s="20">
        <v>45940</v>
      </c>
      <c r="U18">
        <v>5</v>
      </c>
      <c r="V18">
        <v>-13137.279999999999</v>
      </c>
      <c r="W18">
        <v>-132.72</v>
      </c>
      <c r="X18">
        <v>-13270</v>
      </c>
      <c r="Z18" s="8" t="s">
        <v>200</v>
      </c>
      <c r="AA18">
        <v>1</v>
      </c>
      <c r="AB18">
        <v>-296.61</v>
      </c>
      <c r="AC18">
        <v>-53.39</v>
      </c>
      <c r="AD18">
        <v>-350</v>
      </c>
    </row>
    <row r="19" spans="5:30">
      <c r="E19" s="8" t="s">
        <v>41</v>
      </c>
      <c r="F19">
        <v>-100981.31999999999</v>
      </c>
      <c r="K19" s="8" t="s">
        <v>201</v>
      </c>
      <c r="L19">
        <v>7</v>
      </c>
      <c r="M19">
        <v>-3106.61</v>
      </c>
      <c r="N19">
        <v>-53.39</v>
      </c>
      <c r="O19">
        <v>-3160</v>
      </c>
      <c r="T19" s="20">
        <v>45931</v>
      </c>
      <c r="U19">
        <v>5</v>
      </c>
      <c r="V19">
        <v>-1184.6300000000001</v>
      </c>
      <c r="W19">
        <v>-200.32000000000002</v>
      </c>
      <c r="X19">
        <v>-1384.95</v>
      </c>
      <c r="Z19" s="8" t="s">
        <v>203</v>
      </c>
      <c r="AA19">
        <v>1</v>
      </c>
      <c r="AB19">
        <v>-71.7</v>
      </c>
      <c r="AD19">
        <v>-71.7</v>
      </c>
    </row>
    <row r="20" spans="5:30">
      <c r="K20" s="8" t="s">
        <v>204</v>
      </c>
      <c r="L20">
        <v>1</v>
      </c>
      <c r="M20">
        <v>-71.7</v>
      </c>
      <c r="O20">
        <v>-71.7</v>
      </c>
      <c r="T20" s="20">
        <v>45937</v>
      </c>
      <c r="U20">
        <v>5</v>
      </c>
      <c r="V20">
        <v>-2715.8</v>
      </c>
      <c r="W20">
        <v>-307.44</v>
      </c>
      <c r="X20">
        <v>-3023.24</v>
      </c>
      <c r="Z20" s="8" t="s">
        <v>206</v>
      </c>
      <c r="AA20">
        <v>1</v>
      </c>
      <c r="AB20">
        <v>-127.8</v>
      </c>
      <c r="AD20">
        <v>-127.8</v>
      </c>
    </row>
    <row r="21" spans="5:30">
      <c r="K21" s="8" t="s">
        <v>207</v>
      </c>
      <c r="L21">
        <v>1</v>
      </c>
      <c r="M21">
        <v>-127.8</v>
      </c>
      <c r="O21">
        <v>-127.8</v>
      </c>
      <c r="T21" s="20">
        <v>45936</v>
      </c>
      <c r="U21">
        <v>4</v>
      </c>
      <c r="V21">
        <v>-3301.5</v>
      </c>
      <c r="W21">
        <v>-445.86</v>
      </c>
      <c r="X21">
        <v>-3747.36</v>
      </c>
      <c r="Z21" s="8" t="s">
        <v>209</v>
      </c>
      <c r="AA21">
        <v>1</v>
      </c>
      <c r="AB21">
        <v>-64.5</v>
      </c>
      <c r="AD21">
        <v>-64.5</v>
      </c>
    </row>
    <row r="22" spans="5:30">
      <c r="K22" s="8" t="s">
        <v>210</v>
      </c>
      <c r="L22">
        <v>2</v>
      </c>
      <c r="M22">
        <v>-117.47</v>
      </c>
      <c r="N22">
        <v>-9.5299999999999994</v>
      </c>
      <c r="O22">
        <v>-127</v>
      </c>
      <c r="T22" s="20">
        <v>45939</v>
      </c>
      <c r="U22">
        <v>2</v>
      </c>
      <c r="V22">
        <v>-1462</v>
      </c>
      <c r="W22">
        <v>-180</v>
      </c>
      <c r="X22">
        <v>-1642</v>
      </c>
      <c r="Z22" s="8" t="s">
        <v>212</v>
      </c>
      <c r="AA22">
        <v>1</v>
      </c>
      <c r="AB22">
        <v>-462</v>
      </c>
      <c r="AD22">
        <v>-462</v>
      </c>
    </row>
    <row r="23" spans="5:30">
      <c r="E23" s="1" t="s">
        <v>46</v>
      </c>
      <c r="K23" s="8" t="s">
        <v>213</v>
      </c>
      <c r="L23">
        <v>2</v>
      </c>
      <c r="M23">
        <v>-906</v>
      </c>
      <c r="O23">
        <v>-906</v>
      </c>
      <c r="T23" s="20">
        <v>45938</v>
      </c>
      <c r="U23">
        <v>2</v>
      </c>
      <c r="V23">
        <v>-661.02</v>
      </c>
      <c r="W23">
        <v>-119.01</v>
      </c>
      <c r="X23">
        <v>-780.03</v>
      </c>
      <c r="Z23" s="8" t="s">
        <v>215</v>
      </c>
      <c r="AA23">
        <v>1</v>
      </c>
      <c r="AB23">
        <v>-1000</v>
      </c>
      <c r="AC23">
        <v>-180</v>
      </c>
      <c r="AD23">
        <v>-1180</v>
      </c>
    </row>
    <row r="24" spans="5:30">
      <c r="K24" s="8" t="s">
        <v>216</v>
      </c>
      <c r="L24">
        <v>2</v>
      </c>
      <c r="M24">
        <v>-6050</v>
      </c>
      <c r="N24">
        <v>-1089</v>
      </c>
      <c r="O24">
        <v>-7139</v>
      </c>
      <c r="T24" s="20">
        <v>45935</v>
      </c>
      <c r="U24">
        <v>5</v>
      </c>
      <c r="V24">
        <v>-652.44000000000005</v>
      </c>
      <c r="W24">
        <v>-56.24</v>
      </c>
      <c r="X24">
        <v>-708.68000000000006</v>
      </c>
      <c r="Z24" s="8" t="s">
        <v>217</v>
      </c>
      <c r="AA24">
        <v>1</v>
      </c>
      <c r="AB24">
        <v>-110.17</v>
      </c>
      <c r="AC24">
        <v>-19.84</v>
      </c>
      <c r="AD24">
        <v>-130.01</v>
      </c>
    </row>
    <row r="25" spans="5:30">
      <c r="E25" s="7" t="s">
        <v>40</v>
      </c>
      <c r="F25" t="s">
        <v>152</v>
      </c>
      <c r="K25" s="8" t="s">
        <v>218</v>
      </c>
      <c r="L25">
        <v>2</v>
      </c>
      <c r="M25">
        <v>-661.02</v>
      </c>
      <c r="N25">
        <v>-119.01</v>
      </c>
      <c r="O25">
        <v>-780.03</v>
      </c>
      <c r="T25" s="20">
        <v>45934</v>
      </c>
      <c r="U25">
        <v>1</v>
      </c>
      <c r="V25">
        <v>-36.04</v>
      </c>
      <c r="W25">
        <v>-6.49</v>
      </c>
      <c r="X25">
        <v>-42.53</v>
      </c>
      <c r="Z25" s="8" t="s">
        <v>221</v>
      </c>
      <c r="AA25">
        <v>1</v>
      </c>
      <c r="AB25">
        <v>-550.85</v>
      </c>
      <c r="AC25">
        <v>-99.17</v>
      </c>
      <c r="AD25">
        <v>-650.02</v>
      </c>
    </row>
    <row r="26" spans="5:30">
      <c r="E26" s="8" t="s">
        <v>24</v>
      </c>
      <c r="F26">
        <v>-772081.95000000019</v>
      </c>
      <c r="K26" s="8" t="s">
        <v>225</v>
      </c>
      <c r="L26">
        <v>38</v>
      </c>
      <c r="M26">
        <v>-46586</v>
      </c>
      <c r="N26">
        <v>-8234.2799999999988</v>
      </c>
      <c r="O26">
        <v>-54820.280000000006</v>
      </c>
      <c r="T26" s="20">
        <v>45932</v>
      </c>
      <c r="U26">
        <v>1</v>
      </c>
      <c r="V26">
        <v>-2002.56</v>
      </c>
      <c r="W26">
        <v>-360.44</v>
      </c>
      <c r="X26">
        <v>-2363</v>
      </c>
      <c r="Z26" s="8" t="s">
        <v>224</v>
      </c>
      <c r="AA26">
        <v>1</v>
      </c>
      <c r="AB26">
        <v>-1200</v>
      </c>
      <c r="AC26">
        <v>-216</v>
      </c>
      <c r="AD26">
        <v>-1416</v>
      </c>
    </row>
    <row r="27" spans="5:30">
      <c r="E27" s="8" t="s">
        <v>41</v>
      </c>
      <c r="F27">
        <v>-772081.95000000019</v>
      </c>
      <c r="K27" s="8" t="s">
        <v>236</v>
      </c>
      <c r="L27">
        <v>4</v>
      </c>
      <c r="M27">
        <v>-2883.59</v>
      </c>
      <c r="O27">
        <v>-2883.59</v>
      </c>
      <c r="T27" s="20">
        <v>45924</v>
      </c>
      <c r="U27">
        <v>8</v>
      </c>
      <c r="V27">
        <v>-2569.73</v>
      </c>
      <c r="W27">
        <v>-352.07</v>
      </c>
      <c r="X27">
        <v>-2921.8</v>
      </c>
      <c r="Z27" s="8" t="s">
        <v>228</v>
      </c>
      <c r="AA27">
        <v>1</v>
      </c>
      <c r="AB27">
        <v>-200</v>
      </c>
      <c r="AC27">
        <v>-36</v>
      </c>
      <c r="AD27">
        <v>-236</v>
      </c>
    </row>
    <row r="28" spans="5:30">
      <c r="K28" s="8" t="s">
        <v>243</v>
      </c>
      <c r="L28">
        <v>13</v>
      </c>
      <c r="M28">
        <v>-16433.599999999999</v>
      </c>
      <c r="N28">
        <v>-2958.0400000000004</v>
      </c>
      <c r="O28">
        <v>-19391.64</v>
      </c>
      <c r="T28" s="20">
        <v>45920</v>
      </c>
      <c r="U28">
        <v>1</v>
      </c>
      <c r="V28">
        <v>-6.19</v>
      </c>
      <c r="W28">
        <v>-1.1100000000000001</v>
      </c>
      <c r="X28">
        <v>-7.3</v>
      </c>
      <c r="Z28" s="8" t="s">
        <v>231</v>
      </c>
      <c r="AA28">
        <v>1</v>
      </c>
      <c r="AB28">
        <v>-308</v>
      </c>
      <c r="AC28">
        <v>-55.44</v>
      </c>
      <c r="AD28">
        <v>-363.44</v>
      </c>
    </row>
    <row r="29" spans="5:30">
      <c r="K29" s="8" t="s">
        <v>246</v>
      </c>
      <c r="L29">
        <v>4</v>
      </c>
      <c r="M29">
        <v>-2415.3000000000002</v>
      </c>
      <c r="N29">
        <v>-434.75</v>
      </c>
      <c r="O29">
        <v>-2850.05</v>
      </c>
      <c r="T29" s="20">
        <v>45925</v>
      </c>
      <c r="U29">
        <v>6</v>
      </c>
      <c r="V29">
        <v>-1144.74</v>
      </c>
      <c r="W29">
        <v>-206.06</v>
      </c>
      <c r="X29">
        <v>-1350.8</v>
      </c>
      <c r="Z29" s="8" t="s">
        <v>233</v>
      </c>
      <c r="AA29">
        <v>1</v>
      </c>
      <c r="AB29">
        <v>-880</v>
      </c>
      <c r="AD29">
        <v>-880</v>
      </c>
    </row>
    <row r="30" spans="5:30">
      <c r="K30" s="8" t="s">
        <v>249</v>
      </c>
      <c r="L30">
        <v>1</v>
      </c>
      <c r="M30">
        <v>-128.81</v>
      </c>
      <c r="N30">
        <v>-23.19</v>
      </c>
      <c r="O30">
        <v>-152</v>
      </c>
      <c r="T30" s="20">
        <v>45918</v>
      </c>
      <c r="U30">
        <v>5</v>
      </c>
      <c r="V30">
        <v>-3154.0699999999997</v>
      </c>
      <c r="W30">
        <v>-422.96000000000004</v>
      </c>
      <c r="X30">
        <v>-3577.0299999999997</v>
      </c>
      <c r="Z30" s="8" t="s">
        <v>235</v>
      </c>
      <c r="AA30">
        <v>1</v>
      </c>
      <c r="AB30">
        <v>-600</v>
      </c>
      <c r="AD30">
        <v>-600</v>
      </c>
    </row>
    <row r="31" spans="5:30">
      <c r="K31" s="8" t="s">
        <v>251</v>
      </c>
      <c r="L31">
        <v>1</v>
      </c>
      <c r="M31">
        <v>-50.85</v>
      </c>
      <c r="N31">
        <v>-9.15</v>
      </c>
      <c r="O31">
        <v>-60</v>
      </c>
      <c r="T31" s="20">
        <v>45929</v>
      </c>
      <c r="U31">
        <v>7</v>
      </c>
      <c r="V31">
        <v>-18399.45</v>
      </c>
      <c r="W31">
        <v>-2706.59</v>
      </c>
      <c r="X31">
        <v>-21106.04</v>
      </c>
      <c r="Z31" s="8" t="s">
        <v>239</v>
      </c>
      <c r="AA31">
        <v>1</v>
      </c>
      <c r="AB31">
        <v>-160</v>
      </c>
      <c r="AD31">
        <v>-160</v>
      </c>
    </row>
    <row r="32" spans="5:30">
      <c r="K32" s="8" t="s">
        <v>253</v>
      </c>
      <c r="L32">
        <v>1</v>
      </c>
      <c r="M32">
        <v>-220</v>
      </c>
      <c r="O32">
        <v>-220</v>
      </c>
      <c r="T32" s="20">
        <v>45930</v>
      </c>
      <c r="U32">
        <v>1</v>
      </c>
      <c r="V32">
        <v>-30</v>
      </c>
      <c r="X32">
        <v>-30</v>
      </c>
      <c r="Z32" s="8" t="s">
        <v>242</v>
      </c>
      <c r="AA32">
        <v>1</v>
      </c>
      <c r="AB32">
        <v>-2477</v>
      </c>
      <c r="AC32">
        <v>-445.86</v>
      </c>
      <c r="AD32">
        <v>-2922.86</v>
      </c>
    </row>
    <row r="33" spans="11:30">
      <c r="K33" s="8" t="s">
        <v>257</v>
      </c>
      <c r="L33">
        <v>1</v>
      </c>
      <c r="M33">
        <v>-120</v>
      </c>
      <c r="O33">
        <v>-120</v>
      </c>
      <c r="T33" s="20">
        <v>45900</v>
      </c>
      <c r="U33">
        <v>1</v>
      </c>
      <c r="V33">
        <v>-86</v>
      </c>
      <c r="X33">
        <v>-86</v>
      </c>
      <c r="Z33" s="8" t="s">
        <v>245</v>
      </c>
      <c r="AA33">
        <v>1</v>
      </c>
      <c r="AB33">
        <v>-132.78</v>
      </c>
      <c r="AC33">
        <v>-23.9</v>
      </c>
      <c r="AD33">
        <v>-156.68</v>
      </c>
    </row>
    <row r="34" spans="11:30">
      <c r="K34" s="8" t="s">
        <v>261</v>
      </c>
      <c r="L34">
        <v>13</v>
      </c>
      <c r="M34">
        <v>-469.57</v>
      </c>
      <c r="N34">
        <v>-84.54</v>
      </c>
      <c r="O34">
        <v>-554.1099999999999</v>
      </c>
      <c r="T34" s="20">
        <v>45910</v>
      </c>
      <c r="U34">
        <v>3</v>
      </c>
      <c r="V34">
        <v>-378.93</v>
      </c>
      <c r="W34">
        <v>-27</v>
      </c>
      <c r="X34">
        <v>-405.93</v>
      </c>
      <c r="Z34" s="8" t="s">
        <v>248</v>
      </c>
      <c r="AA34">
        <v>1</v>
      </c>
      <c r="AB34">
        <v>-128.81</v>
      </c>
      <c r="AC34">
        <v>-23.19</v>
      </c>
      <c r="AD34">
        <v>-152</v>
      </c>
    </row>
    <row r="35" spans="11:30">
      <c r="K35" s="8" t="s">
        <v>264</v>
      </c>
      <c r="L35">
        <v>15</v>
      </c>
      <c r="M35">
        <v>-61487.249999999993</v>
      </c>
      <c r="N35">
        <v>-11067.749999999998</v>
      </c>
      <c r="O35">
        <v>-72555</v>
      </c>
      <c r="T35" s="20">
        <v>45908</v>
      </c>
      <c r="U35">
        <v>2</v>
      </c>
      <c r="V35">
        <v>-3367.73</v>
      </c>
      <c r="W35">
        <v>-580.77</v>
      </c>
      <c r="X35">
        <v>-3948.5</v>
      </c>
      <c r="Z35" s="8" t="s">
        <v>250</v>
      </c>
      <c r="AA35">
        <v>1</v>
      </c>
      <c r="AB35">
        <v>-50.85</v>
      </c>
      <c r="AC35">
        <v>-9.15</v>
      </c>
      <c r="AD35">
        <v>-60</v>
      </c>
    </row>
    <row r="36" spans="11:30">
      <c r="K36" s="8" t="s">
        <v>267</v>
      </c>
      <c r="L36">
        <v>11</v>
      </c>
      <c r="M36">
        <v>-2071.9399999999996</v>
      </c>
      <c r="N36">
        <v>-325.84000000000003</v>
      </c>
      <c r="O36">
        <v>-2397.7799999999997</v>
      </c>
      <c r="T36" s="20">
        <v>45906</v>
      </c>
      <c r="U36">
        <v>3</v>
      </c>
      <c r="V36">
        <v>-358.11</v>
      </c>
      <c r="W36">
        <v>-9.5399999999999991</v>
      </c>
      <c r="X36">
        <v>-367.65000000000003</v>
      </c>
      <c r="Z36" s="8" t="s">
        <v>252</v>
      </c>
      <c r="AA36">
        <v>1</v>
      </c>
      <c r="AB36">
        <v>-220</v>
      </c>
      <c r="AD36">
        <v>-220</v>
      </c>
    </row>
    <row r="37" spans="11:30">
      <c r="K37" s="8" t="s">
        <v>269</v>
      </c>
      <c r="L37">
        <v>5</v>
      </c>
      <c r="M37">
        <v>-1063.5700000000002</v>
      </c>
      <c r="N37">
        <v>-191.43</v>
      </c>
      <c r="O37">
        <v>-1255</v>
      </c>
      <c r="T37" s="20">
        <v>45915</v>
      </c>
      <c r="U37">
        <v>3</v>
      </c>
      <c r="V37">
        <v>-2919.8</v>
      </c>
      <c r="X37">
        <v>-2919.8</v>
      </c>
      <c r="Z37" s="8" t="s">
        <v>256</v>
      </c>
      <c r="AA37">
        <v>1</v>
      </c>
      <c r="AB37">
        <v>-120</v>
      </c>
      <c r="AD37">
        <v>-120</v>
      </c>
    </row>
    <row r="38" spans="11:30">
      <c r="K38" s="8" t="s">
        <v>279</v>
      </c>
      <c r="L38">
        <v>3</v>
      </c>
      <c r="M38">
        <v>-18.73</v>
      </c>
      <c r="N38">
        <v>-3.37</v>
      </c>
      <c r="O38">
        <v>-22.1</v>
      </c>
      <c r="T38" s="20">
        <v>45916</v>
      </c>
      <c r="U38">
        <v>3</v>
      </c>
      <c r="V38">
        <v>-3798.0299999999997</v>
      </c>
      <c r="W38">
        <v>-633.97</v>
      </c>
      <c r="X38">
        <v>-4432</v>
      </c>
      <c r="Z38" s="8" t="s">
        <v>260</v>
      </c>
      <c r="AA38">
        <v>1</v>
      </c>
      <c r="AB38">
        <v>-36.04</v>
      </c>
      <c r="AC38">
        <v>-6.49</v>
      </c>
      <c r="AD38">
        <v>-42.53</v>
      </c>
    </row>
    <row r="39" spans="11:30">
      <c r="K39" s="8" t="s">
        <v>286</v>
      </c>
      <c r="L39">
        <v>2</v>
      </c>
      <c r="M39">
        <v>-653.99</v>
      </c>
      <c r="N39">
        <v>-117.71</v>
      </c>
      <c r="O39">
        <v>-771.69999999999993</v>
      </c>
      <c r="T39" s="20">
        <v>45926</v>
      </c>
      <c r="U39">
        <v>1</v>
      </c>
      <c r="V39">
        <v>-538.14</v>
      </c>
      <c r="W39">
        <v>-96.86</v>
      </c>
      <c r="X39">
        <v>-635</v>
      </c>
      <c r="Z39" s="8" t="s">
        <v>263</v>
      </c>
      <c r="AA39">
        <v>1</v>
      </c>
      <c r="AB39">
        <v>-2002.56</v>
      </c>
      <c r="AC39">
        <v>-360.44</v>
      </c>
      <c r="AD39">
        <v>-2363</v>
      </c>
    </row>
    <row r="40" spans="11:30">
      <c r="K40" s="8" t="s">
        <v>290</v>
      </c>
      <c r="L40">
        <v>1</v>
      </c>
      <c r="M40">
        <v>-88.81</v>
      </c>
      <c r="N40">
        <v>-15.99</v>
      </c>
      <c r="O40">
        <v>-104.8</v>
      </c>
      <c r="T40" s="20">
        <v>45917</v>
      </c>
      <c r="U40">
        <v>6</v>
      </c>
      <c r="V40">
        <v>-2625.41</v>
      </c>
      <c r="W40">
        <v>-467.15000000000003</v>
      </c>
      <c r="X40">
        <v>-3092.5600000000004</v>
      </c>
      <c r="Z40" s="8" t="s">
        <v>266</v>
      </c>
      <c r="AA40">
        <v>1</v>
      </c>
      <c r="AB40">
        <v>-221.82</v>
      </c>
      <c r="AC40">
        <v>-39.93</v>
      </c>
      <c r="AD40">
        <v>-261.75</v>
      </c>
    </row>
    <row r="41" spans="11:30">
      <c r="K41" s="8" t="s">
        <v>293</v>
      </c>
      <c r="L41">
        <v>4</v>
      </c>
      <c r="M41">
        <v>-512.36</v>
      </c>
      <c r="N41">
        <v>-11.59</v>
      </c>
      <c r="O41">
        <v>-523.95000000000005</v>
      </c>
      <c r="T41" s="20">
        <v>45919</v>
      </c>
      <c r="U41">
        <v>5</v>
      </c>
      <c r="V41">
        <v>-3996.7000000000003</v>
      </c>
      <c r="W41">
        <v>-437.78000000000003</v>
      </c>
      <c r="X41">
        <v>-4434.4799999999996</v>
      </c>
      <c r="Z41" s="8" t="s">
        <v>268</v>
      </c>
      <c r="AA41">
        <v>1</v>
      </c>
      <c r="AB41">
        <v>-125.85</v>
      </c>
      <c r="AC41">
        <v>-22.65</v>
      </c>
      <c r="AD41">
        <v>-148.5</v>
      </c>
    </row>
    <row r="42" spans="11:30">
      <c r="K42" s="8" t="s">
        <v>298</v>
      </c>
      <c r="L42">
        <v>1</v>
      </c>
      <c r="M42">
        <v>-64.400000000000006</v>
      </c>
      <c r="N42">
        <v>-11.59</v>
      </c>
      <c r="O42">
        <v>-75.989999999999995</v>
      </c>
      <c r="T42" s="20">
        <v>45911</v>
      </c>
      <c r="U42">
        <v>6</v>
      </c>
      <c r="V42">
        <v>-1878.95</v>
      </c>
      <c r="W42">
        <v>-321.35000000000002</v>
      </c>
      <c r="X42">
        <v>-2200.3000000000002</v>
      </c>
      <c r="Z42" s="8" t="s">
        <v>271</v>
      </c>
      <c r="AA42">
        <v>1</v>
      </c>
      <c r="AB42">
        <v>-677.97</v>
      </c>
      <c r="AC42">
        <v>-122.03</v>
      </c>
      <c r="AD42">
        <v>-800</v>
      </c>
    </row>
    <row r="43" spans="11:30">
      <c r="K43" s="8" t="s">
        <v>301</v>
      </c>
      <c r="L43">
        <v>2</v>
      </c>
      <c r="M43">
        <v>-1433.4099999999999</v>
      </c>
      <c r="N43">
        <v>-116.99</v>
      </c>
      <c r="O43">
        <v>-1550.4</v>
      </c>
      <c r="T43" s="20">
        <v>45904</v>
      </c>
      <c r="U43">
        <v>8</v>
      </c>
      <c r="V43">
        <v>-1636.4</v>
      </c>
      <c r="W43">
        <v>-214.63</v>
      </c>
      <c r="X43">
        <v>-1851.03</v>
      </c>
      <c r="Z43" s="8" t="s">
        <v>273</v>
      </c>
      <c r="AA43">
        <v>1</v>
      </c>
      <c r="AB43">
        <v>-87.29</v>
      </c>
      <c r="AC43">
        <v>-15.71</v>
      </c>
      <c r="AD43">
        <v>-103</v>
      </c>
    </row>
    <row r="44" spans="11:30">
      <c r="K44" s="8" t="s">
        <v>304</v>
      </c>
      <c r="L44">
        <v>6</v>
      </c>
      <c r="M44">
        <v>-292.44</v>
      </c>
      <c r="N44">
        <v>-15.56</v>
      </c>
      <c r="O44">
        <v>-308</v>
      </c>
      <c r="T44" s="20">
        <v>45923</v>
      </c>
      <c r="U44">
        <v>3</v>
      </c>
      <c r="V44">
        <v>-1068.97</v>
      </c>
      <c r="W44">
        <v>-91.61</v>
      </c>
      <c r="X44">
        <v>-1160.58</v>
      </c>
      <c r="Z44" s="8" t="s">
        <v>275</v>
      </c>
      <c r="AA44">
        <v>1</v>
      </c>
      <c r="AB44">
        <v>-175</v>
      </c>
      <c r="AD44">
        <v>-175</v>
      </c>
    </row>
    <row r="45" spans="11:30">
      <c r="K45" s="8" t="s">
        <v>308</v>
      </c>
      <c r="L45">
        <v>1</v>
      </c>
      <c r="M45">
        <v>-20.9</v>
      </c>
      <c r="O45">
        <v>-20.9</v>
      </c>
      <c r="T45" s="20">
        <v>45914</v>
      </c>
      <c r="U45">
        <v>1</v>
      </c>
      <c r="V45">
        <v>-109.32</v>
      </c>
      <c r="W45">
        <v>-19.68</v>
      </c>
      <c r="X45">
        <v>-129</v>
      </c>
      <c r="Z45" s="8" t="s">
        <v>278</v>
      </c>
      <c r="AA45">
        <v>1</v>
      </c>
      <c r="AB45">
        <v>-6.19</v>
      </c>
      <c r="AC45">
        <v>-1.1100000000000001</v>
      </c>
      <c r="AD45">
        <v>-7.3</v>
      </c>
    </row>
    <row r="46" spans="11:30">
      <c r="K46" s="8" t="s">
        <v>311</v>
      </c>
      <c r="L46">
        <v>2</v>
      </c>
      <c r="M46">
        <v>-185.36</v>
      </c>
      <c r="N46">
        <v>-14.64</v>
      </c>
      <c r="O46">
        <v>-200</v>
      </c>
      <c r="T46" s="20">
        <v>45912</v>
      </c>
      <c r="U46">
        <v>5</v>
      </c>
      <c r="V46">
        <v>-1455.68</v>
      </c>
      <c r="W46">
        <v>-190.01999999999998</v>
      </c>
      <c r="X46">
        <v>-1645.6999999999998</v>
      </c>
      <c r="Z46" s="8" t="s">
        <v>281</v>
      </c>
      <c r="AA46">
        <v>1</v>
      </c>
      <c r="AB46">
        <v>-76.760000000000005</v>
      </c>
      <c r="AC46">
        <v>-13.82</v>
      </c>
      <c r="AD46">
        <v>-90.58</v>
      </c>
    </row>
    <row r="47" spans="11:30">
      <c r="K47" s="8" t="s">
        <v>314</v>
      </c>
      <c r="L47">
        <v>3</v>
      </c>
      <c r="M47">
        <v>-575.24</v>
      </c>
      <c r="O47">
        <v>-575.24</v>
      </c>
      <c r="T47" s="20">
        <v>45909</v>
      </c>
      <c r="U47">
        <v>5</v>
      </c>
      <c r="V47">
        <v>-6600.33</v>
      </c>
      <c r="W47">
        <v>-653.47</v>
      </c>
      <c r="X47">
        <v>-7253.8</v>
      </c>
      <c r="Z47" s="8" t="s">
        <v>283</v>
      </c>
      <c r="AA47">
        <v>1</v>
      </c>
      <c r="AB47">
        <v>-26.15</v>
      </c>
      <c r="AC47">
        <v>-4.71</v>
      </c>
      <c r="AD47">
        <v>-30.86</v>
      </c>
    </row>
    <row r="48" spans="11:30">
      <c r="K48" s="8" t="s">
        <v>324</v>
      </c>
      <c r="L48">
        <v>5</v>
      </c>
      <c r="M48">
        <v>-3702.2200000000003</v>
      </c>
      <c r="N48">
        <v>-106.80000000000001</v>
      </c>
      <c r="O48">
        <v>-3809.02</v>
      </c>
      <c r="T48" s="20">
        <v>45905</v>
      </c>
      <c r="U48">
        <v>1</v>
      </c>
      <c r="V48">
        <v>-21373.67</v>
      </c>
      <c r="W48">
        <v>-3847.26</v>
      </c>
      <c r="X48">
        <v>-25220.93</v>
      </c>
      <c r="Z48" s="8" t="s">
        <v>285</v>
      </c>
      <c r="AA48">
        <v>1</v>
      </c>
      <c r="AB48">
        <v>-9.24</v>
      </c>
      <c r="AC48">
        <v>-1.66</v>
      </c>
      <c r="AD48">
        <v>-10.9</v>
      </c>
    </row>
    <row r="49" spans="11:30">
      <c r="K49" s="8" t="s">
        <v>328</v>
      </c>
      <c r="L49">
        <v>16</v>
      </c>
      <c r="M49">
        <v>-241857.71999999997</v>
      </c>
      <c r="N49">
        <v>-43534.39</v>
      </c>
      <c r="O49">
        <v>-285392.11</v>
      </c>
      <c r="T49" s="20">
        <v>45903</v>
      </c>
      <c r="U49">
        <v>1</v>
      </c>
      <c r="V49">
        <v>-3669.15</v>
      </c>
      <c r="W49">
        <v>-660.45</v>
      </c>
      <c r="X49">
        <v>-4329.6000000000004</v>
      </c>
      <c r="Z49" s="8" t="s">
        <v>287</v>
      </c>
      <c r="AA49">
        <v>1</v>
      </c>
      <c r="AB49">
        <v>-33.5</v>
      </c>
      <c r="AC49">
        <v>-6.03</v>
      </c>
      <c r="AD49">
        <v>-39.53</v>
      </c>
    </row>
    <row r="50" spans="11:30">
      <c r="K50" s="8" t="s">
        <v>331</v>
      </c>
      <c r="L50">
        <v>1</v>
      </c>
      <c r="M50">
        <v>-141.5</v>
      </c>
      <c r="O50">
        <v>-141.5</v>
      </c>
      <c r="T50" s="20">
        <v>45902</v>
      </c>
      <c r="U50">
        <v>4</v>
      </c>
      <c r="V50">
        <v>-2775</v>
      </c>
      <c r="W50">
        <v>-7.2</v>
      </c>
      <c r="X50">
        <v>-2782.2</v>
      </c>
      <c r="Z50" s="8" t="s">
        <v>289</v>
      </c>
      <c r="AA50">
        <v>1</v>
      </c>
      <c r="AB50">
        <v>-88.81</v>
      </c>
      <c r="AC50">
        <v>-15.99</v>
      </c>
      <c r="AD50">
        <v>-104.8</v>
      </c>
    </row>
    <row r="51" spans="11:30">
      <c r="K51" s="8" t="s">
        <v>334</v>
      </c>
      <c r="L51">
        <v>2</v>
      </c>
      <c r="M51">
        <v>-491.14</v>
      </c>
      <c r="O51">
        <v>-491.14</v>
      </c>
      <c r="T51" s="20">
        <v>45901</v>
      </c>
      <c r="U51">
        <v>2</v>
      </c>
      <c r="V51">
        <v>-3061.82</v>
      </c>
      <c r="W51">
        <v>-551.13</v>
      </c>
      <c r="X51">
        <v>-3612.95</v>
      </c>
      <c r="Z51" s="8" t="s">
        <v>292</v>
      </c>
      <c r="AA51">
        <v>1</v>
      </c>
      <c r="AB51">
        <v>-73.89</v>
      </c>
      <c r="AD51">
        <v>-73.89</v>
      </c>
    </row>
    <row r="52" spans="11:30">
      <c r="K52" s="8" t="s">
        <v>337</v>
      </c>
      <c r="L52">
        <v>1</v>
      </c>
      <c r="M52">
        <v>-64</v>
      </c>
      <c r="O52">
        <v>-64</v>
      </c>
      <c r="T52" s="20">
        <v>45871</v>
      </c>
      <c r="U52">
        <v>3</v>
      </c>
      <c r="V52">
        <v>-261.70999999999998</v>
      </c>
      <c r="W52">
        <v>-20.29</v>
      </c>
      <c r="X52">
        <v>-282</v>
      </c>
      <c r="Z52" s="8" t="s">
        <v>295</v>
      </c>
      <c r="AA52">
        <v>1</v>
      </c>
      <c r="AB52">
        <v>-183.65</v>
      </c>
      <c r="AD52">
        <v>-183.65</v>
      </c>
    </row>
    <row r="53" spans="11:30">
      <c r="K53" s="8" t="s">
        <v>340</v>
      </c>
      <c r="L53">
        <v>1</v>
      </c>
      <c r="M53">
        <v>-59.8</v>
      </c>
      <c r="O53">
        <v>-59.8</v>
      </c>
      <c r="T53" s="20">
        <v>45899</v>
      </c>
      <c r="U53">
        <v>3</v>
      </c>
      <c r="V53">
        <v>-31139.53</v>
      </c>
      <c r="W53">
        <v>-5605.1100000000006</v>
      </c>
      <c r="X53">
        <v>-36744.639999999999</v>
      </c>
      <c r="Z53" s="8" t="s">
        <v>297</v>
      </c>
      <c r="AA53">
        <v>1</v>
      </c>
      <c r="AB53">
        <v>-64.400000000000006</v>
      </c>
      <c r="AC53">
        <v>-11.59</v>
      </c>
      <c r="AD53">
        <v>-75.989999999999995</v>
      </c>
    </row>
    <row r="54" spans="11:30">
      <c r="K54" s="8" t="s">
        <v>345</v>
      </c>
      <c r="L54">
        <v>2</v>
      </c>
      <c r="M54">
        <v>-537.86</v>
      </c>
      <c r="N54">
        <v>-47.14</v>
      </c>
      <c r="O54">
        <v>-585</v>
      </c>
      <c r="T54" s="20">
        <v>45898</v>
      </c>
      <c r="U54">
        <v>5</v>
      </c>
      <c r="V54">
        <v>-6606.97</v>
      </c>
      <c r="W54">
        <v>-1154.1299999999999</v>
      </c>
      <c r="X54">
        <v>-7761.1</v>
      </c>
      <c r="Z54" s="8" t="s">
        <v>300</v>
      </c>
      <c r="AA54">
        <v>1</v>
      </c>
      <c r="AB54">
        <v>-783.4</v>
      </c>
      <c r="AD54">
        <v>-783.4</v>
      </c>
    </row>
    <row r="55" spans="11:30">
      <c r="K55" s="8" t="s">
        <v>348</v>
      </c>
      <c r="L55">
        <v>9</v>
      </c>
      <c r="M55">
        <v>-7154.75</v>
      </c>
      <c r="N55">
        <v>-1287.8499999999999</v>
      </c>
      <c r="O55">
        <v>-8442.6</v>
      </c>
      <c r="T55" s="20">
        <v>45897</v>
      </c>
      <c r="U55">
        <v>1</v>
      </c>
      <c r="V55">
        <v>-238.98</v>
      </c>
      <c r="W55">
        <v>-43.02</v>
      </c>
      <c r="X55">
        <v>-282</v>
      </c>
      <c r="Z55" s="8" t="s">
        <v>303</v>
      </c>
      <c r="AA55">
        <v>1</v>
      </c>
      <c r="AB55">
        <v>-30</v>
      </c>
      <c r="AD55">
        <v>-30</v>
      </c>
    </row>
    <row r="56" spans="11:30">
      <c r="K56" s="8" t="s">
        <v>353</v>
      </c>
      <c r="L56">
        <v>1</v>
      </c>
      <c r="M56">
        <v>-422.88</v>
      </c>
      <c r="N56">
        <v>-76.12</v>
      </c>
      <c r="O56">
        <v>-499</v>
      </c>
      <c r="T56" s="20">
        <v>45896</v>
      </c>
      <c r="U56">
        <v>5</v>
      </c>
      <c r="V56">
        <v>-7314.27</v>
      </c>
      <c r="W56">
        <v>-1316.57</v>
      </c>
      <c r="X56">
        <v>-8630.84</v>
      </c>
      <c r="Z56" s="8" t="s">
        <v>305</v>
      </c>
      <c r="AA56">
        <v>1</v>
      </c>
      <c r="AB56">
        <v>-86</v>
      </c>
      <c r="AD56">
        <v>-86</v>
      </c>
    </row>
    <row r="57" spans="11:30">
      <c r="K57" s="8" t="s">
        <v>355</v>
      </c>
      <c r="L57">
        <v>1</v>
      </c>
      <c r="M57">
        <v>-33.729999999999997</v>
      </c>
      <c r="N57">
        <v>-6.07</v>
      </c>
      <c r="O57">
        <v>-39.799999999999997</v>
      </c>
      <c r="T57" s="20">
        <v>45894</v>
      </c>
      <c r="U57">
        <v>1</v>
      </c>
      <c r="V57">
        <v>-8855.8799999999992</v>
      </c>
      <c r="W57">
        <v>-1594.12</v>
      </c>
      <c r="X57">
        <v>-10450</v>
      </c>
      <c r="Z57" s="8" t="s">
        <v>307</v>
      </c>
      <c r="AA57">
        <v>1</v>
      </c>
      <c r="AB57">
        <v>-20.9</v>
      </c>
      <c r="AD57">
        <v>-20.9</v>
      </c>
    </row>
    <row r="58" spans="11:30">
      <c r="K58" s="8" t="s">
        <v>357</v>
      </c>
      <c r="L58">
        <v>1</v>
      </c>
      <c r="M58">
        <v>-575.98</v>
      </c>
      <c r="N58">
        <v>-103.68</v>
      </c>
      <c r="O58">
        <v>-679.66</v>
      </c>
      <c r="T58" s="20">
        <v>45891</v>
      </c>
      <c r="U58">
        <v>5</v>
      </c>
      <c r="V58">
        <v>-4869.32</v>
      </c>
      <c r="W58">
        <v>-723.49</v>
      </c>
      <c r="X58">
        <v>-5592.8099999999995</v>
      </c>
      <c r="Z58" s="8" t="s">
        <v>310</v>
      </c>
      <c r="AA58">
        <v>1</v>
      </c>
      <c r="AB58">
        <v>-104</v>
      </c>
      <c r="AD58">
        <v>-104</v>
      </c>
    </row>
    <row r="59" spans="11:30">
      <c r="K59" s="8" t="s">
        <v>363</v>
      </c>
      <c r="L59">
        <v>1</v>
      </c>
      <c r="M59">
        <v>-217</v>
      </c>
      <c r="O59">
        <v>-217</v>
      </c>
      <c r="T59" s="20">
        <v>45890</v>
      </c>
      <c r="U59">
        <v>1</v>
      </c>
      <c r="V59">
        <v>-2450</v>
      </c>
      <c r="X59">
        <v>-2450</v>
      </c>
      <c r="Z59" s="8" t="s">
        <v>313</v>
      </c>
      <c r="AA59">
        <v>1</v>
      </c>
      <c r="AB59">
        <v>-181.26</v>
      </c>
      <c r="AD59">
        <v>-181.26</v>
      </c>
    </row>
    <row r="60" spans="11:30">
      <c r="K60" s="8" t="s">
        <v>366</v>
      </c>
      <c r="L60">
        <v>2</v>
      </c>
      <c r="M60">
        <v>-511.01</v>
      </c>
      <c r="N60">
        <v>-91.990000000000009</v>
      </c>
      <c r="O60">
        <v>-603</v>
      </c>
      <c r="T60" s="20">
        <v>45889</v>
      </c>
      <c r="U60">
        <v>2</v>
      </c>
      <c r="V60">
        <v>-5262.09</v>
      </c>
      <c r="W60">
        <v>-947.18</v>
      </c>
      <c r="X60">
        <v>-6209.2699999999995</v>
      </c>
      <c r="Z60" s="8" t="s">
        <v>316</v>
      </c>
      <c r="AA60">
        <v>1</v>
      </c>
      <c r="AB60">
        <v>-198.93</v>
      </c>
      <c r="AD60">
        <v>-198.93</v>
      </c>
    </row>
    <row r="61" spans="11:30">
      <c r="K61" s="8" t="s">
        <v>369</v>
      </c>
      <c r="L61">
        <v>6</v>
      </c>
      <c r="M61">
        <v>-6480.34</v>
      </c>
      <c r="N61">
        <v>-1166.46</v>
      </c>
      <c r="O61">
        <v>-7646.8</v>
      </c>
      <c r="T61" s="20">
        <v>45888</v>
      </c>
      <c r="U61">
        <v>4</v>
      </c>
      <c r="V61">
        <v>-1876.51</v>
      </c>
      <c r="W61">
        <v>-281.89</v>
      </c>
      <c r="X61">
        <v>-2158.4</v>
      </c>
      <c r="Z61" s="8" t="s">
        <v>318</v>
      </c>
      <c r="AA61">
        <v>1</v>
      </c>
      <c r="AB61">
        <v>-2470</v>
      </c>
      <c r="AC61">
        <v>-444.6</v>
      </c>
      <c r="AD61">
        <v>-2914.6</v>
      </c>
    </row>
    <row r="62" spans="11:30">
      <c r="K62" s="8" t="s">
        <v>378</v>
      </c>
      <c r="L62">
        <v>1</v>
      </c>
      <c r="M62">
        <v>-456</v>
      </c>
      <c r="N62">
        <v>-82.08</v>
      </c>
      <c r="O62">
        <v>-538.08000000000004</v>
      </c>
      <c r="T62" s="20">
        <v>45887</v>
      </c>
      <c r="U62">
        <v>4</v>
      </c>
      <c r="V62">
        <v>-4498.9500000000007</v>
      </c>
      <c r="W62">
        <v>-707.23</v>
      </c>
      <c r="X62">
        <v>-5206.18</v>
      </c>
      <c r="Z62" s="8" t="s">
        <v>320</v>
      </c>
      <c r="AA62">
        <v>1</v>
      </c>
      <c r="AB62">
        <v>-2400</v>
      </c>
      <c r="AD62">
        <v>-2400</v>
      </c>
    </row>
    <row r="63" spans="11:30">
      <c r="K63" s="8" t="s">
        <v>387</v>
      </c>
      <c r="L63">
        <v>1</v>
      </c>
      <c r="M63">
        <v>-38.11</v>
      </c>
      <c r="N63">
        <v>-6.87</v>
      </c>
      <c r="O63">
        <v>-44.98</v>
      </c>
      <c r="T63" s="20">
        <v>45884</v>
      </c>
      <c r="U63">
        <v>4</v>
      </c>
      <c r="V63">
        <v>-5833.73</v>
      </c>
      <c r="W63">
        <v>-75.069999999999993</v>
      </c>
      <c r="X63">
        <v>-5908.8</v>
      </c>
      <c r="Z63" s="8" t="s">
        <v>323</v>
      </c>
      <c r="AA63">
        <v>1</v>
      </c>
      <c r="AB63">
        <v>-594.59</v>
      </c>
      <c r="AC63">
        <v>47.57</v>
      </c>
      <c r="AD63">
        <v>-547.02</v>
      </c>
    </row>
    <row r="64" spans="11:30">
      <c r="K64" s="8" t="s">
        <v>392</v>
      </c>
      <c r="L64">
        <v>13</v>
      </c>
      <c r="M64">
        <v>-23467.48</v>
      </c>
      <c r="N64">
        <v>-4224.16</v>
      </c>
      <c r="O64">
        <v>-27691.64</v>
      </c>
      <c r="T64" s="20">
        <v>45883</v>
      </c>
      <c r="U64">
        <v>3</v>
      </c>
      <c r="V64">
        <v>-1076.27</v>
      </c>
      <c r="W64">
        <v>-193.73</v>
      </c>
      <c r="X64">
        <v>-1270</v>
      </c>
      <c r="Z64" s="8" t="s">
        <v>327</v>
      </c>
      <c r="AA64">
        <v>1</v>
      </c>
      <c r="AB64">
        <v>-12677.65</v>
      </c>
      <c r="AC64">
        <v>-2281.98</v>
      </c>
      <c r="AD64">
        <v>-14959.63</v>
      </c>
    </row>
    <row r="65" spans="11:30">
      <c r="K65" s="8" t="s">
        <v>395</v>
      </c>
      <c r="L65">
        <v>4</v>
      </c>
      <c r="M65">
        <v>-2112.3599999999997</v>
      </c>
      <c r="N65">
        <v>-380.20000000000005</v>
      </c>
      <c r="O65">
        <v>-2492.5600000000004</v>
      </c>
      <c r="T65" s="20">
        <v>45882</v>
      </c>
      <c r="U65">
        <v>1</v>
      </c>
      <c r="V65">
        <v>-142</v>
      </c>
      <c r="W65">
        <v>-25.55</v>
      </c>
      <c r="X65">
        <v>-167.55</v>
      </c>
      <c r="Z65" s="8" t="s">
        <v>330</v>
      </c>
      <c r="AA65">
        <v>1</v>
      </c>
      <c r="AB65">
        <v>-141.5</v>
      </c>
      <c r="AD65">
        <v>-141.5</v>
      </c>
    </row>
    <row r="66" spans="11:30">
      <c r="K66" s="8" t="s">
        <v>406</v>
      </c>
      <c r="L66">
        <v>1</v>
      </c>
      <c r="M66">
        <v>-972.03</v>
      </c>
      <c r="N66">
        <v>-174.97</v>
      </c>
      <c r="O66">
        <v>-1147</v>
      </c>
      <c r="T66" s="20">
        <v>45881</v>
      </c>
      <c r="U66">
        <v>3</v>
      </c>
      <c r="V66">
        <v>-1022.05</v>
      </c>
      <c r="W66">
        <v>-58.35</v>
      </c>
      <c r="X66">
        <v>-1080.4000000000001</v>
      </c>
      <c r="Z66" s="8" t="s">
        <v>333</v>
      </c>
      <c r="AA66">
        <v>1</v>
      </c>
      <c r="AB66">
        <v>-241.11</v>
      </c>
      <c r="AD66">
        <v>-241.11</v>
      </c>
    </row>
    <row r="67" spans="11:30">
      <c r="K67" s="8" t="s">
        <v>409</v>
      </c>
      <c r="L67">
        <v>5</v>
      </c>
      <c r="M67">
        <v>-980</v>
      </c>
      <c r="O67">
        <v>-980</v>
      </c>
      <c r="T67" s="20">
        <v>45880</v>
      </c>
      <c r="U67">
        <v>2</v>
      </c>
      <c r="V67">
        <v>-910.5</v>
      </c>
      <c r="W67">
        <v>-11.59</v>
      </c>
      <c r="X67">
        <v>-922.09</v>
      </c>
      <c r="Z67" s="8" t="s">
        <v>336</v>
      </c>
      <c r="AA67">
        <v>1</v>
      </c>
      <c r="AB67">
        <v>-64</v>
      </c>
      <c r="AD67">
        <v>-64</v>
      </c>
    </row>
    <row r="68" spans="11:30">
      <c r="K68" s="8" t="s">
        <v>414</v>
      </c>
      <c r="L68">
        <v>2</v>
      </c>
      <c r="M68">
        <v>-218.64</v>
      </c>
      <c r="N68">
        <v>-39.36</v>
      </c>
      <c r="O68">
        <v>-258</v>
      </c>
      <c r="T68" s="20">
        <v>45876</v>
      </c>
      <c r="U68">
        <v>2</v>
      </c>
      <c r="V68">
        <v>-935.08</v>
      </c>
      <c r="W68">
        <v>-168.32</v>
      </c>
      <c r="X68">
        <v>-1103.4000000000001</v>
      </c>
      <c r="Z68" s="8" t="s">
        <v>339</v>
      </c>
      <c r="AA68">
        <v>1</v>
      </c>
      <c r="AB68">
        <v>-59.8</v>
      </c>
      <c r="AD68">
        <v>-59.8</v>
      </c>
    </row>
    <row r="69" spans="11:30">
      <c r="K69" s="8" t="s">
        <v>417</v>
      </c>
      <c r="L69">
        <v>1</v>
      </c>
      <c r="M69">
        <v>-400</v>
      </c>
      <c r="O69">
        <v>-400</v>
      </c>
      <c r="T69" s="20">
        <v>45873</v>
      </c>
      <c r="U69">
        <v>5</v>
      </c>
      <c r="V69">
        <v>-10532.62</v>
      </c>
      <c r="W69">
        <v>-1519.7199999999998</v>
      </c>
      <c r="X69">
        <v>-12052.34</v>
      </c>
      <c r="Z69" s="8" t="s">
        <v>342</v>
      </c>
      <c r="AA69">
        <v>1</v>
      </c>
      <c r="AB69">
        <v>-30</v>
      </c>
      <c r="AD69">
        <v>-30</v>
      </c>
    </row>
    <row r="70" spans="11:30">
      <c r="K70" s="8" t="s">
        <v>422</v>
      </c>
      <c r="L70">
        <v>6</v>
      </c>
      <c r="M70">
        <v>-3415.1000000000004</v>
      </c>
      <c r="N70">
        <v>-357.5</v>
      </c>
      <c r="O70">
        <v>-3772.6</v>
      </c>
      <c r="T70" s="20">
        <v>45872</v>
      </c>
      <c r="U70">
        <v>1</v>
      </c>
      <c r="V70">
        <v>-101.69</v>
      </c>
      <c r="W70">
        <v>-18.309999999999999</v>
      </c>
      <c r="X70">
        <v>-120</v>
      </c>
      <c r="Z70" s="8" t="s">
        <v>344</v>
      </c>
      <c r="AA70">
        <v>1</v>
      </c>
      <c r="AB70">
        <v>-276</v>
      </c>
      <c r="AD70">
        <v>-276</v>
      </c>
    </row>
    <row r="71" spans="11:30">
      <c r="K71" s="8" t="s">
        <v>427</v>
      </c>
      <c r="L71">
        <v>2</v>
      </c>
      <c r="M71">
        <v>-300</v>
      </c>
      <c r="N71">
        <v>-54</v>
      </c>
      <c r="O71">
        <v>-354</v>
      </c>
      <c r="T71" s="20">
        <v>45870</v>
      </c>
      <c r="U71">
        <v>7</v>
      </c>
      <c r="V71">
        <v>-4409.9800000000005</v>
      </c>
      <c r="W71">
        <v>-746.68</v>
      </c>
      <c r="X71">
        <v>-5156.66</v>
      </c>
      <c r="Z71" s="8" t="s">
        <v>347</v>
      </c>
      <c r="AA71">
        <v>1</v>
      </c>
      <c r="AB71">
        <v>-538.14</v>
      </c>
      <c r="AC71">
        <v>-96.86</v>
      </c>
      <c r="AD71">
        <v>-635</v>
      </c>
    </row>
    <row r="72" spans="11:30">
      <c r="K72" s="8" t="s">
        <v>435</v>
      </c>
      <c r="L72">
        <v>2</v>
      </c>
      <c r="M72">
        <v>-173.11</v>
      </c>
      <c r="N72">
        <v>-14.29</v>
      </c>
      <c r="O72">
        <v>-187.4</v>
      </c>
      <c r="T72" s="20">
        <v>45869</v>
      </c>
      <c r="U72">
        <v>9</v>
      </c>
      <c r="V72">
        <v>-23550.74</v>
      </c>
      <c r="W72">
        <v>-2350.5499999999997</v>
      </c>
      <c r="X72">
        <v>-25901.29</v>
      </c>
      <c r="Z72" s="8" t="s">
        <v>350</v>
      </c>
      <c r="AA72">
        <v>1</v>
      </c>
      <c r="AB72">
        <v>-168.64</v>
      </c>
      <c r="AC72">
        <v>-30.36</v>
      </c>
      <c r="AD72">
        <v>-199</v>
      </c>
    </row>
    <row r="73" spans="11:30">
      <c r="K73" s="8" t="s">
        <v>440</v>
      </c>
      <c r="L73">
        <v>6</v>
      </c>
      <c r="M73">
        <v>-1400</v>
      </c>
      <c r="N73">
        <v>-252</v>
      </c>
      <c r="O73">
        <v>-1652</v>
      </c>
      <c r="T73" s="20">
        <v>45841</v>
      </c>
      <c r="U73">
        <v>4</v>
      </c>
      <c r="V73">
        <v>-991.18000000000006</v>
      </c>
      <c r="W73">
        <v>-133.41</v>
      </c>
      <c r="X73">
        <v>-1124.5900000000001</v>
      </c>
      <c r="Z73" s="8" t="s">
        <v>351</v>
      </c>
      <c r="AA73">
        <v>1</v>
      </c>
      <c r="AB73">
        <v>-87.29</v>
      </c>
      <c r="AC73">
        <v>-15.71</v>
      </c>
      <c r="AD73">
        <v>-103</v>
      </c>
    </row>
    <row r="74" spans="11:30">
      <c r="K74" s="8" t="s">
        <v>449</v>
      </c>
      <c r="L74">
        <v>2</v>
      </c>
      <c r="M74">
        <v>-693.13</v>
      </c>
      <c r="N74">
        <v>-124.77000000000001</v>
      </c>
      <c r="O74">
        <v>-817.9</v>
      </c>
      <c r="T74" s="20">
        <v>45868</v>
      </c>
      <c r="U74">
        <v>3</v>
      </c>
      <c r="V74">
        <v>-35482.03</v>
      </c>
      <c r="W74">
        <v>-6386.7599999999993</v>
      </c>
      <c r="X74">
        <v>-41868.789999999994</v>
      </c>
      <c r="Z74" s="8" t="s">
        <v>352</v>
      </c>
      <c r="AA74">
        <v>1</v>
      </c>
      <c r="AB74">
        <v>-422.88</v>
      </c>
      <c r="AC74">
        <v>-76.12</v>
      </c>
      <c r="AD74">
        <v>-499</v>
      </c>
    </row>
    <row r="75" spans="11:30">
      <c r="K75" s="8" t="s">
        <v>452</v>
      </c>
      <c r="L75">
        <v>2</v>
      </c>
      <c r="M75">
        <v>-2705.85</v>
      </c>
      <c r="N75">
        <v>-487.05</v>
      </c>
      <c r="O75">
        <v>-3192.9</v>
      </c>
      <c r="T75" s="20">
        <v>45866</v>
      </c>
      <c r="U75">
        <v>2</v>
      </c>
      <c r="V75">
        <v>-473.72</v>
      </c>
      <c r="W75">
        <v>-85.28</v>
      </c>
      <c r="X75">
        <v>-559</v>
      </c>
      <c r="Z75" s="8" t="s">
        <v>354</v>
      </c>
      <c r="AA75">
        <v>1</v>
      </c>
      <c r="AB75">
        <v>-33.729999999999997</v>
      </c>
      <c r="AC75">
        <v>-6.07</v>
      </c>
      <c r="AD75">
        <v>-39.799999999999997</v>
      </c>
    </row>
    <row r="76" spans="11:30">
      <c r="K76" s="8" t="s">
        <v>455</v>
      </c>
      <c r="L76">
        <v>3</v>
      </c>
      <c r="M76">
        <v>-3780</v>
      </c>
      <c r="N76">
        <v>-680.4</v>
      </c>
      <c r="O76">
        <v>-4460.3999999999996</v>
      </c>
      <c r="T76" s="20">
        <v>45865</v>
      </c>
      <c r="U76">
        <v>1</v>
      </c>
      <c r="V76">
        <v>-292.37</v>
      </c>
      <c r="W76">
        <v>-52.63</v>
      </c>
      <c r="X76">
        <v>-345</v>
      </c>
      <c r="Z76" s="8" t="s">
        <v>356</v>
      </c>
      <c r="AA76">
        <v>1</v>
      </c>
      <c r="AB76">
        <v>-575.98</v>
      </c>
      <c r="AC76">
        <v>-103.68</v>
      </c>
      <c r="AD76">
        <v>-679.66</v>
      </c>
    </row>
    <row r="77" spans="11:30">
      <c r="K77" s="8" t="s">
        <v>460</v>
      </c>
      <c r="L77">
        <v>1</v>
      </c>
      <c r="M77">
        <v>-53</v>
      </c>
      <c r="N77">
        <v>-9.5399999999999991</v>
      </c>
      <c r="O77">
        <v>-62.54</v>
      </c>
      <c r="T77" s="20">
        <v>45864</v>
      </c>
      <c r="U77">
        <v>1</v>
      </c>
      <c r="V77">
        <v>-59.32</v>
      </c>
      <c r="W77">
        <v>-10.68</v>
      </c>
      <c r="X77">
        <v>-70</v>
      </c>
      <c r="Z77" s="8" t="s">
        <v>358</v>
      </c>
      <c r="AA77">
        <v>1</v>
      </c>
      <c r="AB77">
        <v>-30</v>
      </c>
      <c r="AD77">
        <v>-30</v>
      </c>
    </row>
    <row r="78" spans="11:30">
      <c r="K78" s="8" t="s">
        <v>468</v>
      </c>
      <c r="L78">
        <v>2</v>
      </c>
      <c r="M78">
        <v>-454.1</v>
      </c>
      <c r="N78">
        <v>-81.739999999999995</v>
      </c>
      <c r="O78">
        <v>-535.84</v>
      </c>
      <c r="T78" s="20">
        <v>45863</v>
      </c>
      <c r="U78">
        <v>1</v>
      </c>
      <c r="V78">
        <v>-381.36</v>
      </c>
      <c r="W78">
        <v>-68.64</v>
      </c>
      <c r="X78">
        <v>-450</v>
      </c>
      <c r="Z78" s="8" t="s">
        <v>360</v>
      </c>
      <c r="AA78">
        <v>1</v>
      </c>
      <c r="AB78">
        <v>-30</v>
      </c>
      <c r="AD78">
        <v>-30</v>
      </c>
    </row>
    <row r="79" spans="11:30">
      <c r="K79" s="8" t="s">
        <v>475</v>
      </c>
      <c r="L79">
        <v>1</v>
      </c>
      <c r="M79">
        <v>-101.7</v>
      </c>
      <c r="N79">
        <v>-18.309999999999999</v>
      </c>
      <c r="O79">
        <v>-120.01</v>
      </c>
      <c r="T79" s="20">
        <v>45862</v>
      </c>
      <c r="U79">
        <v>6</v>
      </c>
      <c r="V79">
        <v>-3214.86</v>
      </c>
      <c r="W79">
        <v>-578.68000000000006</v>
      </c>
      <c r="X79">
        <v>-3793.54</v>
      </c>
      <c r="Z79" s="8" t="s">
        <v>362</v>
      </c>
      <c r="AA79">
        <v>1</v>
      </c>
      <c r="AB79">
        <v>-217</v>
      </c>
      <c r="AD79">
        <v>-217</v>
      </c>
    </row>
    <row r="80" spans="11:30">
      <c r="K80" s="8" t="s">
        <v>478</v>
      </c>
      <c r="L80">
        <v>1</v>
      </c>
      <c r="M80">
        <v>-71.19</v>
      </c>
      <c r="N80">
        <v>-12.81</v>
      </c>
      <c r="O80">
        <v>-84</v>
      </c>
      <c r="T80" s="20">
        <v>45860</v>
      </c>
      <c r="U80">
        <v>3</v>
      </c>
      <c r="V80">
        <v>-1606.27</v>
      </c>
      <c r="W80">
        <v>-271.13</v>
      </c>
      <c r="X80">
        <v>-1877.4</v>
      </c>
      <c r="Z80" s="8" t="s">
        <v>365</v>
      </c>
      <c r="AA80">
        <v>1</v>
      </c>
      <c r="AB80">
        <v>-238.98</v>
      </c>
      <c r="AC80">
        <v>-43.02</v>
      </c>
      <c r="AD80">
        <v>-282</v>
      </c>
    </row>
    <row r="81" spans="11:30">
      <c r="K81" s="8" t="s">
        <v>495</v>
      </c>
      <c r="L81">
        <v>1</v>
      </c>
      <c r="M81">
        <v>-88</v>
      </c>
      <c r="O81">
        <v>-88</v>
      </c>
      <c r="T81" s="20">
        <v>45859</v>
      </c>
      <c r="U81">
        <v>7</v>
      </c>
      <c r="V81">
        <v>-3149.88</v>
      </c>
      <c r="W81">
        <v>-566.95000000000005</v>
      </c>
      <c r="X81">
        <v>-3716.83</v>
      </c>
      <c r="Z81" s="8" t="s">
        <v>368</v>
      </c>
      <c r="AA81">
        <v>1</v>
      </c>
      <c r="AB81">
        <v>-1500</v>
      </c>
      <c r="AC81">
        <v>-270</v>
      </c>
      <c r="AD81">
        <v>-1770</v>
      </c>
    </row>
    <row r="82" spans="11:30">
      <c r="K82" s="8" t="s">
        <v>500</v>
      </c>
      <c r="L82">
        <v>1</v>
      </c>
      <c r="T82" s="20">
        <v>45857</v>
      </c>
      <c r="U82">
        <v>1</v>
      </c>
      <c r="V82">
        <v>-101.69</v>
      </c>
      <c r="W82">
        <v>-18.309999999999999</v>
      </c>
      <c r="X82">
        <v>-120</v>
      </c>
      <c r="Z82" s="8" t="s">
        <v>371</v>
      </c>
      <c r="AA82">
        <v>1</v>
      </c>
      <c r="AB82">
        <v>-200</v>
      </c>
      <c r="AC82">
        <v>-36</v>
      </c>
      <c r="AD82">
        <v>-236</v>
      </c>
    </row>
    <row r="83" spans="11:30">
      <c r="K83" s="8" t="s">
        <v>508</v>
      </c>
      <c r="L83">
        <v>1</v>
      </c>
      <c r="M83">
        <v>-335</v>
      </c>
      <c r="N83">
        <v>-60.3</v>
      </c>
      <c r="O83">
        <v>-395.3</v>
      </c>
      <c r="T83" s="20">
        <v>45856</v>
      </c>
      <c r="U83">
        <v>2</v>
      </c>
      <c r="V83">
        <v>-221.09</v>
      </c>
      <c r="W83">
        <v>-39.81</v>
      </c>
      <c r="X83">
        <v>-260.89999999999998</v>
      </c>
      <c r="Z83" s="8" t="s">
        <v>373</v>
      </c>
      <c r="AA83">
        <v>1</v>
      </c>
      <c r="AB83">
        <v>-444</v>
      </c>
      <c r="AD83">
        <v>-444</v>
      </c>
    </row>
    <row r="84" spans="11:30">
      <c r="K84" s="8" t="s">
        <v>511</v>
      </c>
      <c r="L84">
        <v>1</v>
      </c>
      <c r="M84">
        <v>-150</v>
      </c>
      <c r="N84">
        <v>-27</v>
      </c>
      <c r="O84">
        <v>-177</v>
      </c>
      <c r="T84" s="20">
        <v>45855</v>
      </c>
      <c r="U84">
        <v>4</v>
      </c>
      <c r="V84">
        <v>-2166.8900000000003</v>
      </c>
      <c r="W84">
        <v>-390.01</v>
      </c>
      <c r="X84">
        <v>-2556.9</v>
      </c>
      <c r="Z84" s="8" t="s">
        <v>375</v>
      </c>
      <c r="AA84">
        <v>1</v>
      </c>
      <c r="AB84">
        <v>-52.97</v>
      </c>
      <c r="AC84">
        <v>-9.5299999999999994</v>
      </c>
      <c r="AD84">
        <v>-62.5</v>
      </c>
    </row>
    <row r="85" spans="11:30">
      <c r="K85" s="8" t="s">
        <v>514</v>
      </c>
      <c r="L85">
        <v>1</v>
      </c>
      <c r="M85">
        <v>-238.98</v>
      </c>
      <c r="N85">
        <v>-43.02</v>
      </c>
      <c r="O85">
        <v>-282</v>
      </c>
      <c r="T85" s="20">
        <v>45854</v>
      </c>
      <c r="U85">
        <v>5</v>
      </c>
      <c r="V85">
        <v>-5746.18</v>
      </c>
      <c r="W85">
        <v>-1034.31</v>
      </c>
      <c r="X85">
        <v>-6780.49</v>
      </c>
      <c r="Z85" s="8" t="s">
        <v>377</v>
      </c>
      <c r="AA85">
        <v>1</v>
      </c>
      <c r="AB85">
        <v>-456</v>
      </c>
      <c r="AC85">
        <v>-82.08</v>
      </c>
      <c r="AD85">
        <v>-538.08000000000004</v>
      </c>
    </row>
    <row r="86" spans="11:30">
      <c r="K86" s="8" t="s">
        <v>529</v>
      </c>
      <c r="L86">
        <v>1</v>
      </c>
      <c r="M86">
        <v>-100.27</v>
      </c>
      <c r="N86">
        <v>-18.059999999999999</v>
      </c>
      <c r="O86">
        <v>-118.33</v>
      </c>
      <c r="T86" s="20">
        <v>45853</v>
      </c>
      <c r="U86">
        <v>2</v>
      </c>
      <c r="V86">
        <v>-3276.75</v>
      </c>
      <c r="W86">
        <v>-589.81999999999994</v>
      </c>
      <c r="X86">
        <v>-3866.57</v>
      </c>
      <c r="Z86" s="8" t="s">
        <v>380</v>
      </c>
      <c r="AA86">
        <v>1</v>
      </c>
      <c r="AB86">
        <v>-560</v>
      </c>
      <c r="AD86">
        <v>-560</v>
      </c>
    </row>
    <row r="87" spans="11:30">
      <c r="K87" s="8" t="s">
        <v>532</v>
      </c>
      <c r="L87">
        <v>1</v>
      </c>
      <c r="M87">
        <v>-2081.3000000000002</v>
      </c>
      <c r="N87">
        <v>-374.63</v>
      </c>
      <c r="O87">
        <v>-2455.9299999999998</v>
      </c>
      <c r="T87" s="20">
        <v>45852</v>
      </c>
      <c r="U87">
        <v>1</v>
      </c>
      <c r="V87">
        <v>-211.87</v>
      </c>
      <c r="W87">
        <v>-38.14</v>
      </c>
      <c r="X87">
        <v>-250.01</v>
      </c>
      <c r="Z87" s="8" t="s">
        <v>382</v>
      </c>
      <c r="AA87">
        <v>1</v>
      </c>
      <c r="AB87">
        <v>-1317.5</v>
      </c>
      <c r="AD87">
        <v>-1317.5</v>
      </c>
    </row>
    <row r="88" spans="11:30">
      <c r="K88" s="8" t="s">
        <v>535</v>
      </c>
      <c r="L88">
        <v>4</v>
      </c>
      <c r="M88">
        <v>-994.46</v>
      </c>
      <c r="N88">
        <v>-178.96</v>
      </c>
      <c r="O88">
        <v>-1173.4199999999998</v>
      </c>
      <c r="T88" s="20">
        <v>45850</v>
      </c>
      <c r="U88">
        <v>2</v>
      </c>
      <c r="V88">
        <v>-40621.97</v>
      </c>
      <c r="W88">
        <v>-7311.95</v>
      </c>
      <c r="X88">
        <v>-47933.919999999998</v>
      </c>
      <c r="Z88" s="8" t="s">
        <v>384</v>
      </c>
      <c r="AA88">
        <v>1</v>
      </c>
      <c r="AB88">
        <v>-2394.09</v>
      </c>
      <c r="AC88">
        <v>-430.91</v>
      </c>
      <c r="AD88">
        <v>-2825</v>
      </c>
    </row>
    <row r="89" spans="11:30">
      <c r="K89" s="8" t="s">
        <v>546</v>
      </c>
      <c r="L89">
        <v>3</v>
      </c>
      <c r="M89">
        <v>-15532.369999999999</v>
      </c>
      <c r="N89">
        <v>-1756.05</v>
      </c>
      <c r="O89">
        <v>-17288.419999999998</v>
      </c>
      <c r="T89" s="20">
        <v>45849</v>
      </c>
      <c r="U89">
        <v>3</v>
      </c>
      <c r="V89">
        <v>-8194.9500000000007</v>
      </c>
      <c r="W89">
        <v>-1475.1499999999999</v>
      </c>
      <c r="X89">
        <v>-9670.1</v>
      </c>
      <c r="Z89" s="8" t="s">
        <v>386</v>
      </c>
      <c r="AA89">
        <v>1</v>
      </c>
      <c r="AB89">
        <v>-38.11</v>
      </c>
      <c r="AC89">
        <v>-6.87</v>
      </c>
      <c r="AD89">
        <v>-44.98</v>
      </c>
    </row>
    <row r="90" spans="11:30">
      <c r="K90" s="8" t="s">
        <v>554</v>
      </c>
      <c r="L90">
        <v>1</v>
      </c>
      <c r="M90">
        <v>-214.9</v>
      </c>
      <c r="N90">
        <v>-38.68</v>
      </c>
      <c r="O90">
        <v>-253.58</v>
      </c>
      <c r="T90" s="20">
        <v>45848</v>
      </c>
      <c r="U90">
        <v>2</v>
      </c>
      <c r="V90">
        <v>-1989.8300000000002</v>
      </c>
      <c r="W90">
        <v>-358.17</v>
      </c>
      <c r="X90">
        <v>-2348</v>
      </c>
      <c r="Z90" s="8" t="s">
        <v>389</v>
      </c>
      <c r="AA90">
        <v>1</v>
      </c>
      <c r="AB90">
        <v>-240</v>
      </c>
      <c r="AC90">
        <v>-43.2</v>
      </c>
      <c r="AD90">
        <v>-283.2</v>
      </c>
    </row>
    <row r="91" spans="11:30">
      <c r="K91" s="8" t="s">
        <v>565</v>
      </c>
      <c r="L91">
        <v>1</v>
      </c>
      <c r="M91">
        <v>-3750</v>
      </c>
      <c r="N91">
        <v>300</v>
      </c>
      <c r="O91">
        <v>-3450</v>
      </c>
      <c r="T91" s="20">
        <v>45845</v>
      </c>
      <c r="U91">
        <v>8</v>
      </c>
      <c r="V91">
        <v>-7936.5</v>
      </c>
      <c r="W91">
        <v>-1411.46</v>
      </c>
      <c r="X91">
        <v>-9347.9599999999991</v>
      </c>
      <c r="Z91" s="8" t="s">
        <v>391</v>
      </c>
      <c r="AA91">
        <v>1</v>
      </c>
      <c r="AB91">
        <v>-2076.27</v>
      </c>
      <c r="AC91">
        <v>-373.73</v>
      </c>
      <c r="AD91">
        <v>-2450</v>
      </c>
    </row>
    <row r="92" spans="11:30">
      <c r="K92" s="8" t="s">
        <v>572</v>
      </c>
      <c r="L92">
        <v>4</v>
      </c>
      <c r="M92">
        <v>-2470</v>
      </c>
      <c r="N92">
        <v>-444.6</v>
      </c>
      <c r="O92">
        <v>-2914.6</v>
      </c>
      <c r="T92" s="20">
        <v>45844</v>
      </c>
      <c r="U92">
        <v>1</v>
      </c>
      <c r="V92">
        <v>-1283.9000000000001</v>
      </c>
      <c r="W92">
        <v>-231.1</v>
      </c>
      <c r="X92">
        <v>-1515</v>
      </c>
      <c r="Z92" s="8" t="s">
        <v>394</v>
      </c>
      <c r="AA92">
        <v>1</v>
      </c>
      <c r="AB92">
        <v>-528.27</v>
      </c>
      <c r="AC92">
        <v>-95.08</v>
      </c>
      <c r="AD92">
        <v>-623.35</v>
      </c>
    </row>
    <row r="93" spans="11:30">
      <c r="K93" s="8" t="s">
        <v>579</v>
      </c>
      <c r="L93">
        <v>1</v>
      </c>
      <c r="M93">
        <v>-950</v>
      </c>
      <c r="N93">
        <v>-171</v>
      </c>
      <c r="O93">
        <v>-1121</v>
      </c>
      <c r="T93" s="20">
        <v>45842</v>
      </c>
      <c r="U93">
        <v>2</v>
      </c>
      <c r="V93">
        <v>-3969.8</v>
      </c>
      <c r="W93">
        <v>-714.56</v>
      </c>
      <c r="X93">
        <v>-4684.3600000000006</v>
      </c>
      <c r="Z93" s="8" t="s">
        <v>397</v>
      </c>
      <c r="AA93">
        <v>1</v>
      </c>
      <c r="AB93">
        <v>-528.03</v>
      </c>
      <c r="AC93">
        <v>-95.04</v>
      </c>
      <c r="AD93">
        <v>-623.07000000000005</v>
      </c>
    </row>
    <row r="94" spans="11:30">
      <c r="K94" s="8" t="s">
        <v>588</v>
      </c>
      <c r="L94">
        <v>1</v>
      </c>
      <c r="M94">
        <v>-100</v>
      </c>
      <c r="N94">
        <v>-18</v>
      </c>
      <c r="O94">
        <v>-118</v>
      </c>
      <c r="T94" s="20">
        <v>45840</v>
      </c>
      <c r="U94">
        <v>4</v>
      </c>
      <c r="V94">
        <v>-7877.43</v>
      </c>
      <c r="W94">
        <v>-508.57</v>
      </c>
      <c r="X94">
        <v>-8386</v>
      </c>
      <c r="Z94" s="8" t="s">
        <v>398</v>
      </c>
      <c r="AA94">
        <v>1</v>
      </c>
      <c r="AB94">
        <v>-528.03</v>
      </c>
      <c r="AC94">
        <v>-95.04</v>
      </c>
      <c r="AD94">
        <v>-623.07000000000005</v>
      </c>
    </row>
    <row r="95" spans="11:30">
      <c r="K95" s="8" t="s">
        <v>596</v>
      </c>
      <c r="L95">
        <v>2</v>
      </c>
      <c r="M95">
        <v>-440</v>
      </c>
      <c r="N95">
        <v>-79.199999999999989</v>
      </c>
      <c r="O95">
        <v>-519.20000000000005</v>
      </c>
      <c r="T95" s="20">
        <v>45839</v>
      </c>
      <c r="U95">
        <v>4</v>
      </c>
      <c r="V95">
        <v>-4405.3500000000004</v>
      </c>
      <c r="W95">
        <v>-792.96</v>
      </c>
      <c r="X95">
        <v>-5198.3099999999995</v>
      </c>
      <c r="Z95" s="8" t="s">
        <v>399</v>
      </c>
      <c r="AA95">
        <v>1</v>
      </c>
      <c r="AB95">
        <v>-528.03</v>
      </c>
      <c r="AC95">
        <v>-95.04</v>
      </c>
      <c r="AD95">
        <v>-623.07000000000005</v>
      </c>
    </row>
    <row r="96" spans="11:30">
      <c r="K96" s="8" t="s">
        <v>601</v>
      </c>
      <c r="L96">
        <v>4</v>
      </c>
      <c r="M96">
        <v>-4380</v>
      </c>
      <c r="O96">
        <v>-4380</v>
      </c>
      <c r="T96" s="20">
        <v>45838</v>
      </c>
      <c r="U96">
        <v>2</v>
      </c>
      <c r="V96">
        <v>-1560</v>
      </c>
      <c r="W96">
        <v>-280.8</v>
      </c>
      <c r="X96">
        <v>-1840.8</v>
      </c>
      <c r="Z96" s="8" t="s">
        <v>401</v>
      </c>
      <c r="AA96">
        <v>1</v>
      </c>
      <c r="AB96">
        <v>-483.05</v>
      </c>
      <c r="AC96">
        <v>-86.95</v>
      </c>
      <c r="AD96">
        <v>-570</v>
      </c>
    </row>
    <row r="97" spans="11:30">
      <c r="K97" s="8" t="s">
        <v>609</v>
      </c>
      <c r="L97">
        <v>1</v>
      </c>
      <c r="M97">
        <v>-101.69</v>
      </c>
      <c r="N97">
        <v>-18.309999999999999</v>
      </c>
      <c r="O97">
        <v>-120</v>
      </c>
      <c r="T97" s="20">
        <v>45837</v>
      </c>
      <c r="U97">
        <v>1</v>
      </c>
      <c r="V97">
        <v>-78.39</v>
      </c>
      <c r="W97">
        <v>-14.11</v>
      </c>
      <c r="X97">
        <v>-92.5</v>
      </c>
      <c r="Z97" s="8" t="s">
        <v>403</v>
      </c>
      <c r="AA97">
        <v>1</v>
      </c>
      <c r="AB97">
        <v>-2550</v>
      </c>
      <c r="AC97">
        <v>-459</v>
      </c>
      <c r="AD97">
        <v>-3009</v>
      </c>
    </row>
    <row r="98" spans="11:30">
      <c r="K98" s="8" t="s">
        <v>612</v>
      </c>
      <c r="L98">
        <v>1</v>
      </c>
      <c r="M98">
        <v>-61</v>
      </c>
      <c r="O98">
        <v>-61</v>
      </c>
      <c r="T98" s="20">
        <v>45835</v>
      </c>
      <c r="U98">
        <v>3</v>
      </c>
      <c r="V98">
        <v>-2869.46</v>
      </c>
      <c r="W98">
        <v>-273.5</v>
      </c>
      <c r="X98">
        <v>-3142.96</v>
      </c>
      <c r="Z98" s="8" t="s">
        <v>405</v>
      </c>
      <c r="AA98">
        <v>1</v>
      </c>
      <c r="AB98">
        <v>-972.03</v>
      </c>
      <c r="AC98">
        <v>-174.97</v>
      </c>
      <c r="AD98">
        <v>-1147</v>
      </c>
    </row>
    <row r="99" spans="11:30">
      <c r="K99" s="8" t="s">
        <v>615</v>
      </c>
      <c r="L99">
        <v>1</v>
      </c>
      <c r="M99">
        <v>-112.71</v>
      </c>
      <c r="N99">
        <v>-20.29</v>
      </c>
      <c r="O99">
        <v>-133</v>
      </c>
      <c r="T99" s="20">
        <v>45834</v>
      </c>
      <c r="U99">
        <v>3</v>
      </c>
      <c r="V99">
        <v>-2050</v>
      </c>
      <c r="W99">
        <v>-64.8</v>
      </c>
      <c r="X99">
        <v>-2114.8000000000002</v>
      </c>
      <c r="Z99" s="8" t="s">
        <v>408</v>
      </c>
      <c r="AA99">
        <v>1</v>
      </c>
      <c r="AB99">
        <v>-430</v>
      </c>
      <c r="AD99">
        <v>-430</v>
      </c>
    </row>
    <row r="100" spans="11:30">
      <c r="K100" s="8" t="s">
        <v>619</v>
      </c>
      <c r="L100">
        <v>2</v>
      </c>
      <c r="M100">
        <v>-711.86</v>
      </c>
      <c r="N100">
        <v>-128.13999999999999</v>
      </c>
      <c r="O100">
        <v>-840</v>
      </c>
      <c r="T100" s="20">
        <v>45833</v>
      </c>
      <c r="U100">
        <v>5</v>
      </c>
      <c r="V100">
        <v>-8875.2199999999993</v>
      </c>
      <c r="W100">
        <v>-1597.58</v>
      </c>
      <c r="X100">
        <v>-10472.799999999999</v>
      </c>
      <c r="Z100" s="8" t="s">
        <v>411</v>
      </c>
      <c r="AA100">
        <v>1</v>
      </c>
      <c r="AB100">
        <v>-2430</v>
      </c>
      <c r="AD100">
        <v>-2430</v>
      </c>
    </row>
    <row r="101" spans="11:30">
      <c r="K101" s="8" t="s">
        <v>622</v>
      </c>
      <c r="L101">
        <v>1</v>
      </c>
      <c r="M101">
        <v>-124</v>
      </c>
      <c r="N101">
        <v>-22.32</v>
      </c>
      <c r="O101">
        <v>-146.32</v>
      </c>
      <c r="T101" s="20">
        <v>45832</v>
      </c>
      <c r="U101">
        <v>5</v>
      </c>
      <c r="V101">
        <v>-3972.66</v>
      </c>
      <c r="W101">
        <v>-391.08000000000004</v>
      </c>
      <c r="X101">
        <v>-4363.74</v>
      </c>
      <c r="Z101" s="8" t="s">
        <v>413</v>
      </c>
      <c r="AA101">
        <v>1</v>
      </c>
      <c r="AB101">
        <v>-109.32</v>
      </c>
      <c r="AC101">
        <v>-19.68</v>
      </c>
      <c r="AD101">
        <v>-129</v>
      </c>
    </row>
    <row r="102" spans="11:30">
      <c r="K102" s="8" t="s">
        <v>635</v>
      </c>
      <c r="L102">
        <v>1</v>
      </c>
      <c r="M102">
        <v>-565</v>
      </c>
      <c r="O102">
        <v>-565</v>
      </c>
      <c r="T102" s="20">
        <v>45846</v>
      </c>
      <c r="U102">
        <v>2</v>
      </c>
      <c r="V102">
        <v>-515.07999999999993</v>
      </c>
      <c r="W102">
        <v>-63.92</v>
      </c>
      <c r="X102">
        <v>-579</v>
      </c>
      <c r="Z102" s="8" t="s">
        <v>416</v>
      </c>
      <c r="AA102">
        <v>1</v>
      </c>
      <c r="AB102">
        <v>-400</v>
      </c>
      <c r="AD102">
        <v>-400</v>
      </c>
    </row>
    <row r="103" spans="11:30">
      <c r="K103" s="8" t="s">
        <v>639</v>
      </c>
      <c r="L103">
        <v>1</v>
      </c>
      <c r="M103">
        <v>-9627.19</v>
      </c>
      <c r="O103">
        <v>-9627.19</v>
      </c>
      <c r="T103" s="20">
        <v>45827</v>
      </c>
      <c r="U103">
        <v>1</v>
      </c>
      <c r="V103">
        <v>-110</v>
      </c>
      <c r="X103">
        <v>-110</v>
      </c>
      <c r="Z103" s="8" t="s">
        <v>419</v>
      </c>
      <c r="AA103">
        <v>1</v>
      </c>
      <c r="AB103">
        <v>-110</v>
      </c>
      <c r="AC103">
        <v>-19.8</v>
      </c>
      <c r="AD103">
        <v>-129.80000000000001</v>
      </c>
    </row>
    <row r="104" spans="11:30">
      <c r="K104" s="8" t="s">
        <v>642</v>
      </c>
      <c r="L104">
        <v>3</v>
      </c>
      <c r="M104">
        <v>-427.12</v>
      </c>
      <c r="N104">
        <v>-22.88</v>
      </c>
      <c r="O104">
        <v>-450</v>
      </c>
      <c r="T104" s="20">
        <v>45826</v>
      </c>
      <c r="U104">
        <v>2</v>
      </c>
      <c r="V104">
        <v>-341.8</v>
      </c>
      <c r="W104">
        <v>-61.519999999999996</v>
      </c>
      <c r="X104">
        <v>-403.32</v>
      </c>
      <c r="Z104" s="8" t="s">
        <v>421</v>
      </c>
      <c r="AA104">
        <v>1</v>
      </c>
      <c r="AB104">
        <v>-626.19000000000005</v>
      </c>
      <c r="AC104">
        <v>-112.71</v>
      </c>
      <c r="AD104">
        <v>-738.9</v>
      </c>
    </row>
    <row r="105" spans="11:30">
      <c r="K105" s="8" t="s">
        <v>654</v>
      </c>
      <c r="L105">
        <v>1</v>
      </c>
      <c r="M105">
        <v>-593.22</v>
      </c>
      <c r="N105">
        <v>-106.78</v>
      </c>
      <c r="O105">
        <v>-700</v>
      </c>
      <c r="T105" s="20">
        <v>45825</v>
      </c>
      <c r="U105">
        <v>2</v>
      </c>
      <c r="V105">
        <v>-697.5</v>
      </c>
      <c r="W105">
        <v>-125.55</v>
      </c>
      <c r="X105">
        <v>-823.05</v>
      </c>
      <c r="Z105" s="8" t="s">
        <v>424</v>
      </c>
      <c r="AA105">
        <v>1</v>
      </c>
      <c r="AB105">
        <v>-169.49</v>
      </c>
      <c r="AC105">
        <v>-30.51</v>
      </c>
      <c r="AD105">
        <v>-200</v>
      </c>
    </row>
    <row r="106" spans="11:30">
      <c r="K106" s="8" t="s">
        <v>657</v>
      </c>
      <c r="L106">
        <v>2</v>
      </c>
      <c r="M106">
        <v>-780</v>
      </c>
      <c r="N106">
        <v>-140.4</v>
      </c>
      <c r="O106">
        <v>-920.4</v>
      </c>
      <c r="T106" s="20">
        <v>45824</v>
      </c>
      <c r="U106">
        <v>2</v>
      </c>
      <c r="V106">
        <v>-4736.43</v>
      </c>
      <c r="W106">
        <v>-753.57</v>
      </c>
      <c r="X106">
        <v>-5490</v>
      </c>
      <c r="Z106" s="8" t="s">
        <v>426</v>
      </c>
      <c r="AA106">
        <v>1</v>
      </c>
      <c r="AB106">
        <v>-150</v>
      </c>
      <c r="AC106">
        <v>-27</v>
      </c>
      <c r="AD106">
        <v>-177</v>
      </c>
    </row>
    <row r="107" spans="11:30">
      <c r="K107" s="8" t="s">
        <v>661</v>
      </c>
      <c r="L107">
        <v>1</v>
      </c>
      <c r="M107">
        <v>-211.86</v>
      </c>
      <c r="N107">
        <v>-38.14</v>
      </c>
      <c r="O107">
        <v>-250</v>
      </c>
      <c r="T107" s="20">
        <v>45822</v>
      </c>
      <c r="U107">
        <v>1</v>
      </c>
      <c r="V107">
        <v>-320</v>
      </c>
      <c r="X107">
        <v>-320</v>
      </c>
      <c r="Z107" s="8" t="s">
        <v>430</v>
      </c>
      <c r="AA107">
        <v>1</v>
      </c>
      <c r="AB107">
        <v>-296.19</v>
      </c>
      <c r="AC107">
        <v>-53.31</v>
      </c>
      <c r="AD107">
        <v>-349.5</v>
      </c>
    </row>
    <row r="108" spans="11:30">
      <c r="K108" s="8" t="s">
        <v>677</v>
      </c>
      <c r="L108">
        <v>2</v>
      </c>
      <c r="M108">
        <v>-109.14</v>
      </c>
      <c r="N108">
        <v>-19.66</v>
      </c>
      <c r="O108">
        <v>-128.80000000000001</v>
      </c>
      <c r="T108" s="20">
        <v>45820</v>
      </c>
      <c r="U108">
        <v>2</v>
      </c>
      <c r="V108">
        <v>-2807.37</v>
      </c>
      <c r="W108">
        <v>-373.73</v>
      </c>
      <c r="X108">
        <v>-3181.1</v>
      </c>
      <c r="Z108" s="8" t="s">
        <v>432</v>
      </c>
      <c r="AA108">
        <v>1</v>
      </c>
      <c r="AB108">
        <v>-225</v>
      </c>
      <c r="AC108">
        <v>-40.5</v>
      </c>
      <c r="AD108">
        <v>-265.5</v>
      </c>
    </row>
    <row r="109" spans="11:30">
      <c r="K109" s="8" t="s">
        <v>690</v>
      </c>
      <c r="L109">
        <v>1</v>
      </c>
      <c r="M109">
        <v>-870.59</v>
      </c>
      <c r="N109">
        <v>-156.71</v>
      </c>
      <c r="O109">
        <v>-1027.3</v>
      </c>
      <c r="T109" s="20">
        <v>45819</v>
      </c>
      <c r="U109">
        <v>2</v>
      </c>
      <c r="V109">
        <v>-1710.16</v>
      </c>
      <c r="W109">
        <v>-307.83999999999997</v>
      </c>
      <c r="X109">
        <v>-2018</v>
      </c>
      <c r="Z109" s="8" t="s">
        <v>434</v>
      </c>
      <c r="AA109">
        <v>1</v>
      </c>
      <c r="AB109">
        <v>-93.7</v>
      </c>
      <c r="AD109">
        <v>-93.7</v>
      </c>
    </row>
    <row r="110" spans="11:30">
      <c r="K110" s="8" t="s">
        <v>692</v>
      </c>
      <c r="L110">
        <v>4</v>
      </c>
      <c r="M110">
        <v>-950.95</v>
      </c>
      <c r="N110">
        <v>-171.17</v>
      </c>
      <c r="O110">
        <v>-1122.1199999999999</v>
      </c>
      <c r="T110" s="20">
        <v>45818</v>
      </c>
      <c r="U110">
        <v>1</v>
      </c>
      <c r="V110">
        <v>-1600</v>
      </c>
      <c r="W110">
        <v>-288</v>
      </c>
      <c r="X110">
        <v>-1888</v>
      </c>
      <c r="Z110" s="8" t="s">
        <v>437</v>
      </c>
      <c r="AA110">
        <v>1</v>
      </c>
      <c r="AB110">
        <v>-805.08</v>
      </c>
      <c r="AC110">
        <v>-144.91999999999999</v>
      </c>
      <c r="AD110">
        <v>-950</v>
      </c>
    </row>
    <row r="111" spans="11:30">
      <c r="K111" s="8" t="s">
        <v>700</v>
      </c>
      <c r="L111">
        <v>2</v>
      </c>
      <c r="M111">
        <v>-313.56</v>
      </c>
      <c r="N111">
        <v>-56.45</v>
      </c>
      <c r="O111">
        <v>-370.01</v>
      </c>
      <c r="T111" s="20">
        <v>45817</v>
      </c>
      <c r="U111">
        <v>1</v>
      </c>
      <c r="V111">
        <v>-2000</v>
      </c>
      <c r="X111">
        <v>-2000</v>
      </c>
      <c r="Z111" s="8" t="s">
        <v>439</v>
      </c>
      <c r="AA111">
        <v>1</v>
      </c>
      <c r="AB111">
        <v>-220</v>
      </c>
      <c r="AC111">
        <v>-39.6</v>
      </c>
      <c r="AD111">
        <v>-259.60000000000002</v>
      </c>
    </row>
    <row r="112" spans="11:30">
      <c r="K112" s="8" t="s">
        <v>705</v>
      </c>
      <c r="L112">
        <v>1</v>
      </c>
      <c r="M112">
        <v>-145.24</v>
      </c>
      <c r="N112">
        <v>-26.16</v>
      </c>
      <c r="O112">
        <v>-171.4</v>
      </c>
      <c r="T112" s="20">
        <v>45815</v>
      </c>
      <c r="U112">
        <v>1</v>
      </c>
      <c r="V112">
        <v>-300</v>
      </c>
      <c r="W112">
        <v>-54</v>
      </c>
      <c r="X112">
        <v>-354</v>
      </c>
      <c r="Z112" s="8" t="s">
        <v>442</v>
      </c>
      <c r="AA112">
        <v>2</v>
      </c>
      <c r="AB112">
        <v>-450</v>
      </c>
      <c r="AC112">
        <v>-81</v>
      </c>
      <c r="AD112">
        <v>-531</v>
      </c>
    </row>
    <row r="113" spans="11:30">
      <c r="K113" s="8" t="s">
        <v>711</v>
      </c>
      <c r="L113">
        <v>1</v>
      </c>
      <c r="M113">
        <v>-58.39</v>
      </c>
      <c r="N113">
        <v>-10.51</v>
      </c>
      <c r="O113">
        <v>-68.900000000000006</v>
      </c>
      <c r="T113" s="20">
        <v>45814</v>
      </c>
      <c r="U113">
        <v>1</v>
      </c>
      <c r="V113">
        <v>-400</v>
      </c>
      <c r="X113">
        <v>-400</v>
      </c>
      <c r="Z113" s="8" t="s">
        <v>444</v>
      </c>
      <c r="AA113">
        <v>1</v>
      </c>
      <c r="AB113">
        <v>-2500</v>
      </c>
      <c r="AD113">
        <v>-2500</v>
      </c>
    </row>
    <row r="114" spans="11:30">
      <c r="K114" s="8" t="s">
        <v>724</v>
      </c>
      <c r="L114">
        <v>2</v>
      </c>
      <c r="M114">
        <v>-5343.75</v>
      </c>
      <c r="N114">
        <v>-961.88</v>
      </c>
      <c r="O114">
        <v>-6305.63</v>
      </c>
      <c r="T114" s="20">
        <v>45811</v>
      </c>
      <c r="U114">
        <v>2</v>
      </c>
      <c r="V114">
        <v>-11203.68</v>
      </c>
      <c r="W114">
        <v>-2016.6599999999999</v>
      </c>
      <c r="X114">
        <v>-13220.34</v>
      </c>
      <c r="Z114" s="8" t="s">
        <v>446</v>
      </c>
      <c r="AA114">
        <v>1</v>
      </c>
      <c r="AB114">
        <v>-470</v>
      </c>
      <c r="AD114">
        <v>-470</v>
      </c>
    </row>
    <row r="115" spans="11:30">
      <c r="K115" s="8" t="s">
        <v>740</v>
      </c>
      <c r="L115">
        <v>1</v>
      </c>
      <c r="M115">
        <v>-82.2</v>
      </c>
      <c r="N115">
        <v>-14.8</v>
      </c>
      <c r="O115">
        <v>-97</v>
      </c>
      <c r="T115" s="20">
        <v>45809</v>
      </c>
      <c r="U115">
        <v>1</v>
      </c>
      <c r="V115">
        <v>-221.82</v>
      </c>
      <c r="W115">
        <v>-39.93</v>
      </c>
      <c r="X115">
        <v>-261.75</v>
      </c>
      <c r="Z115" s="8" t="s">
        <v>448</v>
      </c>
      <c r="AA115">
        <v>1</v>
      </c>
      <c r="AB115">
        <v>-66.86</v>
      </c>
      <c r="AC115">
        <v>-12.04</v>
      </c>
      <c r="AD115">
        <v>-78.900000000000006</v>
      </c>
    </row>
    <row r="116" spans="11:30">
      <c r="K116" s="8" t="s">
        <v>742</v>
      </c>
      <c r="L116">
        <v>5</v>
      </c>
      <c r="M116">
        <v>-3847.46</v>
      </c>
      <c r="N116">
        <v>-152.54</v>
      </c>
      <c r="O116">
        <v>-4000</v>
      </c>
      <c r="T116" s="20">
        <v>45808</v>
      </c>
      <c r="U116">
        <v>1</v>
      </c>
      <c r="V116">
        <v>-500</v>
      </c>
      <c r="X116">
        <v>-500</v>
      </c>
      <c r="Z116" s="8" t="s">
        <v>451</v>
      </c>
      <c r="AA116">
        <v>1</v>
      </c>
      <c r="AB116">
        <v>-2213.4699999999998</v>
      </c>
      <c r="AC116">
        <v>-398.43</v>
      </c>
      <c r="AD116">
        <v>-2611.9</v>
      </c>
    </row>
    <row r="117" spans="11:30">
      <c r="K117" s="8" t="s">
        <v>744</v>
      </c>
      <c r="L117">
        <v>1</v>
      </c>
      <c r="M117">
        <v>-254.24</v>
      </c>
      <c r="N117">
        <v>-45.76</v>
      </c>
      <c r="O117">
        <v>-300</v>
      </c>
      <c r="T117" s="20">
        <v>45807</v>
      </c>
      <c r="U117">
        <v>5</v>
      </c>
      <c r="V117">
        <v>-4332.5599999999995</v>
      </c>
      <c r="W117">
        <v>-617.86</v>
      </c>
      <c r="X117">
        <v>-4950.42</v>
      </c>
      <c r="Z117" s="8" t="s">
        <v>454</v>
      </c>
      <c r="AA117">
        <v>2</v>
      </c>
      <c r="AB117">
        <v>-1611</v>
      </c>
      <c r="AC117">
        <v>-289.98</v>
      </c>
      <c r="AD117">
        <v>-1900.98</v>
      </c>
    </row>
    <row r="118" spans="11:30">
      <c r="K118" s="8" t="s">
        <v>749</v>
      </c>
      <c r="L118">
        <v>1</v>
      </c>
      <c r="M118">
        <v>-92.8</v>
      </c>
      <c r="N118">
        <v>-16.7</v>
      </c>
      <c r="O118">
        <v>-109.5</v>
      </c>
      <c r="T118" s="20">
        <v>45806</v>
      </c>
      <c r="U118">
        <v>2</v>
      </c>
      <c r="V118">
        <v>-10862</v>
      </c>
      <c r="W118">
        <v>-1955.16</v>
      </c>
      <c r="X118">
        <v>-12817.16</v>
      </c>
      <c r="Z118" s="8" t="s">
        <v>457</v>
      </c>
      <c r="AA118">
        <v>1</v>
      </c>
      <c r="AB118">
        <v>-3226.23</v>
      </c>
      <c r="AC118">
        <v>-580.77</v>
      </c>
      <c r="AD118">
        <v>-3807</v>
      </c>
    </row>
    <row r="119" spans="11:30">
      <c r="K119" s="8" t="s">
        <v>756</v>
      </c>
      <c r="L119">
        <v>1</v>
      </c>
      <c r="M119">
        <v>-1283.9000000000001</v>
      </c>
      <c r="N119">
        <v>-231.1</v>
      </c>
      <c r="O119">
        <v>-1515</v>
      </c>
      <c r="T119" s="20">
        <v>45805</v>
      </c>
      <c r="U119">
        <v>1</v>
      </c>
      <c r="V119">
        <v>-21430</v>
      </c>
      <c r="W119">
        <v>-3857.4</v>
      </c>
      <c r="X119">
        <v>-25287.4</v>
      </c>
      <c r="Z119" s="8" t="s">
        <v>459</v>
      </c>
      <c r="AA119">
        <v>1</v>
      </c>
      <c r="AB119">
        <v>-53</v>
      </c>
      <c r="AC119">
        <v>-9.5399999999999991</v>
      </c>
      <c r="AD119">
        <v>-62.54</v>
      </c>
    </row>
    <row r="120" spans="11:30">
      <c r="K120" s="8" t="s">
        <v>760</v>
      </c>
      <c r="L120">
        <v>1</v>
      </c>
      <c r="M120">
        <v>-1900</v>
      </c>
      <c r="N120">
        <v>-342</v>
      </c>
      <c r="O120">
        <v>-2242</v>
      </c>
      <c r="T120" s="20">
        <v>45803</v>
      </c>
      <c r="U120">
        <v>4</v>
      </c>
      <c r="V120">
        <v>-5865.2699999999995</v>
      </c>
      <c r="W120">
        <v>-1055.73</v>
      </c>
      <c r="X120">
        <v>-6921</v>
      </c>
      <c r="Z120" s="8" t="s">
        <v>462</v>
      </c>
      <c r="AA120">
        <v>1</v>
      </c>
      <c r="AB120">
        <v>-21373.67</v>
      </c>
      <c r="AC120">
        <v>-3847.26</v>
      </c>
      <c r="AD120">
        <v>-25220.93</v>
      </c>
    </row>
    <row r="121" spans="11:30">
      <c r="K121" s="8" t="s">
        <v>766</v>
      </c>
      <c r="L121">
        <v>1</v>
      </c>
      <c r="M121">
        <v>-434.69</v>
      </c>
      <c r="N121">
        <v>-78.25</v>
      </c>
      <c r="O121">
        <v>-512.94000000000005</v>
      </c>
      <c r="T121" s="20">
        <v>45801</v>
      </c>
      <c r="U121">
        <v>1</v>
      </c>
      <c r="V121">
        <v>-500</v>
      </c>
      <c r="X121">
        <v>-500</v>
      </c>
      <c r="Z121" s="8" t="s">
        <v>463</v>
      </c>
      <c r="AA121">
        <v>1</v>
      </c>
      <c r="AB121">
        <v>-27.03</v>
      </c>
      <c r="AC121">
        <v>-4.87</v>
      </c>
      <c r="AD121">
        <v>-31.9</v>
      </c>
    </row>
    <row r="122" spans="11:30">
      <c r="K122" s="8" t="s">
        <v>769</v>
      </c>
      <c r="L122">
        <v>1</v>
      </c>
      <c r="M122">
        <v>-5052</v>
      </c>
      <c r="O122">
        <v>-5052</v>
      </c>
      <c r="T122" s="20">
        <v>45798</v>
      </c>
      <c r="U122">
        <v>2</v>
      </c>
      <c r="V122">
        <v>-409.49</v>
      </c>
      <c r="W122">
        <v>-30.51</v>
      </c>
      <c r="X122">
        <v>-440</v>
      </c>
      <c r="Z122" s="8" t="s">
        <v>465</v>
      </c>
      <c r="AA122">
        <v>1</v>
      </c>
      <c r="AB122">
        <v>-20.079999999999998</v>
      </c>
      <c r="AC122">
        <v>-3.62</v>
      </c>
      <c r="AD122">
        <v>-23.7</v>
      </c>
    </row>
    <row r="123" spans="11:30">
      <c r="K123" s="8" t="s">
        <v>772</v>
      </c>
      <c r="L123">
        <v>2</v>
      </c>
      <c r="M123">
        <v>-596.62</v>
      </c>
      <c r="N123">
        <v>-107.38</v>
      </c>
      <c r="O123">
        <v>-704</v>
      </c>
      <c r="T123" s="20">
        <v>45796</v>
      </c>
      <c r="U123">
        <v>3</v>
      </c>
      <c r="V123">
        <v>-1553.9</v>
      </c>
      <c r="W123">
        <v>-279.7</v>
      </c>
      <c r="X123">
        <v>-1833.6000000000001</v>
      </c>
      <c r="Z123" s="8" t="s">
        <v>467</v>
      </c>
      <c r="AA123">
        <v>1</v>
      </c>
      <c r="AB123">
        <v>-227.05</v>
      </c>
      <c r="AC123">
        <v>-40.869999999999997</v>
      </c>
      <c r="AD123">
        <v>-267.92</v>
      </c>
    </row>
    <row r="124" spans="11:30">
      <c r="K124" s="8" t="s">
        <v>785</v>
      </c>
      <c r="L124">
        <v>1</v>
      </c>
      <c r="M124">
        <v>-78.39</v>
      </c>
      <c r="N124">
        <v>-14.11</v>
      </c>
      <c r="O124">
        <v>-92.5</v>
      </c>
      <c r="T124" s="20">
        <v>45793</v>
      </c>
      <c r="U124">
        <v>5</v>
      </c>
      <c r="V124">
        <v>-2172.5300000000002</v>
      </c>
      <c r="W124">
        <v>-391.06999999999994</v>
      </c>
      <c r="X124">
        <v>-2563.6</v>
      </c>
      <c r="Z124" s="8" t="s">
        <v>470</v>
      </c>
      <c r="AA124">
        <v>1</v>
      </c>
      <c r="AB124">
        <v>-95.34</v>
      </c>
      <c r="AC124">
        <v>-17.16</v>
      </c>
      <c r="AD124">
        <v>-112.5</v>
      </c>
    </row>
    <row r="125" spans="11:30">
      <c r="K125" s="8" t="s">
        <v>788</v>
      </c>
      <c r="L125">
        <v>1</v>
      </c>
      <c r="M125">
        <v>-347.46</v>
      </c>
      <c r="N125">
        <v>-62.54</v>
      </c>
      <c r="O125">
        <v>-410</v>
      </c>
      <c r="T125" s="20">
        <v>45792</v>
      </c>
      <c r="U125">
        <v>3</v>
      </c>
      <c r="V125">
        <v>-1493.22</v>
      </c>
      <c r="W125">
        <v>-205.78</v>
      </c>
      <c r="X125">
        <v>-1699</v>
      </c>
      <c r="Z125" s="8" t="s">
        <v>472</v>
      </c>
      <c r="AA125">
        <v>1</v>
      </c>
      <c r="AB125">
        <v>-650.01</v>
      </c>
      <c r="AC125">
        <v>-116.99</v>
      </c>
      <c r="AD125">
        <v>-767</v>
      </c>
    </row>
    <row r="126" spans="11:30">
      <c r="K126" s="8" t="s">
        <v>807</v>
      </c>
      <c r="L126">
        <v>2</v>
      </c>
      <c r="M126">
        <v>-3800</v>
      </c>
      <c r="O126">
        <v>-3800</v>
      </c>
      <c r="T126" s="20">
        <v>45791</v>
      </c>
      <c r="U126">
        <v>4</v>
      </c>
      <c r="V126">
        <v>-6398.57</v>
      </c>
      <c r="W126">
        <v>-1151.73</v>
      </c>
      <c r="X126">
        <v>-7550.3</v>
      </c>
      <c r="Z126" s="8" t="s">
        <v>474</v>
      </c>
      <c r="AA126">
        <v>1</v>
      </c>
      <c r="AB126">
        <v>-101.7</v>
      </c>
      <c r="AC126">
        <v>-18.309999999999999</v>
      </c>
      <c r="AD126">
        <v>-120.01</v>
      </c>
    </row>
    <row r="127" spans="11:30">
      <c r="K127" s="8" t="s">
        <v>814</v>
      </c>
      <c r="L127">
        <v>2</v>
      </c>
      <c r="M127">
        <v>-306.95</v>
      </c>
      <c r="N127">
        <v>-26.45</v>
      </c>
      <c r="O127">
        <v>-333.4</v>
      </c>
      <c r="T127" s="20">
        <v>45790</v>
      </c>
      <c r="U127">
        <v>2</v>
      </c>
      <c r="V127">
        <v>-1573.0700000000002</v>
      </c>
      <c r="W127">
        <v>-283.14999999999998</v>
      </c>
      <c r="X127">
        <v>-1856.22</v>
      </c>
      <c r="Z127" s="8" t="s">
        <v>477</v>
      </c>
      <c r="AA127">
        <v>3</v>
      </c>
      <c r="AB127">
        <v>-852.38</v>
      </c>
      <c r="AC127">
        <v>-153.42000000000002</v>
      </c>
      <c r="AD127">
        <v>-1005.8</v>
      </c>
    </row>
    <row r="128" spans="11:30">
      <c r="K128" s="8" t="s">
        <v>830</v>
      </c>
      <c r="L128">
        <v>1</v>
      </c>
      <c r="M128">
        <v>-355.08</v>
      </c>
      <c r="N128">
        <v>-63.92</v>
      </c>
      <c r="O128">
        <v>-419</v>
      </c>
      <c r="T128" s="20">
        <v>45789</v>
      </c>
      <c r="U128">
        <v>2</v>
      </c>
      <c r="V128">
        <v>-2500</v>
      </c>
      <c r="W128">
        <v>-450</v>
      </c>
      <c r="X128">
        <v>-2950</v>
      </c>
      <c r="Z128" s="8" t="s">
        <v>480</v>
      </c>
      <c r="AA128">
        <v>1</v>
      </c>
      <c r="AB128">
        <v>-3669.15</v>
      </c>
      <c r="AC128">
        <v>-660.45</v>
      </c>
      <c r="AD128">
        <v>-4329.6000000000004</v>
      </c>
    </row>
    <row r="129" spans="11:30">
      <c r="K129" s="8" t="s">
        <v>835</v>
      </c>
      <c r="L129">
        <v>1</v>
      </c>
      <c r="M129">
        <v>-6.9</v>
      </c>
      <c r="O129">
        <v>-6.9</v>
      </c>
      <c r="T129" s="20">
        <v>45787</v>
      </c>
      <c r="U129">
        <v>1</v>
      </c>
      <c r="V129">
        <v>-5923.74</v>
      </c>
      <c r="W129">
        <v>-1066.26</v>
      </c>
      <c r="X129">
        <v>-6990</v>
      </c>
      <c r="Z129" s="8" t="s">
        <v>482</v>
      </c>
      <c r="AA129">
        <v>1</v>
      </c>
      <c r="AB129">
        <v>-150</v>
      </c>
      <c r="AD129">
        <v>-150</v>
      </c>
    </row>
    <row r="130" spans="11:30">
      <c r="K130" s="8" t="s">
        <v>838</v>
      </c>
      <c r="L130">
        <v>2</v>
      </c>
      <c r="M130">
        <v>-2000.7</v>
      </c>
      <c r="N130">
        <v>-360.13</v>
      </c>
      <c r="O130">
        <v>-2360.83</v>
      </c>
      <c r="T130" s="20">
        <v>45785</v>
      </c>
      <c r="U130">
        <v>1</v>
      </c>
      <c r="V130">
        <v>-63.56</v>
      </c>
      <c r="W130">
        <v>-11.44</v>
      </c>
      <c r="X130">
        <v>-75</v>
      </c>
      <c r="Z130" s="8" t="s">
        <v>484</v>
      </c>
      <c r="AA130">
        <v>2</v>
      </c>
      <c r="AB130">
        <v>-535</v>
      </c>
      <c r="AD130">
        <v>-535</v>
      </c>
    </row>
    <row r="131" spans="11:30">
      <c r="K131" s="8" t="s">
        <v>848</v>
      </c>
      <c r="L131">
        <v>1</v>
      </c>
      <c r="M131">
        <v>-1600</v>
      </c>
      <c r="N131">
        <v>-288</v>
      </c>
      <c r="O131">
        <v>-1888</v>
      </c>
      <c r="T131" s="20">
        <v>45784</v>
      </c>
      <c r="U131">
        <v>2</v>
      </c>
      <c r="V131">
        <v>-1520</v>
      </c>
      <c r="W131">
        <v>-3.6</v>
      </c>
      <c r="X131">
        <v>-1523.6</v>
      </c>
      <c r="Z131" s="8" t="s">
        <v>486</v>
      </c>
      <c r="AA131">
        <v>1</v>
      </c>
      <c r="AB131">
        <v>-40</v>
      </c>
      <c r="AC131">
        <v>-7.2</v>
      </c>
      <c r="AD131">
        <v>-47.2</v>
      </c>
    </row>
    <row r="132" spans="11:30">
      <c r="K132" s="8" t="s">
        <v>858</v>
      </c>
      <c r="L132">
        <v>1</v>
      </c>
      <c r="M132">
        <v>-949.15</v>
      </c>
      <c r="N132">
        <v>-170.85</v>
      </c>
      <c r="O132">
        <v>-1120</v>
      </c>
      <c r="T132" s="20">
        <v>45783</v>
      </c>
      <c r="U132">
        <v>3</v>
      </c>
      <c r="V132">
        <v>-1783.3600000000001</v>
      </c>
      <c r="W132">
        <v>-288.14999999999998</v>
      </c>
      <c r="X132">
        <v>-2071.5100000000002</v>
      </c>
      <c r="Z132" s="8" t="s">
        <v>488</v>
      </c>
      <c r="AA132">
        <v>2</v>
      </c>
      <c r="AB132">
        <v>-3800</v>
      </c>
      <c r="AC132">
        <v>-243</v>
      </c>
      <c r="AD132">
        <v>-4043</v>
      </c>
    </row>
    <row r="133" spans="11:30">
      <c r="K133" s="8" t="s">
        <v>886</v>
      </c>
      <c r="L133">
        <v>9</v>
      </c>
      <c r="M133">
        <v>-16036.449999999999</v>
      </c>
      <c r="N133">
        <v>-2886.56</v>
      </c>
      <c r="O133">
        <v>-18923.010000000002</v>
      </c>
      <c r="T133" s="20">
        <v>45782</v>
      </c>
      <c r="U133">
        <v>3</v>
      </c>
      <c r="V133">
        <v>-4528</v>
      </c>
      <c r="W133">
        <v>-815.04</v>
      </c>
      <c r="X133">
        <v>-5343.04</v>
      </c>
      <c r="Z133" s="8" t="s">
        <v>490</v>
      </c>
      <c r="AA133">
        <v>1</v>
      </c>
      <c r="AB133">
        <v>-221.82</v>
      </c>
      <c r="AC133">
        <v>-39.93</v>
      </c>
      <c r="AD133">
        <v>-261.75</v>
      </c>
    </row>
    <row r="134" spans="11:30">
      <c r="K134" s="8" t="s">
        <v>898</v>
      </c>
      <c r="L134">
        <v>1</v>
      </c>
      <c r="M134">
        <v>-421.9</v>
      </c>
      <c r="N134">
        <v>-75.94</v>
      </c>
      <c r="O134">
        <v>-497.84</v>
      </c>
      <c r="T134" s="20">
        <v>45780</v>
      </c>
      <c r="U134">
        <v>1</v>
      </c>
      <c r="V134">
        <v>-364</v>
      </c>
      <c r="W134">
        <v>-65.52</v>
      </c>
      <c r="X134">
        <v>-429.52</v>
      </c>
      <c r="Z134" s="8" t="s">
        <v>492</v>
      </c>
      <c r="AA134">
        <v>1</v>
      </c>
      <c r="AB134">
        <v>-2840</v>
      </c>
      <c r="AC134">
        <v>-511.2</v>
      </c>
      <c r="AD134">
        <v>-3351.2</v>
      </c>
    </row>
    <row r="135" spans="11:30">
      <c r="K135" s="8" t="s">
        <v>903</v>
      </c>
      <c r="L135">
        <v>1</v>
      </c>
      <c r="M135">
        <v>-912</v>
      </c>
      <c r="N135">
        <v>-164.16</v>
      </c>
      <c r="O135">
        <v>-1076.1600000000001</v>
      </c>
      <c r="T135" s="20">
        <v>45779</v>
      </c>
      <c r="U135">
        <v>2</v>
      </c>
      <c r="V135">
        <v>-9883.2099999999991</v>
      </c>
      <c r="W135">
        <v>-1663.79</v>
      </c>
      <c r="X135">
        <v>-11547</v>
      </c>
      <c r="Z135" s="8" t="s">
        <v>494</v>
      </c>
      <c r="AA135">
        <v>1</v>
      </c>
      <c r="AB135">
        <v>-88</v>
      </c>
      <c r="AD135">
        <v>-88</v>
      </c>
    </row>
    <row r="136" spans="11:30">
      <c r="K136" s="8" t="s">
        <v>908</v>
      </c>
      <c r="L136">
        <v>1</v>
      </c>
      <c r="M136">
        <v>-1327.96</v>
      </c>
      <c r="N136">
        <v>-239.04</v>
      </c>
      <c r="O136">
        <v>-1567</v>
      </c>
      <c r="T136" s="20">
        <v>45778</v>
      </c>
      <c r="U136">
        <v>1</v>
      </c>
      <c r="V136">
        <v>-193.23</v>
      </c>
      <c r="W136">
        <v>-34.78</v>
      </c>
      <c r="X136">
        <v>-228.01</v>
      </c>
      <c r="Z136" s="8" t="s">
        <v>497</v>
      </c>
      <c r="AA136">
        <v>1</v>
      </c>
      <c r="AB136">
        <v>-9765.85</v>
      </c>
      <c r="AC136">
        <v>-1757.85</v>
      </c>
      <c r="AD136">
        <v>-11523.7</v>
      </c>
    </row>
    <row r="137" spans="11:30">
      <c r="K137" s="8" t="s">
        <v>915</v>
      </c>
      <c r="L137">
        <v>1</v>
      </c>
      <c r="M137">
        <v>-350</v>
      </c>
      <c r="O137">
        <v>-350</v>
      </c>
      <c r="T137" s="20">
        <v>45777</v>
      </c>
      <c r="U137">
        <v>16</v>
      </c>
      <c r="V137">
        <v>-46945.07</v>
      </c>
      <c r="W137">
        <v>-5867.11</v>
      </c>
      <c r="X137">
        <v>-52812.18</v>
      </c>
      <c r="Z137" s="8" t="s">
        <v>498</v>
      </c>
      <c r="AA137">
        <v>1</v>
      </c>
      <c r="AB137">
        <v>-21373.68</v>
      </c>
      <c r="AC137">
        <v>-3847.26</v>
      </c>
      <c r="AD137">
        <v>-25220.94</v>
      </c>
    </row>
    <row r="138" spans="11:30">
      <c r="K138" s="8" t="s">
        <v>924</v>
      </c>
      <c r="L138">
        <v>1</v>
      </c>
      <c r="M138">
        <v>-135</v>
      </c>
      <c r="N138">
        <v>-24.3</v>
      </c>
      <c r="O138">
        <v>-159.30000000000001</v>
      </c>
      <c r="T138" s="20">
        <v>45776</v>
      </c>
      <c r="U138">
        <v>2</v>
      </c>
      <c r="V138">
        <v>-1675</v>
      </c>
      <c r="W138">
        <v>-301.5</v>
      </c>
      <c r="X138">
        <v>-1976.5</v>
      </c>
      <c r="Z138" s="8" t="s">
        <v>499</v>
      </c>
      <c r="AA138">
        <v>1</v>
      </c>
    </row>
    <row r="139" spans="11:30">
      <c r="K139" s="8" t="s">
        <v>940</v>
      </c>
      <c r="L139">
        <v>1</v>
      </c>
      <c r="M139">
        <v>-182.5</v>
      </c>
      <c r="O139">
        <v>-182.5</v>
      </c>
      <c r="T139" s="20">
        <v>45775</v>
      </c>
      <c r="U139">
        <v>1</v>
      </c>
      <c r="V139">
        <v>-1220.3399999999999</v>
      </c>
      <c r="W139">
        <v>-219.66</v>
      </c>
      <c r="X139">
        <v>-1440</v>
      </c>
      <c r="Z139" s="8" t="s">
        <v>501</v>
      </c>
      <c r="AA139">
        <v>1</v>
      </c>
      <c r="AB139">
        <v>-195.05</v>
      </c>
      <c r="AD139">
        <v>-195.05</v>
      </c>
    </row>
    <row r="140" spans="11:30">
      <c r="K140" s="8" t="s">
        <v>958</v>
      </c>
      <c r="L140">
        <v>1</v>
      </c>
      <c r="M140">
        <v>-1650</v>
      </c>
      <c r="O140">
        <v>-1650</v>
      </c>
      <c r="T140" s="20">
        <v>45771</v>
      </c>
      <c r="U140">
        <v>1</v>
      </c>
      <c r="V140">
        <v>-4011.02</v>
      </c>
      <c r="W140">
        <v>-721.98</v>
      </c>
      <c r="X140">
        <v>-4733</v>
      </c>
      <c r="Z140" s="8" t="s">
        <v>503</v>
      </c>
      <c r="AA140">
        <v>1</v>
      </c>
      <c r="AB140">
        <v>-562.5</v>
      </c>
      <c r="AC140">
        <v>-101.25</v>
      </c>
      <c r="AD140">
        <v>-663.75</v>
      </c>
    </row>
    <row r="141" spans="11:30">
      <c r="K141" s="8" t="s">
        <v>959</v>
      </c>
      <c r="L141">
        <v>1</v>
      </c>
      <c r="M141">
        <v>-1600</v>
      </c>
      <c r="O141">
        <v>-1600</v>
      </c>
      <c r="T141" s="20">
        <v>45770</v>
      </c>
      <c r="U141">
        <v>1</v>
      </c>
      <c r="V141">
        <v>-248.31</v>
      </c>
      <c r="W141">
        <v>-44.69</v>
      </c>
      <c r="X141">
        <v>-293</v>
      </c>
      <c r="Z141" s="8" t="s">
        <v>505</v>
      </c>
      <c r="AA141">
        <v>1</v>
      </c>
      <c r="AB141">
        <v>-5364.42</v>
      </c>
      <c r="AC141">
        <v>-965.58</v>
      </c>
      <c r="AD141">
        <v>-6330</v>
      </c>
    </row>
    <row r="142" spans="11:30">
      <c r="K142" s="8" t="s">
        <v>961</v>
      </c>
      <c r="L142">
        <v>1</v>
      </c>
      <c r="M142">
        <v>-1700</v>
      </c>
      <c r="O142">
        <v>-1700</v>
      </c>
      <c r="T142" s="20">
        <v>45769</v>
      </c>
      <c r="U142">
        <v>2</v>
      </c>
      <c r="V142">
        <v>-2168.4700000000003</v>
      </c>
      <c r="W142">
        <v>-390.33000000000004</v>
      </c>
      <c r="X142">
        <v>-2558.8000000000002</v>
      </c>
      <c r="Z142" s="8" t="s">
        <v>507</v>
      </c>
      <c r="AA142">
        <v>1</v>
      </c>
      <c r="AB142">
        <v>-335</v>
      </c>
      <c r="AC142">
        <v>-60.3</v>
      </c>
      <c r="AD142">
        <v>-395.3</v>
      </c>
    </row>
    <row r="143" spans="11:30">
      <c r="K143" s="8" t="s">
        <v>963</v>
      </c>
      <c r="L143">
        <v>1</v>
      </c>
      <c r="M143">
        <v>-1300</v>
      </c>
      <c r="O143">
        <v>-1300</v>
      </c>
      <c r="T143" s="20">
        <v>45764</v>
      </c>
      <c r="U143">
        <v>2</v>
      </c>
      <c r="V143">
        <v>-2590.6999999999998</v>
      </c>
      <c r="W143">
        <v>-279.13</v>
      </c>
      <c r="X143">
        <v>-2869.83</v>
      </c>
      <c r="Z143" s="8" t="s">
        <v>510</v>
      </c>
      <c r="AA143">
        <v>2</v>
      </c>
      <c r="AB143">
        <v>-3990</v>
      </c>
      <c r="AC143">
        <v>-718.2</v>
      </c>
      <c r="AD143">
        <v>-4708.2</v>
      </c>
    </row>
    <row r="144" spans="11:30">
      <c r="K144" s="8" t="s">
        <v>965</v>
      </c>
      <c r="L144">
        <v>1</v>
      </c>
      <c r="M144">
        <v>-2000</v>
      </c>
      <c r="O144">
        <v>-2000</v>
      </c>
      <c r="T144" s="20">
        <v>45761</v>
      </c>
      <c r="U144">
        <v>3</v>
      </c>
      <c r="V144">
        <v>-10777.96</v>
      </c>
      <c r="W144">
        <v>-1940.04</v>
      </c>
      <c r="X144">
        <v>-12718</v>
      </c>
      <c r="Z144" s="8" t="s">
        <v>513</v>
      </c>
      <c r="AA144">
        <v>1</v>
      </c>
      <c r="AB144">
        <v>-238.98</v>
      </c>
      <c r="AC144">
        <v>-43.02</v>
      </c>
      <c r="AD144">
        <v>-282</v>
      </c>
    </row>
    <row r="145" spans="11:30">
      <c r="K145" s="8" t="s">
        <v>967</v>
      </c>
      <c r="L145">
        <v>1</v>
      </c>
      <c r="M145">
        <v>-1600</v>
      </c>
      <c r="O145">
        <v>-1600</v>
      </c>
      <c r="T145" s="20">
        <v>45757</v>
      </c>
      <c r="U145">
        <v>1</v>
      </c>
      <c r="V145">
        <v>-220</v>
      </c>
      <c r="W145">
        <v>-39.6</v>
      </c>
      <c r="X145">
        <v>-259.60000000000002</v>
      </c>
      <c r="Z145" s="8" t="s">
        <v>516</v>
      </c>
      <c r="AA145">
        <v>1</v>
      </c>
      <c r="AB145">
        <v>-476.27</v>
      </c>
      <c r="AC145">
        <v>-85.73</v>
      </c>
      <c r="AD145">
        <v>-562</v>
      </c>
    </row>
    <row r="146" spans="11:30">
      <c r="K146" s="8" t="s">
        <v>969</v>
      </c>
      <c r="L146">
        <v>1</v>
      </c>
      <c r="M146">
        <v>-2500</v>
      </c>
      <c r="O146">
        <v>-2500</v>
      </c>
      <c r="T146" s="20">
        <v>45756</v>
      </c>
      <c r="U146">
        <v>4</v>
      </c>
      <c r="V146">
        <v>-12499.98</v>
      </c>
      <c r="W146">
        <v>-2249.9999999999995</v>
      </c>
      <c r="X146">
        <v>-14749.980000000001</v>
      </c>
      <c r="Z146" s="8" t="s">
        <v>518</v>
      </c>
      <c r="AA146">
        <v>1</v>
      </c>
      <c r="AB146">
        <v>-1950</v>
      </c>
      <c r="AC146">
        <v>-351</v>
      </c>
      <c r="AD146">
        <v>-2301</v>
      </c>
    </row>
    <row r="147" spans="11:30">
      <c r="K147" s="8" t="s">
        <v>971</v>
      </c>
      <c r="L147">
        <v>1</v>
      </c>
      <c r="M147">
        <v>-2000</v>
      </c>
      <c r="O147">
        <v>-2000</v>
      </c>
      <c r="T147" s="20">
        <v>45754</v>
      </c>
      <c r="U147">
        <v>4</v>
      </c>
      <c r="V147">
        <v>-44588.09</v>
      </c>
      <c r="W147">
        <v>-8025.87</v>
      </c>
      <c r="X147">
        <v>-52613.96</v>
      </c>
      <c r="Z147" s="8" t="s">
        <v>520</v>
      </c>
      <c r="AA147">
        <v>1</v>
      </c>
      <c r="AB147">
        <v>-2028</v>
      </c>
      <c r="AC147">
        <v>-365.04</v>
      </c>
      <c r="AD147">
        <v>-2393.04</v>
      </c>
    </row>
    <row r="148" spans="11:30">
      <c r="K148" s="8" t="s">
        <v>986</v>
      </c>
      <c r="L148">
        <v>2</v>
      </c>
      <c r="M148">
        <v>-1936.78</v>
      </c>
      <c r="N148">
        <v>-348.62</v>
      </c>
      <c r="O148">
        <v>-2285.4</v>
      </c>
      <c r="T148" s="20">
        <v>45752</v>
      </c>
      <c r="U148">
        <v>1</v>
      </c>
      <c r="V148">
        <v>-525.41999999999996</v>
      </c>
      <c r="W148">
        <v>-94.58</v>
      </c>
      <c r="X148">
        <v>-620</v>
      </c>
      <c r="Z148" s="8" t="s">
        <v>522</v>
      </c>
      <c r="AA148">
        <v>1</v>
      </c>
      <c r="AB148">
        <v>-1500</v>
      </c>
      <c r="AC148">
        <v>-270</v>
      </c>
      <c r="AD148">
        <v>-1770</v>
      </c>
    </row>
    <row r="149" spans="11:30">
      <c r="K149" s="8" t="s">
        <v>1000</v>
      </c>
      <c r="L149">
        <v>1</v>
      </c>
      <c r="M149">
        <v>-1500</v>
      </c>
      <c r="N149">
        <v>-270</v>
      </c>
      <c r="O149">
        <v>-1770</v>
      </c>
      <c r="T149" s="20">
        <v>45751</v>
      </c>
      <c r="U149">
        <v>1</v>
      </c>
      <c r="V149">
        <v>-300</v>
      </c>
      <c r="X149">
        <v>-300</v>
      </c>
      <c r="Z149" s="8" t="s">
        <v>524</v>
      </c>
      <c r="AA149">
        <v>1</v>
      </c>
      <c r="AB149">
        <v>-1360</v>
      </c>
      <c r="AC149">
        <v>-244.8</v>
      </c>
      <c r="AD149">
        <v>-1604.8</v>
      </c>
    </row>
    <row r="150" spans="11:30">
      <c r="K150" s="8" t="s">
        <v>1002</v>
      </c>
      <c r="L150">
        <v>1</v>
      </c>
      <c r="M150">
        <v>-502.54</v>
      </c>
      <c r="N150">
        <v>-90.46</v>
      </c>
      <c r="O150">
        <v>-593</v>
      </c>
      <c r="T150" s="20">
        <v>45750</v>
      </c>
      <c r="U150">
        <v>1</v>
      </c>
      <c r="V150">
        <v>-1680</v>
      </c>
      <c r="X150">
        <v>-1680</v>
      </c>
      <c r="Z150" s="8" t="s">
        <v>526</v>
      </c>
      <c r="AA150">
        <v>1</v>
      </c>
      <c r="AB150">
        <v>-8855.8799999999992</v>
      </c>
      <c r="AC150">
        <v>-1594.12</v>
      </c>
      <c r="AD150">
        <v>-10450</v>
      </c>
    </row>
    <row r="151" spans="11:30">
      <c r="K151" s="8" t="s">
        <v>1005</v>
      </c>
      <c r="L151">
        <v>1</v>
      </c>
      <c r="M151">
        <v>-9657.44</v>
      </c>
      <c r="N151">
        <v>-1738.34</v>
      </c>
      <c r="O151">
        <v>-11395.78</v>
      </c>
      <c r="T151" s="20">
        <v>45749</v>
      </c>
      <c r="U151">
        <v>2</v>
      </c>
      <c r="V151">
        <v>-960.17</v>
      </c>
      <c r="W151">
        <v>-172.82999999999998</v>
      </c>
      <c r="X151">
        <v>-1133</v>
      </c>
      <c r="Z151" s="8" t="s">
        <v>528</v>
      </c>
      <c r="AA151">
        <v>1</v>
      </c>
      <c r="AB151">
        <v>-100.27</v>
      </c>
      <c r="AC151">
        <v>-18.059999999999999</v>
      </c>
      <c r="AD151">
        <v>-118.33</v>
      </c>
    </row>
    <row r="152" spans="11:30">
      <c r="K152" s="8" t="s">
        <v>1011</v>
      </c>
      <c r="L152">
        <v>1</v>
      </c>
      <c r="M152">
        <v>-825</v>
      </c>
      <c r="N152">
        <v>-148.5</v>
      </c>
      <c r="O152">
        <v>-973.5</v>
      </c>
      <c r="T152" s="20">
        <v>45748</v>
      </c>
      <c r="U152">
        <v>1</v>
      </c>
      <c r="V152">
        <v>-193.23</v>
      </c>
      <c r="W152">
        <v>-34.78</v>
      </c>
      <c r="X152">
        <v>-228.01</v>
      </c>
      <c r="Z152" s="8" t="s">
        <v>531</v>
      </c>
      <c r="AA152">
        <v>1</v>
      </c>
      <c r="AB152">
        <v>-2081.3000000000002</v>
      </c>
      <c r="AC152">
        <v>-374.63</v>
      </c>
      <c r="AD152">
        <v>-2455.9299999999998</v>
      </c>
    </row>
    <row r="153" spans="11:30">
      <c r="K153" s="8" t="s">
        <v>1014</v>
      </c>
      <c r="L153">
        <v>2</v>
      </c>
      <c r="M153">
        <v>-600</v>
      </c>
      <c r="O153">
        <v>-600</v>
      </c>
      <c r="T153" s="20">
        <v>45747</v>
      </c>
      <c r="U153">
        <v>1</v>
      </c>
      <c r="V153">
        <v>-840</v>
      </c>
      <c r="X153">
        <v>-840</v>
      </c>
      <c r="Z153" s="8" t="s">
        <v>534</v>
      </c>
      <c r="AA153">
        <v>1</v>
      </c>
      <c r="AB153">
        <v>-176.73</v>
      </c>
      <c r="AC153">
        <v>-31.82</v>
      </c>
      <c r="AD153">
        <v>-208.55</v>
      </c>
    </row>
    <row r="154" spans="11:30">
      <c r="K154" s="8" t="s">
        <v>1015</v>
      </c>
      <c r="L154">
        <v>1</v>
      </c>
      <c r="M154">
        <v>-1680</v>
      </c>
      <c r="O154">
        <v>-1680</v>
      </c>
      <c r="T154" s="20">
        <v>45744</v>
      </c>
      <c r="U154">
        <v>3</v>
      </c>
      <c r="V154">
        <v>-3188.14</v>
      </c>
      <c r="W154">
        <v>-357.86</v>
      </c>
      <c r="X154">
        <v>-3546</v>
      </c>
      <c r="Z154" s="8" t="s">
        <v>537</v>
      </c>
      <c r="AA154">
        <v>1</v>
      </c>
      <c r="AB154">
        <v>-1661.02</v>
      </c>
      <c r="AC154">
        <v>-298.98</v>
      </c>
      <c r="AD154">
        <v>-1960</v>
      </c>
    </row>
    <row r="155" spans="11:30">
      <c r="K155" s="8" t="s">
        <v>1017</v>
      </c>
      <c r="L155">
        <v>3</v>
      </c>
      <c r="M155">
        <v>-2198.31</v>
      </c>
      <c r="N155">
        <v>-395.69</v>
      </c>
      <c r="O155">
        <v>-2594</v>
      </c>
      <c r="T155" s="20">
        <v>45742</v>
      </c>
      <c r="U155">
        <v>1</v>
      </c>
      <c r="V155">
        <v>-300</v>
      </c>
      <c r="X155">
        <v>-300</v>
      </c>
      <c r="Z155" s="8" t="s">
        <v>539</v>
      </c>
      <c r="AA155">
        <v>1</v>
      </c>
      <c r="AB155">
        <v>-850</v>
      </c>
      <c r="AD155">
        <v>-850</v>
      </c>
    </row>
    <row r="156" spans="11:30">
      <c r="K156" s="8" t="s">
        <v>1024</v>
      </c>
      <c r="L156">
        <v>1</v>
      </c>
      <c r="M156">
        <v>-1200</v>
      </c>
      <c r="O156">
        <v>-1200</v>
      </c>
      <c r="T156" s="20">
        <v>45740</v>
      </c>
      <c r="U156">
        <v>2</v>
      </c>
      <c r="V156">
        <v>-4500</v>
      </c>
      <c r="W156">
        <v>-810</v>
      </c>
      <c r="X156">
        <v>-5310</v>
      </c>
      <c r="Z156" s="8" t="s">
        <v>541</v>
      </c>
      <c r="AA156">
        <v>3</v>
      </c>
      <c r="AB156">
        <v>-3892</v>
      </c>
      <c r="AC156">
        <v>-259.56</v>
      </c>
      <c r="AD156">
        <v>-4151.5599999999995</v>
      </c>
    </row>
    <row r="157" spans="11:30">
      <c r="K157" s="8" t="s">
        <v>1030</v>
      </c>
      <c r="L157">
        <v>1</v>
      </c>
      <c r="M157">
        <v>-2700</v>
      </c>
      <c r="N157">
        <v>-486</v>
      </c>
      <c r="O157">
        <v>-3186</v>
      </c>
      <c r="T157" s="20">
        <v>45735</v>
      </c>
      <c r="U157">
        <v>1</v>
      </c>
      <c r="V157">
        <v>-2220</v>
      </c>
      <c r="W157">
        <v>-399.6</v>
      </c>
      <c r="X157">
        <v>-2619.6</v>
      </c>
      <c r="Z157" s="8" t="s">
        <v>543</v>
      </c>
      <c r="AA157">
        <v>1</v>
      </c>
      <c r="AB157">
        <v>-6.27</v>
      </c>
      <c r="AC157">
        <v>-1.1299999999999999</v>
      </c>
      <c r="AD157">
        <v>-7.4</v>
      </c>
    </row>
    <row r="158" spans="11:30">
      <c r="K158" s="8" t="s">
        <v>41</v>
      </c>
      <c r="L158">
        <v>424</v>
      </c>
      <c r="M158">
        <v>-671100.62999999954</v>
      </c>
      <c r="N158">
        <v>-100981.31999999995</v>
      </c>
      <c r="O158">
        <v>-772081.95000000019</v>
      </c>
      <c r="T158" s="20">
        <v>45733</v>
      </c>
      <c r="U158">
        <v>1</v>
      </c>
      <c r="V158">
        <v>-170</v>
      </c>
      <c r="X158">
        <v>-170</v>
      </c>
      <c r="Z158" s="8" t="s">
        <v>545</v>
      </c>
      <c r="AA158">
        <v>1</v>
      </c>
      <c r="AB158">
        <v>-5255.82</v>
      </c>
      <c r="AC158">
        <v>-946.05</v>
      </c>
      <c r="AD158">
        <v>-6201.87</v>
      </c>
    </row>
    <row r="159" spans="11:30">
      <c r="T159" s="20">
        <v>45717</v>
      </c>
      <c r="U159">
        <v>1</v>
      </c>
      <c r="V159">
        <v>-193.23</v>
      </c>
      <c r="W159">
        <v>-34.78</v>
      </c>
      <c r="X159">
        <v>-228.01</v>
      </c>
      <c r="Z159" s="8" t="s">
        <v>547</v>
      </c>
      <c r="AA159">
        <v>2</v>
      </c>
      <c r="AB159">
        <v>-420</v>
      </c>
      <c r="AD159">
        <v>-420</v>
      </c>
    </row>
    <row r="160" spans="11:30">
      <c r="T160" s="8" t="s">
        <v>41</v>
      </c>
      <c r="U160">
        <v>424</v>
      </c>
      <c r="V160">
        <v>-671100.63000000012</v>
      </c>
      <c r="W160">
        <v>-100981.31999999999</v>
      </c>
      <c r="X160">
        <v>-772081.9500000003</v>
      </c>
      <c r="Z160" s="8" t="s">
        <v>549</v>
      </c>
      <c r="AA160">
        <v>1</v>
      </c>
      <c r="AB160">
        <v>-190.41</v>
      </c>
      <c r="AD160">
        <v>-190.41</v>
      </c>
    </row>
    <row r="161" spans="26:30">
      <c r="Z161" s="8" t="s">
        <v>551</v>
      </c>
      <c r="AA161">
        <v>1</v>
      </c>
      <c r="AB161">
        <v>-366.1</v>
      </c>
      <c r="AC161">
        <v>-65.89</v>
      </c>
      <c r="AD161">
        <v>-431.99</v>
      </c>
    </row>
    <row r="162" spans="26:30">
      <c r="Z162" s="8" t="s">
        <v>553</v>
      </c>
      <c r="AA162">
        <v>1</v>
      </c>
      <c r="AB162">
        <v>-214.9</v>
      </c>
      <c r="AC162">
        <v>-38.68</v>
      </c>
      <c r="AD162">
        <v>-253.58</v>
      </c>
    </row>
    <row r="163" spans="26:30">
      <c r="Z163" s="8" t="s">
        <v>556</v>
      </c>
      <c r="AA163">
        <v>1</v>
      </c>
      <c r="AB163">
        <v>-1200</v>
      </c>
      <c r="AC163">
        <v>-216</v>
      </c>
      <c r="AD163">
        <v>-1416</v>
      </c>
    </row>
    <row r="164" spans="26:30">
      <c r="Z164" s="8" t="s">
        <v>558</v>
      </c>
      <c r="AA164">
        <v>1</v>
      </c>
      <c r="AB164">
        <v>-570</v>
      </c>
      <c r="AD164">
        <v>-570</v>
      </c>
    </row>
    <row r="165" spans="26:30">
      <c r="Z165" s="8" t="s">
        <v>560</v>
      </c>
      <c r="AA165">
        <v>1</v>
      </c>
      <c r="AB165">
        <v>-2894.05</v>
      </c>
      <c r="AC165">
        <v>-520.95000000000005</v>
      </c>
      <c r="AD165">
        <v>-3415</v>
      </c>
    </row>
    <row r="166" spans="26:30">
      <c r="Z166" s="8" t="s">
        <v>562</v>
      </c>
      <c r="AA166">
        <v>1</v>
      </c>
      <c r="AB166">
        <v>-820</v>
      </c>
      <c r="AC166">
        <v>-147.6</v>
      </c>
      <c r="AD166">
        <v>-967.6</v>
      </c>
    </row>
    <row r="167" spans="26:30">
      <c r="Z167" s="8" t="s">
        <v>564</v>
      </c>
      <c r="AA167">
        <v>1</v>
      </c>
      <c r="AB167">
        <v>-3750</v>
      </c>
      <c r="AC167">
        <v>300</v>
      </c>
      <c r="AD167">
        <v>-3450</v>
      </c>
    </row>
    <row r="168" spans="26:30">
      <c r="Z168" s="8" t="s">
        <v>567</v>
      </c>
      <c r="AA168">
        <v>1</v>
      </c>
      <c r="AB168">
        <v>-273.73</v>
      </c>
      <c r="AC168">
        <v>-49.27</v>
      </c>
      <c r="AD168">
        <v>-323</v>
      </c>
    </row>
    <row r="169" spans="26:30">
      <c r="Z169" s="8" t="s">
        <v>569</v>
      </c>
      <c r="AA169">
        <v>1</v>
      </c>
      <c r="AB169">
        <v>-1240</v>
      </c>
      <c r="AC169">
        <v>-223.2</v>
      </c>
      <c r="AD169">
        <v>-1463.2</v>
      </c>
    </row>
    <row r="170" spans="26:30">
      <c r="Z170" s="8" t="s">
        <v>571</v>
      </c>
      <c r="AA170">
        <v>3</v>
      </c>
      <c r="AB170">
        <v>-1440</v>
      </c>
      <c r="AC170">
        <v>-259.20000000000005</v>
      </c>
      <c r="AD170">
        <v>-1699.1999999999998</v>
      </c>
    </row>
    <row r="171" spans="26:30">
      <c r="Z171" s="8" t="s">
        <v>574</v>
      </c>
      <c r="AA171">
        <v>1</v>
      </c>
      <c r="AB171">
        <v>-109.32</v>
      </c>
      <c r="AC171">
        <v>-19.68</v>
      </c>
      <c r="AD171">
        <v>-129</v>
      </c>
    </row>
    <row r="172" spans="26:30">
      <c r="Z172" s="8" t="s">
        <v>576</v>
      </c>
      <c r="AA172">
        <v>1</v>
      </c>
      <c r="AB172">
        <v>-16.95</v>
      </c>
      <c r="AC172">
        <v>-3.05</v>
      </c>
      <c r="AD172">
        <v>-20</v>
      </c>
    </row>
    <row r="173" spans="26:30">
      <c r="Z173" s="8" t="s">
        <v>578</v>
      </c>
      <c r="AA173">
        <v>1</v>
      </c>
      <c r="AB173">
        <v>-950</v>
      </c>
      <c r="AC173">
        <v>-171</v>
      </c>
      <c r="AD173">
        <v>-1121</v>
      </c>
    </row>
    <row r="174" spans="26:30">
      <c r="Z174" s="8" t="s">
        <v>581</v>
      </c>
      <c r="AA174">
        <v>1</v>
      </c>
      <c r="AB174">
        <v>-142</v>
      </c>
      <c r="AC174">
        <v>-25.55</v>
      </c>
      <c r="AD174">
        <v>-167.55</v>
      </c>
    </row>
    <row r="175" spans="26:30">
      <c r="Z175" s="8" t="s">
        <v>583</v>
      </c>
      <c r="AA175">
        <v>1</v>
      </c>
      <c r="AB175">
        <v>-697.9</v>
      </c>
      <c r="AD175">
        <v>-697.9</v>
      </c>
    </row>
    <row r="176" spans="26:30">
      <c r="Z176" s="8" t="s">
        <v>585</v>
      </c>
      <c r="AA176">
        <v>1</v>
      </c>
      <c r="AB176">
        <v>-224.15</v>
      </c>
      <c r="AC176">
        <v>-40.35</v>
      </c>
      <c r="AD176">
        <v>-264.5</v>
      </c>
    </row>
    <row r="177" spans="26:30">
      <c r="Z177" s="8" t="s">
        <v>587</v>
      </c>
      <c r="AA177">
        <v>1</v>
      </c>
      <c r="AB177">
        <v>-100</v>
      </c>
      <c r="AC177">
        <v>-18</v>
      </c>
      <c r="AD177">
        <v>-118</v>
      </c>
    </row>
    <row r="178" spans="26:30">
      <c r="Z178" s="8" t="s">
        <v>590</v>
      </c>
      <c r="AA178">
        <v>2</v>
      </c>
      <c r="AB178">
        <v>-1146.0900000000001</v>
      </c>
      <c r="AD178">
        <v>-1146.0900000000001</v>
      </c>
    </row>
    <row r="179" spans="26:30">
      <c r="Z179" s="8" t="s">
        <v>592</v>
      </c>
      <c r="AA179">
        <v>1</v>
      </c>
      <c r="AB179">
        <v>-64.41</v>
      </c>
      <c r="AC179">
        <v>-11.59</v>
      </c>
      <c r="AD179">
        <v>-76</v>
      </c>
    </row>
    <row r="180" spans="26:30">
      <c r="Z180" s="8" t="s">
        <v>593</v>
      </c>
      <c r="AA180">
        <v>1</v>
      </c>
      <c r="AB180">
        <v>-805.08</v>
      </c>
      <c r="AC180">
        <v>-144.91999999999999</v>
      </c>
      <c r="AD180">
        <v>-950</v>
      </c>
    </row>
    <row r="181" spans="26:30">
      <c r="Z181" s="8" t="s">
        <v>595</v>
      </c>
      <c r="AA181">
        <v>1</v>
      </c>
      <c r="AB181">
        <v>-130</v>
      </c>
      <c r="AC181">
        <v>-23.4</v>
      </c>
      <c r="AD181">
        <v>-153.4</v>
      </c>
    </row>
    <row r="182" spans="26:30">
      <c r="Z182" s="8" t="s">
        <v>598</v>
      </c>
      <c r="AA182">
        <v>1</v>
      </c>
      <c r="AB182">
        <v>-51.98</v>
      </c>
      <c r="AC182">
        <v>-9.36</v>
      </c>
      <c r="AD182">
        <v>-61.34</v>
      </c>
    </row>
    <row r="183" spans="26:30">
      <c r="Z183" s="8" t="s">
        <v>600</v>
      </c>
      <c r="AA183">
        <v>1</v>
      </c>
      <c r="AB183">
        <v>-2090</v>
      </c>
      <c r="AD183">
        <v>-2090</v>
      </c>
    </row>
    <row r="184" spans="26:30">
      <c r="Z184" s="8" t="s">
        <v>603</v>
      </c>
      <c r="AA184">
        <v>1</v>
      </c>
      <c r="AB184">
        <v>-6440.64</v>
      </c>
      <c r="AC184">
        <v>-1159.3599999999999</v>
      </c>
      <c r="AD184">
        <v>-7600</v>
      </c>
    </row>
    <row r="185" spans="26:30">
      <c r="Z185" s="8" t="s">
        <v>605</v>
      </c>
      <c r="AA185">
        <v>1</v>
      </c>
      <c r="AB185">
        <v>-600</v>
      </c>
      <c r="AC185">
        <v>-108</v>
      </c>
      <c r="AD185">
        <v>-708</v>
      </c>
    </row>
    <row r="186" spans="26:30">
      <c r="Z186" s="8" t="s">
        <v>608</v>
      </c>
      <c r="AA186">
        <v>1</v>
      </c>
      <c r="AB186">
        <v>-101.69</v>
      </c>
      <c r="AC186">
        <v>-18.309999999999999</v>
      </c>
      <c r="AD186">
        <v>-120</v>
      </c>
    </row>
    <row r="187" spans="26:30">
      <c r="Z187" s="8" t="s">
        <v>611</v>
      </c>
      <c r="AA187">
        <v>1</v>
      </c>
      <c r="AB187">
        <v>-61</v>
      </c>
      <c r="AD187">
        <v>-61</v>
      </c>
    </row>
    <row r="188" spans="26:30">
      <c r="Z188" s="8" t="s">
        <v>614</v>
      </c>
      <c r="AA188">
        <v>1</v>
      </c>
      <c r="AB188">
        <v>-112.71</v>
      </c>
      <c r="AC188">
        <v>-20.29</v>
      </c>
      <c r="AD188">
        <v>-133</v>
      </c>
    </row>
    <row r="189" spans="26:30">
      <c r="Z189" s="8" t="s">
        <v>616</v>
      </c>
      <c r="AA189">
        <v>1</v>
      </c>
      <c r="AB189">
        <v>-261.75</v>
      </c>
      <c r="AD189">
        <v>-261.75</v>
      </c>
    </row>
    <row r="190" spans="26:30">
      <c r="Z190" s="8" t="s">
        <v>618</v>
      </c>
      <c r="AA190">
        <v>1</v>
      </c>
      <c r="AB190">
        <v>-355.93</v>
      </c>
      <c r="AC190">
        <v>-64.069999999999993</v>
      </c>
      <c r="AD190">
        <v>-420</v>
      </c>
    </row>
    <row r="191" spans="26:30">
      <c r="Z191" s="8" t="s">
        <v>621</v>
      </c>
      <c r="AA191">
        <v>1</v>
      </c>
      <c r="AB191">
        <v>-124</v>
      </c>
      <c r="AC191">
        <v>-22.32</v>
      </c>
      <c r="AD191">
        <v>-146.32</v>
      </c>
    </row>
    <row r="192" spans="26:30">
      <c r="Z192" s="8" t="s">
        <v>624</v>
      </c>
      <c r="AA192">
        <v>1</v>
      </c>
      <c r="AB192">
        <v>-2261.8000000000002</v>
      </c>
      <c r="AC192">
        <v>-407.12</v>
      </c>
      <c r="AD192">
        <v>-2668.92</v>
      </c>
    </row>
    <row r="193" spans="26:30">
      <c r="Z193" s="8" t="s">
        <v>626</v>
      </c>
      <c r="AA193">
        <v>1</v>
      </c>
      <c r="AB193">
        <v>-310</v>
      </c>
      <c r="AC193">
        <v>-55.8</v>
      </c>
      <c r="AD193">
        <v>-365.8</v>
      </c>
    </row>
    <row r="194" spans="26:30">
      <c r="Z194" s="8" t="s">
        <v>628</v>
      </c>
      <c r="AA194">
        <v>1</v>
      </c>
      <c r="AB194">
        <v>-519.92999999999995</v>
      </c>
      <c r="AC194">
        <v>-93.59</v>
      </c>
      <c r="AD194">
        <v>-613.52</v>
      </c>
    </row>
    <row r="195" spans="26:30">
      <c r="Z195" s="8" t="s">
        <v>630</v>
      </c>
      <c r="AA195">
        <v>1</v>
      </c>
      <c r="AB195">
        <v>-576.57000000000005</v>
      </c>
      <c r="AC195">
        <v>-103.78</v>
      </c>
      <c r="AD195">
        <v>-680.35</v>
      </c>
    </row>
    <row r="196" spans="26:30">
      <c r="Z196" s="8" t="s">
        <v>632</v>
      </c>
      <c r="AA196">
        <v>1</v>
      </c>
      <c r="AB196">
        <v>-150</v>
      </c>
      <c r="AD196">
        <v>-150</v>
      </c>
    </row>
    <row r="197" spans="26:30">
      <c r="Z197" s="8" t="s">
        <v>634</v>
      </c>
      <c r="AA197">
        <v>1</v>
      </c>
      <c r="AB197">
        <v>-565</v>
      </c>
      <c r="AD197">
        <v>-565</v>
      </c>
    </row>
    <row r="198" spans="26:30">
      <c r="Z198" s="8" t="s">
        <v>637</v>
      </c>
      <c r="AA198">
        <v>1</v>
      </c>
      <c r="AB198">
        <v>-250.03</v>
      </c>
      <c r="AD198">
        <v>-250.03</v>
      </c>
    </row>
    <row r="199" spans="26:30">
      <c r="Z199" s="8" t="s">
        <v>638</v>
      </c>
      <c r="AA199">
        <v>1</v>
      </c>
      <c r="AB199">
        <v>-9627.19</v>
      </c>
      <c r="AD199">
        <v>-9627.19</v>
      </c>
    </row>
    <row r="200" spans="26:30">
      <c r="Z200" s="8" t="s">
        <v>641</v>
      </c>
      <c r="AA200">
        <v>1</v>
      </c>
      <c r="AB200">
        <v>-150</v>
      </c>
      <c r="AD200">
        <v>-150</v>
      </c>
    </row>
    <row r="201" spans="26:30">
      <c r="Z201" s="8" t="s">
        <v>644</v>
      </c>
      <c r="AA201">
        <v>1</v>
      </c>
      <c r="AB201">
        <v>-6004.25</v>
      </c>
      <c r="AC201">
        <v>-1080.75</v>
      </c>
      <c r="AD201">
        <v>-7085</v>
      </c>
    </row>
    <row r="202" spans="26:30">
      <c r="Z202" s="8" t="s">
        <v>646</v>
      </c>
      <c r="AA202">
        <v>1</v>
      </c>
      <c r="AB202">
        <v>-2076.25</v>
      </c>
      <c r="AC202">
        <v>-373.75</v>
      </c>
      <c r="AD202">
        <v>-2450</v>
      </c>
    </row>
    <row r="203" spans="26:30">
      <c r="Z203" s="8" t="s">
        <v>648</v>
      </c>
      <c r="AA203">
        <v>2</v>
      </c>
      <c r="AB203">
        <v>-4113.22</v>
      </c>
      <c r="AC203">
        <v>-740.38</v>
      </c>
      <c r="AD203">
        <v>-4853.6000000000004</v>
      </c>
    </row>
    <row r="204" spans="26:30">
      <c r="Z204" s="8" t="s">
        <v>650</v>
      </c>
      <c r="AA204">
        <v>1</v>
      </c>
      <c r="AB204">
        <v>-1186.02</v>
      </c>
      <c r="AC204">
        <v>-213.48</v>
      </c>
      <c r="AD204">
        <v>-1399.5</v>
      </c>
    </row>
    <row r="205" spans="26:30">
      <c r="Z205" s="8" t="s">
        <v>652</v>
      </c>
      <c r="AA205">
        <v>1</v>
      </c>
      <c r="AB205">
        <v>-272.02999999999997</v>
      </c>
      <c r="AC205">
        <v>-48.97</v>
      </c>
      <c r="AD205">
        <v>-321</v>
      </c>
    </row>
    <row r="206" spans="26:30">
      <c r="Z206" s="8" t="s">
        <v>653</v>
      </c>
      <c r="AA206">
        <v>1</v>
      </c>
      <c r="AB206">
        <v>-34498.81</v>
      </c>
      <c r="AC206">
        <v>-6209.78</v>
      </c>
      <c r="AD206">
        <v>-40708.589999999997</v>
      </c>
    </row>
    <row r="207" spans="26:30">
      <c r="Z207" s="8" t="s">
        <v>656</v>
      </c>
      <c r="AA207">
        <v>1</v>
      </c>
      <c r="AB207">
        <v>-390</v>
      </c>
      <c r="AC207">
        <v>-70.2</v>
      </c>
      <c r="AD207">
        <v>-460.2</v>
      </c>
    </row>
    <row r="208" spans="26:30">
      <c r="Z208" s="8" t="s">
        <v>659</v>
      </c>
      <c r="AA208">
        <v>1</v>
      </c>
      <c r="AB208">
        <v>-261.86</v>
      </c>
      <c r="AC208">
        <v>-47.14</v>
      </c>
      <c r="AD208">
        <v>-309</v>
      </c>
    </row>
    <row r="209" spans="26:30">
      <c r="Z209" s="8" t="s">
        <v>660</v>
      </c>
      <c r="AA209">
        <v>1</v>
      </c>
      <c r="AB209">
        <v>-211.86</v>
      </c>
      <c r="AC209">
        <v>-38.14</v>
      </c>
      <c r="AD209">
        <v>-250</v>
      </c>
    </row>
    <row r="210" spans="26:30">
      <c r="Z210" s="8" t="s">
        <v>662</v>
      </c>
      <c r="AA210">
        <v>1</v>
      </c>
      <c r="AB210">
        <v>-292.37</v>
      </c>
      <c r="AC210">
        <v>-52.63</v>
      </c>
      <c r="AD210">
        <v>-345</v>
      </c>
    </row>
    <row r="211" spans="26:30">
      <c r="Z211" s="8" t="s">
        <v>664</v>
      </c>
      <c r="AA211">
        <v>1</v>
      </c>
      <c r="AB211">
        <v>-59.32</v>
      </c>
      <c r="AC211">
        <v>-10.68</v>
      </c>
      <c r="AD211">
        <v>-70</v>
      </c>
    </row>
    <row r="212" spans="26:30">
      <c r="Z212" s="8" t="s">
        <v>666</v>
      </c>
      <c r="AA212">
        <v>1</v>
      </c>
      <c r="AB212">
        <v>-381.36</v>
      </c>
      <c r="AC212">
        <v>-68.64</v>
      </c>
      <c r="AD212">
        <v>-450</v>
      </c>
    </row>
    <row r="213" spans="26:30">
      <c r="Z213" s="8" t="s">
        <v>668</v>
      </c>
      <c r="AA213">
        <v>1</v>
      </c>
      <c r="AB213">
        <v>-23.69</v>
      </c>
      <c r="AC213">
        <v>-4.26</v>
      </c>
      <c r="AD213">
        <v>-27.95</v>
      </c>
    </row>
    <row r="214" spans="26:30">
      <c r="Z214" s="8" t="s">
        <v>670</v>
      </c>
      <c r="AA214">
        <v>1</v>
      </c>
      <c r="AB214">
        <v>-47.37</v>
      </c>
      <c r="AC214">
        <v>-8.5299999999999994</v>
      </c>
      <c r="AD214">
        <v>-55.9</v>
      </c>
    </row>
    <row r="215" spans="26:30">
      <c r="Z215" s="8" t="s">
        <v>672</v>
      </c>
      <c r="AA215">
        <v>1</v>
      </c>
      <c r="AB215">
        <v>-25.33</v>
      </c>
      <c r="AC215">
        <v>-4.5599999999999996</v>
      </c>
      <c r="AD215">
        <v>-29.89</v>
      </c>
    </row>
    <row r="216" spans="26:30">
      <c r="Z216" s="8" t="s">
        <v>674</v>
      </c>
      <c r="AA216">
        <v>1</v>
      </c>
      <c r="AB216">
        <v>-644.75</v>
      </c>
      <c r="AC216">
        <v>-116.05</v>
      </c>
      <c r="AD216">
        <v>-760.8</v>
      </c>
    </row>
    <row r="217" spans="26:30">
      <c r="Z217" s="8" t="s">
        <v>676</v>
      </c>
      <c r="AA217">
        <v>1</v>
      </c>
      <c r="AB217">
        <v>-58.47</v>
      </c>
      <c r="AC217">
        <v>-10.53</v>
      </c>
      <c r="AD217">
        <v>-69</v>
      </c>
    </row>
    <row r="218" spans="26:30">
      <c r="Z218" s="8" t="s">
        <v>679</v>
      </c>
      <c r="AA218">
        <v>1</v>
      </c>
      <c r="AB218">
        <v>-2415.25</v>
      </c>
      <c r="AC218">
        <v>-434.75</v>
      </c>
      <c r="AD218">
        <v>-2850</v>
      </c>
    </row>
    <row r="219" spans="26:30">
      <c r="Z219" s="8" t="s">
        <v>681</v>
      </c>
      <c r="AA219">
        <v>1</v>
      </c>
      <c r="AB219">
        <v>-6.27</v>
      </c>
      <c r="AC219">
        <v>-1.1299999999999999</v>
      </c>
      <c r="AD219">
        <v>-7.4</v>
      </c>
    </row>
    <row r="220" spans="26:30">
      <c r="Z220" s="8" t="s">
        <v>683</v>
      </c>
      <c r="AA220">
        <v>1</v>
      </c>
      <c r="AB220">
        <v>-100</v>
      </c>
      <c r="AD220">
        <v>-100</v>
      </c>
    </row>
    <row r="221" spans="26:30">
      <c r="Z221" s="8" t="s">
        <v>685</v>
      </c>
      <c r="AA221">
        <v>1</v>
      </c>
      <c r="AB221">
        <v>-1500</v>
      </c>
      <c r="AC221">
        <v>-270</v>
      </c>
      <c r="AD221">
        <v>-1770</v>
      </c>
    </row>
    <row r="222" spans="26:30">
      <c r="Z222" s="8" t="s">
        <v>687</v>
      </c>
      <c r="AA222">
        <v>1</v>
      </c>
      <c r="AB222">
        <v>-309.63</v>
      </c>
      <c r="AC222">
        <v>-55.7</v>
      </c>
      <c r="AD222">
        <v>-365.33</v>
      </c>
    </row>
    <row r="223" spans="26:30">
      <c r="Z223" s="8" t="s">
        <v>689</v>
      </c>
      <c r="AA223">
        <v>1</v>
      </c>
      <c r="AB223">
        <v>-870.59</v>
      </c>
      <c r="AC223">
        <v>-156.71</v>
      </c>
      <c r="AD223">
        <v>-1027.3</v>
      </c>
    </row>
    <row r="224" spans="26:30">
      <c r="Z224" s="8" t="s">
        <v>691</v>
      </c>
      <c r="AA224">
        <v>1</v>
      </c>
      <c r="AB224">
        <v>-50</v>
      </c>
      <c r="AC224">
        <v>-9</v>
      </c>
      <c r="AD224">
        <v>-59</v>
      </c>
    </row>
    <row r="225" spans="26:30">
      <c r="Z225" s="8" t="s">
        <v>694</v>
      </c>
      <c r="AA225">
        <v>1</v>
      </c>
      <c r="AB225">
        <v>-279.66000000000003</v>
      </c>
      <c r="AC225">
        <v>-50.34</v>
      </c>
      <c r="AD225">
        <v>-330</v>
      </c>
    </row>
    <row r="226" spans="26:30">
      <c r="Z226" s="8" t="s">
        <v>696</v>
      </c>
      <c r="AA226">
        <v>1</v>
      </c>
      <c r="AB226">
        <v>-240</v>
      </c>
      <c r="AC226">
        <v>-43.2</v>
      </c>
      <c r="AD226">
        <v>-283.2</v>
      </c>
    </row>
    <row r="227" spans="26:30">
      <c r="Z227" s="8" t="s">
        <v>697</v>
      </c>
      <c r="AA227">
        <v>1</v>
      </c>
      <c r="AB227">
        <v>-900</v>
      </c>
      <c r="AC227">
        <v>-162</v>
      </c>
      <c r="AD227">
        <v>-1062</v>
      </c>
    </row>
    <row r="228" spans="26:30">
      <c r="Z228" s="8" t="s">
        <v>698</v>
      </c>
      <c r="AA228">
        <v>1</v>
      </c>
      <c r="AB228">
        <v>-500</v>
      </c>
      <c r="AC228">
        <v>-90</v>
      </c>
      <c r="AD228">
        <v>-590</v>
      </c>
    </row>
    <row r="229" spans="26:30">
      <c r="Z229" s="8" t="s">
        <v>699</v>
      </c>
      <c r="AA229">
        <v>1</v>
      </c>
      <c r="AB229">
        <v>-101.69</v>
      </c>
      <c r="AC229">
        <v>-18.309999999999999</v>
      </c>
      <c r="AD229">
        <v>-120</v>
      </c>
    </row>
    <row r="230" spans="26:30">
      <c r="Z230" s="8" t="s">
        <v>702</v>
      </c>
      <c r="AA230">
        <v>1</v>
      </c>
      <c r="AB230">
        <v>-75.849999999999994</v>
      </c>
      <c r="AC230">
        <v>-13.65</v>
      </c>
      <c r="AD230">
        <v>-89.5</v>
      </c>
    </row>
    <row r="231" spans="26:30">
      <c r="Z231" s="8" t="s">
        <v>704</v>
      </c>
      <c r="AA231">
        <v>1</v>
      </c>
      <c r="AB231">
        <v>-145.24</v>
      </c>
      <c r="AC231">
        <v>-26.16</v>
      </c>
      <c r="AD231">
        <v>-171.4</v>
      </c>
    </row>
    <row r="232" spans="26:30">
      <c r="Z232" s="8" t="s">
        <v>707</v>
      </c>
      <c r="AA232">
        <v>1</v>
      </c>
      <c r="AB232">
        <v>-1127.1400000000001</v>
      </c>
      <c r="AC232">
        <v>-202.86</v>
      </c>
      <c r="AD232">
        <v>-1330</v>
      </c>
    </row>
    <row r="233" spans="26:30">
      <c r="Z233" s="8" t="s">
        <v>709</v>
      </c>
      <c r="AA233">
        <v>1</v>
      </c>
      <c r="AB233">
        <v>-81.36</v>
      </c>
      <c r="AC233">
        <v>-14.64</v>
      </c>
      <c r="AD233">
        <v>-96</v>
      </c>
    </row>
    <row r="234" spans="26:30">
      <c r="Z234" s="8" t="s">
        <v>710</v>
      </c>
      <c r="AA234">
        <v>1</v>
      </c>
      <c r="AB234">
        <v>-58.39</v>
      </c>
      <c r="AC234">
        <v>-10.51</v>
      </c>
      <c r="AD234">
        <v>-68.900000000000006</v>
      </c>
    </row>
    <row r="235" spans="26:30">
      <c r="Z235" s="8" t="s">
        <v>713</v>
      </c>
      <c r="AA235">
        <v>1</v>
      </c>
      <c r="AB235">
        <v>-900</v>
      </c>
      <c r="AC235">
        <v>-162</v>
      </c>
      <c r="AD235">
        <v>-1062</v>
      </c>
    </row>
    <row r="236" spans="26:30">
      <c r="Z236" s="8" t="s">
        <v>715</v>
      </c>
      <c r="AA236">
        <v>1</v>
      </c>
      <c r="AB236">
        <v>-25.33</v>
      </c>
      <c r="AC236">
        <v>-4.5599999999999996</v>
      </c>
      <c r="AD236">
        <v>-29.89</v>
      </c>
    </row>
    <row r="237" spans="26:30">
      <c r="Z237" s="8" t="s">
        <v>717</v>
      </c>
      <c r="AA237">
        <v>1</v>
      </c>
      <c r="AB237">
        <v>-86.44</v>
      </c>
      <c r="AC237">
        <v>-15.56</v>
      </c>
      <c r="AD237">
        <v>-102</v>
      </c>
    </row>
    <row r="238" spans="26:30">
      <c r="Z238" s="8" t="s">
        <v>718</v>
      </c>
      <c r="AA238">
        <v>1</v>
      </c>
      <c r="AB238">
        <v>-364.41</v>
      </c>
      <c r="AC238">
        <v>-65.59</v>
      </c>
      <c r="AD238">
        <v>-430</v>
      </c>
    </row>
    <row r="239" spans="26:30">
      <c r="Z239" s="8" t="s">
        <v>720</v>
      </c>
      <c r="AA239">
        <v>1</v>
      </c>
      <c r="AB239">
        <v>-220</v>
      </c>
      <c r="AC239">
        <v>-39.6</v>
      </c>
      <c r="AD239">
        <v>-259.60000000000002</v>
      </c>
    </row>
    <row r="240" spans="26:30">
      <c r="Z240" s="8" t="s">
        <v>722</v>
      </c>
      <c r="AA240">
        <v>1</v>
      </c>
      <c r="AB240">
        <v>-5050</v>
      </c>
      <c r="AC240">
        <v>-909</v>
      </c>
      <c r="AD240">
        <v>-5959</v>
      </c>
    </row>
    <row r="241" spans="26:30">
      <c r="Z241" s="8" t="s">
        <v>723</v>
      </c>
      <c r="AA241">
        <v>1</v>
      </c>
      <c r="AB241">
        <v>-2676.75</v>
      </c>
      <c r="AC241">
        <v>-481.82</v>
      </c>
      <c r="AD241">
        <v>-3158.57</v>
      </c>
    </row>
    <row r="242" spans="26:30">
      <c r="Z242" s="8" t="s">
        <v>726</v>
      </c>
      <c r="AA242">
        <v>1</v>
      </c>
      <c r="AB242">
        <v>-600</v>
      </c>
      <c r="AC242">
        <v>-108</v>
      </c>
      <c r="AD242">
        <v>-708</v>
      </c>
    </row>
    <row r="243" spans="26:30">
      <c r="Z243" s="8" t="s">
        <v>727</v>
      </c>
      <c r="AA243">
        <v>1</v>
      </c>
      <c r="AB243">
        <v>-211.87</v>
      </c>
      <c r="AC243">
        <v>-38.14</v>
      </c>
      <c r="AD243">
        <v>-250.01</v>
      </c>
    </row>
    <row r="244" spans="26:30">
      <c r="Z244" s="8" t="s">
        <v>729</v>
      </c>
      <c r="AA244">
        <v>1</v>
      </c>
      <c r="AB244">
        <v>-16000</v>
      </c>
      <c r="AC244">
        <v>-2880</v>
      </c>
      <c r="AD244">
        <v>-18880</v>
      </c>
    </row>
    <row r="245" spans="26:30">
      <c r="Z245" s="8" t="s">
        <v>730</v>
      </c>
      <c r="AA245">
        <v>1</v>
      </c>
      <c r="AB245">
        <v>-24621.97</v>
      </c>
      <c r="AC245">
        <v>-4431.95</v>
      </c>
      <c r="AD245">
        <v>-29053.919999999998</v>
      </c>
    </row>
    <row r="246" spans="26:30">
      <c r="Z246" s="8" t="s">
        <v>731</v>
      </c>
      <c r="AA246">
        <v>1</v>
      </c>
      <c r="AB246">
        <v>-590.76</v>
      </c>
      <c r="AC246">
        <v>-106.34</v>
      </c>
      <c r="AD246">
        <v>-697.1</v>
      </c>
    </row>
    <row r="247" spans="26:30">
      <c r="Z247" s="8" t="s">
        <v>733</v>
      </c>
      <c r="AA247">
        <v>1</v>
      </c>
      <c r="AB247">
        <v>-7504.19</v>
      </c>
      <c r="AC247">
        <v>-1350.81</v>
      </c>
      <c r="AD247">
        <v>-8855</v>
      </c>
    </row>
    <row r="248" spans="26:30">
      <c r="Z248" s="8" t="s">
        <v>735</v>
      </c>
      <c r="AA248">
        <v>1</v>
      </c>
      <c r="AB248">
        <v>-100</v>
      </c>
      <c r="AC248">
        <v>-18</v>
      </c>
      <c r="AD248">
        <v>-118</v>
      </c>
    </row>
    <row r="249" spans="26:30">
      <c r="Z249" s="8" t="s">
        <v>737</v>
      </c>
      <c r="AA249">
        <v>1</v>
      </c>
      <c r="AB249">
        <v>-1907.63</v>
      </c>
      <c r="AC249">
        <v>-343.37</v>
      </c>
      <c r="AD249">
        <v>-2251</v>
      </c>
    </row>
    <row r="250" spans="26:30">
      <c r="Z250" s="8" t="s">
        <v>739</v>
      </c>
      <c r="AA250">
        <v>1</v>
      </c>
      <c r="AB250">
        <v>-82.2</v>
      </c>
      <c r="AC250">
        <v>-14.8</v>
      </c>
      <c r="AD250">
        <v>-97</v>
      </c>
    </row>
    <row r="251" spans="26:30">
      <c r="Z251" s="8" t="s">
        <v>741</v>
      </c>
      <c r="AA251">
        <v>1</v>
      </c>
      <c r="AB251">
        <v>-847.46</v>
      </c>
      <c r="AC251">
        <v>-152.54</v>
      </c>
      <c r="AD251">
        <v>-1000</v>
      </c>
    </row>
    <row r="252" spans="26:30">
      <c r="Z252" s="8" t="s">
        <v>743</v>
      </c>
      <c r="AA252">
        <v>1</v>
      </c>
      <c r="AB252">
        <v>-254.24</v>
      </c>
      <c r="AC252">
        <v>-45.76</v>
      </c>
      <c r="AD252">
        <v>-300</v>
      </c>
    </row>
    <row r="253" spans="26:30">
      <c r="Z253" s="8" t="s">
        <v>746</v>
      </c>
      <c r="AA253">
        <v>1</v>
      </c>
      <c r="AB253">
        <v>-95</v>
      </c>
      <c r="AD253">
        <v>-95</v>
      </c>
    </row>
    <row r="254" spans="26:30">
      <c r="Z254" s="8" t="s">
        <v>748</v>
      </c>
      <c r="AA254">
        <v>1</v>
      </c>
      <c r="AB254">
        <v>-92.8</v>
      </c>
      <c r="AC254">
        <v>-16.7</v>
      </c>
      <c r="AD254">
        <v>-109.5</v>
      </c>
    </row>
    <row r="255" spans="26:30">
      <c r="Z255" s="8" t="s">
        <v>750</v>
      </c>
      <c r="AA255">
        <v>1</v>
      </c>
      <c r="AB255">
        <v>-2667</v>
      </c>
      <c r="AC255">
        <v>-480.06</v>
      </c>
      <c r="AD255">
        <v>-3147.06</v>
      </c>
    </row>
    <row r="256" spans="26:30">
      <c r="Z256" s="8" t="s">
        <v>751</v>
      </c>
      <c r="AA256">
        <v>1</v>
      </c>
      <c r="AB256">
        <v>-2400</v>
      </c>
      <c r="AC256">
        <v>-432</v>
      </c>
      <c r="AD256">
        <v>-2832</v>
      </c>
    </row>
    <row r="257" spans="26:30">
      <c r="Z257" s="8" t="s">
        <v>752</v>
      </c>
      <c r="AA257">
        <v>1</v>
      </c>
      <c r="AB257">
        <v>-1080</v>
      </c>
      <c r="AC257">
        <v>-194.4</v>
      </c>
      <c r="AD257">
        <v>-1274.4000000000001</v>
      </c>
    </row>
    <row r="258" spans="26:30">
      <c r="Z258" s="8" t="s">
        <v>753</v>
      </c>
      <c r="AA258">
        <v>1</v>
      </c>
      <c r="AB258">
        <v>-500</v>
      </c>
      <c r="AC258">
        <v>-90</v>
      </c>
      <c r="AD258">
        <v>-590</v>
      </c>
    </row>
    <row r="259" spans="26:30">
      <c r="Z259" s="8" t="s">
        <v>755</v>
      </c>
      <c r="AA259">
        <v>1</v>
      </c>
      <c r="AB259">
        <v>-1283.9000000000001</v>
      </c>
      <c r="AC259">
        <v>-231.1</v>
      </c>
      <c r="AD259">
        <v>-1515</v>
      </c>
    </row>
    <row r="260" spans="26:30">
      <c r="Z260" s="8" t="s">
        <v>757</v>
      </c>
      <c r="AA260">
        <v>1</v>
      </c>
      <c r="AB260">
        <v>-2069.8000000000002</v>
      </c>
      <c r="AC260">
        <v>-372.56</v>
      </c>
      <c r="AD260">
        <v>-2442.36</v>
      </c>
    </row>
    <row r="261" spans="26:30">
      <c r="Z261" s="8" t="s">
        <v>759</v>
      </c>
      <c r="AA261">
        <v>1</v>
      </c>
      <c r="AB261">
        <v>-1900</v>
      </c>
      <c r="AC261">
        <v>-342</v>
      </c>
      <c r="AD261">
        <v>-2242</v>
      </c>
    </row>
    <row r="262" spans="26:30">
      <c r="Z262" s="8" t="s">
        <v>762</v>
      </c>
      <c r="AA262">
        <v>1</v>
      </c>
      <c r="AB262">
        <v>-79.41</v>
      </c>
      <c r="AC262">
        <v>-14.29</v>
      </c>
      <c r="AD262">
        <v>-93.7</v>
      </c>
    </row>
    <row r="263" spans="26:30">
      <c r="Z263" s="8" t="s">
        <v>763</v>
      </c>
      <c r="AA263">
        <v>1</v>
      </c>
      <c r="AB263">
        <v>-227.05</v>
      </c>
      <c r="AC263">
        <v>-40.869999999999997</v>
      </c>
      <c r="AD263">
        <v>-267.92</v>
      </c>
    </row>
    <row r="264" spans="26:30">
      <c r="Z264" s="8" t="s">
        <v>765</v>
      </c>
      <c r="AA264">
        <v>1</v>
      </c>
      <c r="AB264">
        <v>-434.69</v>
      </c>
      <c r="AC264">
        <v>-78.25</v>
      </c>
      <c r="AD264">
        <v>-512.94000000000005</v>
      </c>
    </row>
    <row r="265" spans="26:30">
      <c r="Z265" s="8" t="s">
        <v>768</v>
      </c>
      <c r="AA265">
        <v>1</v>
      </c>
      <c r="AB265">
        <v>-5052</v>
      </c>
      <c r="AD265">
        <v>-5052</v>
      </c>
    </row>
    <row r="266" spans="26:30">
      <c r="Z266" s="8" t="s">
        <v>770</v>
      </c>
      <c r="AA266">
        <v>1</v>
      </c>
      <c r="AB266">
        <v>-127.12</v>
      </c>
      <c r="AC266">
        <v>-22.88</v>
      </c>
      <c r="AD266">
        <v>-150</v>
      </c>
    </row>
    <row r="267" spans="26:30">
      <c r="Z267" s="8" t="s">
        <v>771</v>
      </c>
      <c r="AA267">
        <v>1</v>
      </c>
      <c r="AB267">
        <v>-298.31</v>
      </c>
      <c r="AC267">
        <v>-53.69</v>
      </c>
      <c r="AD267">
        <v>-352</v>
      </c>
    </row>
    <row r="268" spans="26:30">
      <c r="Z268" s="8" t="s">
        <v>774</v>
      </c>
      <c r="AA268">
        <v>1</v>
      </c>
      <c r="AB268">
        <v>-2400</v>
      </c>
      <c r="AC268">
        <v>-432</v>
      </c>
      <c r="AD268">
        <v>-2832</v>
      </c>
    </row>
    <row r="269" spans="26:30">
      <c r="Z269" s="8" t="s">
        <v>775</v>
      </c>
      <c r="AA269">
        <v>1</v>
      </c>
      <c r="AB269">
        <v>-1915.26</v>
      </c>
      <c r="AC269">
        <v>-344.74</v>
      </c>
      <c r="AD269">
        <v>-2260</v>
      </c>
    </row>
    <row r="270" spans="26:30">
      <c r="Z270" s="8" t="s">
        <v>777</v>
      </c>
      <c r="AA270">
        <v>1</v>
      </c>
      <c r="AB270">
        <v>-221.82</v>
      </c>
      <c r="AC270">
        <v>-39.93</v>
      </c>
      <c r="AD270">
        <v>-261.75</v>
      </c>
    </row>
    <row r="271" spans="26:30">
      <c r="Z271" s="8" t="s">
        <v>778</v>
      </c>
      <c r="AA271">
        <v>1</v>
      </c>
      <c r="AB271">
        <v>-192</v>
      </c>
      <c r="AC271">
        <v>-34.56</v>
      </c>
      <c r="AD271">
        <v>-226.56</v>
      </c>
    </row>
    <row r="272" spans="26:30">
      <c r="Z272" s="8" t="s">
        <v>780</v>
      </c>
      <c r="AA272">
        <v>1</v>
      </c>
      <c r="AB272">
        <v>-2076.27</v>
      </c>
      <c r="AC272">
        <v>-373.73</v>
      </c>
      <c r="AD272">
        <v>-2450</v>
      </c>
    </row>
    <row r="273" spans="26:30">
      <c r="Z273" s="8" t="s">
        <v>782</v>
      </c>
      <c r="AA273">
        <v>1</v>
      </c>
      <c r="AB273">
        <v>-600</v>
      </c>
      <c r="AC273">
        <v>-108</v>
      </c>
      <c r="AD273">
        <v>-708</v>
      </c>
    </row>
    <row r="274" spans="26:30">
      <c r="Z274" s="8" t="s">
        <v>783</v>
      </c>
      <c r="AA274">
        <v>1</v>
      </c>
      <c r="AB274">
        <v>-960</v>
      </c>
      <c r="AC274">
        <v>-172.8</v>
      </c>
      <c r="AD274">
        <v>-1132.8</v>
      </c>
    </row>
    <row r="275" spans="26:30">
      <c r="Z275" s="8" t="s">
        <v>784</v>
      </c>
      <c r="AA275">
        <v>1</v>
      </c>
      <c r="AB275">
        <v>-78.39</v>
      </c>
      <c r="AC275">
        <v>-14.11</v>
      </c>
      <c r="AD275">
        <v>-92.5</v>
      </c>
    </row>
    <row r="276" spans="26:30">
      <c r="Z276" s="8" t="s">
        <v>786</v>
      </c>
      <c r="AA276">
        <v>1</v>
      </c>
      <c r="AB276">
        <v>-1350</v>
      </c>
      <c r="AD276">
        <v>-1350</v>
      </c>
    </row>
    <row r="277" spans="26:30">
      <c r="Z277" s="8" t="s">
        <v>787</v>
      </c>
      <c r="AA277">
        <v>1</v>
      </c>
      <c r="AB277">
        <v>-347.46</v>
      </c>
      <c r="AC277">
        <v>-62.54</v>
      </c>
      <c r="AD277">
        <v>-410</v>
      </c>
    </row>
    <row r="278" spans="26:30">
      <c r="Z278" s="8" t="s">
        <v>790</v>
      </c>
      <c r="AA278">
        <v>1</v>
      </c>
      <c r="AB278">
        <v>-1172</v>
      </c>
      <c r="AC278">
        <v>-210.96</v>
      </c>
      <c r="AD278">
        <v>-1382.96</v>
      </c>
    </row>
    <row r="279" spans="26:30">
      <c r="Z279" s="8" t="s">
        <v>792</v>
      </c>
      <c r="AA279">
        <v>1</v>
      </c>
      <c r="AB279">
        <v>-1540</v>
      </c>
      <c r="AD279">
        <v>-1540</v>
      </c>
    </row>
    <row r="280" spans="26:30">
      <c r="Z280" s="8" t="s">
        <v>794</v>
      </c>
      <c r="AA280">
        <v>1</v>
      </c>
      <c r="AB280">
        <v>-150</v>
      </c>
      <c r="AD280">
        <v>-150</v>
      </c>
    </row>
    <row r="281" spans="26:30">
      <c r="Z281" s="8" t="s">
        <v>795</v>
      </c>
      <c r="AA281">
        <v>1</v>
      </c>
      <c r="AB281">
        <v>-360</v>
      </c>
      <c r="AC281">
        <v>-64.8</v>
      </c>
      <c r="AD281">
        <v>-424.8</v>
      </c>
    </row>
    <row r="282" spans="26:30">
      <c r="Z282" s="8" t="s">
        <v>796</v>
      </c>
      <c r="AA282">
        <v>1</v>
      </c>
      <c r="AB282">
        <v>-355.93</v>
      </c>
      <c r="AC282">
        <v>-64.069999999999993</v>
      </c>
      <c r="AD282">
        <v>-420</v>
      </c>
    </row>
    <row r="283" spans="26:30">
      <c r="Z283" s="8" t="s">
        <v>798</v>
      </c>
      <c r="AA283">
        <v>1</v>
      </c>
      <c r="AB283">
        <v>-6440.64</v>
      </c>
      <c r="AC283">
        <v>-1159.3599999999999</v>
      </c>
      <c r="AD283">
        <v>-7600</v>
      </c>
    </row>
    <row r="284" spans="26:30">
      <c r="Z284" s="8" t="s">
        <v>800</v>
      </c>
      <c r="AA284">
        <v>1</v>
      </c>
      <c r="AB284">
        <v>-220.34</v>
      </c>
      <c r="AC284">
        <v>-39.659999999999997</v>
      </c>
      <c r="AD284">
        <v>-260</v>
      </c>
    </row>
    <row r="285" spans="26:30">
      <c r="Z285" s="8" t="s">
        <v>801</v>
      </c>
      <c r="AA285">
        <v>1</v>
      </c>
      <c r="AB285">
        <v>-1560</v>
      </c>
      <c r="AC285">
        <v>-280.8</v>
      </c>
      <c r="AD285">
        <v>-1840.8</v>
      </c>
    </row>
    <row r="286" spans="26:30">
      <c r="Z286" s="8" t="s">
        <v>802</v>
      </c>
      <c r="AA286">
        <v>1</v>
      </c>
      <c r="AB286">
        <v>-298.31</v>
      </c>
      <c r="AC286">
        <v>-53.69</v>
      </c>
      <c r="AD286">
        <v>-352</v>
      </c>
    </row>
    <row r="287" spans="26:30">
      <c r="Z287" s="8" t="s">
        <v>803</v>
      </c>
      <c r="AA287">
        <v>1</v>
      </c>
      <c r="AB287">
        <v>-25.33</v>
      </c>
      <c r="AC287">
        <v>-4.5599999999999996</v>
      </c>
      <c r="AD287">
        <v>-29.89</v>
      </c>
    </row>
    <row r="288" spans="26:30">
      <c r="Z288" s="8" t="s">
        <v>804</v>
      </c>
      <c r="AA288">
        <v>1</v>
      </c>
      <c r="AB288">
        <v>-23.69</v>
      </c>
      <c r="AC288">
        <v>-4.26</v>
      </c>
      <c r="AD288">
        <v>-27.95</v>
      </c>
    </row>
    <row r="289" spans="26:30">
      <c r="Z289" s="8" t="s">
        <v>805</v>
      </c>
      <c r="AA289">
        <v>1</v>
      </c>
      <c r="AB289">
        <v>-47.37</v>
      </c>
      <c r="AC289">
        <v>-8.5299999999999994</v>
      </c>
      <c r="AD289">
        <v>-55.9</v>
      </c>
    </row>
    <row r="290" spans="26:30">
      <c r="Z290" s="8" t="s">
        <v>806</v>
      </c>
      <c r="AA290">
        <v>1</v>
      </c>
      <c r="AB290">
        <v>-1800</v>
      </c>
      <c r="AD290">
        <v>-1800</v>
      </c>
    </row>
    <row r="291" spans="26:30">
      <c r="Z291" s="8" t="s">
        <v>808</v>
      </c>
      <c r="AA291">
        <v>1</v>
      </c>
      <c r="AB291">
        <v>-2076.27</v>
      </c>
      <c r="AC291">
        <v>-373.73</v>
      </c>
      <c r="AD291">
        <v>-2450</v>
      </c>
    </row>
    <row r="292" spans="26:30">
      <c r="Z292" s="8" t="s">
        <v>810</v>
      </c>
      <c r="AA292">
        <v>1</v>
      </c>
      <c r="AB292">
        <v>-220</v>
      </c>
      <c r="AC292">
        <v>-39.6</v>
      </c>
      <c r="AD292">
        <v>-259.60000000000002</v>
      </c>
    </row>
    <row r="293" spans="26:30">
      <c r="Z293" s="8" t="s">
        <v>812</v>
      </c>
      <c r="AA293">
        <v>1</v>
      </c>
      <c r="AB293">
        <v>-480</v>
      </c>
      <c r="AC293">
        <v>-86.4</v>
      </c>
      <c r="AD293">
        <v>-566.4</v>
      </c>
    </row>
    <row r="294" spans="26:30">
      <c r="Z294" s="8" t="s">
        <v>813</v>
      </c>
      <c r="AA294">
        <v>1</v>
      </c>
      <c r="AB294">
        <v>-160</v>
      </c>
      <c r="AD294">
        <v>-160</v>
      </c>
    </row>
    <row r="295" spans="26:30">
      <c r="Z295" s="8" t="s">
        <v>816</v>
      </c>
      <c r="AA295">
        <v>2</v>
      </c>
      <c r="AB295">
        <v>-990</v>
      </c>
      <c r="AC295">
        <v>-158.4</v>
      </c>
      <c r="AD295">
        <v>-1148.4000000000001</v>
      </c>
    </row>
    <row r="296" spans="26:30">
      <c r="Z296" s="8" t="s">
        <v>817</v>
      </c>
      <c r="AA296">
        <v>1</v>
      </c>
      <c r="AB296">
        <v>-41.8</v>
      </c>
      <c r="AC296">
        <v>-7.52</v>
      </c>
      <c r="AD296">
        <v>-49.32</v>
      </c>
    </row>
    <row r="297" spans="26:30">
      <c r="Z297" s="8" t="s">
        <v>819</v>
      </c>
      <c r="AA297">
        <v>1</v>
      </c>
      <c r="AB297">
        <v>-300</v>
      </c>
      <c r="AC297">
        <v>-54</v>
      </c>
      <c r="AD297">
        <v>-354</v>
      </c>
    </row>
    <row r="298" spans="26:30">
      <c r="Z298" s="8" t="s">
        <v>821</v>
      </c>
      <c r="AA298">
        <v>1</v>
      </c>
      <c r="AB298">
        <v>-337.5</v>
      </c>
      <c r="AC298">
        <v>-60.75</v>
      </c>
      <c r="AD298">
        <v>-398.25</v>
      </c>
    </row>
    <row r="299" spans="26:30">
      <c r="Z299" s="8" t="s">
        <v>823</v>
      </c>
      <c r="AA299">
        <v>1</v>
      </c>
      <c r="AB299">
        <v>-360</v>
      </c>
      <c r="AC299">
        <v>-64.8</v>
      </c>
      <c r="AD299">
        <v>-424.8</v>
      </c>
    </row>
    <row r="300" spans="26:30">
      <c r="Z300" s="8" t="s">
        <v>824</v>
      </c>
      <c r="AA300">
        <v>1</v>
      </c>
      <c r="AB300">
        <v>-550</v>
      </c>
      <c r="AD300">
        <v>-550</v>
      </c>
    </row>
    <row r="301" spans="26:30">
      <c r="Z301" s="8" t="s">
        <v>825</v>
      </c>
      <c r="AA301">
        <v>1</v>
      </c>
      <c r="AB301">
        <v>-4186.43</v>
      </c>
      <c r="AC301">
        <v>-753.57</v>
      </c>
      <c r="AD301">
        <v>-4940</v>
      </c>
    </row>
    <row r="302" spans="26:30">
      <c r="Z302" s="8" t="s">
        <v>827</v>
      </c>
      <c r="AA302">
        <v>1</v>
      </c>
      <c r="AB302">
        <v>-320</v>
      </c>
      <c r="AD302">
        <v>-320</v>
      </c>
    </row>
    <row r="303" spans="26:30">
      <c r="Z303" s="8" t="s">
        <v>829</v>
      </c>
      <c r="AA303">
        <v>1</v>
      </c>
      <c r="AB303">
        <v>-355.08</v>
      </c>
      <c r="AC303">
        <v>-63.92</v>
      </c>
      <c r="AD303">
        <v>-419</v>
      </c>
    </row>
    <row r="304" spans="26:30">
      <c r="Z304" s="8" t="s">
        <v>832</v>
      </c>
      <c r="AA304">
        <v>1</v>
      </c>
      <c r="AB304">
        <v>-146.94999999999999</v>
      </c>
      <c r="AC304">
        <v>-26.45</v>
      </c>
      <c r="AD304">
        <v>-173.4</v>
      </c>
    </row>
    <row r="305" spans="26:30">
      <c r="Z305" s="8" t="s">
        <v>834</v>
      </c>
      <c r="AA305">
        <v>1</v>
      </c>
      <c r="AB305">
        <v>-6.9</v>
      </c>
      <c r="AD305">
        <v>-6.9</v>
      </c>
    </row>
    <row r="306" spans="26:30">
      <c r="Z306" s="8" t="s">
        <v>837</v>
      </c>
      <c r="AA306">
        <v>1</v>
      </c>
      <c r="AB306">
        <v>-450</v>
      </c>
      <c r="AC306">
        <v>-81</v>
      </c>
      <c r="AD306">
        <v>-531</v>
      </c>
    </row>
    <row r="307" spans="26:30">
      <c r="Z307" s="8" t="s">
        <v>840</v>
      </c>
      <c r="AA307">
        <v>1</v>
      </c>
      <c r="AB307">
        <v>-731.1</v>
      </c>
      <c r="AD307">
        <v>-731.1</v>
      </c>
    </row>
    <row r="308" spans="26:30">
      <c r="Z308" s="8" t="s">
        <v>841</v>
      </c>
      <c r="AA308">
        <v>1</v>
      </c>
      <c r="AB308">
        <v>-2076.27</v>
      </c>
      <c r="AC308">
        <v>-373.73</v>
      </c>
      <c r="AD308">
        <v>-2450</v>
      </c>
    </row>
    <row r="309" spans="26:30">
      <c r="Z309" s="8" t="s">
        <v>843</v>
      </c>
      <c r="AA309">
        <v>1</v>
      </c>
      <c r="AB309">
        <v>-100</v>
      </c>
      <c r="AC309">
        <v>-18</v>
      </c>
      <c r="AD309">
        <v>-118</v>
      </c>
    </row>
    <row r="310" spans="26:30">
      <c r="Z310" s="8" t="s">
        <v>845</v>
      </c>
      <c r="AA310">
        <v>1</v>
      </c>
      <c r="AB310">
        <v>-1610.16</v>
      </c>
      <c r="AC310">
        <v>-289.83999999999997</v>
      </c>
      <c r="AD310">
        <v>-1900</v>
      </c>
    </row>
    <row r="311" spans="26:30">
      <c r="Z311" s="8" t="s">
        <v>847</v>
      </c>
      <c r="AA311">
        <v>1</v>
      </c>
      <c r="AB311">
        <v>-1600</v>
      </c>
      <c r="AC311">
        <v>-288</v>
      </c>
      <c r="AD311">
        <v>-1888</v>
      </c>
    </row>
    <row r="312" spans="26:30">
      <c r="Z312" s="8" t="s">
        <v>851</v>
      </c>
      <c r="AA312">
        <v>1</v>
      </c>
      <c r="AB312">
        <v>-2000</v>
      </c>
      <c r="AD312">
        <v>-2000</v>
      </c>
    </row>
    <row r="313" spans="26:30">
      <c r="Z313" s="8" t="s">
        <v>853</v>
      </c>
      <c r="AA313">
        <v>1</v>
      </c>
      <c r="AB313">
        <v>-5776.55</v>
      </c>
      <c r="AD313">
        <v>-5776.55</v>
      </c>
    </row>
    <row r="314" spans="26:30">
      <c r="Z314" s="8" t="s">
        <v>855</v>
      </c>
      <c r="AA314">
        <v>1</v>
      </c>
      <c r="AB314">
        <v>-500</v>
      </c>
      <c r="AD314">
        <v>-500</v>
      </c>
    </row>
    <row r="315" spans="26:30">
      <c r="Z315" s="8" t="s">
        <v>857</v>
      </c>
      <c r="AA315">
        <v>1</v>
      </c>
      <c r="AB315">
        <v>-949.15</v>
      </c>
      <c r="AC315">
        <v>-170.85</v>
      </c>
      <c r="AD315">
        <v>-1120</v>
      </c>
    </row>
    <row r="316" spans="26:30">
      <c r="Z316" s="8" t="s">
        <v>860</v>
      </c>
      <c r="AA316">
        <v>1</v>
      </c>
      <c r="AB316">
        <v>-6440.68</v>
      </c>
      <c r="AC316">
        <v>-1159.32</v>
      </c>
      <c r="AD316">
        <v>-7600</v>
      </c>
    </row>
    <row r="317" spans="26:30">
      <c r="Z317" s="8" t="s">
        <v>861</v>
      </c>
      <c r="AA317">
        <v>1</v>
      </c>
      <c r="AB317">
        <v>-4763</v>
      </c>
      <c r="AC317">
        <v>-857.34</v>
      </c>
      <c r="AD317">
        <v>-5620.34</v>
      </c>
    </row>
    <row r="318" spans="26:30">
      <c r="Z318" s="8" t="s">
        <v>863</v>
      </c>
      <c r="AA318">
        <v>1</v>
      </c>
      <c r="AB318">
        <v>-150</v>
      </c>
      <c r="AD318">
        <v>-150</v>
      </c>
    </row>
    <row r="319" spans="26:30">
      <c r="Z319" s="8" t="s">
        <v>864</v>
      </c>
      <c r="AA319">
        <v>1</v>
      </c>
      <c r="AB319">
        <v>-270</v>
      </c>
      <c r="AC319">
        <v>-48.6</v>
      </c>
      <c r="AD319">
        <v>-318.60000000000002</v>
      </c>
    </row>
    <row r="320" spans="26:30">
      <c r="Z320" s="8" t="s">
        <v>865</v>
      </c>
      <c r="AA320">
        <v>1</v>
      </c>
      <c r="AB320">
        <v>-5186.43</v>
      </c>
      <c r="AC320">
        <v>-933.57</v>
      </c>
      <c r="AD320">
        <v>-6120</v>
      </c>
    </row>
    <row r="321" spans="26:30">
      <c r="Z321" s="8" t="s">
        <v>867</v>
      </c>
      <c r="AA321">
        <v>1</v>
      </c>
      <c r="AB321">
        <v>-3420</v>
      </c>
      <c r="AC321">
        <v>-615.6</v>
      </c>
      <c r="AD321">
        <v>-4035.6</v>
      </c>
    </row>
    <row r="322" spans="26:30">
      <c r="Z322" s="8" t="s">
        <v>868</v>
      </c>
      <c r="AA322">
        <v>1</v>
      </c>
      <c r="AB322">
        <v>-2200</v>
      </c>
      <c r="AC322">
        <v>-396</v>
      </c>
      <c r="AD322">
        <v>-2596</v>
      </c>
    </row>
    <row r="323" spans="26:30">
      <c r="Z323" s="8" t="s">
        <v>869</v>
      </c>
      <c r="AA323">
        <v>1</v>
      </c>
      <c r="AB323">
        <v>-221.82</v>
      </c>
      <c r="AC323">
        <v>-39.93</v>
      </c>
      <c r="AD323">
        <v>-261.75</v>
      </c>
    </row>
    <row r="324" spans="26:30">
      <c r="Z324" s="8" t="s">
        <v>870</v>
      </c>
      <c r="AA324">
        <v>1</v>
      </c>
      <c r="AB324">
        <v>-500</v>
      </c>
      <c r="AD324">
        <v>-500</v>
      </c>
    </row>
    <row r="325" spans="26:30">
      <c r="Z325" s="8" t="s">
        <v>872</v>
      </c>
      <c r="AA325">
        <v>1</v>
      </c>
      <c r="AB325">
        <v>-900</v>
      </c>
      <c r="AD325">
        <v>-900</v>
      </c>
    </row>
    <row r="326" spans="26:30">
      <c r="Z326" s="8" t="s">
        <v>873</v>
      </c>
      <c r="AA326">
        <v>1</v>
      </c>
      <c r="AB326">
        <v>-88.56</v>
      </c>
      <c r="AC326">
        <v>-15.94</v>
      </c>
      <c r="AD326">
        <v>-104.5</v>
      </c>
    </row>
    <row r="327" spans="26:30">
      <c r="Z327" s="8" t="s">
        <v>875</v>
      </c>
      <c r="AA327">
        <v>1</v>
      </c>
      <c r="AB327">
        <v>-1000</v>
      </c>
      <c r="AC327">
        <v>-180</v>
      </c>
      <c r="AD327">
        <v>-1180</v>
      </c>
    </row>
    <row r="328" spans="26:30">
      <c r="Z328" s="8" t="s">
        <v>877</v>
      </c>
      <c r="AA328">
        <v>1</v>
      </c>
      <c r="AB328">
        <v>-1172</v>
      </c>
      <c r="AC328">
        <v>-210.96</v>
      </c>
      <c r="AD328">
        <v>-1382.96</v>
      </c>
    </row>
    <row r="329" spans="26:30">
      <c r="Z329" s="8" t="s">
        <v>879</v>
      </c>
      <c r="AA329">
        <v>1</v>
      </c>
      <c r="AB329">
        <v>-1172</v>
      </c>
      <c r="AC329">
        <v>-210.96</v>
      </c>
      <c r="AD329">
        <v>-1382.96</v>
      </c>
    </row>
    <row r="330" spans="26:30">
      <c r="Z330" s="8" t="s">
        <v>881</v>
      </c>
      <c r="AA330">
        <v>1</v>
      </c>
      <c r="AB330">
        <v>-10500</v>
      </c>
      <c r="AC330">
        <v>-1890</v>
      </c>
      <c r="AD330">
        <v>-12390</v>
      </c>
    </row>
    <row r="331" spans="26:30">
      <c r="Z331" s="8" t="s">
        <v>882</v>
      </c>
      <c r="AA331">
        <v>1</v>
      </c>
      <c r="AB331">
        <v>-21430</v>
      </c>
      <c r="AC331">
        <v>-3857.4</v>
      </c>
      <c r="AD331">
        <v>-25287.4</v>
      </c>
    </row>
    <row r="332" spans="26:30">
      <c r="Z332" s="8" t="s">
        <v>883</v>
      </c>
      <c r="AA332">
        <v>1</v>
      </c>
      <c r="AB332">
        <v>-644.08000000000004</v>
      </c>
      <c r="AC332">
        <v>-115.92</v>
      </c>
      <c r="AD332">
        <v>-760</v>
      </c>
    </row>
    <row r="333" spans="26:30">
      <c r="Z333" s="8" t="s">
        <v>885</v>
      </c>
      <c r="AA333">
        <v>1</v>
      </c>
      <c r="AB333">
        <v>-960</v>
      </c>
      <c r="AC333">
        <v>-172.8</v>
      </c>
      <c r="AD333">
        <v>-1132.8</v>
      </c>
    </row>
    <row r="334" spans="26:30">
      <c r="Z334" s="8" t="s">
        <v>889</v>
      </c>
      <c r="AA334">
        <v>1</v>
      </c>
      <c r="AB334">
        <v>-500</v>
      </c>
      <c r="AD334">
        <v>-500</v>
      </c>
    </row>
    <row r="335" spans="26:30">
      <c r="Z335" s="8" t="s">
        <v>891</v>
      </c>
      <c r="AA335">
        <v>1</v>
      </c>
      <c r="AB335">
        <v>-2724.59</v>
      </c>
      <c r="AC335">
        <v>-490.41</v>
      </c>
      <c r="AD335">
        <v>-3215</v>
      </c>
    </row>
    <row r="336" spans="26:30">
      <c r="Z336" s="8" t="s">
        <v>893</v>
      </c>
      <c r="AA336">
        <v>2</v>
      </c>
      <c r="AB336">
        <v>-1840</v>
      </c>
      <c r="AD336">
        <v>-1840</v>
      </c>
    </row>
    <row r="337" spans="26:30">
      <c r="Z337" s="8" t="s">
        <v>894</v>
      </c>
      <c r="AA337">
        <v>1</v>
      </c>
      <c r="AB337">
        <v>-169.49</v>
      </c>
      <c r="AC337">
        <v>-30.51</v>
      </c>
      <c r="AD337">
        <v>-200</v>
      </c>
    </row>
    <row r="338" spans="26:30">
      <c r="Z338" s="8" t="s">
        <v>897</v>
      </c>
      <c r="AA338">
        <v>1</v>
      </c>
      <c r="AB338">
        <v>-421.9</v>
      </c>
      <c r="AC338">
        <v>-75.94</v>
      </c>
      <c r="AD338">
        <v>-497.84</v>
      </c>
    </row>
    <row r="339" spans="26:30">
      <c r="Z339" s="8" t="s">
        <v>900</v>
      </c>
      <c r="AA339">
        <v>1</v>
      </c>
      <c r="AB339">
        <v>-220</v>
      </c>
      <c r="AC339">
        <v>-39.6</v>
      </c>
      <c r="AD339">
        <v>-259.60000000000002</v>
      </c>
    </row>
    <row r="340" spans="26:30">
      <c r="Z340" s="8" t="s">
        <v>902</v>
      </c>
      <c r="AA340">
        <v>2</v>
      </c>
      <c r="AB340">
        <v>-1174.71</v>
      </c>
      <c r="AC340">
        <v>-211.45</v>
      </c>
      <c r="AD340">
        <v>-1386.16</v>
      </c>
    </row>
    <row r="341" spans="26:30">
      <c r="Z341" s="8" t="s">
        <v>905</v>
      </c>
      <c r="AA341">
        <v>1</v>
      </c>
      <c r="AB341">
        <v>-50.67</v>
      </c>
      <c r="AC341">
        <v>-9.1300000000000008</v>
      </c>
      <c r="AD341">
        <v>-59.8</v>
      </c>
    </row>
    <row r="342" spans="26:30">
      <c r="Z342" s="8" t="s">
        <v>907</v>
      </c>
      <c r="AA342">
        <v>1</v>
      </c>
      <c r="AB342">
        <v>-1327.96</v>
      </c>
      <c r="AC342">
        <v>-239.04</v>
      </c>
      <c r="AD342">
        <v>-1567</v>
      </c>
    </row>
    <row r="343" spans="26:30">
      <c r="Z343" s="8" t="s">
        <v>910</v>
      </c>
      <c r="AA343">
        <v>1</v>
      </c>
      <c r="AB343">
        <v>-94.92</v>
      </c>
      <c r="AC343">
        <v>-17.079999999999998</v>
      </c>
      <c r="AD343">
        <v>-112</v>
      </c>
    </row>
    <row r="344" spans="26:30">
      <c r="Z344" s="8" t="s">
        <v>912</v>
      </c>
      <c r="AA344">
        <v>1</v>
      </c>
      <c r="AB344">
        <v>-338.98</v>
      </c>
      <c r="AC344">
        <v>-61.02</v>
      </c>
      <c r="AD344">
        <v>-400</v>
      </c>
    </row>
    <row r="345" spans="26:30">
      <c r="Z345" s="8" t="s">
        <v>914</v>
      </c>
      <c r="AA345">
        <v>1</v>
      </c>
      <c r="AB345">
        <v>-350</v>
      </c>
      <c r="AD345">
        <v>-350</v>
      </c>
    </row>
    <row r="346" spans="26:30">
      <c r="Z346" s="8" t="s">
        <v>916</v>
      </c>
      <c r="AA346">
        <v>1</v>
      </c>
      <c r="AB346">
        <v>-626.27</v>
      </c>
      <c r="AC346">
        <v>-112.73</v>
      </c>
      <c r="AD346">
        <v>-739</v>
      </c>
    </row>
    <row r="347" spans="26:30">
      <c r="Z347" s="8" t="s">
        <v>919</v>
      </c>
      <c r="AA347">
        <v>1</v>
      </c>
      <c r="AB347">
        <v>-516.95000000000005</v>
      </c>
      <c r="AC347">
        <v>-93.05</v>
      </c>
      <c r="AD347">
        <v>-610</v>
      </c>
    </row>
    <row r="348" spans="26:30">
      <c r="Z348" s="8" t="s">
        <v>920</v>
      </c>
      <c r="AA348">
        <v>1</v>
      </c>
      <c r="AB348">
        <v>-492.38</v>
      </c>
      <c r="AC348">
        <v>-88.62</v>
      </c>
      <c r="AD348">
        <v>-581</v>
      </c>
    </row>
    <row r="349" spans="26:30">
      <c r="Z349" s="8" t="s">
        <v>923</v>
      </c>
      <c r="AA349">
        <v>1</v>
      </c>
      <c r="AB349">
        <v>-135</v>
      </c>
      <c r="AC349">
        <v>-24.3</v>
      </c>
      <c r="AD349">
        <v>-159.30000000000001</v>
      </c>
    </row>
    <row r="350" spans="26:30">
      <c r="Z350" s="8" t="s">
        <v>925</v>
      </c>
      <c r="AA350">
        <v>1</v>
      </c>
      <c r="AB350">
        <v>-1250</v>
      </c>
      <c r="AC350">
        <v>-225</v>
      </c>
      <c r="AD350">
        <v>-1475</v>
      </c>
    </row>
    <row r="351" spans="26:30">
      <c r="Z351" s="8" t="s">
        <v>927</v>
      </c>
      <c r="AA351">
        <v>1</v>
      </c>
      <c r="AB351">
        <v>-4521.1899999999996</v>
      </c>
      <c r="AC351">
        <v>-813.81</v>
      </c>
      <c r="AD351">
        <v>-5335</v>
      </c>
    </row>
    <row r="352" spans="26:30">
      <c r="Z352" s="8" t="s">
        <v>929</v>
      </c>
      <c r="AA352">
        <v>1</v>
      </c>
      <c r="AB352">
        <v>-749.07</v>
      </c>
      <c r="AC352">
        <v>-134.83000000000001</v>
      </c>
      <c r="AD352">
        <v>-883.9</v>
      </c>
    </row>
    <row r="353" spans="26:30">
      <c r="Z353" s="8" t="s">
        <v>930</v>
      </c>
      <c r="AA353">
        <v>1</v>
      </c>
      <c r="AB353">
        <v>-824</v>
      </c>
      <c r="AC353">
        <v>-148.32</v>
      </c>
      <c r="AD353">
        <v>-972.32</v>
      </c>
    </row>
    <row r="354" spans="26:30">
      <c r="Z354" s="8" t="s">
        <v>932</v>
      </c>
      <c r="AA354">
        <v>1</v>
      </c>
      <c r="AB354">
        <v>-100</v>
      </c>
      <c r="AC354">
        <v>-18</v>
      </c>
      <c r="AD354">
        <v>-118</v>
      </c>
    </row>
    <row r="355" spans="26:30">
      <c r="Z355" s="8" t="s">
        <v>934</v>
      </c>
      <c r="AA355">
        <v>2</v>
      </c>
      <c r="AB355">
        <v>-6411.02</v>
      </c>
      <c r="AC355">
        <v>-1153.98</v>
      </c>
      <c r="AD355">
        <v>-7565</v>
      </c>
    </row>
    <row r="356" spans="26:30">
      <c r="Z356" s="8" t="s">
        <v>935</v>
      </c>
      <c r="AA356">
        <v>1</v>
      </c>
      <c r="AB356">
        <v>-5923.74</v>
      </c>
      <c r="AC356">
        <v>-1066.26</v>
      </c>
      <c r="AD356">
        <v>-6990</v>
      </c>
    </row>
    <row r="357" spans="26:30">
      <c r="Z357" s="8" t="s">
        <v>936</v>
      </c>
      <c r="AA357">
        <v>1</v>
      </c>
      <c r="AB357">
        <v>-63.56</v>
      </c>
      <c r="AC357">
        <v>-11.44</v>
      </c>
      <c r="AD357">
        <v>-75</v>
      </c>
    </row>
    <row r="358" spans="26:30">
      <c r="Z358" s="8" t="s">
        <v>937</v>
      </c>
      <c r="AA358">
        <v>1</v>
      </c>
      <c r="AB358">
        <v>-1500</v>
      </c>
      <c r="AD358">
        <v>-1500</v>
      </c>
    </row>
    <row r="359" spans="26:30">
      <c r="Z359" s="8" t="s">
        <v>938</v>
      </c>
      <c r="AA359">
        <v>1</v>
      </c>
      <c r="AB359">
        <v>-20</v>
      </c>
      <c r="AC359">
        <v>-3.6</v>
      </c>
      <c r="AD359">
        <v>-23.6</v>
      </c>
    </row>
    <row r="360" spans="26:30">
      <c r="Z360" s="8" t="s">
        <v>939</v>
      </c>
      <c r="AA360">
        <v>1</v>
      </c>
      <c r="AB360">
        <v>-182.5</v>
      </c>
      <c r="AD360">
        <v>-182.5</v>
      </c>
    </row>
    <row r="361" spans="26:30">
      <c r="Z361" s="8" t="s">
        <v>941</v>
      </c>
      <c r="AA361">
        <v>1</v>
      </c>
      <c r="AB361">
        <v>-895.77</v>
      </c>
      <c r="AC361">
        <v>-161.24</v>
      </c>
      <c r="AD361">
        <v>-1057.01</v>
      </c>
    </row>
    <row r="362" spans="26:30">
      <c r="Z362" s="8" t="s">
        <v>942</v>
      </c>
      <c r="AA362">
        <v>2</v>
      </c>
      <c r="AB362">
        <v>-5205.09</v>
      </c>
      <c r="AC362">
        <v>-936.91</v>
      </c>
      <c r="AD362">
        <v>-6142</v>
      </c>
    </row>
    <row r="363" spans="26:30">
      <c r="Z363" s="8" t="s">
        <v>945</v>
      </c>
      <c r="AA363">
        <v>1</v>
      </c>
      <c r="AB363">
        <v>-48</v>
      </c>
      <c r="AC363">
        <v>-8.64</v>
      </c>
      <c r="AD363">
        <v>-56.64</v>
      </c>
    </row>
    <row r="364" spans="26:30">
      <c r="Z364" s="8" t="s">
        <v>947</v>
      </c>
      <c r="AA364">
        <v>1</v>
      </c>
      <c r="AB364">
        <v>-600</v>
      </c>
      <c r="AC364">
        <v>-108</v>
      </c>
      <c r="AD364">
        <v>-708</v>
      </c>
    </row>
    <row r="365" spans="26:30">
      <c r="Z365" s="8" t="s">
        <v>949</v>
      </c>
      <c r="AA365">
        <v>1</v>
      </c>
      <c r="AB365">
        <v>-3880</v>
      </c>
      <c r="AC365">
        <v>-698.4</v>
      </c>
      <c r="AD365">
        <v>-4578.3999999999996</v>
      </c>
    </row>
    <row r="366" spans="26:30">
      <c r="Z366" s="8" t="s">
        <v>951</v>
      </c>
      <c r="AA366">
        <v>1</v>
      </c>
      <c r="AB366">
        <v>-364</v>
      </c>
      <c r="AC366">
        <v>-65.52</v>
      </c>
      <c r="AD366">
        <v>-429.52</v>
      </c>
    </row>
    <row r="367" spans="26:30">
      <c r="Z367" s="8" t="s">
        <v>952</v>
      </c>
      <c r="AA367">
        <v>2</v>
      </c>
      <c r="AB367">
        <v>-1680</v>
      </c>
      <c r="AD367">
        <v>-1680</v>
      </c>
    </row>
    <row r="368" spans="26:30">
      <c r="Z368" s="8" t="s">
        <v>953</v>
      </c>
      <c r="AA368">
        <v>1</v>
      </c>
      <c r="AB368">
        <v>-9243.2099999999991</v>
      </c>
      <c r="AC368">
        <v>-1663.79</v>
      </c>
      <c r="AD368">
        <v>-10907</v>
      </c>
    </row>
    <row r="369" spans="26:30">
      <c r="Z369" s="8" t="s">
        <v>956</v>
      </c>
      <c r="AA369">
        <v>1</v>
      </c>
      <c r="AB369">
        <v>-193.23</v>
      </c>
      <c r="AC369">
        <v>-34.78</v>
      </c>
      <c r="AD369">
        <v>-228.01</v>
      </c>
    </row>
    <row r="370" spans="26:30">
      <c r="Z370" s="8" t="s">
        <v>957</v>
      </c>
      <c r="AA370">
        <v>1</v>
      </c>
      <c r="AB370">
        <v>-1650</v>
      </c>
      <c r="AD370">
        <v>-1650</v>
      </c>
    </row>
    <row r="371" spans="26:30">
      <c r="Z371" s="8" t="s">
        <v>960</v>
      </c>
      <c r="AA371">
        <v>1</v>
      </c>
      <c r="AB371">
        <v>-1700</v>
      </c>
      <c r="AD371">
        <v>-1700</v>
      </c>
    </row>
    <row r="372" spans="26:30">
      <c r="Z372" s="8" t="s">
        <v>962</v>
      </c>
      <c r="AA372">
        <v>1</v>
      </c>
      <c r="AB372">
        <v>-1300</v>
      </c>
      <c r="AD372">
        <v>-1300</v>
      </c>
    </row>
    <row r="373" spans="26:30">
      <c r="Z373" s="8" t="s">
        <v>964</v>
      </c>
      <c r="AA373">
        <v>1</v>
      </c>
      <c r="AB373">
        <v>-2000</v>
      </c>
      <c r="AD373">
        <v>-2000</v>
      </c>
    </row>
    <row r="374" spans="26:30">
      <c r="Z374" s="8" t="s">
        <v>966</v>
      </c>
      <c r="AA374">
        <v>1</v>
      </c>
      <c r="AB374">
        <v>-1600</v>
      </c>
      <c r="AD374">
        <v>-1600</v>
      </c>
    </row>
    <row r="375" spans="26:30">
      <c r="Z375" s="8" t="s">
        <v>968</v>
      </c>
      <c r="AA375">
        <v>2</v>
      </c>
      <c r="AB375">
        <v>-4180</v>
      </c>
      <c r="AD375">
        <v>-4180</v>
      </c>
    </row>
    <row r="376" spans="26:30">
      <c r="Z376" s="8" t="s">
        <v>970</v>
      </c>
      <c r="AA376">
        <v>1</v>
      </c>
      <c r="AB376">
        <v>-2000</v>
      </c>
      <c r="AD376">
        <v>-2000</v>
      </c>
    </row>
    <row r="377" spans="26:30">
      <c r="Z377" s="8" t="s">
        <v>972</v>
      </c>
      <c r="AA377">
        <v>1</v>
      </c>
      <c r="AB377">
        <v>-963.2</v>
      </c>
      <c r="AC377">
        <v>-173.38</v>
      </c>
      <c r="AD377">
        <v>-1136.58</v>
      </c>
    </row>
    <row r="378" spans="26:30">
      <c r="Z378" s="8" t="s">
        <v>974</v>
      </c>
      <c r="AA378">
        <v>1</v>
      </c>
      <c r="AB378">
        <v>-10500</v>
      </c>
      <c r="AC378">
        <v>-1890</v>
      </c>
      <c r="AD378">
        <v>-12390</v>
      </c>
    </row>
    <row r="379" spans="26:30">
      <c r="Z379" s="8" t="s">
        <v>975</v>
      </c>
      <c r="AA379">
        <v>1</v>
      </c>
      <c r="AB379">
        <v>-7450</v>
      </c>
      <c r="AC379">
        <v>-1341</v>
      </c>
      <c r="AD379">
        <v>-8791</v>
      </c>
    </row>
    <row r="380" spans="26:30">
      <c r="Z380" s="8" t="s">
        <v>976</v>
      </c>
      <c r="AA380">
        <v>1</v>
      </c>
      <c r="AB380">
        <v>-3140</v>
      </c>
      <c r="AC380">
        <v>-565.20000000000005</v>
      </c>
      <c r="AD380">
        <v>-3705.2</v>
      </c>
    </row>
    <row r="381" spans="26:30">
      <c r="Z381" s="8" t="s">
        <v>977</v>
      </c>
      <c r="AA381">
        <v>1</v>
      </c>
      <c r="AB381">
        <v>-440.68</v>
      </c>
      <c r="AC381">
        <v>-79.319999999999993</v>
      </c>
      <c r="AD381">
        <v>-520</v>
      </c>
    </row>
    <row r="382" spans="26:30">
      <c r="Z382" s="8" t="s">
        <v>979</v>
      </c>
      <c r="AA382">
        <v>1</v>
      </c>
      <c r="AB382">
        <v>-4521.1899999999996</v>
      </c>
      <c r="AC382">
        <v>-813.81</v>
      </c>
      <c r="AD382">
        <v>-5335</v>
      </c>
    </row>
    <row r="383" spans="26:30">
      <c r="Z383" s="8" t="s">
        <v>981</v>
      </c>
      <c r="AA383">
        <v>1</v>
      </c>
      <c r="AB383">
        <v>-795</v>
      </c>
      <c r="AC383">
        <v>-143.1</v>
      </c>
      <c r="AD383">
        <v>-938.1</v>
      </c>
    </row>
    <row r="384" spans="26:30">
      <c r="Z384" s="8" t="s">
        <v>982</v>
      </c>
      <c r="AA384">
        <v>1</v>
      </c>
      <c r="AB384">
        <v>-1220.3399999999999</v>
      </c>
      <c r="AC384">
        <v>-219.66</v>
      </c>
      <c r="AD384">
        <v>-1440</v>
      </c>
    </row>
    <row r="385" spans="26:30">
      <c r="Z385" s="8" t="s">
        <v>985</v>
      </c>
      <c r="AA385">
        <v>1</v>
      </c>
      <c r="AB385">
        <v>-248.31</v>
      </c>
      <c r="AC385">
        <v>-44.69</v>
      </c>
      <c r="AD385">
        <v>-293</v>
      </c>
    </row>
    <row r="386" spans="26:30">
      <c r="Z386" s="8" t="s">
        <v>988</v>
      </c>
      <c r="AA386">
        <v>1</v>
      </c>
      <c r="AB386">
        <v>-1688.47</v>
      </c>
      <c r="AC386">
        <v>-303.93</v>
      </c>
      <c r="AD386">
        <v>-1992.4</v>
      </c>
    </row>
    <row r="387" spans="26:30">
      <c r="Z387" s="8" t="s">
        <v>991</v>
      </c>
      <c r="AA387">
        <v>1</v>
      </c>
      <c r="AB387">
        <v>-1550.7</v>
      </c>
      <c r="AC387">
        <v>-279.13</v>
      </c>
      <c r="AD387">
        <v>-1829.83</v>
      </c>
    </row>
    <row r="388" spans="26:30">
      <c r="Z388" s="8" t="s">
        <v>992</v>
      </c>
      <c r="AA388">
        <v>1</v>
      </c>
      <c r="AB388">
        <v>-100</v>
      </c>
      <c r="AC388">
        <v>-18</v>
      </c>
      <c r="AD388">
        <v>-118</v>
      </c>
    </row>
    <row r="389" spans="26:30">
      <c r="Z389" s="8" t="s">
        <v>994</v>
      </c>
      <c r="AA389">
        <v>1</v>
      </c>
      <c r="AB389">
        <v>-10415.25</v>
      </c>
      <c r="AC389">
        <v>-1874.75</v>
      </c>
      <c r="AD389">
        <v>-12290</v>
      </c>
    </row>
    <row r="390" spans="26:30">
      <c r="Z390" s="8" t="s">
        <v>997</v>
      </c>
      <c r="AA390">
        <v>1</v>
      </c>
      <c r="AB390">
        <v>-220</v>
      </c>
      <c r="AC390">
        <v>-39.6</v>
      </c>
      <c r="AD390">
        <v>-259.60000000000002</v>
      </c>
    </row>
    <row r="391" spans="26:30">
      <c r="Z391" s="8" t="s">
        <v>999</v>
      </c>
      <c r="AA391">
        <v>1</v>
      </c>
      <c r="AB391">
        <v>-1500</v>
      </c>
      <c r="AC391">
        <v>-270</v>
      </c>
      <c r="AD391">
        <v>-1770</v>
      </c>
    </row>
    <row r="392" spans="26:30">
      <c r="Z392" s="8" t="s">
        <v>1001</v>
      </c>
      <c r="AA392">
        <v>1</v>
      </c>
      <c r="AB392">
        <v>-502.54</v>
      </c>
      <c r="AC392">
        <v>-90.46</v>
      </c>
      <c r="AD392">
        <v>-593</v>
      </c>
    </row>
    <row r="393" spans="26:30">
      <c r="Z393" s="8" t="s">
        <v>1004</v>
      </c>
      <c r="AA393">
        <v>1</v>
      </c>
      <c r="AB393">
        <v>-9657.44</v>
      </c>
      <c r="AC393">
        <v>-1738.34</v>
      </c>
      <c r="AD393">
        <v>-11395.78</v>
      </c>
    </row>
    <row r="394" spans="26:30">
      <c r="Z394" s="8" t="s">
        <v>1006</v>
      </c>
      <c r="AA394">
        <v>1</v>
      </c>
      <c r="AB394">
        <v>-840</v>
      </c>
      <c r="AC394">
        <v>-151.19999999999999</v>
      </c>
      <c r="AD394">
        <v>-991.2</v>
      </c>
    </row>
    <row r="395" spans="26:30">
      <c r="Z395" s="8" t="s">
        <v>1007</v>
      </c>
      <c r="AA395">
        <v>1</v>
      </c>
      <c r="AB395">
        <v>-6209.86</v>
      </c>
      <c r="AC395">
        <v>-1117.78</v>
      </c>
      <c r="AD395">
        <v>-7327.64</v>
      </c>
    </row>
    <row r="396" spans="26:30">
      <c r="Z396" s="8" t="s">
        <v>1008</v>
      </c>
      <c r="AA396">
        <v>1</v>
      </c>
      <c r="AB396">
        <v>-18758.310000000001</v>
      </c>
      <c r="AC396">
        <v>-3376.5</v>
      </c>
      <c r="AD396">
        <v>-22134.81</v>
      </c>
    </row>
    <row r="397" spans="26:30">
      <c r="Z397" s="8" t="s">
        <v>1009</v>
      </c>
      <c r="AA397">
        <v>1</v>
      </c>
      <c r="AB397">
        <v>-18794.919999999998</v>
      </c>
      <c r="AC397">
        <v>-3383.09</v>
      </c>
      <c r="AD397">
        <v>-22178.01</v>
      </c>
    </row>
    <row r="398" spans="26:30">
      <c r="Z398" s="8" t="s">
        <v>1010</v>
      </c>
      <c r="AA398">
        <v>1</v>
      </c>
      <c r="AB398">
        <v>-825</v>
      </c>
      <c r="AC398">
        <v>-148.5</v>
      </c>
      <c r="AD398">
        <v>-973.5</v>
      </c>
    </row>
    <row r="399" spans="26:30">
      <c r="Z399" s="8" t="s">
        <v>1013</v>
      </c>
      <c r="AA399">
        <v>1</v>
      </c>
      <c r="AB399">
        <v>-525.41999999999996</v>
      </c>
      <c r="AC399">
        <v>-94.58</v>
      </c>
      <c r="AD399">
        <v>-620</v>
      </c>
    </row>
    <row r="400" spans="26:30">
      <c r="Z400" s="8" t="s">
        <v>1016</v>
      </c>
      <c r="AA400">
        <v>1</v>
      </c>
      <c r="AB400">
        <v>-210.17</v>
      </c>
      <c r="AC400">
        <v>-37.83</v>
      </c>
      <c r="AD400">
        <v>-248</v>
      </c>
    </row>
    <row r="401" spans="26:30">
      <c r="Z401" s="8" t="s">
        <v>1018</v>
      </c>
      <c r="AA401">
        <v>1</v>
      </c>
      <c r="AB401">
        <v>-750</v>
      </c>
      <c r="AC401">
        <v>-135</v>
      </c>
      <c r="AD401">
        <v>-885</v>
      </c>
    </row>
    <row r="402" spans="26:30">
      <c r="Z402" s="8" t="s">
        <v>1020</v>
      </c>
      <c r="AA402">
        <v>1</v>
      </c>
      <c r="AB402">
        <v>-193.23</v>
      </c>
      <c r="AC402">
        <v>-34.78</v>
      </c>
      <c r="AD402">
        <v>-228.01</v>
      </c>
    </row>
    <row r="403" spans="26:30">
      <c r="Z403" s="8" t="s">
        <v>1021</v>
      </c>
      <c r="AA403">
        <v>1</v>
      </c>
      <c r="AB403">
        <v>-840</v>
      </c>
      <c r="AD403">
        <v>-840</v>
      </c>
    </row>
    <row r="404" spans="26:30">
      <c r="Z404" s="8" t="s">
        <v>1023</v>
      </c>
      <c r="AA404">
        <v>1</v>
      </c>
      <c r="AB404">
        <v>-1200</v>
      </c>
      <c r="AD404">
        <v>-1200</v>
      </c>
    </row>
    <row r="405" spans="26:30">
      <c r="Z405" s="8" t="s">
        <v>1025</v>
      </c>
      <c r="AA405">
        <v>1</v>
      </c>
      <c r="AB405">
        <v>-661.02</v>
      </c>
      <c r="AC405">
        <v>-118.98</v>
      </c>
      <c r="AD405">
        <v>-780</v>
      </c>
    </row>
    <row r="406" spans="26:30">
      <c r="Z406" s="8" t="s">
        <v>1027</v>
      </c>
      <c r="AA406">
        <v>1</v>
      </c>
      <c r="AB406">
        <v>-1327.12</v>
      </c>
      <c r="AC406">
        <v>-238.88</v>
      </c>
      <c r="AD406">
        <v>-1566</v>
      </c>
    </row>
    <row r="407" spans="26:30">
      <c r="Z407" s="8" t="s">
        <v>1029</v>
      </c>
      <c r="AA407">
        <v>1</v>
      </c>
      <c r="AB407">
        <v>-2700</v>
      </c>
      <c r="AC407">
        <v>-486</v>
      </c>
      <c r="AD407">
        <v>-3186</v>
      </c>
    </row>
    <row r="408" spans="26:30">
      <c r="Z408" s="8" t="s">
        <v>1032</v>
      </c>
      <c r="AA408">
        <v>1</v>
      </c>
      <c r="AB408">
        <v>-1800</v>
      </c>
      <c r="AC408">
        <v>-324</v>
      </c>
      <c r="AD408">
        <v>-2124</v>
      </c>
    </row>
    <row r="409" spans="26:30">
      <c r="Z409" s="8" t="s">
        <v>1034</v>
      </c>
      <c r="AA409">
        <v>1</v>
      </c>
      <c r="AB409">
        <v>-2220</v>
      </c>
      <c r="AC409">
        <v>-399.6</v>
      </c>
      <c r="AD409">
        <v>-2619.6</v>
      </c>
    </row>
    <row r="410" spans="26:30">
      <c r="Z410" s="8" t="s">
        <v>1036</v>
      </c>
      <c r="AA410">
        <v>1</v>
      </c>
      <c r="AB410">
        <v>-170</v>
      </c>
      <c r="AD410">
        <v>-170</v>
      </c>
    </row>
    <row r="411" spans="26:30">
      <c r="Z411" s="8" t="s">
        <v>1038</v>
      </c>
      <c r="AA411">
        <v>1</v>
      </c>
      <c r="AB411">
        <v>-193.23</v>
      </c>
      <c r="AC411">
        <v>-34.78</v>
      </c>
      <c r="AD411">
        <v>-228.01</v>
      </c>
    </row>
    <row r="412" spans="26:30">
      <c r="Z412" s="8" t="s">
        <v>41</v>
      </c>
      <c r="AA412">
        <v>424</v>
      </c>
      <c r="AB412">
        <v>-671100.63000000024</v>
      </c>
      <c r="AC412">
        <v>-100981.32000000002</v>
      </c>
      <c r="AD412">
        <v>-772081.95000000019</v>
      </c>
    </row>
  </sheetData>
  <pageMargins left="0.7" right="0.7" top="0.75" bottom="0.75" header="0.3" footer="0.3"/>
  <pageSetup paperSize="9"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29ED-4637-4213-9D2C-DEF1EEAF3A26}">
  <dimension ref="A1:AW862"/>
  <sheetViews>
    <sheetView workbookViewId="0"/>
  </sheetViews>
  <sheetFormatPr baseColWidth="10" defaultRowHeight="15"/>
  <cols>
    <col min="1" max="1" width="18.42578125" bestFit="1" customWidth="1"/>
    <col min="2" max="2" width="18.140625" bestFit="1" customWidth="1"/>
    <col min="3" max="16" width="11.42578125" customWidth="1"/>
    <col min="17" max="17" width="23" bestFit="1" customWidth="1"/>
    <col min="18" max="18" width="15.5703125" customWidth="1"/>
    <col min="19" max="19" width="20.5703125" customWidth="1"/>
    <col min="20" max="20" width="21.7109375" customWidth="1"/>
    <col min="21" max="21" width="17.28515625" customWidth="1"/>
    <col min="22" max="22" width="15.28515625" customWidth="1"/>
    <col min="23" max="23" width="24.7109375" customWidth="1"/>
    <col min="24" max="24" width="10.5703125" customWidth="1"/>
    <col min="25" max="25" width="12.140625" customWidth="1"/>
    <col min="26" max="26" width="15.28515625" customWidth="1"/>
    <col min="27" max="27" width="22.42578125" customWidth="1"/>
    <col min="28" max="29" width="11.42578125" customWidth="1"/>
    <col min="30" max="30" width="20.140625" customWidth="1"/>
    <col min="31" max="31" width="18.85546875" bestFit="1" customWidth="1"/>
    <col min="32" max="32" width="23.28515625" customWidth="1"/>
    <col min="33" max="45" width="11.42578125" customWidth="1"/>
    <col min="46" max="46" width="24.5703125" bestFit="1" customWidth="1"/>
    <col min="47" max="47" width="25.7109375" bestFit="1" customWidth="1"/>
    <col min="48" max="48" width="20.85546875" bestFit="1" customWidth="1"/>
    <col min="49" max="49" width="22.5703125" bestFit="1" customWidth="1"/>
  </cols>
  <sheetData>
    <row r="1" spans="1:49" ht="15" customHeight="1">
      <c r="A1" t="s">
        <v>97</v>
      </c>
      <c r="B1" t="s">
        <v>98</v>
      </c>
      <c r="C1" t="s">
        <v>99</v>
      </c>
      <c r="D1" t="s">
        <v>100</v>
      </c>
      <c r="E1" t="s">
        <v>1965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124</v>
      </c>
      <c r="AD1" t="s">
        <v>125</v>
      </c>
      <c r="AE1" t="s">
        <v>126</v>
      </c>
      <c r="AF1" t="s">
        <v>127</v>
      </c>
      <c r="AG1" t="s">
        <v>128</v>
      </c>
      <c r="AH1" t="s">
        <v>1966</v>
      </c>
      <c r="AI1" t="s">
        <v>1967</v>
      </c>
      <c r="AJ1" t="s">
        <v>129</v>
      </c>
      <c r="AK1" t="s">
        <v>130</v>
      </c>
      <c r="AL1" t="s">
        <v>131</v>
      </c>
      <c r="AM1" t="s">
        <v>132</v>
      </c>
      <c r="AN1" t="s">
        <v>133</v>
      </c>
      <c r="AO1" t="s">
        <v>1968</v>
      </c>
      <c r="AP1" t="s">
        <v>1969</v>
      </c>
      <c r="AQ1" t="s">
        <v>134</v>
      </c>
      <c r="AR1" t="s">
        <v>135</v>
      </c>
      <c r="AS1" t="s">
        <v>168</v>
      </c>
      <c r="AT1" t="s">
        <v>153</v>
      </c>
      <c r="AU1" t="s">
        <v>1957</v>
      </c>
      <c r="AV1" t="s">
        <v>1958</v>
      </c>
      <c r="AW1" t="s">
        <v>1956</v>
      </c>
    </row>
    <row r="2" spans="1:49" ht="15" customHeight="1">
      <c r="A2" t="s">
        <v>142</v>
      </c>
      <c r="B2" s="17" t="s">
        <v>1039</v>
      </c>
      <c r="C2" t="s">
        <v>21</v>
      </c>
      <c r="D2" s="10">
        <v>45944</v>
      </c>
      <c r="E2" s="18">
        <v>45957.498715277776</v>
      </c>
      <c r="F2" t="s">
        <v>171</v>
      </c>
      <c r="H2" t="s">
        <v>137</v>
      </c>
      <c r="J2" t="s">
        <v>2147</v>
      </c>
      <c r="K2" s="10">
        <v>45944</v>
      </c>
      <c r="Q2">
        <v>2292</v>
      </c>
      <c r="R2">
        <v>1</v>
      </c>
      <c r="S2">
        <v>2170</v>
      </c>
      <c r="T2">
        <v>2170</v>
      </c>
      <c r="U2">
        <v>0</v>
      </c>
      <c r="V2">
        <v>2170</v>
      </c>
      <c r="W2">
        <v>0</v>
      </c>
      <c r="X2">
        <v>0</v>
      </c>
      <c r="Y2">
        <v>2170</v>
      </c>
      <c r="Z2">
        <v>1</v>
      </c>
      <c r="AA2">
        <v>1</v>
      </c>
      <c r="AB2">
        <v>5</v>
      </c>
      <c r="AC2" t="s">
        <v>138</v>
      </c>
      <c r="AD2">
        <v>1806</v>
      </c>
      <c r="AE2">
        <v>31117</v>
      </c>
      <c r="AF2" t="s">
        <v>1970</v>
      </c>
      <c r="AG2" t="s">
        <v>139</v>
      </c>
      <c r="AH2" t="s">
        <v>145</v>
      </c>
      <c r="AI2" t="s">
        <v>25</v>
      </c>
      <c r="AJ2">
        <v>6743</v>
      </c>
      <c r="AK2" t="s">
        <v>1040</v>
      </c>
      <c r="AL2" t="s">
        <v>1041</v>
      </c>
      <c r="AT2" t="str">
        <f t="shared" ref="AT2:AT65" si="0">+CONCATENATE(A2,"-",B2)</f>
        <v>E001-00000068</v>
      </c>
      <c r="AU2">
        <f t="shared" ref="AU2:AU65" si="1">+IF(Z2=1,V2,IF(Z2=2,V2*AA2))</f>
        <v>2170</v>
      </c>
      <c r="AV2">
        <f t="shared" ref="AV2:AV65" si="2">+IF(Z2=1,X2,IF(Z2=2,X2*AA2))</f>
        <v>0</v>
      </c>
      <c r="AW2">
        <f t="shared" ref="AW2:AW65" si="3">+IF(Z2=1,Y2,IF(Z2=2,Y2*AA2))</f>
        <v>2170</v>
      </c>
    </row>
    <row r="3" spans="1:49" ht="15" customHeight="1">
      <c r="A3" t="s">
        <v>1042</v>
      </c>
      <c r="B3" s="17" t="s">
        <v>1043</v>
      </c>
      <c r="C3" t="s">
        <v>21</v>
      </c>
      <c r="D3" s="10">
        <v>45944</v>
      </c>
      <c r="E3" s="18">
        <v>45957.432175925926</v>
      </c>
      <c r="F3" t="s">
        <v>174</v>
      </c>
      <c r="G3" t="s">
        <v>1044</v>
      </c>
      <c r="H3" t="s">
        <v>137</v>
      </c>
      <c r="I3">
        <v>20607097039</v>
      </c>
      <c r="J3" t="s">
        <v>2148</v>
      </c>
      <c r="K3" s="10">
        <v>45944</v>
      </c>
      <c r="Q3">
        <v>1956</v>
      </c>
      <c r="R3">
        <v>1</v>
      </c>
      <c r="S3">
        <v>450</v>
      </c>
      <c r="T3">
        <v>531</v>
      </c>
      <c r="U3">
        <v>0</v>
      </c>
      <c r="V3">
        <v>450</v>
      </c>
      <c r="W3">
        <v>18</v>
      </c>
      <c r="X3">
        <v>81</v>
      </c>
      <c r="Y3">
        <v>531</v>
      </c>
      <c r="Z3">
        <v>1</v>
      </c>
      <c r="AA3">
        <v>1</v>
      </c>
      <c r="AB3">
        <v>2</v>
      </c>
      <c r="AC3" t="s">
        <v>1045</v>
      </c>
      <c r="AD3">
        <v>565</v>
      </c>
      <c r="AE3">
        <v>31114</v>
      </c>
      <c r="AF3" t="s">
        <v>2149</v>
      </c>
      <c r="AG3" t="s">
        <v>139</v>
      </c>
      <c r="AH3" t="s">
        <v>145</v>
      </c>
      <c r="AI3" t="s">
        <v>25</v>
      </c>
      <c r="AJ3">
        <v>6740</v>
      </c>
      <c r="AK3" t="s">
        <v>1046</v>
      </c>
      <c r="AL3" t="s">
        <v>1047</v>
      </c>
      <c r="AT3" t="str">
        <f t="shared" si="0"/>
        <v>F002-00001584</v>
      </c>
      <c r="AU3">
        <f t="shared" si="1"/>
        <v>450</v>
      </c>
      <c r="AV3">
        <f t="shared" si="2"/>
        <v>81</v>
      </c>
      <c r="AW3">
        <f t="shared" si="3"/>
        <v>531</v>
      </c>
    </row>
    <row r="4" spans="1:49" ht="15" customHeight="1">
      <c r="A4" t="s">
        <v>142</v>
      </c>
      <c r="B4" s="17" t="s">
        <v>1048</v>
      </c>
      <c r="C4" t="s">
        <v>21</v>
      </c>
      <c r="D4" s="10">
        <v>45943</v>
      </c>
      <c r="E4" s="18">
        <v>45957.529004629629</v>
      </c>
      <c r="F4" t="s">
        <v>178</v>
      </c>
      <c r="H4" t="s">
        <v>146</v>
      </c>
      <c r="I4">
        <v>61455425</v>
      </c>
      <c r="J4" t="s">
        <v>2150</v>
      </c>
      <c r="K4" s="10">
        <v>45943</v>
      </c>
      <c r="Q4">
        <v>2029</v>
      </c>
      <c r="R4">
        <v>1</v>
      </c>
      <c r="S4">
        <v>3550</v>
      </c>
      <c r="T4">
        <v>3550</v>
      </c>
      <c r="U4">
        <v>0</v>
      </c>
      <c r="V4">
        <v>3550</v>
      </c>
      <c r="W4">
        <v>0</v>
      </c>
      <c r="X4">
        <v>0</v>
      </c>
      <c r="Y4">
        <v>3550</v>
      </c>
      <c r="Z4">
        <v>1</v>
      </c>
      <c r="AA4">
        <v>1</v>
      </c>
      <c r="AB4">
        <v>2</v>
      </c>
      <c r="AC4" t="s">
        <v>1045</v>
      </c>
      <c r="AD4">
        <v>6473</v>
      </c>
      <c r="AE4">
        <v>31041</v>
      </c>
      <c r="AF4" t="s">
        <v>1049</v>
      </c>
      <c r="AG4" t="s">
        <v>139</v>
      </c>
      <c r="AH4" t="s">
        <v>145</v>
      </c>
      <c r="AI4" t="s">
        <v>25</v>
      </c>
      <c r="AJ4">
        <v>6723</v>
      </c>
      <c r="AK4" t="s">
        <v>1050</v>
      </c>
      <c r="AL4" t="s">
        <v>1047</v>
      </c>
      <c r="AT4" t="str">
        <f t="shared" si="0"/>
        <v>E001-00000005</v>
      </c>
      <c r="AU4">
        <f t="shared" si="1"/>
        <v>3550</v>
      </c>
      <c r="AV4">
        <f t="shared" si="2"/>
        <v>0</v>
      </c>
      <c r="AW4">
        <f t="shared" si="3"/>
        <v>3550</v>
      </c>
    </row>
    <row r="5" spans="1:49" ht="15" customHeight="1">
      <c r="A5" t="s">
        <v>142</v>
      </c>
      <c r="B5" s="17" t="s">
        <v>1051</v>
      </c>
      <c r="C5" t="s">
        <v>21</v>
      </c>
      <c r="D5" s="10">
        <v>45943</v>
      </c>
      <c r="E5" s="18">
        <v>45957.395833333336</v>
      </c>
      <c r="F5" t="s">
        <v>181</v>
      </c>
      <c r="H5" t="s">
        <v>137</v>
      </c>
      <c r="I5">
        <v>10767791416</v>
      </c>
      <c r="J5" t="s">
        <v>2151</v>
      </c>
      <c r="K5" s="10">
        <v>45943</v>
      </c>
      <c r="Q5">
        <v>2258</v>
      </c>
      <c r="R5">
        <v>1</v>
      </c>
      <c r="S5">
        <v>1640</v>
      </c>
      <c r="T5">
        <v>1640</v>
      </c>
      <c r="U5">
        <v>0</v>
      </c>
      <c r="V5">
        <v>1640</v>
      </c>
      <c r="W5">
        <v>0</v>
      </c>
      <c r="X5">
        <v>0</v>
      </c>
      <c r="Y5">
        <v>1640</v>
      </c>
      <c r="Z5">
        <v>1</v>
      </c>
      <c r="AA5">
        <v>1</v>
      </c>
      <c r="AB5">
        <v>2</v>
      </c>
      <c r="AC5" t="s">
        <v>1045</v>
      </c>
      <c r="AD5">
        <v>1553</v>
      </c>
      <c r="AE5">
        <v>31013</v>
      </c>
      <c r="AF5" t="s">
        <v>1971</v>
      </c>
      <c r="AG5" t="s">
        <v>1052</v>
      </c>
      <c r="AH5" t="s">
        <v>145</v>
      </c>
      <c r="AI5" t="s">
        <v>25</v>
      </c>
      <c r="AJ5">
        <v>6743</v>
      </c>
      <c r="AK5" t="s">
        <v>1040</v>
      </c>
      <c r="AL5" t="s">
        <v>1053</v>
      </c>
      <c r="AT5" t="str">
        <f t="shared" si="0"/>
        <v>E001-00000039</v>
      </c>
      <c r="AU5">
        <f t="shared" si="1"/>
        <v>1640</v>
      </c>
      <c r="AV5">
        <f t="shared" si="2"/>
        <v>0</v>
      </c>
      <c r="AW5">
        <f t="shared" si="3"/>
        <v>1640</v>
      </c>
    </row>
    <row r="6" spans="1:49" ht="15" customHeight="1">
      <c r="A6" t="s">
        <v>1054</v>
      </c>
      <c r="B6" s="17" t="s">
        <v>1055</v>
      </c>
      <c r="C6" t="s">
        <v>21</v>
      </c>
      <c r="D6" s="10">
        <v>45943</v>
      </c>
      <c r="E6" s="18">
        <v>45957.517094907409</v>
      </c>
      <c r="F6" t="s">
        <v>185</v>
      </c>
      <c r="G6" t="s">
        <v>1044</v>
      </c>
      <c r="H6" t="s">
        <v>137</v>
      </c>
      <c r="I6">
        <v>20517182673</v>
      </c>
      <c r="J6" t="s">
        <v>2152</v>
      </c>
      <c r="K6" s="10">
        <v>45943</v>
      </c>
      <c r="Q6">
        <v>1857</v>
      </c>
      <c r="R6">
        <v>4</v>
      </c>
      <c r="S6">
        <v>56.25</v>
      </c>
      <c r="T6">
        <v>66.375</v>
      </c>
      <c r="U6">
        <v>0</v>
      </c>
      <c r="V6">
        <v>225</v>
      </c>
      <c r="W6">
        <v>18</v>
      </c>
      <c r="X6">
        <v>40.5</v>
      </c>
      <c r="Y6">
        <v>265.5</v>
      </c>
      <c r="Z6">
        <v>1</v>
      </c>
      <c r="AA6">
        <v>1</v>
      </c>
      <c r="AB6">
        <v>5</v>
      </c>
      <c r="AC6" t="s">
        <v>138</v>
      </c>
      <c r="AD6">
        <v>529</v>
      </c>
      <c r="AE6">
        <v>31036</v>
      </c>
      <c r="AF6" t="s">
        <v>1972</v>
      </c>
      <c r="AG6" t="s">
        <v>139</v>
      </c>
      <c r="AH6" t="s">
        <v>145</v>
      </c>
      <c r="AI6" t="s">
        <v>25</v>
      </c>
      <c r="AJ6">
        <v>6797</v>
      </c>
      <c r="AK6" t="s">
        <v>1056</v>
      </c>
      <c r="AL6" t="s">
        <v>1057</v>
      </c>
      <c r="AT6" t="str">
        <f t="shared" si="0"/>
        <v>F052-01689541</v>
      </c>
      <c r="AU6">
        <f t="shared" si="1"/>
        <v>225</v>
      </c>
      <c r="AV6">
        <f t="shared" si="2"/>
        <v>40.5</v>
      </c>
      <c r="AW6">
        <f t="shared" si="3"/>
        <v>265.5</v>
      </c>
    </row>
    <row r="7" spans="1:49" ht="15" customHeight="1">
      <c r="A7" t="s">
        <v>1058</v>
      </c>
      <c r="B7" s="17" t="s">
        <v>1059</v>
      </c>
      <c r="C7" t="s">
        <v>21</v>
      </c>
      <c r="D7" s="10">
        <v>45943</v>
      </c>
      <c r="E7" s="18">
        <v>45957.44121527778</v>
      </c>
      <c r="F7" t="s">
        <v>192</v>
      </c>
      <c r="G7" t="s">
        <v>1044</v>
      </c>
      <c r="H7" t="s">
        <v>137</v>
      </c>
      <c r="I7">
        <v>20475815247</v>
      </c>
      <c r="J7" t="s">
        <v>2153</v>
      </c>
      <c r="K7" s="10">
        <v>45943</v>
      </c>
      <c r="Q7">
        <v>1957</v>
      </c>
      <c r="R7">
        <v>1</v>
      </c>
      <c r="S7">
        <v>101.69</v>
      </c>
      <c r="T7">
        <v>120</v>
      </c>
      <c r="U7">
        <v>0</v>
      </c>
      <c r="V7">
        <v>101.69</v>
      </c>
      <c r="W7">
        <v>18.010000000000002</v>
      </c>
      <c r="X7" s="17">
        <v>18.309999999999999</v>
      </c>
      <c r="Y7">
        <v>120</v>
      </c>
      <c r="Z7">
        <v>1</v>
      </c>
      <c r="AA7">
        <v>1</v>
      </c>
      <c r="AB7">
        <v>5</v>
      </c>
      <c r="AC7" t="s">
        <v>138</v>
      </c>
      <c r="AD7">
        <v>514</v>
      </c>
      <c r="AE7">
        <v>31017</v>
      </c>
      <c r="AF7" t="s">
        <v>1973</v>
      </c>
      <c r="AG7" t="s">
        <v>139</v>
      </c>
      <c r="AH7" t="s">
        <v>145</v>
      </c>
      <c r="AI7" t="s">
        <v>25</v>
      </c>
      <c r="AJ7">
        <v>6726</v>
      </c>
      <c r="AK7" t="s">
        <v>141</v>
      </c>
      <c r="AL7" t="s">
        <v>1060</v>
      </c>
      <c r="AT7" t="str">
        <f t="shared" si="0"/>
        <v>F250-00000900</v>
      </c>
      <c r="AU7">
        <f t="shared" si="1"/>
        <v>101.69</v>
      </c>
      <c r="AV7">
        <f t="shared" si="2"/>
        <v>18.309999999999999</v>
      </c>
      <c r="AW7">
        <f t="shared" si="3"/>
        <v>120</v>
      </c>
    </row>
    <row r="8" spans="1:49" ht="15" customHeight="1">
      <c r="A8" t="s">
        <v>142</v>
      </c>
      <c r="B8">
        <v>20</v>
      </c>
      <c r="C8" t="s">
        <v>21</v>
      </c>
      <c r="D8" s="10">
        <v>45943</v>
      </c>
      <c r="E8" s="18">
        <v>45957.521261574075</v>
      </c>
      <c r="F8" t="s">
        <v>189</v>
      </c>
      <c r="H8" t="s">
        <v>146</v>
      </c>
      <c r="I8">
        <v>75871275</v>
      </c>
      <c r="J8" t="s">
        <v>2154</v>
      </c>
      <c r="K8" s="10">
        <v>45943</v>
      </c>
      <c r="Q8">
        <v>1939</v>
      </c>
      <c r="R8">
        <v>1</v>
      </c>
      <c r="S8">
        <v>5400</v>
      </c>
      <c r="T8">
        <v>5400</v>
      </c>
      <c r="U8">
        <v>0</v>
      </c>
      <c r="V8">
        <v>5400</v>
      </c>
      <c r="W8">
        <v>0</v>
      </c>
      <c r="X8">
        <v>0</v>
      </c>
      <c r="Y8">
        <v>5400</v>
      </c>
      <c r="Z8">
        <v>1</v>
      </c>
      <c r="AA8">
        <v>1</v>
      </c>
      <c r="AB8">
        <v>2</v>
      </c>
      <c r="AC8" t="s">
        <v>1045</v>
      </c>
      <c r="AD8">
        <v>6339</v>
      </c>
      <c r="AE8">
        <v>31001</v>
      </c>
      <c r="AF8" t="s">
        <v>2155</v>
      </c>
      <c r="AG8" t="s">
        <v>139</v>
      </c>
      <c r="AH8" t="s">
        <v>145</v>
      </c>
      <c r="AI8" t="s">
        <v>25</v>
      </c>
      <c r="AJ8">
        <v>6743</v>
      </c>
      <c r="AK8" t="s">
        <v>1040</v>
      </c>
      <c r="AL8" t="s">
        <v>1053</v>
      </c>
      <c r="AT8" t="str">
        <f t="shared" si="0"/>
        <v>E001-20</v>
      </c>
      <c r="AU8">
        <f t="shared" si="1"/>
        <v>5400</v>
      </c>
      <c r="AV8">
        <f t="shared" si="2"/>
        <v>0</v>
      </c>
      <c r="AW8">
        <f t="shared" si="3"/>
        <v>5400</v>
      </c>
    </row>
    <row r="9" spans="1:49" ht="15" customHeight="1">
      <c r="A9" t="s">
        <v>142</v>
      </c>
      <c r="B9">
        <v>18</v>
      </c>
      <c r="C9" t="s">
        <v>21</v>
      </c>
      <c r="D9" s="10">
        <v>45940</v>
      </c>
      <c r="E9" s="18">
        <v>45957.746608796297</v>
      </c>
      <c r="F9" t="s">
        <v>195</v>
      </c>
      <c r="H9" t="s">
        <v>146</v>
      </c>
      <c r="I9">
        <v>60680641</v>
      </c>
      <c r="J9" t="s">
        <v>2156</v>
      </c>
      <c r="K9" s="10">
        <v>45940</v>
      </c>
      <c r="Q9">
        <v>1939</v>
      </c>
      <c r="R9">
        <v>1</v>
      </c>
      <c r="S9">
        <v>7000</v>
      </c>
      <c r="T9">
        <v>7000</v>
      </c>
      <c r="U9">
        <v>0</v>
      </c>
      <c r="V9">
        <v>7000</v>
      </c>
      <c r="W9">
        <v>0</v>
      </c>
      <c r="X9">
        <v>0</v>
      </c>
      <c r="Y9">
        <v>7000</v>
      </c>
      <c r="Z9">
        <v>1</v>
      </c>
      <c r="AA9">
        <v>1</v>
      </c>
      <c r="AB9">
        <v>2</v>
      </c>
      <c r="AC9" t="s">
        <v>1045</v>
      </c>
      <c r="AD9">
        <v>6338</v>
      </c>
      <c r="AE9">
        <v>30999</v>
      </c>
      <c r="AF9" t="s">
        <v>2155</v>
      </c>
      <c r="AG9" t="s">
        <v>139</v>
      </c>
      <c r="AH9" t="s">
        <v>145</v>
      </c>
      <c r="AI9" t="s">
        <v>25</v>
      </c>
      <c r="AJ9">
        <v>6743</v>
      </c>
      <c r="AK9" t="s">
        <v>1040</v>
      </c>
      <c r="AL9" t="s">
        <v>1053</v>
      </c>
      <c r="AT9" t="str">
        <f t="shared" si="0"/>
        <v>E001-18</v>
      </c>
      <c r="AU9">
        <f t="shared" si="1"/>
        <v>7000</v>
      </c>
      <c r="AV9">
        <f t="shared" si="2"/>
        <v>0</v>
      </c>
      <c r="AW9">
        <f t="shared" si="3"/>
        <v>7000</v>
      </c>
    </row>
    <row r="10" spans="1:49" ht="15" customHeight="1">
      <c r="A10" t="s">
        <v>142</v>
      </c>
      <c r="B10" s="17" t="s">
        <v>1061</v>
      </c>
      <c r="C10" t="s">
        <v>21</v>
      </c>
      <c r="D10" s="10">
        <v>45940</v>
      </c>
      <c r="E10" s="18">
        <v>45957.489976851852</v>
      </c>
      <c r="F10" t="s">
        <v>198</v>
      </c>
      <c r="H10" t="s">
        <v>137</v>
      </c>
      <c r="I10">
        <v>10708131917</v>
      </c>
      <c r="J10" t="s">
        <v>2157</v>
      </c>
      <c r="K10" s="10">
        <v>45940</v>
      </c>
      <c r="Q10">
        <v>1808</v>
      </c>
      <c r="R10">
        <v>1</v>
      </c>
      <c r="S10">
        <v>338.98</v>
      </c>
      <c r="T10">
        <v>400</v>
      </c>
      <c r="U10">
        <v>0</v>
      </c>
      <c r="V10">
        <v>338.98</v>
      </c>
      <c r="W10">
        <v>18</v>
      </c>
      <c r="X10" s="17">
        <v>61.019999999999897</v>
      </c>
      <c r="Y10">
        <v>400</v>
      </c>
      <c r="Z10">
        <v>1</v>
      </c>
      <c r="AA10">
        <v>1</v>
      </c>
      <c r="AB10">
        <v>2</v>
      </c>
      <c r="AC10" t="s">
        <v>1045</v>
      </c>
      <c r="AD10">
        <v>1816</v>
      </c>
      <c r="AE10">
        <v>30981</v>
      </c>
      <c r="AF10" t="s">
        <v>2158</v>
      </c>
      <c r="AG10" t="s">
        <v>1052</v>
      </c>
      <c r="AH10" t="s">
        <v>145</v>
      </c>
      <c r="AI10" t="s">
        <v>25</v>
      </c>
      <c r="AJ10">
        <v>877</v>
      </c>
      <c r="AK10" t="s">
        <v>147</v>
      </c>
      <c r="AL10" t="s">
        <v>1062</v>
      </c>
      <c r="AT10" t="str">
        <f t="shared" si="0"/>
        <v>E001-00000057</v>
      </c>
      <c r="AU10">
        <f t="shared" si="1"/>
        <v>338.98</v>
      </c>
      <c r="AV10">
        <f t="shared" si="2"/>
        <v>61.019999999999897</v>
      </c>
      <c r="AW10">
        <f t="shared" si="3"/>
        <v>400</v>
      </c>
    </row>
    <row r="11" spans="1:49" ht="15" customHeight="1">
      <c r="A11" t="s">
        <v>142</v>
      </c>
      <c r="B11" s="17" t="s">
        <v>1063</v>
      </c>
      <c r="C11" t="s">
        <v>21</v>
      </c>
      <c r="D11" s="10">
        <v>45940</v>
      </c>
      <c r="E11" s="18">
        <v>45957.488680555558</v>
      </c>
      <c r="F11" t="s">
        <v>201</v>
      </c>
      <c r="H11" t="s">
        <v>137</v>
      </c>
      <c r="I11">
        <v>10712300251</v>
      </c>
      <c r="J11" t="s">
        <v>2159</v>
      </c>
      <c r="K11" s="10">
        <v>45940</v>
      </c>
      <c r="Q11">
        <v>1808</v>
      </c>
      <c r="R11">
        <v>1</v>
      </c>
      <c r="S11">
        <v>296.61</v>
      </c>
      <c r="T11">
        <v>350</v>
      </c>
      <c r="U11">
        <v>0</v>
      </c>
      <c r="V11">
        <v>296.61</v>
      </c>
      <c r="W11">
        <v>18</v>
      </c>
      <c r="X11" s="17">
        <v>53.389999999999901</v>
      </c>
      <c r="Y11">
        <v>350</v>
      </c>
      <c r="Z11">
        <v>1</v>
      </c>
      <c r="AA11">
        <v>1</v>
      </c>
      <c r="AB11">
        <v>2</v>
      </c>
      <c r="AC11" t="s">
        <v>1045</v>
      </c>
      <c r="AD11">
        <v>1642</v>
      </c>
      <c r="AE11">
        <v>30978</v>
      </c>
      <c r="AF11" t="s">
        <v>2158</v>
      </c>
      <c r="AG11" t="s">
        <v>1052</v>
      </c>
      <c r="AH11" t="s">
        <v>145</v>
      </c>
      <c r="AI11" t="s">
        <v>25</v>
      </c>
      <c r="AJ11">
        <v>877</v>
      </c>
      <c r="AK11" t="s">
        <v>147</v>
      </c>
      <c r="AL11" t="s">
        <v>1062</v>
      </c>
      <c r="AT11" t="str">
        <f t="shared" si="0"/>
        <v>E001-00000026</v>
      </c>
      <c r="AU11">
        <f t="shared" si="1"/>
        <v>296.61</v>
      </c>
      <c r="AV11">
        <f t="shared" si="2"/>
        <v>53.389999999999901</v>
      </c>
      <c r="AW11">
        <f t="shared" si="3"/>
        <v>350</v>
      </c>
    </row>
    <row r="12" spans="1:49" ht="15" customHeight="1">
      <c r="A12" t="s">
        <v>142</v>
      </c>
      <c r="B12" s="17" t="s">
        <v>1064</v>
      </c>
      <c r="C12" t="s">
        <v>21</v>
      </c>
      <c r="D12" s="10">
        <v>45940</v>
      </c>
      <c r="E12" s="18">
        <v>45957.536296296297</v>
      </c>
      <c r="F12" t="s">
        <v>216</v>
      </c>
      <c r="H12" t="s">
        <v>137</v>
      </c>
      <c r="I12">
        <v>20614142651</v>
      </c>
      <c r="J12" t="s">
        <v>2160</v>
      </c>
      <c r="K12" s="10">
        <v>45940</v>
      </c>
      <c r="Q12">
        <v>2313</v>
      </c>
      <c r="R12">
        <v>1</v>
      </c>
      <c r="S12">
        <v>1000</v>
      </c>
      <c r="T12">
        <v>1180</v>
      </c>
      <c r="U12">
        <v>0</v>
      </c>
      <c r="V12">
        <v>1000</v>
      </c>
      <c r="W12">
        <v>18</v>
      </c>
      <c r="X12">
        <v>180</v>
      </c>
      <c r="Y12">
        <v>1180</v>
      </c>
      <c r="Z12">
        <v>1</v>
      </c>
      <c r="AA12">
        <v>1</v>
      </c>
      <c r="AB12">
        <v>5</v>
      </c>
      <c r="AC12" t="s">
        <v>138</v>
      </c>
      <c r="AD12">
        <v>2741</v>
      </c>
      <c r="AE12">
        <v>30984</v>
      </c>
      <c r="AF12" t="s">
        <v>1974</v>
      </c>
      <c r="AG12" t="s">
        <v>139</v>
      </c>
      <c r="AH12" t="s">
        <v>145</v>
      </c>
      <c r="AI12" t="s">
        <v>25</v>
      </c>
      <c r="AJ12">
        <v>6743</v>
      </c>
      <c r="AK12" t="s">
        <v>1040</v>
      </c>
      <c r="AL12" t="s">
        <v>1065</v>
      </c>
      <c r="AT12" t="str">
        <f t="shared" si="0"/>
        <v>E001-00000013</v>
      </c>
      <c r="AU12">
        <f t="shared" si="1"/>
        <v>1000</v>
      </c>
      <c r="AV12">
        <f t="shared" si="2"/>
        <v>180</v>
      </c>
      <c r="AW12">
        <f t="shared" si="3"/>
        <v>1180</v>
      </c>
    </row>
    <row r="13" spans="1:49" ht="15" customHeight="1">
      <c r="A13" t="s">
        <v>1066</v>
      </c>
      <c r="B13" s="17" t="s">
        <v>1067</v>
      </c>
      <c r="C13" t="s">
        <v>21</v>
      </c>
      <c r="D13" s="10">
        <v>45940</v>
      </c>
      <c r="E13" s="18">
        <v>45957.395335648151</v>
      </c>
      <c r="F13" t="s">
        <v>213</v>
      </c>
      <c r="H13" t="s">
        <v>137</v>
      </c>
      <c r="I13">
        <v>20606014113</v>
      </c>
      <c r="J13" t="s">
        <v>2161</v>
      </c>
      <c r="K13" s="10">
        <v>45940</v>
      </c>
      <c r="Q13">
        <v>1912</v>
      </c>
      <c r="R13">
        <v>1</v>
      </c>
      <c r="S13">
        <v>462</v>
      </c>
      <c r="T13">
        <v>462</v>
      </c>
      <c r="U13">
        <v>0</v>
      </c>
      <c r="V13">
        <v>462</v>
      </c>
      <c r="W13">
        <v>0</v>
      </c>
      <c r="X13">
        <v>0</v>
      </c>
      <c r="Y13">
        <v>462</v>
      </c>
      <c r="Z13">
        <v>1</v>
      </c>
      <c r="AA13">
        <v>1</v>
      </c>
      <c r="AB13">
        <v>5</v>
      </c>
      <c r="AC13" t="s">
        <v>138</v>
      </c>
      <c r="AD13">
        <v>1529</v>
      </c>
      <c r="AE13">
        <v>30953</v>
      </c>
      <c r="AF13" t="s">
        <v>1068</v>
      </c>
      <c r="AG13" t="s">
        <v>139</v>
      </c>
      <c r="AH13" t="s">
        <v>145</v>
      </c>
      <c r="AI13" t="s">
        <v>25</v>
      </c>
      <c r="AJ13">
        <v>6726</v>
      </c>
      <c r="AK13" t="s">
        <v>141</v>
      </c>
      <c r="AL13" t="s">
        <v>1069</v>
      </c>
      <c r="AT13" t="str">
        <f t="shared" si="0"/>
        <v>F003-00001183</v>
      </c>
      <c r="AU13">
        <f t="shared" si="1"/>
        <v>462</v>
      </c>
      <c r="AV13">
        <f t="shared" si="2"/>
        <v>0</v>
      </c>
      <c r="AW13">
        <f t="shared" si="3"/>
        <v>462</v>
      </c>
    </row>
    <row r="14" spans="1:49" ht="15" customHeight="1">
      <c r="A14" t="s">
        <v>142</v>
      </c>
      <c r="B14" s="17" t="s">
        <v>1070</v>
      </c>
      <c r="C14" t="s">
        <v>21</v>
      </c>
      <c r="D14" s="10">
        <v>45939</v>
      </c>
      <c r="E14" s="18">
        <v>45957.446967592594</v>
      </c>
      <c r="F14" t="s">
        <v>1071</v>
      </c>
      <c r="H14" t="s">
        <v>137</v>
      </c>
      <c r="I14">
        <v>20608892215</v>
      </c>
      <c r="J14" t="s">
        <v>2162</v>
      </c>
      <c r="K14" s="10">
        <v>45939</v>
      </c>
      <c r="Q14">
        <v>2026</v>
      </c>
      <c r="R14">
        <v>1</v>
      </c>
      <c r="S14">
        <v>84.75</v>
      </c>
      <c r="T14">
        <v>100.01</v>
      </c>
      <c r="U14">
        <v>0</v>
      </c>
      <c r="V14">
        <v>84.75</v>
      </c>
      <c r="W14">
        <v>18.010000000000002</v>
      </c>
      <c r="X14" s="17">
        <v>15.26</v>
      </c>
      <c r="Y14">
        <v>100.01</v>
      </c>
      <c r="Z14">
        <v>1</v>
      </c>
      <c r="AA14">
        <v>1</v>
      </c>
      <c r="AB14">
        <v>5</v>
      </c>
      <c r="AC14" t="s">
        <v>138</v>
      </c>
      <c r="AD14">
        <v>1579</v>
      </c>
      <c r="AE14">
        <v>30926</v>
      </c>
      <c r="AF14" t="s">
        <v>1975</v>
      </c>
      <c r="AG14" t="s">
        <v>139</v>
      </c>
      <c r="AH14" t="s">
        <v>145</v>
      </c>
      <c r="AI14" t="s">
        <v>25</v>
      </c>
      <c r="AJ14">
        <v>877</v>
      </c>
      <c r="AK14" t="s">
        <v>147</v>
      </c>
      <c r="AL14" t="s">
        <v>1047</v>
      </c>
      <c r="AT14" t="str">
        <f t="shared" si="0"/>
        <v>E001-00000493</v>
      </c>
      <c r="AU14">
        <f t="shared" si="1"/>
        <v>84.75</v>
      </c>
      <c r="AV14">
        <f t="shared" si="2"/>
        <v>15.26</v>
      </c>
      <c r="AW14">
        <f t="shared" si="3"/>
        <v>100.01</v>
      </c>
    </row>
    <row r="15" spans="1:49" ht="15" customHeight="1">
      <c r="A15" t="s">
        <v>142</v>
      </c>
      <c r="B15" s="17" t="s">
        <v>1070</v>
      </c>
      <c r="C15" t="s">
        <v>21</v>
      </c>
      <c r="D15" s="10">
        <v>45939</v>
      </c>
      <c r="E15" s="18">
        <v>45957.446967592594</v>
      </c>
      <c r="F15" t="s">
        <v>1071</v>
      </c>
      <c r="H15" t="s">
        <v>137</v>
      </c>
      <c r="I15">
        <v>20608892215</v>
      </c>
      <c r="J15" t="s">
        <v>2162</v>
      </c>
      <c r="K15" s="10">
        <v>45939</v>
      </c>
      <c r="Q15">
        <v>2026</v>
      </c>
      <c r="R15">
        <v>1</v>
      </c>
      <c r="S15">
        <v>25.42</v>
      </c>
      <c r="T15">
        <v>30</v>
      </c>
      <c r="U15">
        <v>0</v>
      </c>
      <c r="V15">
        <v>25.42</v>
      </c>
      <c r="W15">
        <v>18.02</v>
      </c>
      <c r="X15" s="17">
        <v>4.5799999999999903</v>
      </c>
      <c r="Y15">
        <v>30</v>
      </c>
      <c r="Z15">
        <v>1</v>
      </c>
      <c r="AA15">
        <v>1</v>
      </c>
      <c r="AB15">
        <v>2</v>
      </c>
      <c r="AC15" t="s">
        <v>1045</v>
      </c>
      <c r="AD15">
        <v>1579</v>
      </c>
      <c r="AE15">
        <v>30927</v>
      </c>
      <c r="AF15" t="s">
        <v>1975</v>
      </c>
      <c r="AG15" t="s">
        <v>139</v>
      </c>
      <c r="AH15" t="s">
        <v>145</v>
      </c>
      <c r="AI15" t="s">
        <v>25</v>
      </c>
      <c r="AJ15">
        <v>877</v>
      </c>
      <c r="AK15" t="s">
        <v>147</v>
      </c>
      <c r="AL15" t="s">
        <v>1047</v>
      </c>
      <c r="AT15" t="str">
        <f t="shared" si="0"/>
        <v>E001-00000493</v>
      </c>
      <c r="AU15">
        <f t="shared" si="1"/>
        <v>25.42</v>
      </c>
      <c r="AV15">
        <f t="shared" si="2"/>
        <v>4.5799999999999903</v>
      </c>
      <c r="AW15">
        <f t="shared" si="3"/>
        <v>30</v>
      </c>
    </row>
    <row r="16" spans="1:49" ht="15" customHeight="1">
      <c r="A16" t="s">
        <v>142</v>
      </c>
      <c r="B16" s="17" t="s">
        <v>1072</v>
      </c>
      <c r="C16" t="s">
        <v>21</v>
      </c>
      <c r="D16" s="10">
        <v>45939</v>
      </c>
      <c r="E16" s="18">
        <v>45957.445335648146</v>
      </c>
      <c r="F16" t="s">
        <v>1071</v>
      </c>
      <c r="H16" t="s">
        <v>137</v>
      </c>
      <c r="I16">
        <v>20608892215</v>
      </c>
      <c r="J16" t="s">
        <v>2163</v>
      </c>
      <c r="K16" s="10">
        <v>45939</v>
      </c>
      <c r="Q16">
        <v>2026</v>
      </c>
      <c r="R16">
        <v>1</v>
      </c>
      <c r="S16">
        <v>186.44</v>
      </c>
      <c r="T16">
        <v>220</v>
      </c>
      <c r="U16">
        <v>0</v>
      </c>
      <c r="V16">
        <v>186.44</v>
      </c>
      <c r="W16">
        <v>18</v>
      </c>
      <c r="X16">
        <v>33.56</v>
      </c>
      <c r="Y16">
        <v>220</v>
      </c>
      <c r="Z16">
        <v>1</v>
      </c>
      <c r="AA16">
        <v>1</v>
      </c>
      <c r="AB16">
        <v>5</v>
      </c>
      <c r="AC16" t="s">
        <v>138</v>
      </c>
      <c r="AD16">
        <v>1579</v>
      </c>
      <c r="AE16">
        <v>30915</v>
      </c>
      <c r="AF16" t="s">
        <v>1975</v>
      </c>
      <c r="AG16" t="s">
        <v>139</v>
      </c>
      <c r="AH16" t="s">
        <v>145</v>
      </c>
      <c r="AI16" t="s">
        <v>25</v>
      </c>
      <c r="AJ16">
        <v>877</v>
      </c>
      <c r="AK16" t="s">
        <v>147</v>
      </c>
      <c r="AL16" t="s">
        <v>1047</v>
      </c>
      <c r="AT16" t="str">
        <f t="shared" si="0"/>
        <v>E001-00000492</v>
      </c>
      <c r="AU16">
        <f t="shared" si="1"/>
        <v>186.44</v>
      </c>
      <c r="AV16">
        <f t="shared" si="2"/>
        <v>33.56</v>
      </c>
      <c r="AW16">
        <f t="shared" si="3"/>
        <v>220</v>
      </c>
    </row>
    <row r="17" spans="1:49" ht="15" customHeight="1">
      <c r="A17" t="s">
        <v>142</v>
      </c>
      <c r="B17" s="17" t="s">
        <v>1072</v>
      </c>
      <c r="C17" t="s">
        <v>21</v>
      </c>
      <c r="D17" s="10">
        <v>45939</v>
      </c>
      <c r="E17" s="18">
        <v>45957.445335648146</v>
      </c>
      <c r="F17" t="s">
        <v>1071</v>
      </c>
      <c r="H17" t="s">
        <v>137</v>
      </c>
      <c r="I17">
        <v>20608892215</v>
      </c>
      <c r="J17" t="s">
        <v>2163</v>
      </c>
      <c r="K17" s="10">
        <v>45939</v>
      </c>
      <c r="Q17">
        <v>2026</v>
      </c>
      <c r="R17">
        <v>1</v>
      </c>
      <c r="S17">
        <v>1.7</v>
      </c>
      <c r="T17">
        <v>2.0099999999999998</v>
      </c>
      <c r="U17">
        <v>0</v>
      </c>
      <c r="V17">
        <v>1.7</v>
      </c>
      <c r="W17">
        <v>18.239999999999998</v>
      </c>
      <c r="X17" s="17">
        <v>0.309999999999999</v>
      </c>
      <c r="Y17">
        <v>2.0099999999999998</v>
      </c>
      <c r="Z17">
        <v>1</v>
      </c>
      <c r="AA17">
        <v>1</v>
      </c>
      <c r="AB17">
        <v>5</v>
      </c>
      <c r="AC17" t="s">
        <v>138</v>
      </c>
      <c r="AD17">
        <v>1579</v>
      </c>
      <c r="AE17">
        <v>30916</v>
      </c>
      <c r="AF17" t="s">
        <v>1975</v>
      </c>
      <c r="AG17" t="s">
        <v>139</v>
      </c>
      <c r="AH17" t="s">
        <v>145</v>
      </c>
      <c r="AI17" t="s">
        <v>25</v>
      </c>
      <c r="AJ17">
        <v>877</v>
      </c>
      <c r="AK17" t="s">
        <v>147</v>
      </c>
      <c r="AL17" t="s">
        <v>1047</v>
      </c>
      <c r="AT17" t="str">
        <f t="shared" si="0"/>
        <v>E001-00000492</v>
      </c>
      <c r="AU17">
        <f t="shared" si="1"/>
        <v>1.7</v>
      </c>
      <c r="AV17">
        <f t="shared" si="2"/>
        <v>0.309999999999999</v>
      </c>
      <c r="AW17">
        <f t="shared" si="3"/>
        <v>2.0099999999999998</v>
      </c>
    </row>
    <row r="18" spans="1:49" ht="15" customHeight="1">
      <c r="A18" t="s">
        <v>142</v>
      </c>
      <c r="B18" s="17" t="s">
        <v>1072</v>
      </c>
      <c r="C18" t="s">
        <v>21</v>
      </c>
      <c r="D18" s="10">
        <v>45939</v>
      </c>
      <c r="E18" s="18">
        <v>45957.445335648146</v>
      </c>
      <c r="F18" t="s">
        <v>1071</v>
      </c>
      <c r="H18" t="s">
        <v>137</v>
      </c>
      <c r="I18">
        <v>20608892215</v>
      </c>
      <c r="J18" t="s">
        <v>2163</v>
      </c>
      <c r="K18" s="10">
        <v>45939</v>
      </c>
      <c r="Q18">
        <v>2026</v>
      </c>
      <c r="R18">
        <v>1</v>
      </c>
      <c r="S18">
        <v>22.03</v>
      </c>
      <c r="T18">
        <v>26</v>
      </c>
      <c r="U18">
        <v>0</v>
      </c>
      <c r="V18">
        <v>22.03</v>
      </c>
      <c r="W18">
        <v>18.02</v>
      </c>
      <c r="X18" s="17">
        <v>3.96999999999999</v>
      </c>
      <c r="Y18">
        <v>26</v>
      </c>
      <c r="Z18">
        <v>1</v>
      </c>
      <c r="AA18">
        <v>1</v>
      </c>
      <c r="AB18">
        <v>5</v>
      </c>
      <c r="AC18" t="s">
        <v>138</v>
      </c>
      <c r="AD18">
        <v>1579</v>
      </c>
      <c r="AE18">
        <v>30917</v>
      </c>
      <c r="AF18" t="s">
        <v>1975</v>
      </c>
      <c r="AG18" t="s">
        <v>139</v>
      </c>
      <c r="AH18" t="s">
        <v>145</v>
      </c>
      <c r="AI18" t="s">
        <v>25</v>
      </c>
      <c r="AJ18">
        <v>877</v>
      </c>
      <c r="AK18" t="s">
        <v>147</v>
      </c>
      <c r="AL18" t="s">
        <v>1047</v>
      </c>
      <c r="AT18" t="str">
        <f t="shared" si="0"/>
        <v>E001-00000492</v>
      </c>
      <c r="AU18">
        <f t="shared" si="1"/>
        <v>22.03</v>
      </c>
      <c r="AV18">
        <f t="shared" si="2"/>
        <v>3.96999999999999</v>
      </c>
      <c r="AW18">
        <f t="shared" si="3"/>
        <v>26</v>
      </c>
    </row>
    <row r="19" spans="1:49" ht="15" customHeight="1">
      <c r="A19" t="s">
        <v>142</v>
      </c>
      <c r="B19" s="17" t="s">
        <v>1072</v>
      </c>
      <c r="C19" t="s">
        <v>21</v>
      </c>
      <c r="D19" s="10">
        <v>45939</v>
      </c>
      <c r="E19" s="18">
        <v>45957.445335648146</v>
      </c>
      <c r="F19" t="s">
        <v>1071</v>
      </c>
      <c r="H19" t="s">
        <v>137</v>
      </c>
      <c r="I19">
        <v>20608892215</v>
      </c>
      <c r="J19" t="s">
        <v>2163</v>
      </c>
      <c r="K19" s="10">
        <v>45939</v>
      </c>
      <c r="Q19">
        <v>2026</v>
      </c>
      <c r="R19">
        <v>1</v>
      </c>
      <c r="S19">
        <v>42.37</v>
      </c>
      <c r="T19">
        <v>50</v>
      </c>
      <c r="U19">
        <v>0</v>
      </c>
      <c r="V19">
        <v>42.37</v>
      </c>
      <c r="W19">
        <v>18.010000000000002</v>
      </c>
      <c r="X19" s="17">
        <v>7.63</v>
      </c>
      <c r="Y19">
        <v>50</v>
      </c>
      <c r="Z19">
        <v>1</v>
      </c>
      <c r="AA19">
        <v>1</v>
      </c>
      <c r="AB19">
        <v>5</v>
      </c>
      <c r="AC19" t="s">
        <v>138</v>
      </c>
      <c r="AD19">
        <v>1579</v>
      </c>
      <c r="AE19">
        <v>30918</v>
      </c>
      <c r="AF19" t="s">
        <v>1975</v>
      </c>
      <c r="AG19" t="s">
        <v>139</v>
      </c>
      <c r="AH19" t="s">
        <v>145</v>
      </c>
      <c r="AI19" t="s">
        <v>25</v>
      </c>
      <c r="AJ19">
        <v>877</v>
      </c>
      <c r="AK19" t="s">
        <v>147</v>
      </c>
      <c r="AL19" t="s">
        <v>1047</v>
      </c>
      <c r="AT19" t="str">
        <f t="shared" si="0"/>
        <v>E001-00000492</v>
      </c>
      <c r="AU19">
        <f t="shared" si="1"/>
        <v>42.37</v>
      </c>
      <c r="AV19">
        <f t="shared" si="2"/>
        <v>7.63</v>
      </c>
      <c r="AW19">
        <f t="shared" si="3"/>
        <v>50</v>
      </c>
    </row>
    <row r="20" spans="1:49" ht="15" customHeight="1">
      <c r="A20" t="s">
        <v>142</v>
      </c>
      <c r="B20" s="17" t="s">
        <v>1072</v>
      </c>
      <c r="C20" t="s">
        <v>21</v>
      </c>
      <c r="D20" s="10">
        <v>45939</v>
      </c>
      <c r="E20" s="18">
        <v>45957.445335648146</v>
      </c>
      <c r="F20" t="s">
        <v>1071</v>
      </c>
      <c r="H20" t="s">
        <v>137</v>
      </c>
      <c r="I20">
        <v>20608892215</v>
      </c>
      <c r="J20" t="s">
        <v>2163</v>
      </c>
      <c r="K20" s="10">
        <v>45939</v>
      </c>
      <c r="Q20">
        <v>2026</v>
      </c>
      <c r="R20">
        <v>1</v>
      </c>
      <c r="S20">
        <v>23.73</v>
      </c>
      <c r="T20">
        <v>28</v>
      </c>
      <c r="U20">
        <v>0</v>
      </c>
      <c r="V20">
        <v>23.73</v>
      </c>
      <c r="W20">
        <v>17.989999999999998</v>
      </c>
      <c r="X20">
        <v>4.2699999999999996</v>
      </c>
      <c r="Y20">
        <v>28</v>
      </c>
      <c r="Z20">
        <v>1</v>
      </c>
      <c r="AA20">
        <v>1</v>
      </c>
      <c r="AB20">
        <v>5</v>
      </c>
      <c r="AC20" t="s">
        <v>138</v>
      </c>
      <c r="AD20">
        <v>1579</v>
      </c>
      <c r="AE20">
        <v>30919</v>
      </c>
      <c r="AF20" t="s">
        <v>1975</v>
      </c>
      <c r="AG20" t="s">
        <v>139</v>
      </c>
      <c r="AH20" t="s">
        <v>145</v>
      </c>
      <c r="AI20" t="s">
        <v>25</v>
      </c>
      <c r="AJ20">
        <v>877</v>
      </c>
      <c r="AK20" t="s">
        <v>147</v>
      </c>
      <c r="AL20" t="s">
        <v>1047</v>
      </c>
      <c r="AT20" t="str">
        <f t="shared" si="0"/>
        <v>E001-00000492</v>
      </c>
      <c r="AU20">
        <f t="shared" si="1"/>
        <v>23.73</v>
      </c>
      <c r="AV20">
        <f t="shared" si="2"/>
        <v>4.2699999999999996</v>
      </c>
      <c r="AW20">
        <f t="shared" si="3"/>
        <v>28</v>
      </c>
    </row>
    <row r="21" spans="1:49" ht="15" customHeight="1">
      <c r="A21" t="s">
        <v>142</v>
      </c>
      <c r="B21" s="17" t="s">
        <v>1072</v>
      </c>
      <c r="C21" t="s">
        <v>21</v>
      </c>
      <c r="D21" s="10">
        <v>45939</v>
      </c>
      <c r="E21" s="18">
        <v>45957.445335648146</v>
      </c>
      <c r="F21" t="s">
        <v>1071</v>
      </c>
      <c r="H21" t="s">
        <v>137</v>
      </c>
      <c r="I21">
        <v>20608892215</v>
      </c>
      <c r="J21" t="s">
        <v>2163</v>
      </c>
      <c r="K21" s="10">
        <v>45939</v>
      </c>
      <c r="Q21">
        <v>2026</v>
      </c>
      <c r="R21">
        <v>1</v>
      </c>
      <c r="S21">
        <v>5.93</v>
      </c>
      <c r="T21">
        <v>7</v>
      </c>
      <c r="U21">
        <v>0</v>
      </c>
      <c r="V21">
        <v>5.93</v>
      </c>
      <c r="W21">
        <v>18.04</v>
      </c>
      <c r="X21" s="17">
        <v>1.07</v>
      </c>
      <c r="Y21">
        <v>7</v>
      </c>
      <c r="Z21">
        <v>1</v>
      </c>
      <c r="AA21">
        <v>1</v>
      </c>
      <c r="AB21">
        <v>5</v>
      </c>
      <c r="AC21" t="s">
        <v>138</v>
      </c>
      <c r="AD21">
        <v>1579</v>
      </c>
      <c r="AE21">
        <v>30920</v>
      </c>
      <c r="AF21" t="s">
        <v>1975</v>
      </c>
      <c r="AG21" t="s">
        <v>139</v>
      </c>
      <c r="AH21" t="s">
        <v>145</v>
      </c>
      <c r="AI21" t="s">
        <v>25</v>
      </c>
      <c r="AJ21">
        <v>877</v>
      </c>
      <c r="AK21" t="s">
        <v>147</v>
      </c>
      <c r="AL21" t="s">
        <v>1047</v>
      </c>
      <c r="AT21" t="str">
        <f t="shared" si="0"/>
        <v>E001-00000492</v>
      </c>
      <c r="AU21">
        <f t="shared" si="1"/>
        <v>5.93</v>
      </c>
      <c r="AV21">
        <f t="shared" si="2"/>
        <v>1.07</v>
      </c>
      <c r="AW21">
        <f t="shared" si="3"/>
        <v>7</v>
      </c>
    </row>
    <row r="22" spans="1:49" ht="15" customHeight="1">
      <c r="A22" t="s">
        <v>142</v>
      </c>
      <c r="B22" s="17" t="s">
        <v>1072</v>
      </c>
      <c r="C22" t="s">
        <v>21</v>
      </c>
      <c r="D22" s="10">
        <v>45939</v>
      </c>
      <c r="E22" s="18">
        <v>45957.445335648146</v>
      </c>
      <c r="F22" t="s">
        <v>1071</v>
      </c>
      <c r="H22" t="s">
        <v>137</v>
      </c>
      <c r="I22">
        <v>20608892215</v>
      </c>
      <c r="J22" t="s">
        <v>2163</v>
      </c>
      <c r="K22" s="10">
        <v>45939</v>
      </c>
      <c r="Q22">
        <v>2026</v>
      </c>
      <c r="R22">
        <v>1</v>
      </c>
      <c r="S22">
        <v>50.85</v>
      </c>
      <c r="T22">
        <v>60</v>
      </c>
      <c r="U22">
        <v>0</v>
      </c>
      <c r="V22">
        <v>50.85</v>
      </c>
      <c r="W22">
        <v>17.989999999999998</v>
      </c>
      <c r="X22" s="17">
        <v>9.1499999999999897</v>
      </c>
      <c r="Y22">
        <v>60</v>
      </c>
      <c r="Z22">
        <v>1</v>
      </c>
      <c r="AA22">
        <v>1</v>
      </c>
      <c r="AB22">
        <v>5</v>
      </c>
      <c r="AC22" t="s">
        <v>138</v>
      </c>
      <c r="AD22">
        <v>1579</v>
      </c>
      <c r="AE22">
        <v>30921</v>
      </c>
      <c r="AF22" t="s">
        <v>1975</v>
      </c>
      <c r="AG22" t="s">
        <v>139</v>
      </c>
      <c r="AH22" t="s">
        <v>145</v>
      </c>
      <c r="AI22" t="s">
        <v>25</v>
      </c>
      <c r="AJ22">
        <v>877</v>
      </c>
      <c r="AK22" t="s">
        <v>147</v>
      </c>
      <c r="AL22" t="s">
        <v>1047</v>
      </c>
      <c r="AT22" t="str">
        <f t="shared" si="0"/>
        <v>E001-00000492</v>
      </c>
      <c r="AU22">
        <f t="shared" si="1"/>
        <v>50.85</v>
      </c>
      <c r="AV22">
        <f t="shared" si="2"/>
        <v>9.1499999999999897</v>
      </c>
      <c r="AW22">
        <f t="shared" si="3"/>
        <v>60</v>
      </c>
    </row>
    <row r="23" spans="1:49" ht="15" customHeight="1">
      <c r="A23" t="s">
        <v>142</v>
      </c>
      <c r="B23" s="17" t="s">
        <v>1072</v>
      </c>
      <c r="C23" t="s">
        <v>21</v>
      </c>
      <c r="D23" s="10">
        <v>45939</v>
      </c>
      <c r="E23" s="18">
        <v>45957.445335648146</v>
      </c>
      <c r="F23" t="s">
        <v>1071</v>
      </c>
      <c r="H23" t="s">
        <v>137</v>
      </c>
      <c r="I23">
        <v>20608892215</v>
      </c>
      <c r="J23" t="s">
        <v>2163</v>
      </c>
      <c r="K23" s="10">
        <v>45939</v>
      </c>
      <c r="Q23">
        <v>2026</v>
      </c>
      <c r="R23">
        <v>1</v>
      </c>
      <c r="S23">
        <v>22.88</v>
      </c>
      <c r="T23">
        <v>27</v>
      </c>
      <c r="U23">
        <v>0</v>
      </c>
      <c r="V23">
        <v>22.88</v>
      </c>
      <c r="W23">
        <v>18.010000000000002</v>
      </c>
      <c r="X23" s="17">
        <v>4.12</v>
      </c>
      <c r="Y23">
        <v>27</v>
      </c>
      <c r="Z23">
        <v>1</v>
      </c>
      <c r="AA23">
        <v>1</v>
      </c>
      <c r="AB23">
        <v>5</v>
      </c>
      <c r="AC23" t="s">
        <v>138</v>
      </c>
      <c r="AD23">
        <v>1579</v>
      </c>
      <c r="AE23">
        <v>30922</v>
      </c>
      <c r="AF23" t="s">
        <v>1975</v>
      </c>
      <c r="AG23" t="s">
        <v>139</v>
      </c>
      <c r="AH23" t="s">
        <v>145</v>
      </c>
      <c r="AI23" t="s">
        <v>25</v>
      </c>
      <c r="AJ23">
        <v>877</v>
      </c>
      <c r="AK23" t="s">
        <v>147</v>
      </c>
      <c r="AL23" t="s">
        <v>1047</v>
      </c>
      <c r="AT23" t="str">
        <f t="shared" si="0"/>
        <v>E001-00000492</v>
      </c>
      <c r="AU23">
        <f t="shared" si="1"/>
        <v>22.88</v>
      </c>
      <c r="AV23">
        <f t="shared" si="2"/>
        <v>4.12</v>
      </c>
      <c r="AW23">
        <f t="shared" si="3"/>
        <v>27</v>
      </c>
    </row>
    <row r="24" spans="1:49" ht="15" customHeight="1">
      <c r="A24" t="s">
        <v>142</v>
      </c>
      <c r="B24" s="17" t="s">
        <v>1072</v>
      </c>
      <c r="C24" t="s">
        <v>21</v>
      </c>
      <c r="D24" s="10">
        <v>45939</v>
      </c>
      <c r="E24" s="18">
        <v>45957.445335648146</v>
      </c>
      <c r="F24" t="s">
        <v>1071</v>
      </c>
      <c r="H24" t="s">
        <v>137</v>
      </c>
      <c r="I24">
        <v>20608892215</v>
      </c>
      <c r="J24" t="s">
        <v>2163</v>
      </c>
      <c r="K24" s="10">
        <v>45939</v>
      </c>
      <c r="Q24">
        <v>2026</v>
      </c>
      <c r="R24">
        <v>1</v>
      </c>
      <c r="S24">
        <v>194.92</v>
      </c>
      <c r="T24">
        <v>230.01</v>
      </c>
      <c r="U24">
        <v>0</v>
      </c>
      <c r="V24">
        <v>194.92</v>
      </c>
      <c r="W24">
        <v>18</v>
      </c>
      <c r="X24">
        <v>35.090000000000003</v>
      </c>
      <c r="Y24">
        <v>230.01</v>
      </c>
      <c r="Z24">
        <v>1</v>
      </c>
      <c r="AA24">
        <v>1</v>
      </c>
      <c r="AB24">
        <v>2</v>
      </c>
      <c r="AC24" t="s">
        <v>1045</v>
      </c>
      <c r="AD24">
        <v>1579</v>
      </c>
      <c r="AE24">
        <v>30923</v>
      </c>
      <c r="AF24" t="s">
        <v>1975</v>
      </c>
      <c r="AG24" t="s">
        <v>139</v>
      </c>
      <c r="AH24" t="s">
        <v>145</v>
      </c>
      <c r="AI24" t="s">
        <v>25</v>
      </c>
      <c r="AJ24">
        <v>877</v>
      </c>
      <c r="AK24" t="s">
        <v>147</v>
      </c>
      <c r="AL24" t="s">
        <v>1047</v>
      </c>
      <c r="AT24" t="str">
        <f t="shared" si="0"/>
        <v>E001-00000492</v>
      </c>
      <c r="AU24">
        <f t="shared" si="1"/>
        <v>194.92</v>
      </c>
      <c r="AV24">
        <f t="shared" si="2"/>
        <v>35.090000000000003</v>
      </c>
      <c r="AW24">
        <f t="shared" si="3"/>
        <v>230.01</v>
      </c>
    </row>
    <row r="25" spans="1:49" ht="15" customHeight="1">
      <c r="A25" t="s">
        <v>1073</v>
      </c>
      <c r="B25" s="17" t="s">
        <v>1074</v>
      </c>
      <c r="C25" t="s">
        <v>21</v>
      </c>
      <c r="D25" s="10">
        <v>45940</v>
      </c>
      <c r="E25" s="18">
        <v>45957.402060185188</v>
      </c>
      <c r="F25" t="s">
        <v>207</v>
      </c>
      <c r="H25" t="s">
        <v>137</v>
      </c>
      <c r="I25">
        <v>20537230399</v>
      </c>
      <c r="J25" t="s">
        <v>2164</v>
      </c>
      <c r="K25" s="10">
        <v>45940</v>
      </c>
      <c r="Q25">
        <v>1912</v>
      </c>
      <c r="R25">
        <v>1</v>
      </c>
      <c r="S25">
        <v>127.8</v>
      </c>
      <c r="T25">
        <v>127.8</v>
      </c>
      <c r="U25">
        <v>0</v>
      </c>
      <c r="V25">
        <v>127.8</v>
      </c>
      <c r="W25">
        <v>0</v>
      </c>
      <c r="X25">
        <v>0</v>
      </c>
      <c r="Y25">
        <v>127.8</v>
      </c>
      <c r="Z25">
        <v>1</v>
      </c>
      <c r="AA25">
        <v>1</v>
      </c>
      <c r="AB25">
        <v>5</v>
      </c>
      <c r="AC25" t="s">
        <v>138</v>
      </c>
      <c r="AD25">
        <v>722</v>
      </c>
      <c r="AE25">
        <v>30961</v>
      </c>
      <c r="AF25" t="s">
        <v>1068</v>
      </c>
      <c r="AG25" t="s">
        <v>139</v>
      </c>
      <c r="AH25" t="s">
        <v>145</v>
      </c>
      <c r="AI25" t="s">
        <v>25</v>
      </c>
      <c r="AJ25">
        <v>6726</v>
      </c>
      <c r="AK25" t="s">
        <v>141</v>
      </c>
      <c r="AL25" t="s">
        <v>1069</v>
      </c>
      <c r="AT25" t="str">
        <f t="shared" si="0"/>
        <v>F301-00040284</v>
      </c>
      <c r="AU25">
        <f t="shared" si="1"/>
        <v>127.8</v>
      </c>
      <c r="AV25">
        <f t="shared" si="2"/>
        <v>0</v>
      </c>
      <c r="AW25">
        <f t="shared" si="3"/>
        <v>127.8</v>
      </c>
    </row>
    <row r="26" spans="1:49" ht="15" customHeight="1">
      <c r="A26" t="s">
        <v>142</v>
      </c>
      <c r="B26" s="17" t="s">
        <v>1075</v>
      </c>
      <c r="C26" t="s">
        <v>21</v>
      </c>
      <c r="D26" s="10">
        <v>45939</v>
      </c>
      <c r="E26" s="18">
        <v>45957.443425925929</v>
      </c>
      <c r="F26" t="s">
        <v>1076</v>
      </c>
      <c r="H26" t="s">
        <v>137</v>
      </c>
      <c r="I26">
        <v>10440668581</v>
      </c>
      <c r="J26" t="s">
        <v>2165</v>
      </c>
      <c r="K26" s="10">
        <v>45939</v>
      </c>
      <c r="Q26">
        <v>2258</v>
      </c>
      <c r="R26">
        <v>1</v>
      </c>
      <c r="S26">
        <v>1200</v>
      </c>
      <c r="T26">
        <v>1416</v>
      </c>
      <c r="U26">
        <v>0</v>
      </c>
      <c r="V26">
        <v>1200</v>
      </c>
      <c r="W26">
        <v>18</v>
      </c>
      <c r="X26">
        <v>216</v>
      </c>
      <c r="Y26">
        <v>1416</v>
      </c>
      <c r="Z26">
        <v>1</v>
      </c>
      <c r="AA26">
        <v>1</v>
      </c>
      <c r="AB26">
        <v>2</v>
      </c>
      <c r="AC26" t="s">
        <v>1045</v>
      </c>
      <c r="AD26">
        <v>1389</v>
      </c>
      <c r="AE26">
        <v>30912</v>
      </c>
      <c r="AF26" t="s">
        <v>1971</v>
      </c>
      <c r="AG26" t="s">
        <v>1052</v>
      </c>
      <c r="AH26" t="s">
        <v>145</v>
      </c>
      <c r="AI26" t="s">
        <v>25</v>
      </c>
      <c r="AJ26">
        <v>6743</v>
      </c>
      <c r="AK26" t="s">
        <v>1040</v>
      </c>
      <c r="AL26" t="s">
        <v>1053</v>
      </c>
      <c r="AT26" t="str">
        <f t="shared" si="0"/>
        <v>E001-00000127</v>
      </c>
      <c r="AU26">
        <f t="shared" si="1"/>
        <v>1200</v>
      </c>
      <c r="AV26">
        <f t="shared" si="2"/>
        <v>216</v>
      </c>
      <c r="AW26">
        <f t="shared" si="3"/>
        <v>1416</v>
      </c>
    </row>
    <row r="27" spans="1:49" ht="15" customHeight="1">
      <c r="A27" t="s">
        <v>142</v>
      </c>
      <c r="B27" s="17" t="s">
        <v>1077</v>
      </c>
      <c r="C27" t="s">
        <v>21</v>
      </c>
      <c r="D27" s="10">
        <v>45939</v>
      </c>
      <c r="E27" s="18">
        <v>45957.440532407411</v>
      </c>
      <c r="F27" t="s">
        <v>1076</v>
      </c>
      <c r="H27" t="s">
        <v>137</v>
      </c>
      <c r="I27">
        <v>10440668581</v>
      </c>
      <c r="J27" t="s">
        <v>2166</v>
      </c>
      <c r="K27" s="10">
        <v>45939</v>
      </c>
      <c r="Q27">
        <v>2258</v>
      </c>
      <c r="R27">
        <v>1</v>
      </c>
      <c r="S27">
        <v>200</v>
      </c>
      <c r="T27">
        <v>236</v>
      </c>
      <c r="U27">
        <v>0</v>
      </c>
      <c r="V27">
        <v>200</v>
      </c>
      <c r="W27">
        <v>18</v>
      </c>
      <c r="X27">
        <v>36</v>
      </c>
      <c r="Y27">
        <v>236</v>
      </c>
      <c r="Z27">
        <v>1</v>
      </c>
      <c r="AA27">
        <v>1</v>
      </c>
      <c r="AB27">
        <v>2</v>
      </c>
      <c r="AC27" t="s">
        <v>1045</v>
      </c>
      <c r="AD27">
        <v>1389</v>
      </c>
      <c r="AE27">
        <v>30909</v>
      </c>
      <c r="AF27" t="s">
        <v>1971</v>
      </c>
      <c r="AG27" t="s">
        <v>1052</v>
      </c>
      <c r="AH27" t="s">
        <v>145</v>
      </c>
      <c r="AI27" t="s">
        <v>25</v>
      </c>
      <c r="AJ27">
        <v>877</v>
      </c>
      <c r="AK27" t="s">
        <v>147</v>
      </c>
      <c r="AL27" t="s">
        <v>1053</v>
      </c>
      <c r="AT27" t="str">
        <f t="shared" si="0"/>
        <v>E001-00000129</v>
      </c>
      <c r="AU27">
        <f t="shared" si="1"/>
        <v>200</v>
      </c>
      <c r="AV27">
        <f t="shared" si="2"/>
        <v>36</v>
      </c>
      <c r="AW27">
        <f t="shared" si="3"/>
        <v>236</v>
      </c>
    </row>
    <row r="28" spans="1:49" ht="15" customHeight="1">
      <c r="A28" t="s">
        <v>142</v>
      </c>
      <c r="B28" s="17" t="s">
        <v>1078</v>
      </c>
      <c r="C28" t="s">
        <v>21</v>
      </c>
      <c r="D28" s="10">
        <v>45937</v>
      </c>
      <c r="E28" s="18">
        <v>45957.709583333337</v>
      </c>
      <c r="F28" t="s">
        <v>1076</v>
      </c>
      <c r="H28" t="s">
        <v>137</v>
      </c>
      <c r="I28">
        <v>10440668581</v>
      </c>
      <c r="J28" t="s">
        <v>2167</v>
      </c>
      <c r="K28" s="10">
        <v>45937</v>
      </c>
      <c r="Q28">
        <v>2308</v>
      </c>
      <c r="R28">
        <v>1</v>
      </c>
      <c r="S28">
        <v>308</v>
      </c>
      <c r="T28">
        <v>363.44</v>
      </c>
      <c r="U28">
        <v>0</v>
      </c>
      <c r="V28">
        <v>308</v>
      </c>
      <c r="W28">
        <v>18</v>
      </c>
      <c r="X28">
        <v>55.44</v>
      </c>
      <c r="Y28">
        <v>363.44</v>
      </c>
      <c r="Z28">
        <v>1</v>
      </c>
      <c r="AA28">
        <v>1</v>
      </c>
      <c r="AB28">
        <v>5</v>
      </c>
      <c r="AC28" t="s">
        <v>138</v>
      </c>
      <c r="AD28">
        <v>1389</v>
      </c>
      <c r="AE28">
        <v>30882</v>
      </c>
      <c r="AF28" t="s">
        <v>1976</v>
      </c>
      <c r="AG28" t="s">
        <v>139</v>
      </c>
      <c r="AH28" t="s">
        <v>145</v>
      </c>
      <c r="AI28" t="s">
        <v>25</v>
      </c>
      <c r="AJ28">
        <v>6743</v>
      </c>
      <c r="AK28" t="s">
        <v>1040</v>
      </c>
      <c r="AL28" t="s">
        <v>1079</v>
      </c>
      <c r="AT28" t="str">
        <f t="shared" si="0"/>
        <v>E001-00000128</v>
      </c>
      <c r="AU28">
        <f t="shared" si="1"/>
        <v>308</v>
      </c>
      <c r="AV28">
        <f t="shared" si="2"/>
        <v>55.44</v>
      </c>
      <c r="AW28">
        <f t="shared" si="3"/>
        <v>363.44</v>
      </c>
    </row>
    <row r="29" spans="1:49" ht="15" customHeight="1">
      <c r="A29" t="s">
        <v>142</v>
      </c>
      <c r="B29" s="17" t="s">
        <v>1080</v>
      </c>
      <c r="C29" t="s">
        <v>21</v>
      </c>
      <c r="D29" s="10">
        <v>45937</v>
      </c>
      <c r="E29" s="18">
        <v>45957.706620370373</v>
      </c>
      <c r="F29" t="s">
        <v>171</v>
      </c>
      <c r="H29" t="s">
        <v>137</v>
      </c>
      <c r="J29" t="s">
        <v>2168</v>
      </c>
      <c r="K29" s="10">
        <v>45937</v>
      </c>
      <c r="Q29">
        <v>2307</v>
      </c>
      <c r="R29">
        <v>1</v>
      </c>
      <c r="S29">
        <v>880</v>
      </c>
      <c r="T29">
        <v>880</v>
      </c>
      <c r="U29">
        <v>0</v>
      </c>
      <c r="V29">
        <v>880</v>
      </c>
      <c r="W29">
        <v>0</v>
      </c>
      <c r="X29">
        <v>0</v>
      </c>
      <c r="Y29">
        <v>880</v>
      </c>
      <c r="Z29">
        <v>1</v>
      </c>
      <c r="AA29">
        <v>1</v>
      </c>
      <c r="AB29">
        <v>5</v>
      </c>
      <c r="AC29" t="s">
        <v>138</v>
      </c>
      <c r="AD29">
        <v>1806</v>
      </c>
      <c r="AE29">
        <v>30880</v>
      </c>
      <c r="AF29" t="s">
        <v>1977</v>
      </c>
      <c r="AG29" t="s">
        <v>139</v>
      </c>
      <c r="AH29" t="s">
        <v>145</v>
      </c>
      <c r="AI29" t="s">
        <v>25</v>
      </c>
      <c r="AJ29">
        <v>6743</v>
      </c>
      <c r="AK29" t="s">
        <v>1040</v>
      </c>
      <c r="AL29" t="s">
        <v>1041</v>
      </c>
      <c r="AT29" t="str">
        <f t="shared" si="0"/>
        <v>E001-00000067</v>
      </c>
      <c r="AU29">
        <f t="shared" si="1"/>
        <v>880</v>
      </c>
      <c r="AV29">
        <f t="shared" si="2"/>
        <v>0</v>
      </c>
      <c r="AW29">
        <f t="shared" si="3"/>
        <v>880</v>
      </c>
    </row>
    <row r="30" spans="1:49" ht="15" customHeight="1">
      <c r="A30" t="s">
        <v>142</v>
      </c>
      <c r="B30" s="17" t="s">
        <v>1081</v>
      </c>
      <c r="C30" t="s">
        <v>21</v>
      </c>
      <c r="D30" s="10">
        <v>45943</v>
      </c>
      <c r="E30" s="18">
        <v>45957.616377314815</v>
      </c>
      <c r="F30" t="s">
        <v>236</v>
      </c>
      <c r="H30" t="s">
        <v>137</v>
      </c>
      <c r="I30">
        <v>10722818593</v>
      </c>
      <c r="J30" t="s">
        <v>2169</v>
      </c>
      <c r="K30" s="10">
        <v>45943</v>
      </c>
      <c r="Q30">
        <v>1851</v>
      </c>
      <c r="R30">
        <v>1</v>
      </c>
      <c r="S30">
        <v>600</v>
      </c>
      <c r="T30">
        <v>600</v>
      </c>
      <c r="U30">
        <v>0</v>
      </c>
      <c r="V30">
        <v>600</v>
      </c>
      <c r="W30">
        <v>0</v>
      </c>
      <c r="X30">
        <v>0</v>
      </c>
      <c r="Y30">
        <v>600</v>
      </c>
      <c r="Z30">
        <v>1</v>
      </c>
      <c r="AA30">
        <v>1</v>
      </c>
      <c r="AB30">
        <v>2</v>
      </c>
      <c r="AC30" t="s">
        <v>1045</v>
      </c>
      <c r="AD30">
        <v>4421</v>
      </c>
      <c r="AE30">
        <v>31047</v>
      </c>
      <c r="AF30" t="s">
        <v>1052</v>
      </c>
      <c r="AG30" t="s">
        <v>139</v>
      </c>
      <c r="AH30" t="s">
        <v>145</v>
      </c>
      <c r="AI30" t="s">
        <v>25</v>
      </c>
      <c r="AJ30">
        <v>6743</v>
      </c>
      <c r="AK30" t="s">
        <v>1040</v>
      </c>
      <c r="AL30" t="s">
        <v>1082</v>
      </c>
      <c r="AT30" t="str">
        <f t="shared" si="0"/>
        <v>E001-00000016</v>
      </c>
      <c r="AU30">
        <f t="shared" si="1"/>
        <v>600</v>
      </c>
      <c r="AV30">
        <f t="shared" si="2"/>
        <v>0</v>
      </c>
      <c r="AW30">
        <f t="shared" si="3"/>
        <v>600</v>
      </c>
    </row>
    <row r="31" spans="1:49" ht="15" customHeight="1">
      <c r="A31" t="s">
        <v>1083</v>
      </c>
      <c r="B31" s="17" t="s">
        <v>1084</v>
      </c>
      <c r="C31" t="s">
        <v>21</v>
      </c>
      <c r="D31" s="10">
        <v>45940</v>
      </c>
      <c r="E31" s="18">
        <v>45957.399270833332</v>
      </c>
      <c r="F31" t="s">
        <v>210</v>
      </c>
      <c r="H31" t="s">
        <v>137</v>
      </c>
      <c r="I31">
        <v>20372634350</v>
      </c>
      <c r="J31" t="s">
        <v>2170</v>
      </c>
      <c r="K31" s="10">
        <v>45940</v>
      </c>
      <c r="Q31">
        <v>1912</v>
      </c>
      <c r="R31">
        <v>1</v>
      </c>
      <c r="S31">
        <v>64.5</v>
      </c>
      <c r="T31">
        <v>64.5</v>
      </c>
      <c r="U31">
        <v>0</v>
      </c>
      <c r="V31">
        <v>64.5</v>
      </c>
      <c r="W31">
        <v>0</v>
      </c>
      <c r="X31">
        <v>0</v>
      </c>
      <c r="Y31">
        <v>64.5</v>
      </c>
      <c r="Z31">
        <v>1</v>
      </c>
      <c r="AA31">
        <v>1</v>
      </c>
      <c r="AB31">
        <v>5</v>
      </c>
      <c r="AC31" t="s">
        <v>138</v>
      </c>
      <c r="AD31">
        <v>6005</v>
      </c>
      <c r="AE31">
        <v>30957</v>
      </c>
      <c r="AF31" t="s">
        <v>1068</v>
      </c>
      <c r="AG31" t="s">
        <v>139</v>
      </c>
      <c r="AH31" t="s">
        <v>145</v>
      </c>
      <c r="AI31" t="s">
        <v>25</v>
      </c>
      <c r="AJ31">
        <v>6726</v>
      </c>
      <c r="AK31" t="s">
        <v>141</v>
      </c>
      <c r="AL31" t="s">
        <v>1069</v>
      </c>
      <c r="AT31" t="str">
        <f t="shared" si="0"/>
        <v>F004-00001283</v>
      </c>
      <c r="AU31">
        <f t="shared" si="1"/>
        <v>64.5</v>
      </c>
      <c r="AV31">
        <f t="shared" si="2"/>
        <v>0</v>
      </c>
      <c r="AW31">
        <f t="shared" si="3"/>
        <v>64.5</v>
      </c>
    </row>
    <row r="32" spans="1:49" ht="15" customHeight="1">
      <c r="A32" t="s">
        <v>142</v>
      </c>
      <c r="B32">
        <v>38</v>
      </c>
      <c r="C32" t="s">
        <v>21</v>
      </c>
      <c r="D32" s="10">
        <v>45939</v>
      </c>
      <c r="E32" s="18">
        <v>45957.44840277778</v>
      </c>
      <c r="F32" t="s">
        <v>181</v>
      </c>
      <c r="H32" t="s">
        <v>137</v>
      </c>
      <c r="I32">
        <v>10767791416</v>
      </c>
      <c r="J32" t="s">
        <v>2171</v>
      </c>
      <c r="K32" s="10">
        <v>45939</v>
      </c>
      <c r="Q32">
        <v>2258</v>
      </c>
      <c r="R32">
        <v>1</v>
      </c>
      <c r="S32">
        <v>160</v>
      </c>
      <c r="T32">
        <v>160</v>
      </c>
      <c r="U32">
        <v>0</v>
      </c>
      <c r="V32">
        <v>160</v>
      </c>
      <c r="W32">
        <v>0</v>
      </c>
      <c r="X32">
        <v>0</v>
      </c>
      <c r="Y32">
        <v>160</v>
      </c>
      <c r="Z32">
        <v>1</v>
      </c>
      <c r="AA32">
        <v>1</v>
      </c>
      <c r="AB32">
        <v>2</v>
      </c>
      <c r="AC32" t="s">
        <v>1045</v>
      </c>
      <c r="AD32">
        <v>1553</v>
      </c>
      <c r="AE32">
        <v>30930</v>
      </c>
      <c r="AF32" t="s">
        <v>1971</v>
      </c>
      <c r="AG32" t="s">
        <v>1052</v>
      </c>
      <c r="AH32" t="s">
        <v>145</v>
      </c>
      <c r="AI32" t="s">
        <v>25</v>
      </c>
      <c r="AJ32">
        <v>877</v>
      </c>
      <c r="AK32" t="s">
        <v>147</v>
      </c>
      <c r="AL32" t="s">
        <v>1047</v>
      </c>
      <c r="AT32" t="str">
        <f t="shared" si="0"/>
        <v>E001-38</v>
      </c>
      <c r="AU32">
        <f t="shared" si="1"/>
        <v>160</v>
      </c>
      <c r="AV32">
        <f t="shared" si="2"/>
        <v>0</v>
      </c>
      <c r="AW32">
        <f t="shared" si="3"/>
        <v>160</v>
      </c>
    </row>
    <row r="33" spans="1:49" ht="15" customHeight="1">
      <c r="A33" t="s">
        <v>136</v>
      </c>
      <c r="B33" s="17" t="s">
        <v>1085</v>
      </c>
      <c r="C33" t="s">
        <v>21</v>
      </c>
      <c r="D33" s="10">
        <v>45936</v>
      </c>
      <c r="E33" s="18">
        <v>45957.375</v>
      </c>
      <c r="F33" t="s">
        <v>243</v>
      </c>
      <c r="G33" t="s">
        <v>1044</v>
      </c>
      <c r="H33" t="s">
        <v>137</v>
      </c>
      <c r="I33">
        <v>20430785266</v>
      </c>
      <c r="J33" t="s">
        <v>2172</v>
      </c>
      <c r="K33" s="10">
        <v>45936</v>
      </c>
      <c r="Q33">
        <v>1966</v>
      </c>
      <c r="R33">
        <v>5</v>
      </c>
      <c r="S33">
        <v>41.8</v>
      </c>
      <c r="T33">
        <v>49.323999999999998</v>
      </c>
      <c r="U33">
        <v>0</v>
      </c>
      <c r="V33">
        <v>209</v>
      </c>
      <c r="W33">
        <v>18</v>
      </c>
      <c r="X33" s="17">
        <v>37.619999999999997</v>
      </c>
      <c r="Y33">
        <v>246.62</v>
      </c>
      <c r="Z33">
        <v>1</v>
      </c>
      <c r="AA33">
        <v>1</v>
      </c>
      <c r="AB33">
        <v>5</v>
      </c>
      <c r="AC33" t="s">
        <v>138</v>
      </c>
      <c r="AD33">
        <v>470</v>
      </c>
      <c r="AE33">
        <v>30903</v>
      </c>
      <c r="AF33" t="s">
        <v>1978</v>
      </c>
      <c r="AG33" t="s">
        <v>139</v>
      </c>
      <c r="AH33" t="s">
        <v>145</v>
      </c>
      <c r="AI33" t="s">
        <v>25</v>
      </c>
      <c r="AJ33">
        <v>877</v>
      </c>
      <c r="AK33" t="s">
        <v>147</v>
      </c>
      <c r="AL33" t="s">
        <v>1086</v>
      </c>
      <c r="AT33" t="str">
        <f t="shared" si="0"/>
        <v>F001-00025751</v>
      </c>
      <c r="AU33">
        <f t="shared" si="1"/>
        <v>209</v>
      </c>
      <c r="AV33">
        <f t="shared" si="2"/>
        <v>37.619999999999997</v>
      </c>
      <c r="AW33">
        <f t="shared" si="3"/>
        <v>246.62</v>
      </c>
    </row>
    <row r="34" spans="1:49" ht="15" customHeight="1">
      <c r="A34" t="s">
        <v>136</v>
      </c>
      <c r="B34" s="17" t="s">
        <v>1085</v>
      </c>
      <c r="C34" t="s">
        <v>21</v>
      </c>
      <c r="D34" s="10">
        <v>45936</v>
      </c>
      <c r="E34" s="18">
        <v>45957.375</v>
      </c>
      <c r="F34" t="s">
        <v>243</v>
      </c>
      <c r="G34" t="s">
        <v>1044</v>
      </c>
      <c r="H34" t="s">
        <v>137</v>
      </c>
      <c r="I34">
        <v>20430785266</v>
      </c>
      <c r="J34" t="s">
        <v>2172</v>
      </c>
      <c r="K34" s="10">
        <v>45936</v>
      </c>
      <c r="Q34">
        <v>1902</v>
      </c>
      <c r="R34">
        <v>120</v>
      </c>
      <c r="S34">
        <v>18.899999999999999</v>
      </c>
      <c r="T34">
        <v>22.302</v>
      </c>
      <c r="U34">
        <v>0</v>
      </c>
      <c r="V34">
        <v>2268</v>
      </c>
      <c r="W34">
        <v>18</v>
      </c>
      <c r="X34" s="17">
        <v>408.23999999999899</v>
      </c>
      <c r="Y34">
        <v>2676.24</v>
      </c>
      <c r="Z34">
        <v>1</v>
      </c>
      <c r="AA34">
        <v>1</v>
      </c>
      <c r="AB34">
        <v>5</v>
      </c>
      <c r="AC34" t="s">
        <v>138</v>
      </c>
      <c r="AD34">
        <v>470</v>
      </c>
      <c r="AE34">
        <v>30904</v>
      </c>
      <c r="AF34" t="s">
        <v>1979</v>
      </c>
      <c r="AG34" t="s">
        <v>139</v>
      </c>
      <c r="AH34" t="s">
        <v>145</v>
      </c>
      <c r="AI34" t="s">
        <v>25</v>
      </c>
      <c r="AJ34">
        <v>877</v>
      </c>
      <c r="AK34" t="s">
        <v>147</v>
      </c>
      <c r="AL34" t="s">
        <v>1086</v>
      </c>
      <c r="AT34" t="str">
        <f t="shared" si="0"/>
        <v>F001-00025751</v>
      </c>
      <c r="AU34">
        <f t="shared" si="1"/>
        <v>2268</v>
      </c>
      <c r="AV34">
        <f t="shared" si="2"/>
        <v>408.23999999999899</v>
      </c>
      <c r="AW34">
        <f t="shared" si="3"/>
        <v>2676.24</v>
      </c>
    </row>
    <row r="35" spans="1:49" ht="15" customHeight="1">
      <c r="A35">
        <v>544</v>
      </c>
      <c r="B35">
        <v>4458714229</v>
      </c>
      <c r="C35" t="s">
        <v>21</v>
      </c>
      <c r="D35" s="10">
        <v>45939</v>
      </c>
      <c r="E35" s="18">
        <v>45957.492060185185</v>
      </c>
      <c r="F35" t="s">
        <v>246</v>
      </c>
      <c r="H35" t="s">
        <v>137</v>
      </c>
      <c r="I35">
        <v>20341841357</v>
      </c>
      <c r="J35" t="s">
        <v>2173</v>
      </c>
      <c r="K35" s="10">
        <v>45939</v>
      </c>
      <c r="Q35">
        <v>2309</v>
      </c>
      <c r="R35">
        <v>1</v>
      </c>
      <c r="S35">
        <v>132.78</v>
      </c>
      <c r="T35">
        <v>156.68</v>
      </c>
      <c r="U35">
        <v>0</v>
      </c>
      <c r="V35">
        <v>132.78</v>
      </c>
      <c r="W35">
        <v>18</v>
      </c>
      <c r="X35" s="17">
        <v>23.9</v>
      </c>
      <c r="Y35">
        <v>156.68</v>
      </c>
      <c r="Z35">
        <v>1</v>
      </c>
      <c r="AA35">
        <v>1</v>
      </c>
      <c r="AB35">
        <v>5</v>
      </c>
      <c r="AC35" t="s">
        <v>138</v>
      </c>
      <c r="AD35">
        <v>1406</v>
      </c>
      <c r="AE35">
        <v>30938</v>
      </c>
      <c r="AF35" t="s">
        <v>1980</v>
      </c>
      <c r="AG35" t="s">
        <v>139</v>
      </c>
      <c r="AH35" t="s">
        <v>145</v>
      </c>
      <c r="AI35" t="s">
        <v>25</v>
      </c>
      <c r="AJ35">
        <v>6727</v>
      </c>
      <c r="AK35" t="s">
        <v>148</v>
      </c>
      <c r="AL35" t="s">
        <v>1079</v>
      </c>
      <c r="AT35" t="str">
        <f t="shared" si="0"/>
        <v>544-4458714229</v>
      </c>
      <c r="AU35">
        <f t="shared" si="1"/>
        <v>132.78</v>
      </c>
      <c r="AV35">
        <f t="shared" si="2"/>
        <v>23.9</v>
      </c>
      <c r="AW35">
        <f t="shared" si="3"/>
        <v>156.68</v>
      </c>
    </row>
    <row r="36" spans="1:49" ht="15" customHeight="1">
      <c r="A36" t="s">
        <v>1087</v>
      </c>
      <c r="B36" s="17" t="s">
        <v>1088</v>
      </c>
      <c r="C36" t="s">
        <v>21</v>
      </c>
      <c r="D36" s="10">
        <v>45937</v>
      </c>
      <c r="E36" s="18">
        <v>45957.734502314815</v>
      </c>
      <c r="F36" t="s">
        <v>249</v>
      </c>
      <c r="H36" t="s">
        <v>137</v>
      </c>
      <c r="I36">
        <v>10424656017</v>
      </c>
      <c r="J36" t="s">
        <v>2174</v>
      </c>
      <c r="K36" s="10">
        <v>45937</v>
      </c>
      <c r="Q36">
        <v>1912</v>
      </c>
      <c r="R36">
        <v>1</v>
      </c>
      <c r="S36">
        <v>128.81</v>
      </c>
      <c r="T36">
        <v>152</v>
      </c>
      <c r="U36">
        <v>0</v>
      </c>
      <c r="V36">
        <v>128.81</v>
      </c>
      <c r="W36">
        <v>18</v>
      </c>
      <c r="X36" s="17">
        <v>23.189999999999898</v>
      </c>
      <c r="Y36">
        <v>152</v>
      </c>
      <c r="Z36">
        <v>1</v>
      </c>
      <c r="AA36">
        <v>1</v>
      </c>
      <c r="AB36">
        <v>5</v>
      </c>
      <c r="AC36" t="s">
        <v>138</v>
      </c>
      <c r="AD36">
        <v>6269</v>
      </c>
      <c r="AE36">
        <v>30888</v>
      </c>
      <c r="AF36" t="s">
        <v>1068</v>
      </c>
      <c r="AG36" t="s">
        <v>139</v>
      </c>
      <c r="AH36" t="s">
        <v>145</v>
      </c>
      <c r="AI36" t="s">
        <v>25</v>
      </c>
      <c r="AJ36">
        <v>6726</v>
      </c>
      <c r="AK36" t="s">
        <v>141</v>
      </c>
      <c r="AL36" t="s">
        <v>1079</v>
      </c>
      <c r="AT36" t="str">
        <f t="shared" si="0"/>
        <v>FP03-00001558</v>
      </c>
      <c r="AU36">
        <f t="shared" si="1"/>
        <v>128.81</v>
      </c>
      <c r="AV36">
        <f t="shared" si="2"/>
        <v>23.189999999999898</v>
      </c>
      <c r="AW36">
        <f t="shared" si="3"/>
        <v>152</v>
      </c>
    </row>
    <row r="37" spans="1:49" ht="15" customHeight="1">
      <c r="A37" t="s">
        <v>1089</v>
      </c>
      <c r="B37" s="17" t="s">
        <v>1090</v>
      </c>
      <c r="C37" t="s">
        <v>21</v>
      </c>
      <c r="D37" s="10">
        <v>45937</v>
      </c>
      <c r="E37" s="18">
        <v>45957.713414351849</v>
      </c>
      <c r="F37" t="s">
        <v>251</v>
      </c>
      <c r="H37" t="s">
        <v>137</v>
      </c>
      <c r="I37">
        <v>20602737111</v>
      </c>
      <c r="J37" t="s">
        <v>2175</v>
      </c>
      <c r="K37" s="10">
        <v>45937</v>
      </c>
      <c r="Q37">
        <v>2031</v>
      </c>
      <c r="R37">
        <v>1</v>
      </c>
      <c r="S37">
        <v>50.85</v>
      </c>
      <c r="T37">
        <v>60</v>
      </c>
      <c r="U37">
        <v>0</v>
      </c>
      <c r="V37">
        <v>50.85</v>
      </c>
      <c r="W37">
        <v>17.989999999999998</v>
      </c>
      <c r="X37" s="17">
        <v>9.1499999999999897</v>
      </c>
      <c r="Y37">
        <v>60</v>
      </c>
      <c r="Z37">
        <v>1</v>
      </c>
      <c r="AA37">
        <v>1</v>
      </c>
      <c r="AB37">
        <v>5</v>
      </c>
      <c r="AC37" t="s">
        <v>138</v>
      </c>
      <c r="AD37">
        <v>6268</v>
      </c>
      <c r="AE37">
        <v>30885</v>
      </c>
      <c r="AF37" t="s">
        <v>1091</v>
      </c>
      <c r="AG37" t="s">
        <v>139</v>
      </c>
      <c r="AH37" t="s">
        <v>145</v>
      </c>
      <c r="AI37" t="s">
        <v>25</v>
      </c>
      <c r="AJ37">
        <v>6743</v>
      </c>
      <c r="AK37" t="s">
        <v>1040</v>
      </c>
      <c r="AL37" t="s">
        <v>1079</v>
      </c>
      <c r="AT37" t="str">
        <f t="shared" si="0"/>
        <v>FF13-00000401</v>
      </c>
      <c r="AU37">
        <f t="shared" si="1"/>
        <v>50.85</v>
      </c>
      <c r="AV37">
        <f t="shared" si="2"/>
        <v>9.1499999999999897</v>
      </c>
      <c r="AW37">
        <f t="shared" si="3"/>
        <v>60</v>
      </c>
    </row>
    <row r="38" spans="1:49" ht="15" customHeight="1">
      <c r="A38" t="s">
        <v>142</v>
      </c>
      <c r="B38" s="17" t="s">
        <v>1092</v>
      </c>
      <c r="C38" t="s">
        <v>21</v>
      </c>
      <c r="D38" s="10">
        <v>45937</v>
      </c>
      <c r="E38" s="18">
        <v>45957.583391203705</v>
      </c>
      <c r="F38" t="s">
        <v>253</v>
      </c>
      <c r="G38" t="s">
        <v>1044</v>
      </c>
      <c r="H38" t="s">
        <v>137</v>
      </c>
      <c r="I38">
        <v>10483541991</v>
      </c>
      <c r="J38" t="s">
        <v>2176</v>
      </c>
      <c r="K38" s="10">
        <v>45937</v>
      </c>
      <c r="Q38">
        <v>2258</v>
      </c>
      <c r="R38">
        <v>2</v>
      </c>
      <c r="S38">
        <v>110</v>
      </c>
      <c r="T38">
        <v>110</v>
      </c>
      <c r="U38">
        <v>0</v>
      </c>
      <c r="V38">
        <v>220</v>
      </c>
      <c r="W38">
        <v>0</v>
      </c>
      <c r="X38">
        <v>0</v>
      </c>
      <c r="Y38">
        <v>220</v>
      </c>
      <c r="Z38">
        <v>1</v>
      </c>
      <c r="AA38">
        <v>1</v>
      </c>
      <c r="AB38">
        <v>2</v>
      </c>
      <c r="AC38" t="s">
        <v>1045</v>
      </c>
      <c r="AD38">
        <v>469</v>
      </c>
      <c r="AE38">
        <v>30857</v>
      </c>
      <c r="AF38" t="s">
        <v>1971</v>
      </c>
      <c r="AG38" t="s">
        <v>1052</v>
      </c>
      <c r="AH38" t="s">
        <v>145</v>
      </c>
      <c r="AI38" t="s">
        <v>25</v>
      </c>
      <c r="AJ38">
        <v>6743</v>
      </c>
      <c r="AK38" t="s">
        <v>1040</v>
      </c>
      <c r="AL38" t="s">
        <v>1053</v>
      </c>
      <c r="AT38" t="str">
        <f t="shared" si="0"/>
        <v>E001-00000004</v>
      </c>
      <c r="AU38">
        <f t="shared" si="1"/>
        <v>220</v>
      </c>
      <c r="AV38">
        <f t="shared" si="2"/>
        <v>0</v>
      </c>
      <c r="AW38">
        <f t="shared" si="3"/>
        <v>220</v>
      </c>
    </row>
    <row r="39" spans="1:49" ht="15" customHeight="1">
      <c r="A39" t="s">
        <v>142</v>
      </c>
      <c r="B39" s="17" t="s">
        <v>1093</v>
      </c>
      <c r="C39" t="s">
        <v>21</v>
      </c>
      <c r="D39" s="10">
        <v>45935</v>
      </c>
      <c r="E39" s="18">
        <v>45957.5</v>
      </c>
      <c r="F39" t="s">
        <v>257</v>
      </c>
      <c r="H39" t="s">
        <v>137</v>
      </c>
      <c r="I39">
        <v>10746350975</v>
      </c>
      <c r="J39" t="s">
        <v>2177</v>
      </c>
      <c r="K39" s="10">
        <v>45935</v>
      </c>
      <c r="Q39">
        <v>2258</v>
      </c>
      <c r="R39">
        <v>1</v>
      </c>
      <c r="S39">
        <v>120</v>
      </c>
      <c r="T39">
        <v>120</v>
      </c>
      <c r="U39">
        <v>0</v>
      </c>
      <c r="V39">
        <v>120</v>
      </c>
      <c r="W39">
        <v>0</v>
      </c>
      <c r="X39">
        <v>0</v>
      </c>
      <c r="Y39">
        <v>120</v>
      </c>
      <c r="Z39">
        <v>1</v>
      </c>
      <c r="AA39">
        <v>1</v>
      </c>
      <c r="AB39">
        <v>2</v>
      </c>
      <c r="AC39" t="s">
        <v>1045</v>
      </c>
      <c r="AD39">
        <v>1430</v>
      </c>
      <c r="AE39">
        <v>30843</v>
      </c>
      <c r="AF39" t="s">
        <v>1971</v>
      </c>
      <c r="AG39" t="s">
        <v>1052</v>
      </c>
      <c r="AH39" t="s">
        <v>145</v>
      </c>
      <c r="AI39" t="s">
        <v>25</v>
      </c>
      <c r="AJ39">
        <v>877</v>
      </c>
      <c r="AK39" t="s">
        <v>147</v>
      </c>
      <c r="AL39" t="s">
        <v>1047</v>
      </c>
      <c r="AT39" t="str">
        <f t="shared" si="0"/>
        <v>E001-00000015</v>
      </c>
      <c r="AU39">
        <f t="shared" si="1"/>
        <v>120</v>
      </c>
      <c r="AV39">
        <f t="shared" si="2"/>
        <v>0</v>
      </c>
      <c r="AW39">
        <f t="shared" si="3"/>
        <v>120</v>
      </c>
    </row>
    <row r="40" spans="1:49" ht="15" customHeight="1">
      <c r="A40" t="s">
        <v>1094</v>
      </c>
      <c r="B40" s="17" t="s">
        <v>1095</v>
      </c>
      <c r="C40" t="s">
        <v>21</v>
      </c>
      <c r="D40" s="10">
        <v>45944</v>
      </c>
      <c r="E40" s="18">
        <v>45957.373854166668</v>
      </c>
      <c r="F40" t="s">
        <v>1096</v>
      </c>
      <c r="H40" t="s">
        <v>137</v>
      </c>
      <c r="I40">
        <v>20467534026</v>
      </c>
      <c r="J40" t="s">
        <v>2178</v>
      </c>
      <c r="K40" s="10">
        <v>45944</v>
      </c>
      <c r="Q40">
        <v>1829</v>
      </c>
      <c r="R40">
        <v>1</v>
      </c>
      <c r="S40">
        <v>36.04</v>
      </c>
      <c r="T40">
        <v>42.53</v>
      </c>
      <c r="U40">
        <v>0</v>
      </c>
      <c r="V40">
        <v>36.04</v>
      </c>
      <c r="W40">
        <v>18.010000000000002</v>
      </c>
      <c r="X40" s="17">
        <v>6.49</v>
      </c>
      <c r="Y40">
        <v>42.53</v>
      </c>
      <c r="Z40">
        <v>1</v>
      </c>
      <c r="AA40">
        <v>1</v>
      </c>
      <c r="AB40">
        <v>2</v>
      </c>
      <c r="AC40" t="s">
        <v>1045</v>
      </c>
      <c r="AD40">
        <v>2218</v>
      </c>
      <c r="AE40">
        <v>31094</v>
      </c>
      <c r="AF40" t="s">
        <v>1981</v>
      </c>
      <c r="AG40" t="s">
        <v>139</v>
      </c>
      <c r="AH40" t="s">
        <v>140</v>
      </c>
      <c r="AI40" t="s">
        <v>23</v>
      </c>
      <c r="AJ40">
        <v>6960</v>
      </c>
      <c r="AK40" t="s">
        <v>1097</v>
      </c>
      <c r="AL40" t="s">
        <v>1098</v>
      </c>
      <c r="AT40" t="str">
        <f t="shared" si="0"/>
        <v>SB02-0243453637</v>
      </c>
      <c r="AU40">
        <f t="shared" si="1"/>
        <v>36.04</v>
      </c>
      <c r="AV40">
        <f t="shared" si="2"/>
        <v>6.49</v>
      </c>
      <c r="AW40">
        <f t="shared" si="3"/>
        <v>42.53</v>
      </c>
    </row>
    <row r="41" spans="1:49" ht="15" customHeight="1">
      <c r="A41" t="s">
        <v>136</v>
      </c>
      <c r="B41" s="17" t="s">
        <v>1099</v>
      </c>
      <c r="C41" t="s">
        <v>21</v>
      </c>
      <c r="D41" s="10">
        <v>45932</v>
      </c>
      <c r="E41" s="18">
        <v>45957.736111111109</v>
      </c>
      <c r="F41" t="s">
        <v>264</v>
      </c>
      <c r="H41" t="s">
        <v>137</v>
      </c>
      <c r="I41">
        <v>20546099904</v>
      </c>
      <c r="J41" t="s">
        <v>2179</v>
      </c>
      <c r="K41" s="10">
        <v>45932</v>
      </c>
      <c r="Q41">
        <v>2300</v>
      </c>
      <c r="R41">
        <v>500</v>
      </c>
      <c r="S41">
        <v>0.29661999999999999</v>
      </c>
      <c r="T41">
        <v>0.35</v>
      </c>
      <c r="U41">
        <v>0</v>
      </c>
      <c r="V41">
        <v>148.31</v>
      </c>
      <c r="W41">
        <v>18</v>
      </c>
      <c r="X41" s="17">
        <v>26.689999999999898</v>
      </c>
      <c r="Y41">
        <v>175</v>
      </c>
      <c r="Z41">
        <v>1</v>
      </c>
      <c r="AA41">
        <v>1</v>
      </c>
      <c r="AB41">
        <v>5</v>
      </c>
      <c r="AC41" t="s">
        <v>138</v>
      </c>
      <c r="AD41">
        <v>1400</v>
      </c>
      <c r="AE41">
        <v>30798</v>
      </c>
      <c r="AF41" t="s">
        <v>1982</v>
      </c>
      <c r="AG41" t="s">
        <v>139</v>
      </c>
      <c r="AH41" t="s">
        <v>145</v>
      </c>
      <c r="AI41" t="s">
        <v>25</v>
      </c>
      <c r="AJ41">
        <v>6962</v>
      </c>
      <c r="AK41" t="s">
        <v>149</v>
      </c>
      <c r="AL41" t="s">
        <v>1086</v>
      </c>
      <c r="AT41" t="str">
        <f t="shared" si="0"/>
        <v>F001-00009665</v>
      </c>
      <c r="AU41">
        <f t="shared" si="1"/>
        <v>148.31</v>
      </c>
      <c r="AV41">
        <f t="shared" si="2"/>
        <v>26.689999999999898</v>
      </c>
      <c r="AW41">
        <f t="shared" si="3"/>
        <v>175</v>
      </c>
    </row>
    <row r="42" spans="1:49" ht="15" customHeight="1">
      <c r="A42" t="s">
        <v>136</v>
      </c>
      <c r="B42" s="17" t="s">
        <v>1099</v>
      </c>
      <c r="C42" t="s">
        <v>21</v>
      </c>
      <c r="D42" s="10">
        <v>45932</v>
      </c>
      <c r="E42" s="18">
        <v>45957.736111111109</v>
      </c>
      <c r="F42" t="s">
        <v>264</v>
      </c>
      <c r="H42" t="s">
        <v>137</v>
      </c>
      <c r="I42">
        <v>20546099904</v>
      </c>
      <c r="J42" t="s">
        <v>2179</v>
      </c>
      <c r="K42" s="10">
        <v>45932</v>
      </c>
      <c r="Q42">
        <v>2301</v>
      </c>
      <c r="R42">
        <v>500</v>
      </c>
      <c r="S42">
        <v>0.29661999999999999</v>
      </c>
      <c r="T42">
        <v>0.35</v>
      </c>
      <c r="U42">
        <v>0</v>
      </c>
      <c r="V42">
        <v>148.31</v>
      </c>
      <c r="W42">
        <v>18</v>
      </c>
      <c r="X42" s="17">
        <v>26.689999999999898</v>
      </c>
      <c r="Y42">
        <v>175</v>
      </c>
      <c r="Z42">
        <v>1</v>
      </c>
      <c r="AA42">
        <v>1</v>
      </c>
      <c r="AB42">
        <v>5</v>
      </c>
      <c r="AC42" t="s">
        <v>138</v>
      </c>
      <c r="AD42">
        <v>1400</v>
      </c>
      <c r="AE42">
        <v>30799</v>
      </c>
      <c r="AF42" t="s">
        <v>1983</v>
      </c>
      <c r="AG42" t="s">
        <v>139</v>
      </c>
      <c r="AH42" t="s">
        <v>145</v>
      </c>
      <c r="AI42" t="s">
        <v>25</v>
      </c>
      <c r="AJ42">
        <v>6962</v>
      </c>
      <c r="AK42" t="s">
        <v>149</v>
      </c>
      <c r="AL42" t="s">
        <v>1086</v>
      </c>
      <c r="AT42" t="str">
        <f t="shared" si="0"/>
        <v>F001-00009665</v>
      </c>
      <c r="AU42">
        <f t="shared" si="1"/>
        <v>148.31</v>
      </c>
      <c r="AV42">
        <f t="shared" si="2"/>
        <v>26.689999999999898</v>
      </c>
      <c r="AW42">
        <f t="shared" si="3"/>
        <v>175</v>
      </c>
    </row>
    <row r="43" spans="1:49" ht="15" customHeight="1">
      <c r="A43" t="s">
        <v>136</v>
      </c>
      <c r="B43" s="17" t="s">
        <v>1099</v>
      </c>
      <c r="C43" t="s">
        <v>21</v>
      </c>
      <c r="D43" s="10">
        <v>45932</v>
      </c>
      <c r="E43" s="18">
        <v>45957.736111111109</v>
      </c>
      <c r="F43" t="s">
        <v>264</v>
      </c>
      <c r="H43" t="s">
        <v>137</v>
      </c>
      <c r="I43">
        <v>20546099904</v>
      </c>
      <c r="J43" t="s">
        <v>2179</v>
      </c>
      <c r="K43" s="10">
        <v>45932</v>
      </c>
      <c r="Q43">
        <v>2302</v>
      </c>
      <c r="R43">
        <v>400</v>
      </c>
      <c r="S43">
        <v>0.161025</v>
      </c>
      <c r="T43">
        <v>0.19</v>
      </c>
      <c r="U43">
        <v>0</v>
      </c>
      <c r="V43">
        <v>64.41</v>
      </c>
      <c r="W43">
        <v>17.989999999999998</v>
      </c>
      <c r="X43" s="17">
        <v>11.59</v>
      </c>
      <c r="Y43">
        <v>76</v>
      </c>
      <c r="Z43">
        <v>1</v>
      </c>
      <c r="AA43">
        <v>1</v>
      </c>
      <c r="AB43">
        <v>5</v>
      </c>
      <c r="AC43" t="s">
        <v>138</v>
      </c>
      <c r="AD43">
        <v>1400</v>
      </c>
      <c r="AE43">
        <v>30800</v>
      </c>
      <c r="AF43" t="s">
        <v>1984</v>
      </c>
      <c r="AG43" t="s">
        <v>139</v>
      </c>
      <c r="AH43" t="s">
        <v>145</v>
      </c>
      <c r="AI43" t="s">
        <v>25</v>
      </c>
      <c r="AJ43">
        <v>6962</v>
      </c>
      <c r="AK43" t="s">
        <v>149</v>
      </c>
      <c r="AL43" t="s">
        <v>1086</v>
      </c>
      <c r="AT43" t="str">
        <f t="shared" si="0"/>
        <v>F001-00009665</v>
      </c>
      <c r="AU43">
        <f t="shared" si="1"/>
        <v>64.41</v>
      </c>
      <c r="AV43">
        <f t="shared" si="2"/>
        <v>11.59</v>
      </c>
      <c r="AW43">
        <f t="shared" si="3"/>
        <v>76</v>
      </c>
    </row>
    <row r="44" spans="1:49" ht="15" customHeight="1">
      <c r="A44" t="s">
        <v>136</v>
      </c>
      <c r="B44" s="17" t="s">
        <v>1099</v>
      </c>
      <c r="C44" t="s">
        <v>21</v>
      </c>
      <c r="D44" s="10">
        <v>45932</v>
      </c>
      <c r="E44" s="18">
        <v>45957.736111111109</v>
      </c>
      <c r="F44" t="s">
        <v>264</v>
      </c>
      <c r="H44" t="s">
        <v>137</v>
      </c>
      <c r="I44">
        <v>20546099904</v>
      </c>
      <c r="J44" t="s">
        <v>2179</v>
      </c>
      <c r="K44" s="10">
        <v>45932</v>
      </c>
      <c r="Q44">
        <v>2303</v>
      </c>
      <c r="R44">
        <v>4000</v>
      </c>
      <c r="S44">
        <v>0.155085</v>
      </c>
      <c r="T44">
        <v>0.183</v>
      </c>
      <c r="U44">
        <v>0</v>
      </c>
      <c r="V44">
        <v>620.34</v>
      </c>
      <c r="W44">
        <v>18</v>
      </c>
      <c r="X44" s="17">
        <v>111.659999999999</v>
      </c>
      <c r="Y44">
        <v>732</v>
      </c>
      <c r="Z44">
        <v>1</v>
      </c>
      <c r="AA44">
        <v>1</v>
      </c>
      <c r="AB44">
        <v>5</v>
      </c>
      <c r="AC44" t="s">
        <v>138</v>
      </c>
      <c r="AD44">
        <v>1400</v>
      </c>
      <c r="AE44">
        <v>30801</v>
      </c>
      <c r="AF44" t="s">
        <v>1985</v>
      </c>
      <c r="AG44" t="s">
        <v>139</v>
      </c>
      <c r="AH44" t="s">
        <v>145</v>
      </c>
      <c r="AI44" t="s">
        <v>25</v>
      </c>
      <c r="AJ44">
        <v>6962</v>
      </c>
      <c r="AK44" t="s">
        <v>149</v>
      </c>
      <c r="AL44" t="s">
        <v>1086</v>
      </c>
      <c r="AT44" t="str">
        <f t="shared" si="0"/>
        <v>F001-00009665</v>
      </c>
      <c r="AU44">
        <f t="shared" si="1"/>
        <v>620.34</v>
      </c>
      <c r="AV44">
        <f t="shared" si="2"/>
        <v>111.659999999999</v>
      </c>
      <c r="AW44">
        <f t="shared" si="3"/>
        <v>732</v>
      </c>
    </row>
    <row r="45" spans="1:49" ht="15" customHeight="1">
      <c r="A45" t="s">
        <v>136</v>
      </c>
      <c r="B45" s="17" t="s">
        <v>1099</v>
      </c>
      <c r="C45" t="s">
        <v>21</v>
      </c>
      <c r="D45" s="10">
        <v>45932</v>
      </c>
      <c r="E45" s="18">
        <v>45957.736111111109</v>
      </c>
      <c r="F45" t="s">
        <v>264</v>
      </c>
      <c r="H45" t="s">
        <v>137</v>
      </c>
      <c r="I45">
        <v>20546099904</v>
      </c>
      <c r="J45" t="s">
        <v>2179</v>
      </c>
      <c r="K45" s="10">
        <v>45932</v>
      </c>
      <c r="Q45">
        <v>2265</v>
      </c>
      <c r="R45">
        <v>600</v>
      </c>
      <c r="S45" s="17" t="s">
        <v>1737</v>
      </c>
      <c r="T45">
        <v>0.19</v>
      </c>
      <c r="U45">
        <v>0</v>
      </c>
      <c r="V45">
        <v>96.61</v>
      </c>
      <c r="W45">
        <v>18</v>
      </c>
      <c r="X45">
        <v>17.39</v>
      </c>
      <c r="Y45">
        <v>114</v>
      </c>
      <c r="Z45">
        <v>1</v>
      </c>
      <c r="AA45">
        <v>1</v>
      </c>
      <c r="AB45">
        <v>5</v>
      </c>
      <c r="AC45" t="s">
        <v>138</v>
      </c>
      <c r="AD45">
        <v>1400</v>
      </c>
      <c r="AE45">
        <v>30802</v>
      </c>
      <c r="AF45" t="s">
        <v>1986</v>
      </c>
      <c r="AG45" t="s">
        <v>1100</v>
      </c>
      <c r="AH45" t="s">
        <v>145</v>
      </c>
      <c r="AI45" t="s">
        <v>25</v>
      </c>
      <c r="AJ45">
        <v>6962</v>
      </c>
      <c r="AK45" t="s">
        <v>149</v>
      </c>
      <c r="AL45" t="s">
        <v>1086</v>
      </c>
      <c r="AT45" t="str">
        <f t="shared" si="0"/>
        <v>F001-00009665</v>
      </c>
      <c r="AU45">
        <f t="shared" si="1"/>
        <v>96.61</v>
      </c>
      <c r="AV45">
        <f t="shared" si="2"/>
        <v>17.39</v>
      </c>
      <c r="AW45">
        <f t="shared" si="3"/>
        <v>114</v>
      </c>
    </row>
    <row r="46" spans="1:49" ht="15" customHeight="1">
      <c r="A46" t="s">
        <v>136</v>
      </c>
      <c r="B46" s="17" t="s">
        <v>1099</v>
      </c>
      <c r="C46" t="s">
        <v>21</v>
      </c>
      <c r="D46" s="10">
        <v>45932</v>
      </c>
      <c r="E46" s="18">
        <v>45957.736111111109</v>
      </c>
      <c r="F46" t="s">
        <v>264</v>
      </c>
      <c r="H46" t="s">
        <v>137</v>
      </c>
      <c r="I46">
        <v>20546099904</v>
      </c>
      <c r="J46" t="s">
        <v>2179</v>
      </c>
      <c r="K46" s="10">
        <v>45932</v>
      </c>
      <c r="Q46">
        <v>2304</v>
      </c>
      <c r="R46">
        <v>190</v>
      </c>
      <c r="S46" s="17" t="s">
        <v>1738</v>
      </c>
      <c r="T46" s="17" t="s">
        <v>1739</v>
      </c>
      <c r="U46">
        <v>0</v>
      </c>
      <c r="V46">
        <v>29.47</v>
      </c>
      <c r="W46">
        <v>17.98</v>
      </c>
      <c r="X46" s="17">
        <v>5.3</v>
      </c>
      <c r="Y46">
        <v>34.770000000000003</v>
      </c>
      <c r="Z46">
        <v>1</v>
      </c>
      <c r="AA46">
        <v>1</v>
      </c>
      <c r="AB46">
        <v>5</v>
      </c>
      <c r="AC46" t="s">
        <v>138</v>
      </c>
      <c r="AD46">
        <v>1400</v>
      </c>
      <c r="AE46">
        <v>30803</v>
      </c>
      <c r="AF46" t="s">
        <v>1987</v>
      </c>
      <c r="AG46" t="s">
        <v>139</v>
      </c>
      <c r="AH46" t="s">
        <v>145</v>
      </c>
      <c r="AI46" t="s">
        <v>25</v>
      </c>
      <c r="AJ46">
        <v>6962</v>
      </c>
      <c r="AK46" t="s">
        <v>149</v>
      </c>
      <c r="AL46" t="s">
        <v>1086</v>
      </c>
      <c r="AT46" t="str">
        <f t="shared" si="0"/>
        <v>F001-00009665</v>
      </c>
      <c r="AU46">
        <f t="shared" si="1"/>
        <v>29.47</v>
      </c>
      <c r="AV46">
        <f t="shared" si="2"/>
        <v>5.3</v>
      </c>
      <c r="AW46">
        <f t="shared" si="3"/>
        <v>34.770000000000003</v>
      </c>
    </row>
    <row r="47" spans="1:49" ht="15" customHeight="1">
      <c r="A47" t="s">
        <v>136</v>
      </c>
      <c r="B47" s="17" t="s">
        <v>1099</v>
      </c>
      <c r="C47" t="s">
        <v>21</v>
      </c>
      <c r="D47" s="10">
        <v>45932</v>
      </c>
      <c r="E47" s="18">
        <v>45957.736111111109</v>
      </c>
      <c r="F47" t="s">
        <v>264</v>
      </c>
      <c r="H47" t="s">
        <v>137</v>
      </c>
      <c r="I47">
        <v>20546099904</v>
      </c>
      <c r="J47" t="s">
        <v>2179</v>
      </c>
      <c r="K47" s="10">
        <v>45932</v>
      </c>
      <c r="Q47">
        <v>2265</v>
      </c>
      <c r="R47">
        <v>810</v>
      </c>
      <c r="S47" s="17" t="s">
        <v>1740</v>
      </c>
      <c r="T47">
        <v>0.183</v>
      </c>
      <c r="U47">
        <v>0</v>
      </c>
      <c r="V47">
        <v>125.62</v>
      </c>
      <c r="W47">
        <v>18</v>
      </c>
      <c r="X47" s="17">
        <v>22.6099999999999</v>
      </c>
      <c r="Y47">
        <v>148.22999999999999</v>
      </c>
      <c r="Z47">
        <v>1</v>
      </c>
      <c r="AA47">
        <v>1</v>
      </c>
      <c r="AB47">
        <v>5</v>
      </c>
      <c r="AC47" t="s">
        <v>138</v>
      </c>
      <c r="AD47">
        <v>1400</v>
      </c>
      <c r="AE47">
        <v>30804</v>
      </c>
      <c r="AF47" t="s">
        <v>1986</v>
      </c>
      <c r="AG47" t="s">
        <v>1100</v>
      </c>
      <c r="AH47" t="s">
        <v>145</v>
      </c>
      <c r="AI47" t="s">
        <v>25</v>
      </c>
      <c r="AJ47">
        <v>6962</v>
      </c>
      <c r="AK47" t="s">
        <v>149</v>
      </c>
      <c r="AL47" t="s">
        <v>1086</v>
      </c>
      <c r="AT47" t="str">
        <f t="shared" si="0"/>
        <v>F001-00009665</v>
      </c>
      <c r="AU47">
        <f t="shared" si="1"/>
        <v>125.62</v>
      </c>
      <c r="AV47">
        <f t="shared" si="2"/>
        <v>22.6099999999999</v>
      </c>
      <c r="AW47">
        <f t="shared" si="3"/>
        <v>148.22999999999999</v>
      </c>
    </row>
    <row r="48" spans="1:49" ht="15" customHeight="1">
      <c r="A48" t="s">
        <v>136</v>
      </c>
      <c r="B48" s="17" t="s">
        <v>1099</v>
      </c>
      <c r="C48" t="s">
        <v>21</v>
      </c>
      <c r="D48" s="10">
        <v>45932</v>
      </c>
      <c r="E48" s="18">
        <v>45957.736111111109</v>
      </c>
      <c r="F48" t="s">
        <v>264</v>
      </c>
      <c r="H48" t="s">
        <v>137</v>
      </c>
      <c r="I48">
        <v>20546099904</v>
      </c>
      <c r="J48" t="s">
        <v>2179</v>
      </c>
      <c r="K48" s="10">
        <v>45932</v>
      </c>
      <c r="Q48">
        <v>2265</v>
      </c>
      <c r="R48">
        <v>1200</v>
      </c>
      <c r="S48" s="17" t="s">
        <v>1741</v>
      </c>
      <c r="T48">
        <v>0.183</v>
      </c>
      <c r="U48">
        <v>0</v>
      </c>
      <c r="V48">
        <v>186.1</v>
      </c>
      <c r="W48">
        <v>18</v>
      </c>
      <c r="X48">
        <v>33.5</v>
      </c>
      <c r="Y48">
        <v>219.6</v>
      </c>
      <c r="Z48">
        <v>1</v>
      </c>
      <c r="AA48">
        <v>1</v>
      </c>
      <c r="AB48">
        <v>5</v>
      </c>
      <c r="AC48" t="s">
        <v>138</v>
      </c>
      <c r="AD48">
        <v>1400</v>
      </c>
      <c r="AE48">
        <v>30805</v>
      </c>
      <c r="AF48" t="s">
        <v>1986</v>
      </c>
      <c r="AG48" t="s">
        <v>1100</v>
      </c>
      <c r="AH48" t="s">
        <v>145</v>
      </c>
      <c r="AI48" t="s">
        <v>25</v>
      </c>
      <c r="AJ48">
        <v>6962</v>
      </c>
      <c r="AK48" t="s">
        <v>149</v>
      </c>
      <c r="AL48" t="s">
        <v>1086</v>
      </c>
      <c r="AT48" t="str">
        <f t="shared" si="0"/>
        <v>F001-00009665</v>
      </c>
      <c r="AU48">
        <f t="shared" si="1"/>
        <v>186.1</v>
      </c>
      <c r="AV48">
        <f t="shared" si="2"/>
        <v>33.5</v>
      </c>
      <c r="AW48">
        <f t="shared" si="3"/>
        <v>219.6</v>
      </c>
    </row>
    <row r="49" spans="1:49" ht="15" customHeight="1">
      <c r="A49" t="s">
        <v>136</v>
      </c>
      <c r="B49" s="17" t="s">
        <v>1099</v>
      </c>
      <c r="C49" t="s">
        <v>21</v>
      </c>
      <c r="D49" s="10">
        <v>45932</v>
      </c>
      <c r="E49" s="18">
        <v>45957.736111111109</v>
      </c>
      <c r="F49" t="s">
        <v>264</v>
      </c>
      <c r="H49" t="s">
        <v>137</v>
      </c>
      <c r="I49">
        <v>20546099904</v>
      </c>
      <c r="J49" t="s">
        <v>2179</v>
      </c>
      <c r="K49" s="10">
        <v>45932</v>
      </c>
      <c r="Q49">
        <v>2265</v>
      </c>
      <c r="R49">
        <v>800</v>
      </c>
      <c r="S49">
        <v>0.15508749999999999</v>
      </c>
      <c r="T49">
        <v>0.183</v>
      </c>
      <c r="U49">
        <v>0</v>
      </c>
      <c r="V49">
        <v>124.07</v>
      </c>
      <c r="W49">
        <v>18</v>
      </c>
      <c r="X49" s="17">
        <v>22.33</v>
      </c>
      <c r="Y49">
        <v>146.4</v>
      </c>
      <c r="Z49">
        <v>1</v>
      </c>
      <c r="AA49">
        <v>1</v>
      </c>
      <c r="AB49">
        <v>5</v>
      </c>
      <c r="AC49" t="s">
        <v>138</v>
      </c>
      <c r="AD49">
        <v>1400</v>
      </c>
      <c r="AE49">
        <v>30806</v>
      </c>
      <c r="AF49" t="s">
        <v>1986</v>
      </c>
      <c r="AG49" t="s">
        <v>1100</v>
      </c>
      <c r="AH49" t="s">
        <v>145</v>
      </c>
      <c r="AI49" t="s">
        <v>25</v>
      </c>
      <c r="AJ49">
        <v>6962</v>
      </c>
      <c r="AK49" t="s">
        <v>149</v>
      </c>
      <c r="AL49" t="s">
        <v>1086</v>
      </c>
      <c r="AT49" t="str">
        <f t="shared" si="0"/>
        <v>F001-00009665</v>
      </c>
      <c r="AU49">
        <f t="shared" si="1"/>
        <v>124.07</v>
      </c>
      <c r="AV49">
        <f t="shared" si="2"/>
        <v>22.33</v>
      </c>
      <c r="AW49">
        <f t="shared" si="3"/>
        <v>146.4</v>
      </c>
    </row>
    <row r="50" spans="1:49" ht="15" customHeight="1">
      <c r="A50" t="s">
        <v>136</v>
      </c>
      <c r="B50" s="17" t="s">
        <v>1099</v>
      </c>
      <c r="C50" t="s">
        <v>21</v>
      </c>
      <c r="D50" s="10">
        <v>45932</v>
      </c>
      <c r="E50" s="18">
        <v>45957.736111111109</v>
      </c>
      <c r="F50" t="s">
        <v>264</v>
      </c>
      <c r="H50" t="s">
        <v>137</v>
      </c>
      <c r="I50">
        <v>20546099904</v>
      </c>
      <c r="J50" t="s">
        <v>2179</v>
      </c>
      <c r="K50" s="10">
        <v>45932</v>
      </c>
      <c r="Q50">
        <v>2265</v>
      </c>
      <c r="R50">
        <v>1500</v>
      </c>
      <c r="S50" s="17" t="s">
        <v>1742</v>
      </c>
      <c r="T50">
        <v>0.183</v>
      </c>
      <c r="U50">
        <v>0</v>
      </c>
      <c r="V50">
        <v>232.63</v>
      </c>
      <c r="W50">
        <v>18</v>
      </c>
      <c r="X50" s="17">
        <v>41.87</v>
      </c>
      <c r="Y50">
        <v>274.5</v>
      </c>
      <c r="Z50">
        <v>1</v>
      </c>
      <c r="AA50">
        <v>1</v>
      </c>
      <c r="AB50">
        <v>5</v>
      </c>
      <c r="AC50" t="s">
        <v>138</v>
      </c>
      <c r="AD50">
        <v>1400</v>
      </c>
      <c r="AE50">
        <v>30807</v>
      </c>
      <c r="AF50" t="s">
        <v>1986</v>
      </c>
      <c r="AG50" t="s">
        <v>1100</v>
      </c>
      <c r="AH50" t="s">
        <v>145</v>
      </c>
      <c r="AI50" t="s">
        <v>25</v>
      </c>
      <c r="AJ50">
        <v>6962</v>
      </c>
      <c r="AK50" t="s">
        <v>149</v>
      </c>
      <c r="AL50" t="s">
        <v>1086</v>
      </c>
      <c r="AT50" t="str">
        <f t="shared" si="0"/>
        <v>F001-00009665</v>
      </c>
      <c r="AU50">
        <f t="shared" si="1"/>
        <v>232.63</v>
      </c>
      <c r="AV50">
        <f t="shared" si="2"/>
        <v>41.87</v>
      </c>
      <c r="AW50">
        <f t="shared" si="3"/>
        <v>274.5</v>
      </c>
    </row>
    <row r="51" spans="1:49" ht="15" customHeight="1">
      <c r="A51" t="s">
        <v>136</v>
      </c>
      <c r="B51" s="17" t="s">
        <v>1099</v>
      </c>
      <c r="C51" t="s">
        <v>21</v>
      </c>
      <c r="D51" s="10">
        <v>45932</v>
      </c>
      <c r="E51" s="18">
        <v>45957.736111111109</v>
      </c>
      <c r="F51" t="s">
        <v>264</v>
      </c>
      <c r="H51" t="s">
        <v>137</v>
      </c>
      <c r="I51">
        <v>20546099904</v>
      </c>
      <c r="J51" t="s">
        <v>2179</v>
      </c>
      <c r="K51" s="10">
        <v>45932</v>
      </c>
      <c r="Q51">
        <v>2306</v>
      </c>
      <c r="R51">
        <v>250</v>
      </c>
      <c r="S51" s="17" t="s">
        <v>1743</v>
      </c>
      <c r="T51">
        <v>0.5</v>
      </c>
      <c r="U51">
        <v>0</v>
      </c>
      <c r="V51">
        <v>105.93</v>
      </c>
      <c r="W51">
        <v>18</v>
      </c>
      <c r="X51" s="17">
        <v>19.069999999999901</v>
      </c>
      <c r="Y51">
        <v>125</v>
      </c>
      <c r="Z51">
        <v>1</v>
      </c>
      <c r="AA51">
        <v>1</v>
      </c>
      <c r="AB51">
        <v>5</v>
      </c>
      <c r="AC51" t="s">
        <v>138</v>
      </c>
      <c r="AD51">
        <v>1400</v>
      </c>
      <c r="AE51">
        <v>30808</v>
      </c>
      <c r="AF51" t="s">
        <v>1988</v>
      </c>
      <c r="AG51" t="s">
        <v>139</v>
      </c>
      <c r="AH51" t="s">
        <v>145</v>
      </c>
      <c r="AI51" t="s">
        <v>25</v>
      </c>
      <c r="AJ51">
        <v>6962</v>
      </c>
      <c r="AK51" t="s">
        <v>149</v>
      </c>
      <c r="AL51" t="s">
        <v>1086</v>
      </c>
      <c r="AT51" t="str">
        <f t="shared" si="0"/>
        <v>F001-00009665</v>
      </c>
      <c r="AU51">
        <f t="shared" si="1"/>
        <v>105.93</v>
      </c>
      <c r="AV51">
        <f t="shared" si="2"/>
        <v>19.069999999999901</v>
      </c>
      <c r="AW51">
        <f t="shared" si="3"/>
        <v>125</v>
      </c>
    </row>
    <row r="52" spans="1:49" ht="15" customHeight="1">
      <c r="A52" t="s">
        <v>136</v>
      </c>
      <c r="B52" s="17" t="s">
        <v>1099</v>
      </c>
      <c r="C52" t="s">
        <v>21</v>
      </c>
      <c r="D52" s="10">
        <v>45932</v>
      </c>
      <c r="E52" s="18">
        <v>45957.736111111109</v>
      </c>
      <c r="F52" t="s">
        <v>264</v>
      </c>
      <c r="H52" t="s">
        <v>137</v>
      </c>
      <c r="I52">
        <v>20546099904</v>
      </c>
      <c r="J52" t="s">
        <v>2179</v>
      </c>
      <c r="K52" s="10">
        <v>45932</v>
      </c>
      <c r="Q52">
        <v>2265</v>
      </c>
      <c r="R52">
        <v>250</v>
      </c>
      <c r="S52">
        <v>0.48304000000000002</v>
      </c>
      <c r="T52">
        <v>0.56999999999999995</v>
      </c>
      <c r="U52">
        <v>0</v>
      </c>
      <c r="V52">
        <v>120.76</v>
      </c>
      <c r="W52">
        <v>18</v>
      </c>
      <c r="X52" s="17">
        <v>21.739999999999899</v>
      </c>
      <c r="Y52">
        <v>142.5</v>
      </c>
      <c r="Z52">
        <v>1</v>
      </c>
      <c r="AA52">
        <v>1</v>
      </c>
      <c r="AB52">
        <v>5</v>
      </c>
      <c r="AC52" t="s">
        <v>138</v>
      </c>
      <c r="AD52">
        <v>1400</v>
      </c>
      <c r="AE52">
        <v>30809</v>
      </c>
      <c r="AF52" t="s">
        <v>1986</v>
      </c>
      <c r="AG52" t="s">
        <v>1100</v>
      </c>
      <c r="AH52" t="s">
        <v>145</v>
      </c>
      <c r="AI52" t="s">
        <v>25</v>
      </c>
      <c r="AJ52">
        <v>6962</v>
      </c>
      <c r="AK52" t="s">
        <v>149</v>
      </c>
      <c r="AL52" t="s">
        <v>1086</v>
      </c>
      <c r="AT52" t="str">
        <f t="shared" si="0"/>
        <v>F001-00009665</v>
      </c>
      <c r="AU52">
        <f t="shared" si="1"/>
        <v>120.76</v>
      </c>
      <c r="AV52">
        <f t="shared" si="2"/>
        <v>21.739999999999899</v>
      </c>
      <c r="AW52">
        <f t="shared" si="3"/>
        <v>142.5</v>
      </c>
    </row>
    <row r="53" spans="1:49" ht="15" customHeight="1">
      <c r="A53" t="s">
        <v>1101</v>
      </c>
      <c r="B53" s="17" t="s">
        <v>1102</v>
      </c>
      <c r="C53" t="s">
        <v>21</v>
      </c>
      <c r="D53" s="10">
        <v>45940</v>
      </c>
      <c r="E53" s="18">
        <v>45957.427928240744</v>
      </c>
      <c r="F53" t="s">
        <v>267</v>
      </c>
      <c r="G53" t="s">
        <v>1044</v>
      </c>
      <c r="H53" t="s">
        <v>137</v>
      </c>
      <c r="I53">
        <v>20549068201</v>
      </c>
      <c r="J53" t="s">
        <v>2180</v>
      </c>
      <c r="K53" s="10">
        <v>45940</v>
      </c>
      <c r="Q53">
        <v>1891</v>
      </c>
      <c r="R53">
        <v>1</v>
      </c>
      <c r="S53">
        <v>221.82</v>
      </c>
      <c r="T53">
        <v>261.75</v>
      </c>
      <c r="U53">
        <v>0</v>
      </c>
      <c r="V53">
        <v>221.82</v>
      </c>
      <c r="W53">
        <v>18</v>
      </c>
      <c r="X53" s="17">
        <v>39.93</v>
      </c>
      <c r="Y53">
        <v>261.75</v>
      </c>
      <c r="Z53">
        <v>1</v>
      </c>
      <c r="AA53">
        <v>1</v>
      </c>
      <c r="AB53">
        <v>2</v>
      </c>
      <c r="AC53" t="s">
        <v>1045</v>
      </c>
      <c r="AD53">
        <v>561</v>
      </c>
      <c r="AE53">
        <v>30971</v>
      </c>
      <c r="AF53" t="s">
        <v>1569</v>
      </c>
      <c r="AG53" t="s">
        <v>139</v>
      </c>
      <c r="AH53" t="s">
        <v>145</v>
      </c>
      <c r="AI53" t="s">
        <v>25</v>
      </c>
      <c r="AJ53">
        <v>6743</v>
      </c>
      <c r="AK53" t="s">
        <v>1040</v>
      </c>
      <c r="AL53" t="s">
        <v>1103</v>
      </c>
      <c r="AT53" t="str">
        <f t="shared" si="0"/>
        <v>FE30-00023585</v>
      </c>
      <c r="AU53">
        <f t="shared" si="1"/>
        <v>221.82</v>
      </c>
      <c r="AV53">
        <f t="shared" si="2"/>
        <v>39.93</v>
      </c>
      <c r="AW53">
        <f t="shared" si="3"/>
        <v>261.75</v>
      </c>
    </row>
    <row r="54" spans="1:49" ht="15" customHeight="1">
      <c r="A54" t="s">
        <v>1104</v>
      </c>
      <c r="B54" s="17" t="s">
        <v>1105</v>
      </c>
      <c r="C54" t="s">
        <v>21</v>
      </c>
      <c r="D54" s="10">
        <v>45940</v>
      </c>
      <c r="E54" s="18">
        <v>45957.409988425927</v>
      </c>
      <c r="F54" t="s">
        <v>204</v>
      </c>
      <c r="H54" t="s">
        <v>137</v>
      </c>
      <c r="I54">
        <v>20392808761</v>
      </c>
      <c r="J54" t="s">
        <v>2181</v>
      </c>
      <c r="K54" s="10">
        <v>45940</v>
      </c>
      <c r="Q54">
        <v>1912</v>
      </c>
      <c r="R54">
        <v>1</v>
      </c>
      <c r="S54">
        <v>71.7</v>
      </c>
      <c r="T54">
        <v>71.7</v>
      </c>
      <c r="U54">
        <v>0</v>
      </c>
      <c r="V54">
        <v>71.7</v>
      </c>
      <c r="W54">
        <v>0</v>
      </c>
      <c r="X54">
        <v>0</v>
      </c>
      <c r="Y54">
        <v>71.7</v>
      </c>
      <c r="Z54">
        <v>1</v>
      </c>
      <c r="AA54">
        <v>1</v>
      </c>
      <c r="AB54">
        <v>5</v>
      </c>
      <c r="AC54" t="s">
        <v>138</v>
      </c>
      <c r="AD54">
        <v>6315</v>
      </c>
      <c r="AE54">
        <v>30965</v>
      </c>
      <c r="AF54" t="s">
        <v>1068</v>
      </c>
      <c r="AG54" t="s">
        <v>139</v>
      </c>
      <c r="AH54" t="s">
        <v>145</v>
      </c>
      <c r="AI54" t="s">
        <v>25</v>
      </c>
      <c r="AJ54">
        <v>6726</v>
      </c>
      <c r="AK54" t="s">
        <v>141</v>
      </c>
      <c r="AL54" t="s">
        <v>1069</v>
      </c>
      <c r="AT54" t="str">
        <f t="shared" si="0"/>
        <v>F030-00008004</v>
      </c>
      <c r="AU54">
        <f t="shared" si="1"/>
        <v>71.7</v>
      </c>
      <c r="AV54">
        <f t="shared" si="2"/>
        <v>0</v>
      </c>
      <c r="AW54">
        <f t="shared" si="3"/>
        <v>71.7</v>
      </c>
    </row>
    <row r="55" spans="1:49" ht="15" customHeight="1">
      <c r="A55" t="s">
        <v>1083</v>
      </c>
      <c r="B55" s="17" t="s">
        <v>1106</v>
      </c>
      <c r="C55" t="s">
        <v>21</v>
      </c>
      <c r="D55" s="10">
        <v>45931</v>
      </c>
      <c r="E55" s="18">
        <v>45957.75</v>
      </c>
      <c r="F55" t="s">
        <v>269</v>
      </c>
      <c r="H55" t="s">
        <v>137</v>
      </c>
      <c r="I55">
        <v>20501493156</v>
      </c>
      <c r="J55" t="s">
        <v>2182</v>
      </c>
      <c r="K55" s="10">
        <v>45931</v>
      </c>
      <c r="Q55">
        <v>1987</v>
      </c>
      <c r="R55">
        <v>5</v>
      </c>
      <c r="S55" s="17" t="s">
        <v>1744</v>
      </c>
      <c r="T55">
        <v>8.5</v>
      </c>
      <c r="U55">
        <v>0</v>
      </c>
      <c r="V55">
        <v>36.020000000000003</v>
      </c>
      <c r="W55">
        <v>17.989999999999998</v>
      </c>
      <c r="X55" s="17">
        <v>6.4799999999999898</v>
      </c>
      <c r="Y55">
        <v>42.5</v>
      </c>
      <c r="Z55">
        <v>1</v>
      </c>
      <c r="AA55">
        <v>1</v>
      </c>
      <c r="AB55">
        <v>5</v>
      </c>
      <c r="AC55" t="s">
        <v>138</v>
      </c>
      <c r="AD55">
        <v>1578</v>
      </c>
      <c r="AE55">
        <v>30817</v>
      </c>
      <c r="AF55" t="s">
        <v>1989</v>
      </c>
      <c r="AG55" t="s">
        <v>139</v>
      </c>
      <c r="AH55" t="s">
        <v>145</v>
      </c>
      <c r="AI55" t="s">
        <v>25</v>
      </c>
      <c r="AJ55">
        <v>877</v>
      </c>
      <c r="AK55" t="s">
        <v>147</v>
      </c>
      <c r="AL55" t="s">
        <v>1086</v>
      </c>
      <c r="AT55" t="str">
        <f t="shared" si="0"/>
        <v>F004-00027540</v>
      </c>
      <c r="AU55">
        <f t="shared" si="1"/>
        <v>36.020000000000003</v>
      </c>
      <c r="AV55">
        <f t="shared" si="2"/>
        <v>6.4799999999999898</v>
      </c>
      <c r="AW55">
        <f t="shared" si="3"/>
        <v>42.5</v>
      </c>
    </row>
    <row r="56" spans="1:49" ht="15" customHeight="1">
      <c r="A56" t="s">
        <v>1083</v>
      </c>
      <c r="B56" s="17" t="s">
        <v>1106</v>
      </c>
      <c r="C56" t="s">
        <v>21</v>
      </c>
      <c r="D56" s="10">
        <v>45931</v>
      </c>
      <c r="E56" s="18">
        <v>45957.75</v>
      </c>
      <c r="F56" t="s">
        <v>269</v>
      </c>
      <c r="H56" t="s">
        <v>137</v>
      </c>
      <c r="I56">
        <v>20501493156</v>
      </c>
      <c r="J56" t="s">
        <v>2182</v>
      </c>
      <c r="K56" s="10">
        <v>45931</v>
      </c>
      <c r="Q56">
        <v>1987</v>
      </c>
      <c r="R56">
        <v>5</v>
      </c>
      <c r="S56">
        <v>15.254</v>
      </c>
      <c r="T56">
        <v>18</v>
      </c>
      <c r="U56">
        <v>0</v>
      </c>
      <c r="V56">
        <v>76.27</v>
      </c>
      <c r="W56">
        <v>18</v>
      </c>
      <c r="X56" s="17">
        <v>13.73</v>
      </c>
      <c r="Y56">
        <v>90</v>
      </c>
      <c r="Z56">
        <v>1</v>
      </c>
      <c r="AA56">
        <v>1</v>
      </c>
      <c r="AB56">
        <v>5</v>
      </c>
      <c r="AC56" t="s">
        <v>138</v>
      </c>
      <c r="AD56">
        <v>1578</v>
      </c>
      <c r="AE56">
        <v>30818</v>
      </c>
      <c r="AF56" t="s">
        <v>1989</v>
      </c>
      <c r="AG56" t="s">
        <v>139</v>
      </c>
      <c r="AH56" t="s">
        <v>145</v>
      </c>
      <c r="AI56" t="s">
        <v>25</v>
      </c>
      <c r="AJ56">
        <v>877</v>
      </c>
      <c r="AK56" t="s">
        <v>147</v>
      </c>
      <c r="AL56" t="s">
        <v>1086</v>
      </c>
      <c r="AT56" t="str">
        <f t="shared" si="0"/>
        <v>F004-00027540</v>
      </c>
      <c r="AU56">
        <f t="shared" si="1"/>
        <v>76.27</v>
      </c>
      <c r="AV56">
        <f t="shared" si="2"/>
        <v>13.73</v>
      </c>
      <c r="AW56">
        <f t="shared" si="3"/>
        <v>90</v>
      </c>
    </row>
    <row r="57" spans="1:49" ht="15" customHeight="1">
      <c r="A57" t="s">
        <v>1083</v>
      </c>
      <c r="B57" s="17" t="s">
        <v>1106</v>
      </c>
      <c r="C57" t="s">
        <v>21</v>
      </c>
      <c r="D57" s="10">
        <v>45931</v>
      </c>
      <c r="E57" s="18">
        <v>45957.75</v>
      </c>
      <c r="F57" t="s">
        <v>269</v>
      </c>
      <c r="H57" t="s">
        <v>137</v>
      </c>
      <c r="I57">
        <v>20501493156</v>
      </c>
      <c r="J57" t="s">
        <v>2182</v>
      </c>
      <c r="K57" s="10">
        <v>45931</v>
      </c>
      <c r="Q57">
        <v>2031</v>
      </c>
      <c r="R57">
        <v>2</v>
      </c>
      <c r="S57">
        <v>6.78</v>
      </c>
      <c r="T57">
        <v>8</v>
      </c>
      <c r="U57">
        <v>0</v>
      </c>
      <c r="V57">
        <v>13.56</v>
      </c>
      <c r="W57">
        <v>17.989999999999998</v>
      </c>
      <c r="X57" s="17">
        <v>2.4399999999999902</v>
      </c>
      <c r="Y57">
        <v>16</v>
      </c>
      <c r="Z57">
        <v>1</v>
      </c>
      <c r="AA57">
        <v>1</v>
      </c>
      <c r="AB57">
        <v>5</v>
      </c>
      <c r="AC57" t="s">
        <v>138</v>
      </c>
      <c r="AD57">
        <v>1578</v>
      </c>
      <c r="AE57">
        <v>30819</v>
      </c>
      <c r="AF57" t="s">
        <v>1091</v>
      </c>
      <c r="AG57" t="s">
        <v>139</v>
      </c>
      <c r="AH57" t="s">
        <v>145</v>
      </c>
      <c r="AI57" t="s">
        <v>25</v>
      </c>
      <c r="AJ57">
        <v>877</v>
      </c>
      <c r="AK57" t="s">
        <v>147</v>
      </c>
      <c r="AL57" t="s">
        <v>1086</v>
      </c>
      <c r="AT57" t="str">
        <f t="shared" si="0"/>
        <v>F004-00027540</v>
      </c>
      <c r="AU57">
        <f t="shared" si="1"/>
        <v>13.56</v>
      </c>
      <c r="AV57">
        <f t="shared" si="2"/>
        <v>2.4399999999999902</v>
      </c>
      <c r="AW57">
        <f t="shared" si="3"/>
        <v>16</v>
      </c>
    </row>
    <row r="58" spans="1:49" ht="15" customHeight="1">
      <c r="A58" t="s">
        <v>1083</v>
      </c>
      <c r="B58" s="17" t="s">
        <v>1107</v>
      </c>
      <c r="C58" t="s">
        <v>21</v>
      </c>
      <c r="D58" s="10">
        <v>45931</v>
      </c>
      <c r="E58" s="18">
        <v>45957.75</v>
      </c>
      <c r="F58" t="s">
        <v>269</v>
      </c>
      <c r="H58" t="s">
        <v>137</v>
      </c>
      <c r="I58">
        <v>20501493156</v>
      </c>
      <c r="J58" t="s">
        <v>2183</v>
      </c>
      <c r="K58" s="10">
        <v>45931</v>
      </c>
      <c r="Q58">
        <v>2293</v>
      </c>
      <c r="R58">
        <v>20</v>
      </c>
      <c r="S58">
        <v>33.898499999999999</v>
      </c>
      <c r="T58">
        <v>40</v>
      </c>
      <c r="U58">
        <v>0</v>
      </c>
      <c r="V58">
        <v>677.97</v>
      </c>
      <c r="W58">
        <v>18</v>
      </c>
      <c r="X58" s="17">
        <v>122.02999999999901</v>
      </c>
      <c r="Y58">
        <v>800</v>
      </c>
      <c r="Z58">
        <v>1</v>
      </c>
      <c r="AA58">
        <v>1</v>
      </c>
      <c r="AB58">
        <v>5</v>
      </c>
      <c r="AC58" t="s">
        <v>138</v>
      </c>
      <c r="AD58">
        <v>1578</v>
      </c>
      <c r="AE58">
        <v>30812</v>
      </c>
      <c r="AF58" t="s">
        <v>2184</v>
      </c>
      <c r="AG58" t="s">
        <v>139</v>
      </c>
      <c r="AH58" t="s">
        <v>145</v>
      </c>
      <c r="AI58" t="s">
        <v>25</v>
      </c>
      <c r="AJ58">
        <v>877</v>
      </c>
      <c r="AK58" t="s">
        <v>147</v>
      </c>
      <c r="AL58" t="s">
        <v>1086</v>
      </c>
      <c r="AT58" t="str">
        <f t="shared" si="0"/>
        <v>F004-00027539</v>
      </c>
      <c r="AU58">
        <f t="shared" si="1"/>
        <v>677.97</v>
      </c>
      <c r="AV58">
        <f t="shared" si="2"/>
        <v>122.02999999999901</v>
      </c>
      <c r="AW58">
        <f t="shared" si="3"/>
        <v>800</v>
      </c>
    </row>
    <row r="59" spans="1:49" ht="15" customHeight="1">
      <c r="A59" t="s">
        <v>1101</v>
      </c>
      <c r="B59" s="17" t="s">
        <v>1108</v>
      </c>
      <c r="C59" t="s">
        <v>21</v>
      </c>
      <c r="D59" s="10">
        <v>45932</v>
      </c>
      <c r="E59" s="18">
        <v>45957.394999999997</v>
      </c>
      <c r="F59" t="s">
        <v>267</v>
      </c>
      <c r="G59" t="s">
        <v>1044</v>
      </c>
      <c r="H59" t="s">
        <v>137</v>
      </c>
      <c r="I59">
        <v>20549068201</v>
      </c>
      <c r="J59" t="s">
        <v>2185</v>
      </c>
      <c r="K59" s="10">
        <v>45932</v>
      </c>
      <c r="Q59">
        <v>1891</v>
      </c>
      <c r="R59">
        <v>1</v>
      </c>
      <c r="S59">
        <v>87.29</v>
      </c>
      <c r="T59">
        <v>103</v>
      </c>
      <c r="U59">
        <v>0</v>
      </c>
      <c r="V59">
        <v>87.29</v>
      </c>
      <c r="W59">
        <v>18</v>
      </c>
      <c r="X59" s="17">
        <v>15.7099999999999</v>
      </c>
      <c r="Y59">
        <v>103</v>
      </c>
      <c r="Z59">
        <v>1</v>
      </c>
      <c r="AA59">
        <v>1</v>
      </c>
      <c r="AB59">
        <v>2</v>
      </c>
      <c r="AC59" t="s">
        <v>1045</v>
      </c>
      <c r="AD59">
        <v>561</v>
      </c>
      <c r="AE59">
        <v>30759</v>
      </c>
      <c r="AF59" t="s">
        <v>1569</v>
      </c>
      <c r="AG59" t="s">
        <v>139</v>
      </c>
      <c r="AH59" t="s">
        <v>145</v>
      </c>
      <c r="AI59" t="s">
        <v>25</v>
      </c>
      <c r="AJ59">
        <v>6743</v>
      </c>
      <c r="AK59" t="s">
        <v>1040</v>
      </c>
      <c r="AL59" t="s">
        <v>1103</v>
      </c>
      <c r="AT59" t="str">
        <f t="shared" si="0"/>
        <v>FE30-00023070</v>
      </c>
      <c r="AU59">
        <f t="shared" si="1"/>
        <v>87.29</v>
      </c>
      <c r="AV59">
        <f t="shared" si="2"/>
        <v>15.7099999999999</v>
      </c>
      <c r="AW59">
        <f t="shared" si="3"/>
        <v>103</v>
      </c>
    </row>
    <row r="60" spans="1:49" ht="15" customHeight="1">
      <c r="A60" t="s">
        <v>1109</v>
      </c>
      <c r="B60" s="17" t="s">
        <v>1110</v>
      </c>
      <c r="C60" t="s">
        <v>21</v>
      </c>
      <c r="D60" s="10">
        <v>45931</v>
      </c>
      <c r="E60" s="18">
        <v>45957.420069444444</v>
      </c>
      <c r="F60" t="s">
        <v>304</v>
      </c>
      <c r="H60" t="s">
        <v>137</v>
      </c>
      <c r="I60">
        <v>20605899286</v>
      </c>
      <c r="J60" t="s">
        <v>2186</v>
      </c>
      <c r="K60" s="10">
        <v>45931</v>
      </c>
      <c r="Q60">
        <v>1912</v>
      </c>
      <c r="R60">
        <v>1</v>
      </c>
      <c r="S60">
        <v>30</v>
      </c>
      <c r="T60">
        <v>30</v>
      </c>
      <c r="U60">
        <v>0</v>
      </c>
      <c r="V60">
        <v>30</v>
      </c>
      <c r="W60">
        <v>0</v>
      </c>
      <c r="X60">
        <v>0</v>
      </c>
      <c r="Y60">
        <v>30</v>
      </c>
      <c r="Z60">
        <v>1</v>
      </c>
      <c r="AA60">
        <v>1</v>
      </c>
      <c r="AB60">
        <v>5</v>
      </c>
      <c r="AC60" t="s">
        <v>138</v>
      </c>
      <c r="AD60">
        <v>4975</v>
      </c>
      <c r="AE60">
        <v>30727</v>
      </c>
      <c r="AF60" t="s">
        <v>1068</v>
      </c>
      <c r="AG60" t="s">
        <v>139</v>
      </c>
      <c r="AH60" t="s">
        <v>145</v>
      </c>
      <c r="AI60" t="s">
        <v>25</v>
      </c>
      <c r="AJ60">
        <v>6726</v>
      </c>
      <c r="AK60" t="s">
        <v>141</v>
      </c>
      <c r="AL60" t="s">
        <v>1069</v>
      </c>
      <c r="AT60" t="str">
        <f t="shared" si="0"/>
        <v>F121-00003530</v>
      </c>
      <c r="AU60">
        <f t="shared" si="1"/>
        <v>30</v>
      </c>
      <c r="AV60">
        <f t="shared" si="2"/>
        <v>0</v>
      </c>
      <c r="AW60">
        <f t="shared" si="3"/>
        <v>30</v>
      </c>
    </row>
    <row r="61" spans="1:49" ht="15" customHeight="1">
      <c r="A61" t="s">
        <v>136</v>
      </c>
      <c r="B61" s="17" t="s">
        <v>1111</v>
      </c>
      <c r="C61" t="s">
        <v>21</v>
      </c>
      <c r="D61" s="10">
        <v>45932</v>
      </c>
      <c r="E61" s="18">
        <v>45957.550300925926</v>
      </c>
      <c r="F61" t="s">
        <v>290</v>
      </c>
      <c r="H61" t="s">
        <v>137</v>
      </c>
      <c r="J61" t="s">
        <v>2187</v>
      </c>
      <c r="K61" s="10">
        <v>45932</v>
      </c>
      <c r="Q61">
        <v>2290</v>
      </c>
      <c r="R61">
        <v>1</v>
      </c>
      <c r="S61">
        <v>21.1</v>
      </c>
      <c r="T61">
        <v>24.9</v>
      </c>
      <c r="U61">
        <v>0</v>
      </c>
      <c r="V61">
        <v>21.1</v>
      </c>
      <c r="W61">
        <v>18.010000000000002</v>
      </c>
      <c r="X61" s="17">
        <v>3.7999999999999901</v>
      </c>
      <c r="Y61">
        <v>24.9</v>
      </c>
      <c r="Z61">
        <v>1</v>
      </c>
      <c r="AA61">
        <v>1</v>
      </c>
      <c r="AB61">
        <v>5</v>
      </c>
      <c r="AC61" t="s">
        <v>138</v>
      </c>
      <c r="AD61">
        <v>6096</v>
      </c>
      <c r="AE61">
        <v>30783</v>
      </c>
      <c r="AF61" t="s">
        <v>1990</v>
      </c>
      <c r="AG61" t="s">
        <v>139</v>
      </c>
      <c r="AH61" t="s">
        <v>145</v>
      </c>
      <c r="AI61" t="s">
        <v>25</v>
      </c>
      <c r="AJ61">
        <v>6746</v>
      </c>
      <c r="AK61" t="s">
        <v>1112</v>
      </c>
      <c r="AL61" t="s">
        <v>1113</v>
      </c>
      <c r="AT61" t="str">
        <f t="shared" si="0"/>
        <v>F001-00010802</v>
      </c>
      <c r="AU61">
        <f t="shared" si="1"/>
        <v>21.1</v>
      </c>
      <c r="AV61">
        <f t="shared" si="2"/>
        <v>3.7999999999999901</v>
      </c>
      <c r="AW61">
        <f t="shared" si="3"/>
        <v>24.9</v>
      </c>
    </row>
    <row r="62" spans="1:49" ht="15" customHeight="1">
      <c r="A62" t="s">
        <v>136</v>
      </c>
      <c r="B62" s="17" t="s">
        <v>1111</v>
      </c>
      <c r="C62" t="s">
        <v>21</v>
      </c>
      <c r="D62" s="10">
        <v>45932</v>
      </c>
      <c r="E62" s="18">
        <v>45957.550300925926</v>
      </c>
      <c r="F62" t="s">
        <v>290</v>
      </c>
      <c r="H62" t="s">
        <v>137</v>
      </c>
      <c r="J62" t="s">
        <v>2187</v>
      </c>
      <c r="K62" s="10">
        <v>45932</v>
      </c>
      <c r="Q62">
        <v>2291</v>
      </c>
      <c r="R62">
        <v>1</v>
      </c>
      <c r="S62">
        <v>59.24</v>
      </c>
      <c r="T62">
        <v>69.900000000000006</v>
      </c>
      <c r="U62">
        <v>0</v>
      </c>
      <c r="V62">
        <v>59.24</v>
      </c>
      <c r="W62">
        <v>17.989999999999998</v>
      </c>
      <c r="X62" s="17">
        <v>10.66</v>
      </c>
      <c r="Y62">
        <v>69.900000000000006</v>
      </c>
      <c r="Z62">
        <v>1</v>
      </c>
      <c r="AA62">
        <v>1</v>
      </c>
      <c r="AB62">
        <v>5</v>
      </c>
      <c r="AC62" t="s">
        <v>138</v>
      </c>
      <c r="AD62">
        <v>6096</v>
      </c>
      <c r="AE62">
        <v>30784</v>
      </c>
      <c r="AF62" t="s">
        <v>1991</v>
      </c>
      <c r="AG62" t="s">
        <v>139</v>
      </c>
      <c r="AH62" t="s">
        <v>145</v>
      </c>
      <c r="AI62" t="s">
        <v>25</v>
      </c>
      <c r="AJ62">
        <v>6746</v>
      </c>
      <c r="AK62" t="s">
        <v>1112</v>
      </c>
      <c r="AL62" t="s">
        <v>1113</v>
      </c>
      <c r="AT62" t="str">
        <f t="shared" si="0"/>
        <v>F001-00010802</v>
      </c>
      <c r="AU62">
        <f t="shared" si="1"/>
        <v>59.24</v>
      </c>
      <c r="AV62">
        <f t="shared" si="2"/>
        <v>10.66</v>
      </c>
      <c r="AW62">
        <f t="shared" si="3"/>
        <v>69.900000000000006</v>
      </c>
    </row>
    <row r="63" spans="1:49" ht="15" customHeight="1">
      <c r="A63" t="s">
        <v>136</v>
      </c>
      <c r="B63" s="17" t="s">
        <v>1111</v>
      </c>
      <c r="C63" t="s">
        <v>21</v>
      </c>
      <c r="D63" s="10">
        <v>45932</v>
      </c>
      <c r="E63" s="18">
        <v>45957.550300925926</v>
      </c>
      <c r="F63" t="s">
        <v>290</v>
      </c>
      <c r="H63" t="s">
        <v>137</v>
      </c>
      <c r="J63" t="s">
        <v>2187</v>
      </c>
      <c r="K63" s="10">
        <v>45932</v>
      </c>
      <c r="Q63">
        <v>1916</v>
      </c>
      <c r="R63">
        <v>1</v>
      </c>
      <c r="S63">
        <v>8.4700000000000006</v>
      </c>
      <c r="T63">
        <v>10</v>
      </c>
      <c r="U63">
        <v>0</v>
      </c>
      <c r="V63">
        <v>8.4700000000000006</v>
      </c>
      <c r="W63">
        <v>18.059999999999999</v>
      </c>
      <c r="X63" s="17">
        <v>1.52999999999999</v>
      </c>
      <c r="Y63">
        <v>10</v>
      </c>
      <c r="Z63">
        <v>1</v>
      </c>
      <c r="AA63">
        <v>1</v>
      </c>
      <c r="AB63">
        <v>5</v>
      </c>
      <c r="AC63" t="s">
        <v>138</v>
      </c>
      <c r="AD63">
        <v>6096</v>
      </c>
      <c r="AE63">
        <v>30785</v>
      </c>
      <c r="AF63" t="s">
        <v>93</v>
      </c>
      <c r="AG63" t="s">
        <v>139</v>
      </c>
      <c r="AH63" t="s">
        <v>145</v>
      </c>
      <c r="AI63" t="s">
        <v>25</v>
      </c>
      <c r="AJ63">
        <v>877</v>
      </c>
      <c r="AK63" t="s">
        <v>147</v>
      </c>
      <c r="AL63" t="s">
        <v>1113</v>
      </c>
      <c r="AT63" t="str">
        <f t="shared" si="0"/>
        <v>F001-00010802</v>
      </c>
      <c r="AU63">
        <f t="shared" si="1"/>
        <v>8.4700000000000006</v>
      </c>
      <c r="AV63">
        <f t="shared" si="2"/>
        <v>1.52999999999999</v>
      </c>
      <c r="AW63">
        <f t="shared" si="3"/>
        <v>10</v>
      </c>
    </row>
    <row r="64" spans="1:49" ht="15" customHeight="1">
      <c r="A64" t="s">
        <v>1114</v>
      </c>
      <c r="B64" s="17" t="s">
        <v>1115</v>
      </c>
      <c r="C64" t="s">
        <v>21</v>
      </c>
      <c r="D64" s="10">
        <v>45931</v>
      </c>
      <c r="E64" s="18">
        <v>45957.703240740739</v>
      </c>
      <c r="F64" t="s">
        <v>298</v>
      </c>
      <c r="H64" t="s">
        <v>137</v>
      </c>
      <c r="I64">
        <v>20604861943</v>
      </c>
      <c r="J64" t="s">
        <v>2188</v>
      </c>
      <c r="K64" s="10">
        <v>45931</v>
      </c>
      <c r="Q64">
        <v>2287</v>
      </c>
      <c r="R64">
        <v>1</v>
      </c>
      <c r="S64">
        <v>55.08</v>
      </c>
      <c r="T64">
        <v>64.989999999999995</v>
      </c>
      <c r="U64">
        <v>0</v>
      </c>
      <c r="V64">
        <v>55.08</v>
      </c>
      <c r="W64">
        <v>17.989999999999998</v>
      </c>
      <c r="X64" s="17">
        <v>9.9099999999999895</v>
      </c>
      <c r="Y64">
        <v>64.989999999999995</v>
      </c>
      <c r="Z64">
        <v>1</v>
      </c>
      <c r="AA64">
        <v>1</v>
      </c>
      <c r="AB64">
        <v>5</v>
      </c>
      <c r="AC64" t="s">
        <v>138</v>
      </c>
      <c r="AD64">
        <v>6105</v>
      </c>
      <c r="AE64">
        <v>30753</v>
      </c>
      <c r="AF64" t="s">
        <v>1992</v>
      </c>
      <c r="AG64" t="s">
        <v>139</v>
      </c>
      <c r="AH64" t="s">
        <v>145</v>
      </c>
      <c r="AI64" t="s">
        <v>25</v>
      </c>
      <c r="AJ64">
        <v>6746</v>
      </c>
      <c r="AK64" t="s">
        <v>1112</v>
      </c>
      <c r="AL64" t="s">
        <v>1113</v>
      </c>
      <c r="AT64" t="str">
        <f t="shared" si="0"/>
        <v>FS01-00002899</v>
      </c>
      <c r="AU64">
        <f t="shared" si="1"/>
        <v>55.08</v>
      </c>
      <c r="AV64">
        <f t="shared" si="2"/>
        <v>9.9099999999999895</v>
      </c>
      <c r="AW64">
        <f t="shared" si="3"/>
        <v>64.989999999999995</v>
      </c>
    </row>
    <row r="65" spans="1:49" ht="15" customHeight="1">
      <c r="A65" t="s">
        <v>1114</v>
      </c>
      <c r="B65" s="17" t="s">
        <v>1115</v>
      </c>
      <c r="C65" t="s">
        <v>21</v>
      </c>
      <c r="D65" s="10">
        <v>45931</v>
      </c>
      <c r="E65" s="18">
        <v>45957.703240740739</v>
      </c>
      <c r="F65" t="s">
        <v>298</v>
      </c>
      <c r="H65" t="s">
        <v>137</v>
      </c>
      <c r="I65">
        <v>20604861943</v>
      </c>
      <c r="J65" t="s">
        <v>2188</v>
      </c>
      <c r="K65" s="10">
        <v>45931</v>
      </c>
      <c r="Q65">
        <v>1916</v>
      </c>
      <c r="R65">
        <v>1</v>
      </c>
      <c r="S65">
        <v>9.32</v>
      </c>
      <c r="T65">
        <v>11</v>
      </c>
      <c r="U65">
        <v>0</v>
      </c>
      <c r="V65">
        <v>9.32</v>
      </c>
      <c r="W65">
        <v>18.03</v>
      </c>
      <c r="X65" s="17">
        <v>1.6799999999999899</v>
      </c>
      <c r="Y65">
        <v>11</v>
      </c>
      <c r="Z65">
        <v>1</v>
      </c>
      <c r="AA65">
        <v>1</v>
      </c>
      <c r="AB65">
        <v>5</v>
      </c>
      <c r="AC65" t="s">
        <v>138</v>
      </c>
      <c r="AD65">
        <v>6105</v>
      </c>
      <c r="AE65">
        <v>30754</v>
      </c>
      <c r="AF65" t="s">
        <v>93</v>
      </c>
      <c r="AG65" t="s">
        <v>139</v>
      </c>
      <c r="AH65" t="s">
        <v>145</v>
      </c>
      <c r="AI65" t="s">
        <v>25</v>
      </c>
      <c r="AJ65">
        <v>6743</v>
      </c>
      <c r="AK65" t="s">
        <v>1040</v>
      </c>
      <c r="AL65" t="s">
        <v>1116</v>
      </c>
      <c r="AT65" t="str">
        <f t="shared" si="0"/>
        <v>FS01-00002899</v>
      </c>
      <c r="AU65">
        <f t="shared" si="1"/>
        <v>9.32</v>
      </c>
      <c r="AV65">
        <f t="shared" si="2"/>
        <v>1.6799999999999899</v>
      </c>
      <c r="AW65">
        <f t="shared" si="3"/>
        <v>11</v>
      </c>
    </row>
    <row r="66" spans="1:49" ht="15" customHeight="1">
      <c r="A66" t="s">
        <v>136</v>
      </c>
      <c r="B66" s="17" t="s">
        <v>1117</v>
      </c>
      <c r="C66" t="s">
        <v>21</v>
      </c>
      <c r="D66" s="10">
        <v>45930</v>
      </c>
      <c r="E66" s="18">
        <v>45957.549525462964</v>
      </c>
      <c r="F66" t="s">
        <v>311</v>
      </c>
      <c r="H66" t="s">
        <v>137</v>
      </c>
      <c r="I66">
        <v>20517520820</v>
      </c>
      <c r="J66" t="s">
        <v>2189</v>
      </c>
      <c r="K66" s="10">
        <v>45930</v>
      </c>
      <c r="Q66">
        <v>1912</v>
      </c>
      <c r="R66">
        <v>1</v>
      </c>
      <c r="S66">
        <v>104</v>
      </c>
      <c r="T66">
        <v>104</v>
      </c>
      <c r="U66">
        <v>0</v>
      </c>
      <c r="V66">
        <v>104</v>
      </c>
      <c r="W66">
        <v>0</v>
      </c>
      <c r="X66">
        <v>0</v>
      </c>
      <c r="Y66">
        <v>104</v>
      </c>
      <c r="Z66">
        <v>1</v>
      </c>
      <c r="AA66">
        <v>1</v>
      </c>
      <c r="AB66">
        <v>5</v>
      </c>
      <c r="AC66" t="s">
        <v>138</v>
      </c>
      <c r="AD66">
        <v>4976</v>
      </c>
      <c r="AE66">
        <v>30679</v>
      </c>
      <c r="AF66" t="s">
        <v>1068</v>
      </c>
      <c r="AG66" t="s">
        <v>139</v>
      </c>
      <c r="AH66" t="s">
        <v>145</v>
      </c>
      <c r="AI66" t="s">
        <v>25</v>
      </c>
      <c r="AJ66">
        <v>6726</v>
      </c>
      <c r="AK66" t="s">
        <v>141</v>
      </c>
      <c r="AL66" t="s">
        <v>1069</v>
      </c>
      <c r="AT66" t="str">
        <f t="shared" ref="AT66:AT129" si="4">+CONCATENATE(A66,"-",B66)</f>
        <v>F001-00002213</v>
      </c>
      <c r="AU66">
        <f t="shared" ref="AU66:AU129" si="5">+IF(Z66=1,V66,IF(Z66=2,V66*AA66))</f>
        <v>104</v>
      </c>
      <c r="AV66">
        <f t="shared" ref="AV66:AV129" si="6">+IF(Z66=1,X66,IF(Z66=2,X66*AA66))</f>
        <v>0</v>
      </c>
      <c r="AW66">
        <f t="shared" ref="AW66:AW129" si="7">+IF(Z66=1,Y66,IF(Z66=2,Y66*AA66))</f>
        <v>104</v>
      </c>
    </row>
    <row r="67" spans="1:49" ht="15" customHeight="1">
      <c r="A67" t="s">
        <v>142</v>
      </c>
      <c r="B67" s="17" t="s">
        <v>1118</v>
      </c>
      <c r="C67" t="s">
        <v>21</v>
      </c>
      <c r="D67" s="10">
        <v>45930</v>
      </c>
      <c r="E67" s="18">
        <v>45957.480243055557</v>
      </c>
      <c r="F67" t="s">
        <v>324</v>
      </c>
      <c r="H67" t="s">
        <v>137</v>
      </c>
      <c r="I67">
        <v>10444278345</v>
      </c>
      <c r="J67" t="s">
        <v>2190</v>
      </c>
      <c r="K67" s="10">
        <v>45930</v>
      </c>
      <c r="Q67">
        <v>1935</v>
      </c>
      <c r="R67">
        <v>1</v>
      </c>
      <c r="S67">
        <v>594.59</v>
      </c>
      <c r="T67">
        <v>547.02</v>
      </c>
      <c r="U67">
        <v>0</v>
      </c>
      <c r="V67">
        <v>594.59</v>
      </c>
      <c r="W67">
        <v>-8</v>
      </c>
      <c r="X67">
        <v>-47.57</v>
      </c>
      <c r="Y67">
        <v>547.02</v>
      </c>
      <c r="Z67">
        <v>1</v>
      </c>
      <c r="AA67">
        <v>1</v>
      </c>
      <c r="AB67">
        <v>5</v>
      </c>
      <c r="AC67" t="s">
        <v>138</v>
      </c>
      <c r="AD67">
        <v>1811</v>
      </c>
      <c r="AE67">
        <v>30657</v>
      </c>
      <c r="AF67" t="s">
        <v>1474</v>
      </c>
      <c r="AG67" t="s">
        <v>139</v>
      </c>
      <c r="AH67" t="s">
        <v>145</v>
      </c>
      <c r="AI67" t="s">
        <v>25</v>
      </c>
      <c r="AJ67">
        <v>6740</v>
      </c>
      <c r="AK67" t="s">
        <v>1046</v>
      </c>
      <c r="AL67" t="s">
        <v>1119</v>
      </c>
      <c r="AT67" t="str">
        <f t="shared" si="4"/>
        <v>E001-00000073</v>
      </c>
      <c r="AU67">
        <f t="shared" si="5"/>
        <v>594.59</v>
      </c>
      <c r="AV67">
        <f t="shared" si="6"/>
        <v>-47.57</v>
      </c>
      <c r="AW67">
        <f t="shared" si="7"/>
        <v>547.02</v>
      </c>
    </row>
    <row r="68" spans="1:49" ht="15" customHeight="1">
      <c r="A68" t="s">
        <v>142</v>
      </c>
      <c r="B68" s="17" t="s">
        <v>1120</v>
      </c>
      <c r="C68" t="s">
        <v>21</v>
      </c>
      <c r="D68" s="10">
        <v>45932</v>
      </c>
      <c r="E68" s="18">
        <v>45957.457071759258</v>
      </c>
      <c r="F68" t="s">
        <v>1076</v>
      </c>
      <c r="H68" t="s">
        <v>137</v>
      </c>
      <c r="I68">
        <v>10440668581</v>
      </c>
      <c r="J68" t="s">
        <v>2191</v>
      </c>
      <c r="K68" s="10">
        <v>45932</v>
      </c>
      <c r="Q68">
        <v>2258</v>
      </c>
      <c r="R68">
        <v>1</v>
      </c>
      <c r="S68">
        <v>2470</v>
      </c>
      <c r="T68">
        <v>2914.6</v>
      </c>
      <c r="U68">
        <v>0</v>
      </c>
      <c r="V68">
        <v>2470</v>
      </c>
      <c r="W68">
        <v>18</v>
      </c>
      <c r="X68" s="17">
        <v>444.599999999999</v>
      </c>
      <c r="Y68">
        <v>2914.6</v>
      </c>
      <c r="Z68">
        <v>1</v>
      </c>
      <c r="AA68">
        <v>1</v>
      </c>
      <c r="AB68">
        <v>2</v>
      </c>
      <c r="AC68" t="s">
        <v>1045</v>
      </c>
      <c r="AD68">
        <v>1389</v>
      </c>
      <c r="AE68">
        <v>30654</v>
      </c>
      <c r="AF68" t="s">
        <v>1971</v>
      </c>
      <c r="AG68" t="s">
        <v>1052</v>
      </c>
      <c r="AH68" t="s">
        <v>145</v>
      </c>
      <c r="AI68" t="s">
        <v>25</v>
      </c>
      <c r="AJ68">
        <v>877</v>
      </c>
      <c r="AK68" t="s">
        <v>147</v>
      </c>
      <c r="AL68" t="s">
        <v>1047</v>
      </c>
      <c r="AT68" t="str">
        <f t="shared" si="4"/>
        <v>E001-00000122</v>
      </c>
      <c r="AU68">
        <f t="shared" si="5"/>
        <v>2470</v>
      </c>
      <c r="AV68">
        <f t="shared" si="6"/>
        <v>444.599999999999</v>
      </c>
      <c r="AW68">
        <f t="shared" si="7"/>
        <v>2914.6</v>
      </c>
    </row>
    <row r="69" spans="1:49" ht="15" customHeight="1">
      <c r="A69" t="s">
        <v>142</v>
      </c>
      <c r="B69" s="17" t="s">
        <v>1121</v>
      </c>
      <c r="C69" t="s">
        <v>21</v>
      </c>
      <c r="D69" s="10">
        <v>45930</v>
      </c>
      <c r="E69" s="18">
        <v>45957.367974537039</v>
      </c>
      <c r="F69" t="s">
        <v>328</v>
      </c>
      <c r="G69" t="s">
        <v>1122</v>
      </c>
      <c r="H69" t="s">
        <v>137</v>
      </c>
      <c r="I69">
        <v>20563684268</v>
      </c>
      <c r="J69" t="s">
        <v>2192</v>
      </c>
      <c r="K69" s="10">
        <v>45930</v>
      </c>
      <c r="Q69">
        <v>278</v>
      </c>
      <c r="R69">
        <v>25</v>
      </c>
      <c r="S69">
        <v>220</v>
      </c>
      <c r="T69">
        <v>259.60000000000002</v>
      </c>
      <c r="U69">
        <v>0</v>
      </c>
      <c r="V69">
        <v>5500</v>
      </c>
      <c r="W69">
        <v>18</v>
      </c>
      <c r="X69">
        <v>990</v>
      </c>
      <c r="Y69">
        <v>6490</v>
      </c>
      <c r="Z69">
        <v>1</v>
      </c>
      <c r="AA69">
        <v>1</v>
      </c>
      <c r="AB69">
        <v>5</v>
      </c>
      <c r="AC69" t="s">
        <v>138</v>
      </c>
      <c r="AD69">
        <v>384</v>
      </c>
      <c r="AE69">
        <v>30650</v>
      </c>
      <c r="AF69" t="s">
        <v>1994</v>
      </c>
      <c r="AG69" t="s">
        <v>138</v>
      </c>
      <c r="AH69" t="s">
        <v>145</v>
      </c>
      <c r="AI69" t="s">
        <v>25</v>
      </c>
      <c r="AJ69">
        <v>6743</v>
      </c>
      <c r="AK69" t="s">
        <v>1040</v>
      </c>
      <c r="AL69" t="s">
        <v>1123</v>
      </c>
      <c r="AT69" t="str">
        <f t="shared" si="4"/>
        <v>E001-00000537</v>
      </c>
      <c r="AU69">
        <f t="shared" si="5"/>
        <v>5500</v>
      </c>
      <c r="AV69">
        <f t="shared" si="6"/>
        <v>990</v>
      </c>
      <c r="AW69">
        <f t="shared" si="7"/>
        <v>6490</v>
      </c>
    </row>
    <row r="70" spans="1:49" ht="15" customHeight="1">
      <c r="A70" t="s">
        <v>142</v>
      </c>
      <c r="B70" s="17" t="s">
        <v>1121</v>
      </c>
      <c r="C70" t="s">
        <v>21</v>
      </c>
      <c r="D70" s="10">
        <v>45930</v>
      </c>
      <c r="E70" s="18">
        <v>45957.367974537039</v>
      </c>
      <c r="F70" t="s">
        <v>328</v>
      </c>
      <c r="G70" t="s">
        <v>1122</v>
      </c>
      <c r="H70" t="s">
        <v>137</v>
      </c>
      <c r="I70">
        <v>20563684268</v>
      </c>
      <c r="J70" t="s">
        <v>2192</v>
      </c>
      <c r="K70" s="10">
        <v>45930</v>
      </c>
      <c r="Q70">
        <v>278</v>
      </c>
      <c r="R70">
        <v>15</v>
      </c>
      <c r="S70">
        <v>478.51</v>
      </c>
      <c r="T70" s="17" t="s">
        <v>1745</v>
      </c>
      <c r="U70">
        <v>0</v>
      </c>
      <c r="V70">
        <v>7177.65</v>
      </c>
      <c r="W70">
        <v>18</v>
      </c>
      <c r="X70" s="17">
        <v>1291.97999999999</v>
      </c>
      <c r="Y70">
        <v>8469.6299999999992</v>
      </c>
      <c r="Z70">
        <v>1</v>
      </c>
      <c r="AA70">
        <v>1</v>
      </c>
      <c r="AB70">
        <v>5</v>
      </c>
      <c r="AC70" t="s">
        <v>138</v>
      </c>
      <c r="AD70">
        <v>384</v>
      </c>
      <c r="AE70">
        <v>30651</v>
      </c>
      <c r="AF70" t="s">
        <v>1994</v>
      </c>
      <c r="AG70" t="s">
        <v>138</v>
      </c>
      <c r="AH70" t="s">
        <v>145</v>
      </c>
      <c r="AI70" t="s">
        <v>25</v>
      </c>
      <c r="AJ70">
        <v>6743</v>
      </c>
      <c r="AK70" t="s">
        <v>1040</v>
      </c>
      <c r="AL70" t="s">
        <v>1123</v>
      </c>
      <c r="AT70" t="str">
        <f t="shared" si="4"/>
        <v>E001-00000537</v>
      </c>
      <c r="AU70">
        <f t="shared" si="5"/>
        <v>7177.65</v>
      </c>
      <c r="AV70">
        <f t="shared" si="6"/>
        <v>1291.97999999999</v>
      </c>
      <c r="AW70">
        <f t="shared" si="7"/>
        <v>8469.6299999999992</v>
      </c>
    </row>
    <row r="71" spans="1:49" ht="15" customHeight="1">
      <c r="A71" t="s">
        <v>142</v>
      </c>
      <c r="B71" s="17" t="s">
        <v>1124</v>
      </c>
      <c r="C71" t="s">
        <v>21</v>
      </c>
      <c r="D71" s="10">
        <v>45930</v>
      </c>
      <c r="E71" s="18">
        <v>45957.771122685182</v>
      </c>
      <c r="F71" t="s">
        <v>171</v>
      </c>
      <c r="H71" t="s">
        <v>137</v>
      </c>
      <c r="J71" t="s">
        <v>2193</v>
      </c>
      <c r="K71" s="10">
        <v>45930</v>
      </c>
      <c r="Q71">
        <v>2292</v>
      </c>
      <c r="R71">
        <v>1</v>
      </c>
      <c r="S71">
        <v>2400</v>
      </c>
      <c r="T71">
        <v>2400</v>
      </c>
      <c r="U71">
        <v>0</v>
      </c>
      <c r="V71">
        <v>2400</v>
      </c>
      <c r="W71">
        <v>0</v>
      </c>
      <c r="X71">
        <v>0</v>
      </c>
      <c r="Y71">
        <v>2400</v>
      </c>
      <c r="Z71">
        <v>1</v>
      </c>
      <c r="AA71">
        <v>1</v>
      </c>
      <c r="AB71">
        <v>5</v>
      </c>
      <c r="AC71" t="s">
        <v>138</v>
      </c>
      <c r="AD71">
        <v>1806</v>
      </c>
      <c r="AE71">
        <v>30625</v>
      </c>
      <c r="AF71" t="s">
        <v>1970</v>
      </c>
      <c r="AG71" t="s">
        <v>139</v>
      </c>
      <c r="AH71" t="s">
        <v>145</v>
      </c>
      <c r="AI71" t="s">
        <v>25</v>
      </c>
      <c r="AJ71">
        <v>6743</v>
      </c>
      <c r="AK71" t="s">
        <v>1040</v>
      </c>
      <c r="AL71" t="s">
        <v>1069</v>
      </c>
      <c r="AT71" t="str">
        <f t="shared" si="4"/>
        <v>E001-00000063</v>
      </c>
      <c r="AU71">
        <f t="shared" si="5"/>
        <v>2400</v>
      </c>
      <c r="AV71">
        <f t="shared" si="6"/>
        <v>0</v>
      </c>
      <c r="AW71">
        <f t="shared" si="7"/>
        <v>2400</v>
      </c>
    </row>
    <row r="72" spans="1:49" ht="15" customHeight="1">
      <c r="A72" t="s">
        <v>1125</v>
      </c>
      <c r="B72" s="17" t="s">
        <v>1126</v>
      </c>
      <c r="C72" t="s">
        <v>21</v>
      </c>
      <c r="D72" s="10">
        <v>45926</v>
      </c>
      <c r="E72" s="18">
        <v>45957.726018518515</v>
      </c>
      <c r="F72" t="s">
        <v>348</v>
      </c>
      <c r="H72" t="s">
        <v>137</v>
      </c>
      <c r="I72">
        <v>20506717044</v>
      </c>
      <c r="J72" t="s">
        <v>2194</v>
      </c>
      <c r="K72" s="10">
        <v>45926</v>
      </c>
      <c r="Q72">
        <v>1989</v>
      </c>
      <c r="R72">
        <v>1</v>
      </c>
      <c r="S72">
        <v>538.14</v>
      </c>
      <c r="T72">
        <v>635</v>
      </c>
      <c r="U72">
        <v>0</v>
      </c>
      <c r="V72">
        <v>538.14</v>
      </c>
      <c r="W72">
        <v>18</v>
      </c>
      <c r="X72" s="17">
        <v>96.86</v>
      </c>
      <c r="Y72">
        <v>635</v>
      </c>
      <c r="Z72">
        <v>1</v>
      </c>
      <c r="AA72">
        <v>1</v>
      </c>
      <c r="AB72">
        <v>5</v>
      </c>
      <c r="AC72" t="s">
        <v>138</v>
      </c>
      <c r="AD72">
        <v>2224</v>
      </c>
      <c r="AE72">
        <v>30586</v>
      </c>
      <c r="AF72" t="s">
        <v>1995</v>
      </c>
      <c r="AG72" t="s">
        <v>139</v>
      </c>
      <c r="AH72" t="s">
        <v>145</v>
      </c>
      <c r="AI72" t="s">
        <v>25</v>
      </c>
      <c r="AJ72">
        <v>6746</v>
      </c>
      <c r="AK72" t="s">
        <v>1112</v>
      </c>
      <c r="AL72" t="s">
        <v>1113</v>
      </c>
      <c r="AT72" t="str">
        <f t="shared" si="4"/>
        <v>FI25-00017305</v>
      </c>
      <c r="AU72">
        <f t="shared" si="5"/>
        <v>538.14</v>
      </c>
      <c r="AV72">
        <f t="shared" si="6"/>
        <v>96.86</v>
      </c>
      <c r="AW72">
        <f t="shared" si="7"/>
        <v>635</v>
      </c>
    </row>
    <row r="73" spans="1:49" ht="15" customHeight="1">
      <c r="A73" t="s">
        <v>1127</v>
      </c>
      <c r="B73" s="17" t="s">
        <v>1128</v>
      </c>
      <c r="C73" t="s">
        <v>21</v>
      </c>
      <c r="D73" s="10">
        <v>45936</v>
      </c>
      <c r="E73" s="18">
        <v>45957.397974537038</v>
      </c>
      <c r="F73" t="s">
        <v>1096</v>
      </c>
      <c r="H73" t="s">
        <v>137</v>
      </c>
      <c r="I73">
        <v>20467534026</v>
      </c>
      <c r="J73" t="s">
        <v>2195</v>
      </c>
      <c r="K73" s="10">
        <v>45936</v>
      </c>
      <c r="Q73">
        <v>1829</v>
      </c>
      <c r="R73">
        <v>1</v>
      </c>
      <c r="S73">
        <v>76.760000000000005</v>
      </c>
      <c r="T73">
        <v>90.58</v>
      </c>
      <c r="U73">
        <v>0</v>
      </c>
      <c r="V73">
        <v>76.760000000000005</v>
      </c>
      <c r="W73">
        <v>18</v>
      </c>
      <c r="X73" s="17">
        <v>13.819999999999901</v>
      </c>
      <c r="Y73">
        <v>90.58</v>
      </c>
      <c r="Z73">
        <v>1</v>
      </c>
      <c r="AA73">
        <v>1</v>
      </c>
      <c r="AB73">
        <v>2</v>
      </c>
      <c r="AC73" t="s">
        <v>1045</v>
      </c>
      <c r="AD73">
        <v>2218</v>
      </c>
      <c r="AE73">
        <v>30834</v>
      </c>
      <c r="AF73" t="s">
        <v>1981</v>
      </c>
      <c r="AG73" t="s">
        <v>139</v>
      </c>
      <c r="AH73" t="s">
        <v>140</v>
      </c>
      <c r="AI73" t="s">
        <v>23</v>
      </c>
      <c r="AJ73">
        <v>6960</v>
      </c>
      <c r="AK73" t="s">
        <v>1097</v>
      </c>
      <c r="AL73" t="s">
        <v>1129</v>
      </c>
      <c r="AT73" t="str">
        <f t="shared" si="4"/>
        <v>SB01-0571094872</v>
      </c>
      <c r="AU73">
        <f t="shared" si="5"/>
        <v>76.760000000000005</v>
      </c>
      <c r="AV73">
        <f t="shared" si="6"/>
        <v>13.819999999999901</v>
      </c>
      <c r="AW73">
        <f t="shared" si="7"/>
        <v>90.58</v>
      </c>
    </row>
    <row r="74" spans="1:49" ht="15" customHeight="1">
      <c r="A74" t="s">
        <v>1127</v>
      </c>
      <c r="B74" s="17" t="s">
        <v>1130</v>
      </c>
      <c r="C74" t="s">
        <v>21</v>
      </c>
      <c r="D74" s="10">
        <v>45936</v>
      </c>
      <c r="E74" s="18">
        <v>45957.379259259258</v>
      </c>
      <c r="F74" t="s">
        <v>1096</v>
      </c>
      <c r="H74" t="s">
        <v>137</v>
      </c>
      <c r="I74">
        <v>20467534026</v>
      </c>
      <c r="J74" t="s">
        <v>2196</v>
      </c>
      <c r="K74" s="10">
        <v>45936</v>
      </c>
      <c r="Q74">
        <v>1829</v>
      </c>
      <c r="R74">
        <v>1</v>
      </c>
      <c r="S74">
        <v>26.15</v>
      </c>
      <c r="T74">
        <v>30.86</v>
      </c>
      <c r="U74">
        <v>0</v>
      </c>
      <c r="V74">
        <v>26.15</v>
      </c>
      <c r="W74">
        <v>18.010000000000002</v>
      </c>
      <c r="X74" s="17">
        <v>4.71</v>
      </c>
      <c r="Y74">
        <v>30.86</v>
      </c>
      <c r="Z74">
        <v>1</v>
      </c>
      <c r="AA74">
        <v>1</v>
      </c>
      <c r="AB74">
        <v>2</v>
      </c>
      <c r="AC74" t="s">
        <v>1045</v>
      </c>
      <c r="AD74">
        <v>2218</v>
      </c>
      <c r="AE74">
        <v>30831</v>
      </c>
      <c r="AF74" t="s">
        <v>1981</v>
      </c>
      <c r="AG74" t="s">
        <v>139</v>
      </c>
      <c r="AH74" t="s">
        <v>140</v>
      </c>
      <c r="AI74" t="s">
        <v>23</v>
      </c>
      <c r="AJ74">
        <v>6960</v>
      </c>
      <c r="AK74" t="s">
        <v>1097</v>
      </c>
      <c r="AL74" t="s">
        <v>1131</v>
      </c>
      <c r="AT74" t="str">
        <f t="shared" si="4"/>
        <v>SB01-0571233027</v>
      </c>
      <c r="AU74">
        <f t="shared" si="5"/>
        <v>26.15</v>
      </c>
      <c r="AV74">
        <f t="shared" si="6"/>
        <v>4.71</v>
      </c>
      <c r="AW74">
        <f t="shared" si="7"/>
        <v>30.86</v>
      </c>
    </row>
    <row r="75" spans="1:49" ht="15" customHeight="1">
      <c r="A75" t="s">
        <v>1132</v>
      </c>
      <c r="B75" s="17" t="s">
        <v>1133</v>
      </c>
      <c r="C75" t="s">
        <v>21</v>
      </c>
      <c r="D75" s="10">
        <v>45933</v>
      </c>
      <c r="E75" s="18">
        <v>45957.783680555556</v>
      </c>
      <c r="F75" t="s">
        <v>286</v>
      </c>
      <c r="H75" t="s">
        <v>137</v>
      </c>
      <c r="J75" t="s">
        <v>2197</v>
      </c>
      <c r="K75" s="10">
        <v>45933</v>
      </c>
      <c r="Q75">
        <v>1851</v>
      </c>
      <c r="R75">
        <v>1</v>
      </c>
      <c r="S75">
        <v>9.24</v>
      </c>
      <c r="T75">
        <v>10.9</v>
      </c>
      <c r="U75">
        <v>0</v>
      </c>
      <c r="V75">
        <v>9.24</v>
      </c>
      <c r="W75">
        <v>17.97</v>
      </c>
      <c r="X75" s="17">
        <v>1.66</v>
      </c>
      <c r="Y75">
        <v>10.9</v>
      </c>
      <c r="Z75">
        <v>1</v>
      </c>
      <c r="AA75">
        <v>1</v>
      </c>
      <c r="AB75">
        <v>2</v>
      </c>
      <c r="AC75" t="s">
        <v>1045</v>
      </c>
      <c r="AD75">
        <v>3202</v>
      </c>
      <c r="AE75">
        <v>30824</v>
      </c>
      <c r="AF75" t="s">
        <v>1052</v>
      </c>
      <c r="AG75" t="s">
        <v>139</v>
      </c>
      <c r="AH75" t="s">
        <v>145</v>
      </c>
      <c r="AI75" t="s">
        <v>25</v>
      </c>
      <c r="AJ75">
        <v>6743</v>
      </c>
      <c r="AK75" t="s">
        <v>1040</v>
      </c>
      <c r="AL75" t="s">
        <v>1116</v>
      </c>
      <c r="AT75" t="str">
        <f t="shared" si="4"/>
        <v>FRE1-00007302</v>
      </c>
      <c r="AU75">
        <f t="shared" si="5"/>
        <v>9.24</v>
      </c>
      <c r="AV75">
        <f t="shared" si="6"/>
        <v>1.66</v>
      </c>
      <c r="AW75">
        <f t="shared" si="7"/>
        <v>10.9</v>
      </c>
    </row>
    <row r="76" spans="1:49" ht="15" customHeight="1">
      <c r="A76" t="s">
        <v>142</v>
      </c>
      <c r="B76" s="17" t="s">
        <v>1134</v>
      </c>
      <c r="C76" t="s">
        <v>21</v>
      </c>
      <c r="D76" s="10">
        <v>45930</v>
      </c>
      <c r="E76" s="18">
        <v>45957.50204861111</v>
      </c>
      <c r="F76" t="s">
        <v>353</v>
      </c>
      <c r="H76" t="s">
        <v>137</v>
      </c>
      <c r="I76">
        <v>20611596082</v>
      </c>
      <c r="J76" t="s">
        <v>2198</v>
      </c>
      <c r="K76" s="10">
        <v>45930</v>
      </c>
      <c r="Q76">
        <v>238</v>
      </c>
      <c r="R76">
        <v>1</v>
      </c>
      <c r="S76">
        <v>422.88</v>
      </c>
      <c r="T76">
        <v>499</v>
      </c>
      <c r="U76">
        <v>0</v>
      </c>
      <c r="V76">
        <v>422.88</v>
      </c>
      <c r="W76">
        <v>18</v>
      </c>
      <c r="X76">
        <v>76.12</v>
      </c>
      <c r="Y76">
        <v>499</v>
      </c>
      <c r="Z76">
        <v>1</v>
      </c>
      <c r="AA76">
        <v>1</v>
      </c>
      <c r="AB76">
        <v>5</v>
      </c>
      <c r="AC76" t="s">
        <v>138</v>
      </c>
      <c r="AD76">
        <v>6120</v>
      </c>
      <c r="AE76">
        <v>30660</v>
      </c>
      <c r="AF76" t="s">
        <v>1996</v>
      </c>
      <c r="AG76" t="s">
        <v>1135</v>
      </c>
      <c r="AH76" t="s">
        <v>145</v>
      </c>
      <c r="AI76" t="s">
        <v>25</v>
      </c>
      <c r="AJ76">
        <v>6746</v>
      </c>
      <c r="AK76" t="s">
        <v>1112</v>
      </c>
      <c r="AL76" t="s">
        <v>1069</v>
      </c>
      <c r="AT76" t="str">
        <f t="shared" si="4"/>
        <v>E001-00000136</v>
      </c>
      <c r="AU76">
        <f t="shared" si="5"/>
        <v>422.88</v>
      </c>
      <c r="AV76">
        <f t="shared" si="6"/>
        <v>76.12</v>
      </c>
      <c r="AW76">
        <f t="shared" si="7"/>
        <v>499</v>
      </c>
    </row>
    <row r="77" spans="1:49" ht="15" customHeight="1">
      <c r="A77" t="s">
        <v>1132</v>
      </c>
      <c r="B77" s="17" t="s">
        <v>1136</v>
      </c>
      <c r="C77" t="s">
        <v>21</v>
      </c>
      <c r="D77" s="10">
        <v>45926</v>
      </c>
      <c r="E77" s="18">
        <v>45957.635578703703</v>
      </c>
      <c r="F77" t="s">
        <v>355</v>
      </c>
      <c r="G77" t="s">
        <v>1044</v>
      </c>
      <c r="H77" t="s">
        <v>137</v>
      </c>
      <c r="I77">
        <v>20378890161</v>
      </c>
      <c r="J77" t="s">
        <v>2199</v>
      </c>
      <c r="K77" s="10">
        <v>45926</v>
      </c>
      <c r="Q77">
        <v>2287</v>
      </c>
      <c r="R77">
        <v>1</v>
      </c>
      <c r="S77">
        <v>25.34</v>
      </c>
      <c r="T77">
        <v>29.9</v>
      </c>
      <c r="U77">
        <v>0</v>
      </c>
      <c r="V77">
        <v>25.34</v>
      </c>
      <c r="W77">
        <v>18</v>
      </c>
      <c r="X77" s="17">
        <v>4.5599999999999898</v>
      </c>
      <c r="Y77">
        <v>29.9</v>
      </c>
      <c r="Z77">
        <v>1</v>
      </c>
      <c r="AA77">
        <v>1</v>
      </c>
      <c r="AB77">
        <v>5</v>
      </c>
      <c r="AC77" t="s">
        <v>138</v>
      </c>
      <c r="AD77">
        <v>496</v>
      </c>
      <c r="AE77">
        <v>30577</v>
      </c>
      <c r="AF77" t="s">
        <v>1992</v>
      </c>
      <c r="AG77" t="s">
        <v>139</v>
      </c>
      <c r="AH77" t="s">
        <v>145</v>
      </c>
      <c r="AI77" t="s">
        <v>25</v>
      </c>
      <c r="AJ77">
        <v>6746</v>
      </c>
      <c r="AK77" t="s">
        <v>1112</v>
      </c>
      <c r="AL77" t="s">
        <v>1137</v>
      </c>
      <c r="AT77" t="str">
        <f t="shared" si="4"/>
        <v>FRE1-00007301</v>
      </c>
      <c r="AU77">
        <f t="shared" si="5"/>
        <v>25.34</v>
      </c>
      <c r="AV77">
        <f t="shared" si="6"/>
        <v>4.5599999999999898</v>
      </c>
      <c r="AW77">
        <f t="shared" si="7"/>
        <v>29.9</v>
      </c>
    </row>
    <row r="78" spans="1:49" ht="15" customHeight="1">
      <c r="A78" t="s">
        <v>1132</v>
      </c>
      <c r="B78" s="17" t="s">
        <v>1136</v>
      </c>
      <c r="C78" t="s">
        <v>21</v>
      </c>
      <c r="D78" s="10">
        <v>45926</v>
      </c>
      <c r="E78" s="18">
        <v>45957.635578703703</v>
      </c>
      <c r="F78" t="s">
        <v>355</v>
      </c>
      <c r="G78" t="s">
        <v>1044</v>
      </c>
      <c r="H78" t="s">
        <v>137</v>
      </c>
      <c r="I78">
        <v>20378890161</v>
      </c>
      <c r="J78" t="s">
        <v>2199</v>
      </c>
      <c r="K78" s="10">
        <v>45926</v>
      </c>
      <c r="Q78">
        <v>1916</v>
      </c>
      <c r="R78">
        <v>1</v>
      </c>
      <c r="S78">
        <v>8.39</v>
      </c>
      <c r="T78">
        <v>9.9</v>
      </c>
      <c r="U78">
        <v>0</v>
      </c>
      <c r="V78">
        <v>8.39</v>
      </c>
      <c r="W78">
        <v>18</v>
      </c>
      <c r="X78" s="17">
        <v>1.50999999999999</v>
      </c>
      <c r="Y78">
        <v>9.9</v>
      </c>
      <c r="Z78">
        <v>1</v>
      </c>
      <c r="AA78">
        <v>1</v>
      </c>
      <c r="AB78">
        <v>5</v>
      </c>
      <c r="AC78" t="s">
        <v>138</v>
      </c>
      <c r="AD78">
        <v>496</v>
      </c>
      <c r="AE78">
        <v>30578</v>
      </c>
      <c r="AF78" t="s">
        <v>93</v>
      </c>
      <c r="AG78" t="s">
        <v>139</v>
      </c>
      <c r="AH78" t="s">
        <v>145</v>
      </c>
      <c r="AI78" t="s">
        <v>25</v>
      </c>
      <c r="AJ78">
        <v>6743</v>
      </c>
      <c r="AK78" t="s">
        <v>1040</v>
      </c>
      <c r="AL78" t="s">
        <v>1137</v>
      </c>
      <c r="AT78" t="str">
        <f t="shared" si="4"/>
        <v>FRE1-00007301</v>
      </c>
      <c r="AU78">
        <f t="shared" si="5"/>
        <v>8.39</v>
      </c>
      <c r="AV78">
        <f t="shared" si="6"/>
        <v>1.50999999999999</v>
      </c>
      <c r="AW78">
        <f t="shared" si="7"/>
        <v>9.9</v>
      </c>
    </row>
    <row r="79" spans="1:49" ht="15" customHeight="1">
      <c r="A79" t="s">
        <v>1138</v>
      </c>
      <c r="B79" s="17" t="s">
        <v>1139</v>
      </c>
      <c r="C79" t="s">
        <v>21</v>
      </c>
      <c r="D79" s="10">
        <v>45926</v>
      </c>
      <c r="E79" s="18">
        <v>45957.61347222222</v>
      </c>
      <c r="F79" t="s">
        <v>357</v>
      </c>
      <c r="H79" t="s">
        <v>137</v>
      </c>
      <c r="I79">
        <v>20112273922</v>
      </c>
      <c r="J79" t="s">
        <v>2200</v>
      </c>
      <c r="K79" s="10">
        <v>45926</v>
      </c>
      <c r="Q79">
        <v>257</v>
      </c>
      <c r="R79">
        <v>4</v>
      </c>
      <c r="S79">
        <v>136.79</v>
      </c>
      <c r="T79">
        <v>161.41249999999999</v>
      </c>
      <c r="U79">
        <v>0</v>
      </c>
      <c r="V79">
        <v>547.16</v>
      </c>
      <c r="W79">
        <v>18</v>
      </c>
      <c r="X79" s="17">
        <v>98.49</v>
      </c>
      <c r="Y79">
        <v>645.65</v>
      </c>
      <c r="Z79">
        <v>1</v>
      </c>
      <c r="AA79">
        <v>1</v>
      </c>
      <c r="AB79">
        <v>5</v>
      </c>
      <c r="AC79" t="s">
        <v>138</v>
      </c>
      <c r="AD79">
        <v>1435</v>
      </c>
      <c r="AE79">
        <v>30571</v>
      </c>
      <c r="AF79" t="s">
        <v>1140</v>
      </c>
      <c r="AG79" t="s">
        <v>1135</v>
      </c>
      <c r="AH79" t="s">
        <v>145</v>
      </c>
      <c r="AI79" t="s">
        <v>25</v>
      </c>
      <c r="AJ79">
        <v>6676</v>
      </c>
      <c r="AK79" t="s">
        <v>1141</v>
      </c>
      <c r="AL79" t="s">
        <v>1041</v>
      </c>
      <c r="AT79" t="str">
        <f t="shared" si="4"/>
        <v>F448-00023557</v>
      </c>
      <c r="AU79">
        <f t="shared" si="5"/>
        <v>547.16</v>
      </c>
      <c r="AV79">
        <f t="shared" si="6"/>
        <v>98.49</v>
      </c>
      <c r="AW79">
        <f t="shared" si="7"/>
        <v>645.65</v>
      </c>
    </row>
    <row r="80" spans="1:49" ht="15" customHeight="1">
      <c r="A80" t="s">
        <v>1138</v>
      </c>
      <c r="B80" s="17" t="s">
        <v>1139</v>
      </c>
      <c r="C80" t="s">
        <v>21</v>
      </c>
      <c r="D80" s="10">
        <v>45926</v>
      </c>
      <c r="E80" s="18">
        <v>45957.61347222222</v>
      </c>
      <c r="F80" t="s">
        <v>357</v>
      </c>
      <c r="H80" t="s">
        <v>137</v>
      </c>
      <c r="I80">
        <v>20112273922</v>
      </c>
      <c r="J80" t="s">
        <v>2200</v>
      </c>
      <c r="K80" s="10">
        <v>45926</v>
      </c>
      <c r="Q80">
        <v>1916</v>
      </c>
      <c r="R80">
        <v>1</v>
      </c>
      <c r="S80">
        <v>28.82</v>
      </c>
      <c r="T80">
        <v>34.01</v>
      </c>
      <c r="U80">
        <v>0</v>
      </c>
      <c r="V80">
        <v>28.82</v>
      </c>
      <c r="W80">
        <v>18.010000000000002</v>
      </c>
      <c r="X80" s="17">
        <v>5.1899999999999897</v>
      </c>
      <c r="Y80">
        <v>34.01</v>
      </c>
      <c r="Z80">
        <v>1</v>
      </c>
      <c r="AA80">
        <v>1</v>
      </c>
      <c r="AB80">
        <v>5</v>
      </c>
      <c r="AC80" t="s">
        <v>138</v>
      </c>
      <c r="AD80">
        <v>1435</v>
      </c>
      <c r="AE80">
        <v>30572</v>
      </c>
      <c r="AF80" t="s">
        <v>93</v>
      </c>
      <c r="AG80" t="s">
        <v>139</v>
      </c>
      <c r="AH80" t="s">
        <v>145</v>
      </c>
      <c r="AI80" t="s">
        <v>25</v>
      </c>
      <c r="AJ80">
        <v>877</v>
      </c>
      <c r="AK80" t="s">
        <v>147</v>
      </c>
      <c r="AL80" t="s">
        <v>1116</v>
      </c>
      <c r="AT80" t="str">
        <f t="shared" si="4"/>
        <v>F448-00023557</v>
      </c>
      <c r="AU80">
        <f t="shared" si="5"/>
        <v>28.82</v>
      </c>
      <c r="AV80">
        <f t="shared" si="6"/>
        <v>5.1899999999999897</v>
      </c>
      <c r="AW80">
        <f t="shared" si="7"/>
        <v>34.01</v>
      </c>
    </row>
    <row r="81" spans="1:49" ht="15" customHeight="1">
      <c r="A81" t="s">
        <v>142</v>
      </c>
      <c r="B81" s="17" t="s">
        <v>1142</v>
      </c>
      <c r="C81" t="s">
        <v>21</v>
      </c>
      <c r="D81" s="10">
        <v>45937</v>
      </c>
      <c r="E81" s="18">
        <v>45957.593449074076</v>
      </c>
      <c r="F81" t="s">
        <v>181</v>
      </c>
      <c r="H81" t="s">
        <v>137</v>
      </c>
      <c r="I81">
        <v>10767791416</v>
      </c>
      <c r="J81" t="s">
        <v>2201</v>
      </c>
      <c r="K81" s="10">
        <v>45937</v>
      </c>
      <c r="Q81">
        <v>2258</v>
      </c>
      <c r="R81">
        <v>1</v>
      </c>
      <c r="S81">
        <v>175</v>
      </c>
      <c r="T81">
        <v>175</v>
      </c>
      <c r="U81">
        <v>0</v>
      </c>
      <c r="V81">
        <v>175</v>
      </c>
      <c r="W81">
        <v>0</v>
      </c>
      <c r="X81">
        <v>0</v>
      </c>
      <c r="Y81">
        <v>175</v>
      </c>
      <c r="Z81">
        <v>1</v>
      </c>
      <c r="AA81">
        <v>1</v>
      </c>
      <c r="AB81">
        <v>2</v>
      </c>
      <c r="AC81" t="s">
        <v>1045</v>
      </c>
      <c r="AD81">
        <v>1553</v>
      </c>
      <c r="AE81">
        <v>30862</v>
      </c>
      <c r="AF81" t="s">
        <v>1971</v>
      </c>
      <c r="AG81" t="s">
        <v>1052</v>
      </c>
      <c r="AH81" t="s">
        <v>145</v>
      </c>
      <c r="AI81" t="s">
        <v>25</v>
      </c>
      <c r="AJ81">
        <v>877</v>
      </c>
      <c r="AK81" t="s">
        <v>147</v>
      </c>
      <c r="AL81" t="s">
        <v>1053</v>
      </c>
      <c r="AT81" t="str">
        <f t="shared" si="4"/>
        <v>E001-00000037</v>
      </c>
      <c r="AU81">
        <f t="shared" si="5"/>
        <v>175</v>
      </c>
      <c r="AV81">
        <f t="shared" si="6"/>
        <v>0</v>
      </c>
      <c r="AW81">
        <f t="shared" si="7"/>
        <v>175</v>
      </c>
    </row>
    <row r="82" spans="1:49" ht="15" customHeight="1">
      <c r="A82" t="s">
        <v>1143</v>
      </c>
      <c r="B82" s="17" t="s">
        <v>1144</v>
      </c>
      <c r="C82" t="s">
        <v>21</v>
      </c>
      <c r="D82" s="10">
        <v>45932</v>
      </c>
      <c r="E82" s="18">
        <v>45957.405706018515</v>
      </c>
      <c r="F82" t="s">
        <v>293</v>
      </c>
      <c r="H82" t="s">
        <v>137</v>
      </c>
      <c r="I82">
        <v>20127765279</v>
      </c>
      <c r="J82" t="s">
        <v>2202</v>
      </c>
      <c r="K82" s="10">
        <v>45932</v>
      </c>
      <c r="Q82">
        <v>2048</v>
      </c>
      <c r="R82">
        <v>1</v>
      </c>
      <c r="S82">
        <v>73.89</v>
      </c>
      <c r="T82">
        <v>73.89</v>
      </c>
      <c r="U82">
        <v>0</v>
      </c>
      <c r="V82">
        <v>73.89</v>
      </c>
      <c r="W82">
        <v>0</v>
      </c>
      <c r="X82">
        <v>0</v>
      </c>
      <c r="Y82">
        <v>73.89</v>
      </c>
      <c r="Z82">
        <v>1</v>
      </c>
      <c r="AA82">
        <v>1</v>
      </c>
      <c r="AB82">
        <v>5</v>
      </c>
      <c r="AC82" t="s">
        <v>138</v>
      </c>
      <c r="AD82">
        <v>1532</v>
      </c>
      <c r="AE82">
        <v>30768</v>
      </c>
      <c r="AF82" t="s">
        <v>1145</v>
      </c>
      <c r="AG82" t="s">
        <v>139</v>
      </c>
      <c r="AH82" t="s">
        <v>145</v>
      </c>
      <c r="AI82" t="s">
        <v>25</v>
      </c>
      <c r="AJ82">
        <v>6806</v>
      </c>
      <c r="AK82" t="s">
        <v>1146</v>
      </c>
      <c r="AL82" t="s">
        <v>1069</v>
      </c>
      <c r="AT82" t="str">
        <f t="shared" si="4"/>
        <v>F21U-00028676</v>
      </c>
      <c r="AU82">
        <f t="shared" si="5"/>
        <v>73.89</v>
      </c>
      <c r="AV82">
        <f t="shared" si="6"/>
        <v>0</v>
      </c>
      <c r="AW82">
        <f t="shared" si="7"/>
        <v>73.89</v>
      </c>
    </row>
    <row r="83" spans="1:49" ht="15" customHeight="1">
      <c r="A83" t="s">
        <v>1147</v>
      </c>
      <c r="B83" s="17" t="s">
        <v>1148</v>
      </c>
      <c r="C83" t="s">
        <v>21</v>
      </c>
      <c r="D83" s="10">
        <v>45932</v>
      </c>
      <c r="E83" s="18">
        <v>45957.399780092594</v>
      </c>
      <c r="F83" t="s">
        <v>293</v>
      </c>
      <c r="H83" t="s">
        <v>137</v>
      </c>
      <c r="I83">
        <v>20127765279</v>
      </c>
      <c r="J83" t="s">
        <v>2203</v>
      </c>
      <c r="K83" s="10">
        <v>45932</v>
      </c>
      <c r="Q83">
        <v>2048</v>
      </c>
      <c r="R83">
        <v>1</v>
      </c>
      <c r="S83">
        <v>183.65</v>
      </c>
      <c r="T83">
        <v>183.65</v>
      </c>
      <c r="U83">
        <v>0</v>
      </c>
      <c r="V83">
        <v>183.65</v>
      </c>
      <c r="W83">
        <v>0</v>
      </c>
      <c r="X83">
        <v>0</v>
      </c>
      <c r="Y83">
        <v>183.65</v>
      </c>
      <c r="Z83">
        <v>1</v>
      </c>
      <c r="AA83">
        <v>1</v>
      </c>
      <c r="AB83">
        <v>5</v>
      </c>
      <c r="AC83" t="s">
        <v>138</v>
      </c>
      <c r="AD83">
        <v>1532</v>
      </c>
      <c r="AE83">
        <v>30762</v>
      </c>
      <c r="AF83" t="s">
        <v>1145</v>
      </c>
      <c r="AG83" t="s">
        <v>139</v>
      </c>
      <c r="AH83" t="s">
        <v>145</v>
      </c>
      <c r="AI83" t="s">
        <v>25</v>
      </c>
      <c r="AJ83">
        <v>6806</v>
      </c>
      <c r="AK83" t="s">
        <v>1146</v>
      </c>
      <c r="AL83" t="s">
        <v>1069</v>
      </c>
      <c r="AT83" t="str">
        <f t="shared" si="4"/>
        <v>F18U-00070549</v>
      </c>
      <c r="AU83">
        <f t="shared" si="5"/>
        <v>183.65</v>
      </c>
      <c r="AV83">
        <f t="shared" si="6"/>
        <v>0</v>
      </c>
      <c r="AW83">
        <f t="shared" si="7"/>
        <v>183.65</v>
      </c>
    </row>
    <row r="84" spans="1:49" ht="15" customHeight="1">
      <c r="A84" t="s">
        <v>1149</v>
      </c>
      <c r="B84" s="17" t="s">
        <v>1150</v>
      </c>
      <c r="C84" t="s">
        <v>21</v>
      </c>
      <c r="D84" s="10">
        <v>45930</v>
      </c>
      <c r="E84" s="18">
        <v>45957.537754629629</v>
      </c>
      <c r="F84" t="s">
        <v>314</v>
      </c>
      <c r="G84" t="s">
        <v>1044</v>
      </c>
      <c r="H84" t="s">
        <v>137</v>
      </c>
      <c r="I84">
        <v>20100075858</v>
      </c>
      <c r="J84" t="s">
        <v>2204</v>
      </c>
      <c r="K84" s="10">
        <v>45930</v>
      </c>
      <c r="Q84">
        <v>2048</v>
      </c>
      <c r="R84">
        <v>1</v>
      </c>
      <c r="S84">
        <v>181.26</v>
      </c>
      <c r="T84">
        <v>181.26</v>
      </c>
      <c r="U84">
        <v>0</v>
      </c>
      <c r="V84">
        <v>181.26</v>
      </c>
      <c r="W84">
        <v>0</v>
      </c>
      <c r="X84">
        <v>0</v>
      </c>
      <c r="Y84">
        <v>181.26</v>
      </c>
      <c r="Z84">
        <v>1</v>
      </c>
      <c r="AA84">
        <v>1</v>
      </c>
      <c r="AB84">
        <v>5</v>
      </c>
      <c r="AC84" t="s">
        <v>138</v>
      </c>
      <c r="AD84">
        <v>499</v>
      </c>
      <c r="AE84">
        <v>30675</v>
      </c>
      <c r="AF84" t="s">
        <v>1145</v>
      </c>
      <c r="AG84" t="s">
        <v>139</v>
      </c>
      <c r="AH84" t="s">
        <v>145</v>
      </c>
      <c r="AI84" t="s">
        <v>25</v>
      </c>
      <c r="AJ84">
        <v>6806</v>
      </c>
      <c r="AK84" t="s">
        <v>1146</v>
      </c>
      <c r="AL84" t="s">
        <v>1069</v>
      </c>
      <c r="AT84" t="str">
        <f t="shared" si="4"/>
        <v>FC03-00086728</v>
      </c>
      <c r="AU84">
        <f t="shared" si="5"/>
        <v>181.26</v>
      </c>
      <c r="AV84">
        <f t="shared" si="6"/>
        <v>0</v>
      </c>
      <c r="AW84">
        <f t="shared" si="7"/>
        <v>181.26</v>
      </c>
    </row>
    <row r="85" spans="1:49" ht="15" customHeight="1">
      <c r="A85" t="s">
        <v>142</v>
      </c>
      <c r="B85" s="17" t="s">
        <v>1151</v>
      </c>
      <c r="C85" t="s">
        <v>21</v>
      </c>
      <c r="D85" s="10">
        <v>45926</v>
      </c>
      <c r="E85" s="18">
        <v>45957.729502314818</v>
      </c>
      <c r="F85" t="s">
        <v>369</v>
      </c>
      <c r="H85" t="s">
        <v>137</v>
      </c>
      <c r="I85">
        <v>20602597441</v>
      </c>
      <c r="J85" t="s">
        <v>2205</v>
      </c>
      <c r="K85" s="10">
        <v>45926</v>
      </c>
      <c r="Q85">
        <v>1938</v>
      </c>
      <c r="R85">
        <v>1</v>
      </c>
      <c r="S85">
        <v>1500</v>
      </c>
      <c r="T85">
        <v>1770</v>
      </c>
      <c r="U85">
        <v>0</v>
      </c>
      <c r="V85">
        <v>1500</v>
      </c>
      <c r="W85">
        <v>18</v>
      </c>
      <c r="X85">
        <v>270</v>
      </c>
      <c r="Y85">
        <v>1770</v>
      </c>
      <c r="Z85">
        <v>1</v>
      </c>
      <c r="AA85">
        <v>1</v>
      </c>
      <c r="AB85">
        <v>2</v>
      </c>
      <c r="AC85" t="s">
        <v>1045</v>
      </c>
      <c r="AD85">
        <v>1412</v>
      </c>
      <c r="AE85">
        <v>30594</v>
      </c>
      <c r="AF85" t="s">
        <v>1479</v>
      </c>
      <c r="AG85" t="s">
        <v>139</v>
      </c>
      <c r="AH85" t="s">
        <v>145</v>
      </c>
      <c r="AI85" t="s">
        <v>25</v>
      </c>
      <c r="AJ85">
        <v>6963</v>
      </c>
      <c r="AK85" t="s">
        <v>1152</v>
      </c>
      <c r="AL85" t="s">
        <v>1153</v>
      </c>
      <c r="AT85" t="str">
        <f t="shared" si="4"/>
        <v>E001-00000283</v>
      </c>
      <c r="AU85">
        <f t="shared" si="5"/>
        <v>1500</v>
      </c>
      <c r="AV85">
        <f t="shared" si="6"/>
        <v>270</v>
      </c>
      <c r="AW85">
        <f t="shared" si="7"/>
        <v>1770</v>
      </c>
    </row>
    <row r="86" spans="1:49" ht="15" customHeight="1">
      <c r="A86" t="s">
        <v>142</v>
      </c>
      <c r="B86" s="17" t="s">
        <v>1154</v>
      </c>
      <c r="C86" t="s">
        <v>21</v>
      </c>
      <c r="D86" s="10">
        <v>45926</v>
      </c>
      <c r="E86" s="18">
        <v>45957.728391203702</v>
      </c>
      <c r="F86" t="s">
        <v>369</v>
      </c>
      <c r="H86" t="s">
        <v>137</v>
      </c>
      <c r="I86">
        <v>20602597441</v>
      </c>
      <c r="J86" t="s">
        <v>2206</v>
      </c>
      <c r="K86" s="10">
        <v>45926</v>
      </c>
      <c r="Q86">
        <v>2288</v>
      </c>
      <c r="R86">
        <v>1</v>
      </c>
      <c r="S86">
        <v>200</v>
      </c>
      <c r="T86">
        <v>236</v>
      </c>
      <c r="U86">
        <v>0</v>
      </c>
      <c r="V86">
        <v>200</v>
      </c>
      <c r="W86">
        <v>18</v>
      </c>
      <c r="X86">
        <v>36</v>
      </c>
      <c r="Y86">
        <v>236</v>
      </c>
      <c r="Z86">
        <v>1</v>
      </c>
      <c r="AA86">
        <v>1</v>
      </c>
      <c r="AB86">
        <v>5</v>
      </c>
      <c r="AC86" t="s">
        <v>138</v>
      </c>
      <c r="AD86">
        <v>1412</v>
      </c>
      <c r="AE86">
        <v>30591</v>
      </c>
      <c r="AF86" t="s">
        <v>1997</v>
      </c>
      <c r="AG86" t="s">
        <v>139</v>
      </c>
      <c r="AH86" t="s">
        <v>145</v>
      </c>
      <c r="AI86" t="s">
        <v>25</v>
      </c>
      <c r="AJ86">
        <v>6963</v>
      </c>
      <c r="AK86" t="s">
        <v>1152</v>
      </c>
      <c r="AL86" t="s">
        <v>1153</v>
      </c>
      <c r="AT86" t="str">
        <f t="shared" si="4"/>
        <v>E001-00000285</v>
      </c>
      <c r="AU86">
        <f t="shared" si="5"/>
        <v>200</v>
      </c>
      <c r="AV86">
        <f t="shared" si="6"/>
        <v>36</v>
      </c>
      <c r="AW86">
        <f t="shared" si="7"/>
        <v>236</v>
      </c>
    </row>
    <row r="87" spans="1:49" ht="15" customHeight="1">
      <c r="A87" t="s">
        <v>1155</v>
      </c>
      <c r="B87" s="17" t="s">
        <v>1156</v>
      </c>
      <c r="C87" t="s">
        <v>21</v>
      </c>
      <c r="D87" s="10">
        <v>45926</v>
      </c>
      <c r="E87" s="18">
        <v>45957.511076388888</v>
      </c>
      <c r="F87" t="s">
        <v>267</v>
      </c>
      <c r="G87" t="s">
        <v>1044</v>
      </c>
      <c r="H87" t="s">
        <v>137</v>
      </c>
      <c r="I87">
        <v>20549068201</v>
      </c>
      <c r="J87" t="s">
        <v>2207</v>
      </c>
      <c r="K87" s="10">
        <v>45926</v>
      </c>
      <c r="Q87">
        <v>1851</v>
      </c>
      <c r="R87">
        <v>1</v>
      </c>
      <c r="S87">
        <v>168.64</v>
      </c>
      <c r="T87">
        <v>199</v>
      </c>
      <c r="U87">
        <v>0</v>
      </c>
      <c r="V87">
        <v>168.64</v>
      </c>
      <c r="W87">
        <v>18</v>
      </c>
      <c r="X87" s="17">
        <v>30.36</v>
      </c>
      <c r="Y87">
        <v>199</v>
      </c>
      <c r="Z87">
        <v>1</v>
      </c>
      <c r="AA87">
        <v>1</v>
      </c>
      <c r="AB87">
        <v>2</v>
      </c>
      <c r="AC87" t="s">
        <v>1045</v>
      </c>
      <c r="AD87">
        <v>561</v>
      </c>
      <c r="AE87">
        <v>30566</v>
      </c>
      <c r="AF87" t="s">
        <v>1052</v>
      </c>
      <c r="AG87" t="s">
        <v>139</v>
      </c>
      <c r="AH87" t="s">
        <v>145</v>
      </c>
      <c r="AI87" t="s">
        <v>25</v>
      </c>
      <c r="AJ87">
        <v>6743</v>
      </c>
      <c r="AK87" t="s">
        <v>1040</v>
      </c>
      <c r="AL87" t="s">
        <v>1103</v>
      </c>
      <c r="AT87" t="str">
        <f t="shared" si="4"/>
        <v>FF29-00003107</v>
      </c>
      <c r="AU87">
        <f t="shared" si="5"/>
        <v>168.64</v>
      </c>
      <c r="AV87">
        <f t="shared" si="6"/>
        <v>30.36</v>
      </c>
      <c r="AW87">
        <f t="shared" si="7"/>
        <v>199</v>
      </c>
    </row>
    <row r="88" spans="1:49" ht="15" customHeight="1">
      <c r="A88" t="s">
        <v>1157</v>
      </c>
      <c r="B88" s="17" t="s">
        <v>1158</v>
      </c>
      <c r="C88" t="s">
        <v>21</v>
      </c>
      <c r="D88" s="10">
        <v>45926</v>
      </c>
      <c r="E88" s="18">
        <v>45957.506284722222</v>
      </c>
      <c r="F88" t="s">
        <v>267</v>
      </c>
      <c r="G88" t="s">
        <v>1044</v>
      </c>
      <c r="H88" t="s">
        <v>137</v>
      </c>
      <c r="I88">
        <v>20549068201</v>
      </c>
      <c r="J88" t="s">
        <v>2208</v>
      </c>
      <c r="K88" s="10">
        <v>45926</v>
      </c>
      <c r="Q88">
        <v>1891</v>
      </c>
      <c r="R88">
        <v>1</v>
      </c>
      <c r="S88">
        <v>87.29</v>
      </c>
      <c r="T88">
        <v>103</v>
      </c>
      <c r="U88">
        <v>0</v>
      </c>
      <c r="V88">
        <v>87.29</v>
      </c>
      <c r="W88">
        <v>18</v>
      </c>
      <c r="X88" s="17">
        <v>15.7099999999999</v>
      </c>
      <c r="Y88">
        <v>103</v>
      </c>
      <c r="Z88">
        <v>1</v>
      </c>
      <c r="AA88">
        <v>1</v>
      </c>
      <c r="AB88">
        <v>2</v>
      </c>
      <c r="AC88" t="s">
        <v>1045</v>
      </c>
      <c r="AD88">
        <v>561</v>
      </c>
      <c r="AE88">
        <v>30559</v>
      </c>
      <c r="AF88" t="s">
        <v>1569</v>
      </c>
      <c r="AG88" t="s">
        <v>139</v>
      </c>
      <c r="AH88" t="s">
        <v>145</v>
      </c>
      <c r="AI88" t="s">
        <v>25</v>
      </c>
      <c r="AJ88">
        <v>6743</v>
      </c>
      <c r="AK88" t="s">
        <v>1040</v>
      </c>
      <c r="AL88" t="s">
        <v>1103</v>
      </c>
      <c r="AT88" t="str">
        <f t="shared" si="4"/>
        <v>FE29-00025243</v>
      </c>
      <c r="AU88">
        <f t="shared" si="5"/>
        <v>87.29</v>
      </c>
      <c r="AV88">
        <f t="shared" si="6"/>
        <v>15.7099999999999</v>
      </c>
      <c r="AW88">
        <f t="shared" si="7"/>
        <v>103</v>
      </c>
    </row>
    <row r="89" spans="1:49" ht="15" customHeight="1">
      <c r="A89" t="s">
        <v>1083</v>
      </c>
      <c r="B89" s="17" t="s">
        <v>1159</v>
      </c>
      <c r="C89" t="s">
        <v>21</v>
      </c>
      <c r="D89" s="10">
        <v>45924</v>
      </c>
      <c r="E89" s="18">
        <v>45957.62263888889</v>
      </c>
      <c r="F89" t="s">
        <v>210</v>
      </c>
      <c r="H89" t="s">
        <v>137</v>
      </c>
      <c r="I89">
        <v>20372634350</v>
      </c>
      <c r="J89" t="s">
        <v>2209</v>
      </c>
      <c r="K89" s="10">
        <v>45924</v>
      </c>
      <c r="Q89">
        <v>1912</v>
      </c>
      <c r="R89">
        <v>1</v>
      </c>
      <c r="S89">
        <v>52.97</v>
      </c>
      <c r="T89">
        <v>62.5</v>
      </c>
      <c r="U89">
        <v>0</v>
      </c>
      <c r="V89">
        <v>52.97</v>
      </c>
      <c r="W89">
        <v>17.989999999999998</v>
      </c>
      <c r="X89" s="17">
        <v>9.5299999999999994</v>
      </c>
      <c r="Y89">
        <v>62.5</v>
      </c>
      <c r="Z89">
        <v>1</v>
      </c>
      <c r="AA89">
        <v>1</v>
      </c>
      <c r="AB89">
        <v>5</v>
      </c>
      <c r="AC89" t="s">
        <v>138</v>
      </c>
      <c r="AD89">
        <v>6005</v>
      </c>
      <c r="AE89">
        <v>30473</v>
      </c>
      <c r="AF89" t="s">
        <v>1068</v>
      </c>
      <c r="AG89" t="s">
        <v>139</v>
      </c>
      <c r="AH89" t="s">
        <v>145</v>
      </c>
      <c r="AI89" t="s">
        <v>25</v>
      </c>
      <c r="AJ89">
        <v>6726</v>
      </c>
      <c r="AK89" t="s">
        <v>141</v>
      </c>
      <c r="AL89" t="s">
        <v>1069</v>
      </c>
      <c r="AT89" t="str">
        <f t="shared" si="4"/>
        <v>F004-00001249</v>
      </c>
      <c r="AU89">
        <f t="shared" si="5"/>
        <v>52.97</v>
      </c>
      <c r="AV89">
        <f t="shared" si="6"/>
        <v>9.5299999999999994</v>
      </c>
      <c r="AW89">
        <f t="shared" si="7"/>
        <v>62.5</v>
      </c>
    </row>
    <row r="90" spans="1:49" ht="15" customHeight="1">
      <c r="A90" t="s">
        <v>142</v>
      </c>
      <c r="B90" s="17" t="s">
        <v>143</v>
      </c>
      <c r="C90" t="s">
        <v>21</v>
      </c>
      <c r="D90" s="10">
        <v>45924</v>
      </c>
      <c r="E90" s="18">
        <v>45957.460451388892</v>
      </c>
      <c r="F90" t="s">
        <v>378</v>
      </c>
      <c r="H90" t="s">
        <v>137</v>
      </c>
      <c r="J90" t="s">
        <v>2210</v>
      </c>
      <c r="K90" s="10">
        <v>45924</v>
      </c>
      <c r="Q90">
        <v>2284</v>
      </c>
      <c r="R90">
        <v>12</v>
      </c>
      <c r="S90">
        <v>38</v>
      </c>
      <c r="T90">
        <v>44.84</v>
      </c>
      <c r="U90">
        <v>0</v>
      </c>
      <c r="V90">
        <v>456</v>
      </c>
      <c r="W90">
        <v>18</v>
      </c>
      <c r="X90" s="17">
        <v>82.08</v>
      </c>
      <c r="Y90">
        <v>538.08000000000004</v>
      </c>
      <c r="Z90">
        <v>1</v>
      </c>
      <c r="AA90">
        <v>1</v>
      </c>
      <c r="AB90">
        <v>5</v>
      </c>
      <c r="AC90" t="s">
        <v>138</v>
      </c>
      <c r="AD90">
        <v>5991</v>
      </c>
      <c r="AE90">
        <v>30466</v>
      </c>
      <c r="AF90" t="s">
        <v>1998</v>
      </c>
      <c r="AG90" t="s">
        <v>139</v>
      </c>
      <c r="AH90" t="s">
        <v>145</v>
      </c>
      <c r="AI90" t="s">
        <v>25</v>
      </c>
      <c r="AJ90">
        <v>6962</v>
      </c>
      <c r="AK90" t="s">
        <v>149</v>
      </c>
      <c r="AL90" t="s">
        <v>1047</v>
      </c>
      <c r="AT90" t="str">
        <f t="shared" si="4"/>
        <v>E001-00000020</v>
      </c>
      <c r="AU90">
        <f t="shared" si="5"/>
        <v>456</v>
      </c>
      <c r="AV90">
        <f t="shared" si="6"/>
        <v>82.08</v>
      </c>
      <c r="AW90">
        <f t="shared" si="7"/>
        <v>538.08000000000004</v>
      </c>
    </row>
    <row r="91" spans="1:49" ht="15" customHeight="1">
      <c r="A91" t="s">
        <v>142</v>
      </c>
      <c r="B91" s="17" t="s">
        <v>1160</v>
      </c>
      <c r="C91" t="s">
        <v>21</v>
      </c>
      <c r="D91" s="10">
        <v>45923</v>
      </c>
      <c r="E91" s="18">
        <v>45957.723101851851</v>
      </c>
      <c r="F91" t="s">
        <v>171</v>
      </c>
      <c r="H91" t="s">
        <v>137</v>
      </c>
      <c r="J91" t="s">
        <v>2211</v>
      </c>
      <c r="K91" s="10">
        <v>45923</v>
      </c>
      <c r="Q91">
        <v>2283</v>
      </c>
      <c r="R91">
        <v>1</v>
      </c>
      <c r="S91">
        <v>560</v>
      </c>
      <c r="T91">
        <v>560</v>
      </c>
      <c r="U91">
        <v>0</v>
      </c>
      <c r="V91">
        <v>560</v>
      </c>
      <c r="W91">
        <v>0</v>
      </c>
      <c r="X91">
        <v>0</v>
      </c>
      <c r="Y91">
        <v>560</v>
      </c>
      <c r="Z91">
        <v>1</v>
      </c>
      <c r="AA91">
        <v>1</v>
      </c>
      <c r="AB91">
        <v>5</v>
      </c>
      <c r="AC91" t="s">
        <v>138</v>
      </c>
      <c r="AD91">
        <v>1806</v>
      </c>
      <c r="AE91">
        <v>30433</v>
      </c>
      <c r="AF91" t="s">
        <v>1999</v>
      </c>
      <c r="AG91" t="s">
        <v>139</v>
      </c>
      <c r="AH91" t="s">
        <v>145</v>
      </c>
      <c r="AI91" t="s">
        <v>25</v>
      </c>
      <c r="AJ91">
        <v>6743</v>
      </c>
      <c r="AK91" t="s">
        <v>1040</v>
      </c>
      <c r="AL91" t="s">
        <v>1041</v>
      </c>
      <c r="AT91" t="str">
        <f t="shared" si="4"/>
        <v>E001-00000061</v>
      </c>
      <c r="AU91">
        <f t="shared" si="5"/>
        <v>560</v>
      </c>
      <c r="AV91">
        <f t="shared" si="6"/>
        <v>0</v>
      </c>
      <c r="AW91">
        <f t="shared" si="7"/>
        <v>560</v>
      </c>
    </row>
    <row r="92" spans="1:49" ht="15" customHeight="1">
      <c r="A92" t="s">
        <v>1161</v>
      </c>
      <c r="B92" s="17" t="s">
        <v>1162</v>
      </c>
      <c r="C92" t="s">
        <v>21</v>
      </c>
      <c r="D92" s="10">
        <v>45936</v>
      </c>
      <c r="E92" s="18">
        <v>45957.542615740742</v>
      </c>
      <c r="F92" t="s">
        <v>279</v>
      </c>
      <c r="H92" t="s">
        <v>137</v>
      </c>
      <c r="I92">
        <v>20100152356</v>
      </c>
      <c r="J92" t="s">
        <v>2212</v>
      </c>
      <c r="K92" s="10">
        <v>45936</v>
      </c>
      <c r="Q92">
        <v>1991</v>
      </c>
      <c r="R92">
        <v>1</v>
      </c>
      <c r="S92">
        <v>6.19</v>
      </c>
      <c r="T92">
        <v>7.3</v>
      </c>
      <c r="U92">
        <v>0</v>
      </c>
      <c r="V92">
        <v>6.19</v>
      </c>
      <c r="W92">
        <v>17.93</v>
      </c>
      <c r="X92" s="17">
        <v>1.1099999999999901</v>
      </c>
      <c r="Y92">
        <v>7.3</v>
      </c>
      <c r="Z92">
        <v>1</v>
      </c>
      <c r="AA92">
        <v>1</v>
      </c>
      <c r="AB92">
        <v>2</v>
      </c>
      <c r="AC92" t="s">
        <v>1045</v>
      </c>
      <c r="AD92">
        <v>3976</v>
      </c>
      <c r="AE92">
        <v>30840</v>
      </c>
      <c r="AF92" t="s">
        <v>2000</v>
      </c>
      <c r="AG92" t="s">
        <v>139</v>
      </c>
      <c r="AH92" t="s">
        <v>140</v>
      </c>
      <c r="AI92" t="s">
        <v>23</v>
      </c>
      <c r="AJ92">
        <v>6763</v>
      </c>
      <c r="AK92" t="s">
        <v>1163</v>
      </c>
      <c r="AL92" t="s">
        <v>1164</v>
      </c>
      <c r="AT92" t="str">
        <f t="shared" si="4"/>
        <v>S106-0014885947</v>
      </c>
      <c r="AU92">
        <f t="shared" si="5"/>
        <v>6.19</v>
      </c>
      <c r="AV92">
        <f t="shared" si="6"/>
        <v>1.1099999999999901</v>
      </c>
      <c r="AW92">
        <f t="shared" si="7"/>
        <v>7.3</v>
      </c>
    </row>
    <row r="93" spans="1:49" ht="15" customHeight="1">
      <c r="A93" t="s">
        <v>1109</v>
      </c>
      <c r="B93" s="17" t="s">
        <v>1165</v>
      </c>
      <c r="C93" t="s">
        <v>21</v>
      </c>
      <c r="D93" s="10">
        <v>45925</v>
      </c>
      <c r="E93" s="18">
        <v>45957.542141203703</v>
      </c>
      <c r="F93" t="s">
        <v>304</v>
      </c>
      <c r="H93" t="s">
        <v>137</v>
      </c>
      <c r="I93">
        <v>20605899286</v>
      </c>
      <c r="J93" t="s">
        <v>2213</v>
      </c>
      <c r="K93" s="10">
        <v>45925</v>
      </c>
      <c r="Q93">
        <v>1912</v>
      </c>
      <c r="R93">
        <v>1</v>
      </c>
      <c r="S93">
        <v>30</v>
      </c>
      <c r="T93">
        <v>30</v>
      </c>
      <c r="U93">
        <v>0</v>
      </c>
      <c r="V93">
        <v>30</v>
      </c>
      <c r="W93">
        <v>0</v>
      </c>
      <c r="X93">
        <v>0</v>
      </c>
      <c r="Y93">
        <v>30</v>
      </c>
      <c r="Z93">
        <v>1</v>
      </c>
      <c r="AA93">
        <v>1</v>
      </c>
      <c r="AB93">
        <v>5</v>
      </c>
      <c r="AC93" t="s">
        <v>138</v>
      </c>
      <c r="AD93">
        <v>4975</v>
      </c>
      <c r="AE93">
        <v>30549</v>
      </c>
      <c r="AF93" t="s">
        <v>1068</v>
      </c>
      <c r="AG93" t="s">
        <v>139</v>
      </c>
      <c r="AH93" t="s">
        <v>145</v>
      </c>
      <c r="AI93" t="s">
        <v>25</v>
      </c>
      <c r="AJ93">
        <v>6726</v>
      </c>
      <c r="AK93" t="s">
        <v>141</v>
      </c>
      <c r="AL93" t="s">
        <v>1069</v>
      </c>
      <c r="AT93" t="str">
        <f t="shared" si="4"/>
        <v>F121-00003401</v>
      </c>
      <c r="AU93">
        <f t="shared" si="5"/>
        <v>30</v>
      </c>
      <c r="AV93">
        <f t="shared" si="6"/>
        <v>0</v>
      </c>
      <c r="AW93">
        <f t="shared" si="7"/>
        <v>30</v>
      </c>
    </row>
    <row r="94" spans="1:49" ht="15" customHeight="1">
      <c r="A94" t="s">
        <v>136</v>
      </c>
      <c r="B94" s="17" t="s">
        <v>1166</v>
      </c>
      <c r="C94" t="s">
        <v>21</v>
      </c>
      <c r="D94" s="10">
        <v>45925</v>
      </c>
      <c r="E94" s="18">
        <v>45957.519861111112</v>
      </c>
      <c r="F94" t="s">
        <v>363</v>
      </c>
      <c r="H94" t="s">
        <v>137</v>
      </c>
      <c r="I94">
        <v>20551860141</v>
      </c>
      <c r="J94" t="s">
        <v>2214</v>
      </c>
      <c r="K94" s="10">
        <v>45925</v>
      </c>
      <c r="Q94">
        <v>1912</v>
      </c>
      <c r="R94">
        <v>1</v>
      </c>
      <c r="S94">
        <v>217</v>
      </c>
      <c r="T94">
        <v>217</v>
      </c>
      <c r="U94">
        <v>0</v>
      </c>
      <c r="V94">
        <v>217</v>
      </c>
      <c r="W94">
        <v>0</v>
      </c>
      <c r="X94">
        <v>0</v>
      </c>
      <c r="Y94">
        <v>217</v>
      </c>
      <c r="Z94">
        <v>1</v>
      </c>
      <c r="AA94">
        <v>1</v>
      </c>
      <c r="AB94">
        <v>5</v>
      </c>
      <c r="AC94" t="s">
        <v>138</v>
      </c>
      <c r="AD94">
        <v>1566</v>
      </c>
      <c r="AE94">
        <v>30545</v>
      </c>
      <c r="AF94" t="s">
        <v>1068</v>
      </c>
      <c r="AG94" t="s">
        <v>139</v>
      </c>
      <c r="AH94" t="s">
        <v>145</v>
      </c>
      <c r="AI94" t="s">
        <v>25</v>
      </c>
      <c r="AJ94">
        <v>6726</v>
      </c>
      <c r="AK94" t="s">
        <v>141</v>
      </c>
      <c r="AL94" t="s">
        <v>1069</v>
      </c>
      <c r="AT94" t="str">
        <f t="shared" si="4"/>
        <v>F001-00009925</v>
      </c>
      <c r="AU94">
        <f t="shared" si="5"/>
        <v>217</v>
      </c>
      <c r="AV94">
        <f t="shared" si="6"/>
        <v>0</v>
      </c>
      <c r="AW94">
        <f t="shared" si="7"/>
        <v>217</v>
      </c>
    </row>
    <row r="95" spans="1:49" ht="15" customHeight="1">
      <c r="A95" t="s">
        <v>1167</v>
      </c>
      <c r="B95" s="17" t="s">
        <v>1168</v>
      </c>
      <c r="C95" t="s">
        <v>21</v>
      </c>
      <c r="D95" s="10">
        <v>45924</v>
      </c>
      <c r="E95" s="18">
        <v>45957.751597222225</v>
      </c>
      <c r="F95" t="s">
        <v>387</v>
      </c>
      <c r="H95" t="s">
        <v>137</v>
      </c>
      <c r="I95">
        <v>20109072177</v>
      </c>
      <c r="J95" t="s">
        <v>2215</v>
      </c>
      <c r="K95" s="10">
        <v>45924</v>
      </c>
      <c r="Q95">
        <v>2285</v>
      </c>
      <c r="R95">
        <v>1</v>
      </c>
      <c r="S95">
        <v>20.25</v>
      </c>
      <c r="T95">
        <v>23.9</v>
      </c>
      <c r="U95">
        <v>0</v>
      </c>
      <c r="V95">
        <v>20.25</v>
      </c>
      <c r="W95">
        <v>18.02</v>
      </c>
      <c r="X95" s="17">
        <v>3.6499999999999901</v>
      </c>
      <c r="Y95">
        <v>23.9</v>
      </c>
      <c r="Z95">
        <v>1</v>
      </c>
      <c r="AA95">
        <v>1</v>
      </c>
      <c r="AB95">
        <v>2</v>
      </c>
      <c r="AC95" t="s">
        <v>1045</v>
      </c>
      <c r="AD95">
        <v>1484</v>
      </c>
      <c r="AE95">
        <v>30523</v>
      </c>
      <c r="AF95" t="s">
        <v>2001</v>
      </c>
      <c r="AG95" t="s">
        <v>1052</v>
      </c>
      <c r="AH95" t="s">
        <v>145</v>
      </c>
      <c r="AI95" t="s">
        <v>25</v>
      </c>
      <c r="AJ95">
        <v>6962</v>
      </c>
      <c r="AK95" t="s">
        <v>149</v>
      </c>
      <c r="AL95" t="s">
        <v>1065</v>
      </c>
      <c r="AT95" t="str">
        <f t="shared" si="4"/>
        <v>F315-00455032</v>
      </c>
      <c r="AU95">
        <f t="shared" si="5"/>
        <v>20.25</v>
      </c>
      <c r="AV95">
        <f t="shared" si="6"/>
        <v>3.6499999999999901</v>
      </c>
      <c r="AW95">
        <f t="shared" si="7"/>
        <v>23.9</v>
      </c>
    </row>
    <row r="96" spans="1:49" ht="15" customHeight="1">
      <c r="A96" t="s">
        <v>1167</v>
      </c>
      <c r="B96" s="17" t="s">
        <v>1168</v>
      </c>
      <c r="C96" t="s">
        <v>21</v>
      </c>
      <c r="D96" s="10">
        <v>45924</v>
      </c>
      <c r="E96" s="18">
        <v>45957.751597222225</v>
      </c>
      <c r="F96" t="s">
        <v>387</v>
      </c>
      <c r="H96" t="s">
        <v>137</v>
      </c>
      <c r="I96">
        <v>20109072177</v>
      </c>
      <c r="J96" t="s">
        <v>2215</v>
      </c>
      <c r="K96" s="10">
        <v>45924</v>
      </c>
      <c r="Q96">
        <v>2286</v>
      </c>
      <c r="R96">
        <v>1</v>
      </c>
      <c r="S96">
        <v>9.4700000000000006</v>
      </c>
      <c r="T96">
        <v>11.18</v>
      </c>
      <c r="U96">
        <v>0</v>
      </c>
      <c r="V96">
        <v>9.4700000000000006</v>
      </c>
      <c r="W96">
        <v>18.059999999999999</v>
      </c>
      <c r="X96" s="17">
        <v>1.70999999999999</v>
      </c>
      <c r="Y96">
        <v>11.18</v>
      </c>
      <c r="Z96">
        <v>1</v>
      </c>
      <c r="AA96">
        <v>1</v>
      </c>
      <c r="AB96">
        <v>5</v>
      </c>
      <c r="AC96" t="s">
        <v>138</v>
      </c>
      <c r="AD96">
        <v>1484</v>
      </c>
      <c r="AE96">
        <v>30524</v>
      </c>
      <c r="AF96" t="s">
        <v>2002</v>
      </c>
      <c r="AG96" t="s">
        <v>139</v>
      </c>
      <c r="AH96" t="s">
        <v>145</v>
      </c>
      <c r="AI96" t="s">
        <v>25</v>
      </c>
      <c r="AJ96">
        <v>6962</v>
      </c>
      <c r="AK96" t="s">
        <v>149</v>
      </c>
      <c r="AL96" t="s">
        <v>1065</v>
      </c>
      <c r="AT96" t="str">
        <f t="shared" si="4"/>
        <v>F315-00455032</v>
      </c>
      <c r="AU96">
        <f t="shared" si="5"/>
        <v>9.4700000000000006</v>
      </c>
      <c r="AV96">
        <f t="shared" si="6"/>
        <v>1.70999999999999</v>
      </c>
      <c r="AW96">
        <f t="shared" si="7"/>
        <v>11.18</v>
      </c>
    </row>
    <row r="97" spans="1:49" ht="15" customHeight="1">
      <c r="A97" t="s">
        <v>1167</v>
      </c>
      <c r="B97" s="17" t="s">
        <v>1168</v>
      </c>
      <c r="C97" t="s">
        <v>21</v>
      </c>
      <c r="D97" s="10">
        <v>45924</v>
      </c>
      <c r="E97" s="18">
        <v>45957.751597222225</v>
      </c>
      <c r="F97" t="s">
        <v>387</v>
      </c>
      <c r="H97" t="s">
        <v>137</v>
      </c>
      <c r="I97">
        <v>20109072177</v>
      </c>
      <c r="J97" t="s">
        <v>2215</v>
      </c>
      <c r="K97" s="10">
        <v>45924</v>
      </c>
      <c r="Q97">
        <v>1916</v>
      </c>
      <c r="R97">
        <v>1</v>
      </c>
      <c r="S97">
        <v>8.39</v>
      </c>
      <c r="T97">
        <v>9.9</v>
      </c>
      <c r="U97">
        <v>0</v>
      </c>
      <c r="V97">
        <v>8.39</v>
      </c>
      <c r="W97">
        <v>18</v>
      </c>
      <c r="X97" s="17">
        <v>1.50999999999999</v>
      </c>
      <c r="Y97">
        <v>9.9</v>
      </c>
      <c r="Z97">
        <v>1</v>
      </c>
      <c r="AA97">
        <v>1</v>
      </c>
      <c r="AB97">
        <v>5</v>
      </c>
      <c r="AC97" t="s">
        <v>138</v>
      </c>
      <c r="AD97">
        <v>1484</v>
      </c>
      <c r="AE97">
        <v>30525</v>
      </c>
      <c r="AF97" t="s">
        <v>93</v>
      </c>
      <c r="AG97" t="s">
        <v>139</v>
      </c>
      <c r="AH97" t="s">
        <v>145</v>
      </c>
      <c r="AI97" t="s">
        <v>25</v>
      </c>
      <c r="AJ97">
        <v>6743</v>
      </c>
      <c r="AK97" t="s">
        <v>1040</v>
      </c>
      <c r="AL97" t="s">
        <v>1065</v>
      </c>
      <c r="AT97" t="str">
        <f t="shared" si="4"/>
        <v>F315-00455032</v>
      </c>
      <c r="AU97">
        <f t="shared" si="5"/>
        <v>8.39</v>
      </c>
      <c r="AV97">
        <f t="shared" si="6"/>
        <v>1.50999999999999</v>
      </c>
      <c r="AW97">
        <f t="shared" si="7"/>
        <v>9.9</v>
      </c>
    </row>
    <row r="98" spans="1:49" ht="15" customHeight="1">
      <c r="A98" t="s">
        <v>1169</v>
      </c>
      <c r="B98" s="17" t="s">
        <v>1170</v>
      </c>
      <c r="C98" t="s">
        <v>21</v>
      </c>
      <c r="D98" s="10">
        <v>45925</v>
      </c>
      <c r="E98" s="18">
        <v>45957.447222222225</v>
      </c>
      <c r="F98" t="s">
        <v>264</v>
      </c>
      <c r="H98" t="s">
        <v>137</v>
      </c>
      <c r="I98">
        <v>20546099904</v>
      </c>
      <c r="J98" t="s">
        <v>2216</v>
      </c>
      <c r="K98" s="10">
        <v>45925</v>
      </c>
      <c r="Q98">
        <v>223</v>
      </c>
      <c r="R98">
        <v>500</v>
      </c>
      <c r="S98">
        <v>0.21609999999999999</v>
      </c>
      <c r="T98">
        <v>0.255</v>
      </c>
      <c r="U98">
        <v>0</v>
      </c>
      <c r="V98">
        <v>108.05</v>
      </c>
      <c r="W98">
        <v>18</v>
      </c>
      <c r="X98" s="17">
        <v>19.45</v>
      </c>
      <c r="Y98">
        <v>127.5</v>
      </c>
      <c r="Z98">
        <v>1</v>
      </c>
      <c r="AA98">
        <v>1</v>
      </c>
      <c r="AB98">
        <v>5</v>
      </c>
      <c r="AC98" t="s">
        <v>138</v>
      </c>
      <c r="AD98">
        <v>1400</v>
      </c>
      <c r="AE98">
        <v>30393</v>
      </c>
      <c r="AF98" t="s">
        <v>2217</v>
      </c>
      <c r="AG98" t="s">
        <v>1171</v>
      </c>
      <c r="AH98" t="s">
        <v>145</v>
      </c>
      <c r="AI98" t="s">
        <v>25</v>
      </c>
      <c r="AJ98">
        <v>877</v>
      </c>
      <c r="AK98" t="s">
        <v>147</v>
      </c>
      <c r="AL98" t="s">
        <v>1086</v>
      </c>
      <c r="AT98" t="str">
        <f t="shared" si="4"/>
        <v>NÂ° F001-00009566</v>
      </c>
      <c r="AU98">
        <f t="shared" si="5"/>
        <v>108.05</v>
      </c>
      <c r="AV98">
        <f t="shared" si="6"/>
        <v>19.45</v>
      </c>
      <c r="AW98">
        <f t="shared" si="7"/>
        <v>127.5</v>
      </c>
    </row>
    <row r="99" spans="1:49" ht="15" customHeight="1">
      <c r="A99" t="s">
        <v>1169</v>
      </c>
      <c r="B99" s="17" t="s">
        <v>1170</v>
      </c>
      <c r="C99" t="s">
        <v>21</v>
      </c>
      <c r="D99" s="10">
        <v>45925</v>
      </c>
      <c r="E99" s="18">
        <v>45957.447222222225</v>
      </c>
      <c r="F99" t="s">
        <v>264</v>
      </c>
      <c r="H99" t="s">
        <v>137</v>
      </c>
      <c r="I99">
        <v>20546099904</v>
      </c>
      <c r="J99" t="s">
        <v>2216</v>
      </c>
      <c r="K99" s="10">
        <v>45925</v>
      </c>
      <c r="Q99">
        <v>223</v>
      </c>
      <c r="R99">
        <v>500</v>
      </c>
      <c r="S99" s="17" t="s">
        <v>1746</v>
      </c>
      <c r="T99">
        <v>0.254</v>
      </c>
      <c r="U99">
        <v>0</v>
      </c>
      <c r="V99">
        <v>107.63</v>
      </c>
      <c r="W99">
        <v>18</v>
      </c>
      <c r="X99" s="17">
        <v>19.37</v>
      </c>
      <c r="Y99">
        <v>127</v>
      </c>
      <c r="Z99">
        <v>1</v>
      </c>
      <c r="AA99">
        <v>1</v>
      </c>
      <c r="AB99">
        <v>5</v>
      </c>
      <c r="AC99" t="s">
        <v>138</v>
      </c>
      <c r="AD99">
        <v>1400</v>
      </c>
      <c r="AE99">
        <v>30394</v>
      </c>
      <c r="AF99" t="s">
        <v>2217</v>
      </c>
      <c r="AG99" t="s">
        <v>1171</v>
      </c>
      <c r="AH99" t="s">
        <v>145</v>
      </c>
      <c r="AI99" t="s">
        <v>25</v>
      </c>
      <c r="AJ99">
        <v>877</v>
      </c>
      <c r="AK99" t="s">
        <v>147</v>
      </c>
      <c r="AL99" t="s">
        <v>1086</v>
      </c>
      <c r="AT99" t="str">
        <f t="shared" si="4"/>
        <v>NÂ° F001-00009566</v>
      </c>
      <c r="AU99">
        <f t="shared" si="5"/>
        <v>107.63</v>
      </c>
      <c r="AV99">
        <f t="shared" si="6"/>
        <v>19.37</v>
      </c>
      <c r="AW99">
        <f t="shared" si="7"/>
        <v>127</v>
      </c>
    </row>
    <row r="100" spans="1:49" ht="15" customHeight="1">
      <c r="A100" t="s">
        <v>1169</v>
      </c>
      <c r="B100" s="17" t="s">
        <v>1170</v>
      </c>
      <c r="C100" t="s">
        <v>21</v>
      </c>
      <c r="D100" s="10">
        <v>45925</v>
      </c>
      <c r="E100" s="18">
        <v>45957.447222222225</v>
      </c>
      <c r="F100" t="s">
        <v>264</v>
      </c>
      <c r="H100" t="s">
        <v>137</v>
      </c>
      <c r="I100">
        <v>20546099904</v>
      </c>
      <c r="J100" t="s">
        <v>2216</v>
      </c>
      <c r="K100" s="10">
        <v>45925</v>
      </c>
      <c r="Q100">
        <v>223</v>
      </c>
      <c r="R100">
        <v>100</v>
      </c>
      <c r="S100">
        <v>1.0763</v>
      </c>
      <c r="T100">
        <v>1.27</v>
      </c>
      <c r="U100">
        <v>0</v>
      </c>
      <c r="V100">
        <v>107.63</v>
      </c>
      <c r="W100">
        <v>18</v>
      </c>
      <c r="X100" s="17">
        <v>19.37</v>
      </c>
      <c r="Y100">
        <v>127</v>
      </c>
      <c r="Z100">
        <v>1</v>
      </c>
      <c r="AA100">
        <v>1</v>
      </c>
      <c r="AB100">
        <v>5</v>
      </c>
      <c r="AC100" t="s">
        <v>138</v>
      </c>
      <c r="AD100">
        <v>1400</v>
      </c>
      <c r="AE100">
        <v>30395</v>
      </c>
      <c r="AF100" t="s">
        <v>2217</v>
      </c>
      <c r="AG100" t="s">
        <v>1171</v>
      </c>
      <c r="AH100" t="s">
        <v>145</v>
      </c>
      <c r="AI100" t="s">
        <v>25</v>
      </c>
      <c r="AJ100">
        <v>877</v>
      </c>
      <c r="AK100" t="s">
        <v>147</v>
      </c>
      <c r="AL100" t="s">
        <v>1086</v>
      </c>
      <c r="AT100" t="str">
        <f t="shared" si="4"/>
        <v>NÂ° F001-00009566</v>
      </c>
      <c r="AU100">
        <f t="shared" si="5"/>
        <v>107.63</v>
      </c>
      <c r="AV100">
        <f t="shared" si="6"/>
        <v>19.37</v>
      </c>
      <c r="AW100">
        <f t="shared" si="7"/>
        <v>127</v>
      </c>
    </row>
    <row r="101" spans="1:49" ht="15" customHeight="1">
      <c r="A101" t="s">
        <v>1169</v>
      </c>
      <c r="B101" s="17" t="s">
        <v>1170</v>
      </c>
      <c r="C101" t="s">
        <v>21</v>
      </c>
      <c r="D101" s="10">
        <v>45925</v>
      </c>
      <c r="E101" s="18">
        <v>45957.447222222225</v>
      </c>
      <c r="F101" t="s">
        <v>264</v>
      </c>
      <c r="H101" t="s">
        <v>137</v>
      </c>
      <c r="I101">
        <v>20546099904</v>
      </c>
      <c r="J101" t="s">
        <v>2216</v>
      </c>
      <c r="K101" s="10">
        <v>45925</v>
      </c>
      <c r="Q101">
        <v>223</v>
      </c>
      <c r="R101">
        <v>150</v>
      </c>
      <c r="S101">
        <v>0.71779999999999999</v>
      </c>
      <c r="T101">
        <v>0.84699999999999998</v>
      </c>
      <c r="U101">
        <v>0</v>
      </c>
      <c r="V101">
        <v>107.67</v>
      </c>
      <c r="W101">
        <v>18</v>
      </c>
      <c r="X101" s="17">
        <v>19.3799999999999</v>
      </c>
      <c r="Y101">
        <v>127.05</v>
      </c>
      <c r="Z101">
        <v>1</v>
      </c>
      <c r="AA101">
        <v>1</v>
      </c>
      <c r="AB101">
        <v>5</v>
      </c>
      <c r="AC101" t="s">
        <v>138</v>
      </c>
      <c r="AD101">
        <v>1400</v>
      </c>
      <c r="AE101">
        <v>30396</v>
      </c>
      <c r="AF101" t="s">
        <v>2217</v>
      </c>
      <c r="AG101" t="s">
        <v>1171</v>
      </c>
      <c r="AH101" t="s">
        <v>145</v>
      </c>
      <c r="AI101" t="s">
        <v>25</v>
      </c>
      <c r="AJ101">
        <v>877</v>
      </c>
      <c r="AK101" t="s">
        <v>147</v>
      </c>
      <c r="AL101" t="s">
        <v>1086</v>
      </c>
      <c r="AT101" t="str">
        <f t="shared" si="4"/>
        <v>NÂ° F001-00009566</v>
      </c>
      <c r="AU101">
        <f t="shared" si="5"/>
        <v>107.67</v>
      </c>
      <c r="AV101">
        <f t="shared" si="6"/>
        <v>19.3799999999999</v>
      </c>
      <c r="AW101">
        <f t="shared" si="7"/>
        <v>127.05</v>
      </c>
    </row>
    <row r="102" spans="1:49" ht="15" customHeight="1">
      <c r="A102" t="s">
        <v>1169</v>
      </c>
      <c r="B102" s="17" t="s">
        <v>1170</v>
      </c>
      <c r="C102" t="s">
        <v>21</v>
      </c>
      <c r="D102" s="10">
        <v>45925</v>
      </c>
      <c r="E102" s="18">
        <v>45957.447222222225</v>
      </c>
      <c r="F102" t="s">
        <v>264</v>
      </c>
      <c r="H102" t="s">
        <v>137</v>
      </c>
      <c r="I102">
        <v>20546099904</v>
      </c>
      <c r="J102" t="s">
        <v>2216</v>
      </c>
      <c r="K102" s="10">
        <v>45925</v>
      </c>
      <c r="Q102">
        <v>223</v>
      </c>
      <c r="R102">
        <v>1000</v>
      </c>
      <c r="S102">
        <v>0.27118999999999999</v>
      </c>
      <c r="T102">
        <v>0.32</v>
      </c>
      <c r="U102">
        <v>0</v>
      </c>
      <c r="V102">
        <v>271.19</v>
      </c>
      <c r="W102">
        <v>18</v>
      </c>
      <c r="X102">
        <v>48.81</v>
      </c>
      <c r="Y102">
        <v>320</v>
      </c>
      <c r="Z102">
        <v>1</v>
      </c>
      <c r="AA102">
        <v>1</v>
      </c>
      <c r="AB102">
        <v>5</v>
      </c>
      <c r="AC102" t="s">
        <v>138</v>
      </c>
      <c r="AD102">
        <v>1400</v>
      </c>
      <c r="AE102">
        <v>30397</v>
      </c>
      <c r="AF102" t="s">
        <v>2217</v>
      </c>
      <c r="AG102" t="s">
        <v>1171</v>
      </c>
      <c r="AH102" t="s">
        <v>145</v>
      </c>
      <c r="AI102" t="s">
        <v>25</v>
      </c>
      <c r="AJ102">
        <v>877</v>
      </c>
      <c r="AK102" t="s">
        <v>147</v>
      </c>
      <c r="AL102" t="s">
        <v>1086</v>
      </c>
      <c r="AT102" t="str">
        <f t="shared" si="4"/>
        <v>NÂ° F001-00009566</v>
      </c>
      <c r="AU102">
        <f t="shared" si="5"/>
        <v>271.19</v>
      </c>
      <c r="AV102">
        <f t="shared" si="6"/>
        <v>48.81</v>
      </c>
      <c r="AW102">
        <f t="shared" si="7"/>
        <v>320</v>
      </c>
    </row>
    <row r="103" spans="1:49" ht="15" customHeight="1">
      <c r="A103" t="s">
        <v>1169</v>
      </c>
      <c r="B103" s="17" t="s">
        <v>1170</v>
      </c>
      <c r="C103" t="s">
        <v>21</v>
      </c>
      <c r="D103" s="10">
        <v>45925</v>
      </c>
      <c r="E103" s="18">
        <v>45957.447222222225</v>
      </c>
      <c r="F103" t="s">
        <v>264</v>
      </c>
      <c r="H103" t="s">
        <v>137</v>
      </c>
      <c r="I103">
        <v>20546099904</v>
      </c>
      <c r="J103" t="s">
        <v>2216</v>
      </c>
      <c r="K103" s="10">
        <v>45925</v>
      </c>
      <c r="Q103">
        <v>1895</v>
      </c>
      <c r="R103">
        <v>150</v>
      </c>
      <c r="S103">
        <v>1.3788</v>
      </c>
      <c r="T103">
        <v>1.627</v>
      </c>
      <c r="U103">
        <v>0</v>
      </c>
      <c r="V103">
        <v>206.82</v>
      </c>
      <c r="W103">
        <v>18</v>
      </c>
      <c r="X103" s="17">
        <v>37.229999999999997</v>
      </c>
      <c r="Y103">
        <v>244.05</v>
      </c>
      <c r="Z103">
        <v>1</v>
      </c>
      <c r="AA103">
        <v>1</v>
      </c>
      <c r="AB103">
        <v>5</v>
      </c>
      <c r="AC103" t="s">
        <v>138</v>
      </c>
      <c r="AD103">
        <v>1400</v>
      </c>
      <c r="AE103">
        <v>30398</v>
      </c>
      <c r="AF103" t="s">
        <v>2218</v>
      </c>
      <c r="AG103" t="s">
        <v>139</v>
      </c>
      <c r="AH103" t="s">
        <v>145</v>
      </c>
      <c r="AI103" t="s">
        <v>25</v>
      </c>
      <c r="AJ103">
        <v>877</v>
      </c>
      <c r="AK103" t="s">
        <v>147</v>
      </c>
      <c r="AL103" t="s">
        <v>1086</v>
      </c>
      <c r="AT103" t="str">
        <f t="shared" si="4"/>
        <v>NÂ° F001-00009566</v>
      </c>
      <c r="AU103">
        <f t="shared" si="5"/>
        <v>206.82</v>
      </c>
      <c r="AV103">
        <f t="shared" si="6"/>
        <v>37.229999999999997</v>
      </c>
      <c r="AW103">
        <f t="shared" si="7"/>
        <v>244.05</v>
      </c>
    </row>
    <row r="104" spans="1:49" ht="15" customHeight="1">
      <c r="A104" t="s">
        <v>1169</v>
      </c>
      <c r="B104" s="17" t="s">
        <v>1170</v>
      </c>
      <c r="C104" t="s">
        <v>21</v>
      </c>
      <c r="D104" s="10">
        <v>45925</v>
      </c>
      <c r="E104" s="18">
        <v>45957.447222222225</v>
      </c>
      <c r="F104" t="s">
        <v>264</v>
      </c>
      <c r="H104" t="s">
        <v>137</v>
      </c>
      <c r="I104">
        <v>20546099904</v>
      </c>
      <c r="J104" t="s">
        <v>2216</v>
      </c>
      <c r="K104" s="10">
        <v>45925</v>
      </c>
      <c r="Q104">
        <v>1895</v>
      </c>
      <c r="R104">
        <v>2000</v>
      </c>
      <c r="S104">
        <v>0.10339</v>
      </c>
      <c r="T104">
        <v>0.122</v>
      </c>
      <c r="U104">
        <v>0</v>
      </c>
      <c r="V104">
        <v>206.78</v>
      </c>
      <c r="W104">
        <v>18</v>
      </c>
      <c r="X104">
        <v>37.22</v>
      </c>
      <c r="Y104">
        <v>244</v>
      </c>
      <c r="Z104">
        <v>1</v>
      </c>
      <c r="AA104">
        <v>1</v>
      </c>
      <c r="AB104">
        <v>5</v>
      </c>
      <c r="AC104" t="s">
        <v>138</v>
      </c>
      <c r="AD104">
        <v>1400</v>
      </c>
      <c r="AE104">
        <v>30399</v>
      </c>
      <c r="AF104" t="s">
        <v>2218</v>
      </c>
      <c r="AG104" t="s">
        <v>139</v>
      </c>
      <c r="AH104" t="s">
        <v>145</v>
      </c>
      <c r="AI104" t="s">
        <v>25</v>
      </c>
      <c r="AJ104">
        <v>877</v>
      </c>
      <c r="AK104" t="s">
        <v>147</v>
      </c>
      <c r="AL104" t="s">
        <v>1086</v>
      </c>
      <c r="AT104" t="str">
        <f t="shared" si="4"/>
        <v>NÂ° F001-00009566</v>
      </c>
      <c r="AU104">
        <f t="shared" si="5"/>
        <v>206.78</v>
      </c>
      <c r="AV104">
        <f t="shared" si="6"/>
        <v>37.22</v>
      </c>
      <c r="AW104">
        <f t="shared" si="7"/>
        <v>244</v>
      </c>
    </row>
    <row r="105" spans="1:49" ht="15" customHeight="1">
      <c r="A105" t="s">
        <v>1169</v>
      </c>
      <c r="B105" s="17" t="s">
        <v>1170</v>
      </c>
      <c r="C105" t="s">
        <v>21</v>
      </c>
      <c r="D105" s="10">
        <v>45925</v>
      </c>
      <c r="E105" s="18">
        <v>45957.447222222225</v>
      </c>
      <c r="F105" t="s">
        <v>264</v>
      </c>
      <c r="H105" t="s">
        <v>137</v>
      </c>
      <c r="I105">
        <v>20546099904</v>
      </c>
      <c r="J105" t="s">
        <v>2216</v>
      </c>
      <c r="K105" s="10">
        <v>45925</v>
      </c>
      <c r="Q105">
        <v>1895</v>
      </c>
      <c r="R105">
        <v>1850</v>
      </c>
      <c r="S105" s="17" t="s">
        <v>1747</v>
      </c>
      <c r="T105">
        <v>0.13200000000000001</v>
      </c>
      <c r="U105">
        <v>0</v>
      </c>
      <c r="V105">
        <v>206.95</v>
      </c>
      <c r="W105">
        <v>18</v>
      </c>
      <c r="X105">
        <v>37.25</v>
      </c>
      <c r="Y105">
        <v>244.2</v>
      </c>
      <c r="Z105">
        <v>1</v>
      </c>
      <c r="AA105">
        <v>1</v>
      </c>
      <c r="AB105">
        <v>5</v>
      </c>
      <c r="AC105" t="s">
        <v>138</v>
      </c>
      <c r="AD105">
        <v>1400</v>
      </c>
      <c r="AE105">
        <v>30400</v>
      </c>
      <c r="AF105" t="s">
        <v>2218</v>
      </c>
      <c r="AG105" t="s">
        <v>139</v>
      </c>
      <c r="AH105" t="s">
        <v>145</v>
      </c>
      <c r="AI105" t="s">
        <v>25</v>
      </c>
      <c r="AJ105">
        <v>877</v>
      </c>
      <c r="AK105" t="s">
        <v>147</v>
      </c>
      <c r="AL105" t="s">
        <v>1086</v>
      </c>
      <c r="AT105" t="str">
        <f t="shared" si="4"/>
        <v>NÂ° F001-00009566</v>
      </c>
      <c r="AU105">
        <f t="shared" si="5"/>
        <v>206.95</v>
      </c>
      <c r="AV105">
        <f t="shared" si="6"/>
        <v>37.25</v>
      </c>
      <c r="AW105">
        <f t="shared" si="7"/>
        <v>244.2</v>
      </c>
    </row>
    <row r="106" spans="1:49" ht="15" customHeight="1">
      <c r="A106" t="s">
        <v>1169</v>
      </c>
      <c r="B106" s="17" t="s">
        <v>1170</v>
      </c>
      <c r="C106" t="s">
        <v>21</v>
      </c>
      <c r="D106" s="10">
        <v>45925</v>
      </c>
      <c r="E106" s="18">
        <v>45957.447222222225</v>
      </c>
      <c r="F106" t="s">
        <v>264</v>
      </c>
      <c r="H106" t="s">
        <v>137</v>
      </c>
      <c r="I106">
        <v>20546099904</v>
      </c>
      <c r="J106" t="s">
        <v>2216</v>
      </c>
      <c r="K106" s="10">
        <v>45925</v>
      </c>
      <c r="Q106">
        <v>1895</v>
      </c>
      <c r="R106">
        <v>500</v>
      </c>
      <c r="S106" s="17" t="s">
        <v>1748</v>
      </c>
      <c r="T106">
        <v>0.19400000000000001</v>
      </c>
      <c r="U106">
        <v>0</v>
      </c>
      <c r="V106">
        <v>82.2</v>
      </c>
      <c r="W106">
        <v>18</v>
      </c>
      <c r="X106" s="17">
        <v>14.799999999999899</v>
      </c>
      <c r="Y106">
        <v>97</v>
      </c>
      <c r="Z106">
        <v>1</v>
      </c>
      <c r="AA106">
        <v>1</v>
      </c>
      <c r="AB106">
        <v>5</v>
      </c>
      <c r="AC106" t="s">
        <v>138</v>
      </c>
      <c r="AD106">
        <v>1400</v>
      </c>
      <c r="AE106">
        <v>30401</v>
      </c>
      <c r="AF106" t="s">
        <v>2218</v>
      </c>
      <c r="AG106" t="s">
        <v>139</v>
      </c>
      <c r="AH106" t="s">
        <v>145</v>
      </c>
      <c r="AI106" t="s">
        <v>25</v>
      </c>
      <c r="AJ106">
        <v>877</v>
      </c>
      <c r="AK106" t="s">
        <v>147</v>
      </c>
      <c r="AL106" t="s">
        <v>1086</v>
      </c>
      <c r="AT106" t="str">
        <f t="shared" si="4"/>
        <v>NÂ° F001-00009566</v>
      </c>
      <c r="AU106">
        <f t="shared" si="5"/>
        <v>82.2</v>
      </c>
      <c r="AV106">
        <f t="shared" si="6"/>
        <v>14.799999999999899</v>
      </c>
      <c r="AW106">
        <f t="shared" si="7"/>
        <v>97</v>
      </c>
    </row>
    <row r="107" spans="1:49" ht="15" customHeight="1">
      <c r="A107" t="s">
        <v>1169</v>
      </c>
      <c r="B107" s="17" t="s">
        <v>1170</v>
      </c>
      <c r="C107" t="s">
        <v>21</v>
      </c>
      <c r="D107" s="10">
        <v>45925</v>
      </c>
      <c r="E107" s="18">
        <v>45957.447222222225</v>
      </c>
      <c r="F107" t="s">
        <v>264</v>
      </c>
      <c r="H107" t="s">
        <v>137</v>
      </c>
      <c r="I107">
        <v>20546099904</v>
      </c>
      <c r="J107" t="s">
        <v>2216</v>
      </c>
      <c r="K107" s="10">
        <v>45925</v>
      </c>
      <c r="Q107">
        <v>1895</v>
      </c>
      <c r="R107">
        <v>500</v>
      </c>
      <c r="S107" s="17" t="s">
        <v>1748</v>
      </c>
      <c r="T107">
        <v>0.19400000000000001</v>
      </c>
      <c r="U107">
        <v>0</v>
      </c>
      <c r="V107">
        <v>82.2</v>
      </c>
      <c r="W107">
        <v>18</v>
      </c>
      <c r="X107" s="17">
        <v>14.799999999999899</v>
      </c>
      <c r="Y107">
        <v>97</v>
      </c>
      <c r="Z107">
        <v>1</v>
      </c>
      <c r="AA107">
        <v>1</v>
      </c>
      <c r="AB107">
        <v>5</v>
      </c>
      <c r="AC107" t="s">
        <v>138</v>
      </c>
      <c r="AD107">
        <v>1400</v>
      </c>
      <c r="AE107">
        <v>30402</v>
      </c>
      <c r="AF107" t="s">
        <v>2218</v>
      </c>
      <c r="AG107" t="s">
        <v>139</v>
      </c>
      <c r="AH107" t="s">
        <v>145</v>
      </c>
      <c r="AI107" t="s">
        <v>25</v>
      </c>
      <c r="AJ107">
        <v>877</v>
      </c>
      <c r="AK107" t="s">
        <v>147</v>
      </c>
      <c r="AL107" t="s">
        <v>1086</v>
      </c>
      <c r="AT107" t="str">
        <f t="shared" si="4"/>
        <v>NÂ° F001-00009566</v>
      </c>
      <c r="AU107">
        <f t="shared" si="5"/>
        <v>82.2</v>
      </c>
      <c r="AV107">
        <f t="shared" si="6"/>
        <v>14.799999999999899</v>
      </c>
      <c r="AW107">
        <f t="shared" si="7"/>
        <v>97</v>
      </c>
    </row>
    <row r="108" spans="1:49" ht="15" customHeight="1">
      <c r="A108" t="s">
        <v>1169</v>
      </c>
      <c r="B108" s="17" t="s">
        <v>1170</v>
      </c>
      <c r="C108" t="s">
        <v>21</v>
      </c>
      <c r="D108" s="10">
        <v>45925</v>
      </c>
      <c r="E108" s="18">
        <v>45957.447222222225</v>
      </c>
      <c r="F108" t="s">
        <v>264</v>
      </c>
      <c r="H108" t="s">
        <v>137</v>
      </c>
      <c r="I108">
        <v>20546099904</v>
      </c>
      <c r="J108" t="s">
        <v>2216</v>
      </c>
      <c r="K108" s="10">
        <v>45925</v>
      </c>
      <c r="Q108">
        <v>1895</v>
      </c>
      <c r="R108">
        <v>200</v>
      </c>
      <c r="S108">
        <v>0.53815000000000002</v>
      </c>
      <c r="T108">
        <v>0.63500000000000001</v>
      </c>
      <c r="U108">
        <v>0</v>
      </c>
      <c r="V108">
        <v>107.63</v>
      </c>
      <c r="W108">
        <v>18</v>
      </c>
      <c r="X108" s="17">
        <v>19.37</v>
      </c>
      <c r="Y108">
        <v>127</v>
      </c>
      <c r="Z108">
        <v>1</v>
      </c>
      <c r="AA108">
        <v>1</v>
      </c>
      <c r="AB108">
        <v>5</v>
      </c>
      <c r="AC108" t="s">
        <v>138</v>
      </c>
      <c r="AD108">
        <v>1400</v>
      </c>
      <c r="AE108">
        <v>30403</v>
      </c>
      <c r="AF108" t="s">
        <v>2218</v>
      </c>
      <c r="AG108" t="s">
        <v>139</v>
      </c>
      <c r="AH108" t="s">
        <v>145</v>
      </c>
      <c r="AI108" t="s">
        <v>25</v>
      </c>
      <c r="AJ108">
        <v>877</v>
      </c>
      <c r="AK108" t="s">
        <v>147</v>
      </c>
      <c r="AL108" t="s">
        <v>1086</v>
      </c>
      <c r="AT108" t="str">
        <f t="shared" si="4"/>
        <v>NÂ° F001-00009566</v>
      </c>
      <c r="AU108">
        <f t="shared" si="5"/>
        <v>107.63</v>
      </c>
      <c r="AV108">
        <f t="shared" si="6"/>
        <v>19.37</v>
      </c>
      <c r="AW108">
        <f t="shared" si="7"/>
        <v>127</v>
      </c>
    </row>
    <row r="109" spans="1:49" ht="15" customHeight="1">
      <c r="A109" t="s">
        <v>1169</v>
      </c>
      <c r="B109" s="17" t="s">
        <v>1170</v>
      </c>
      <c r="C109" t="s">
        <v>21</v>
      </c>
      <c r="D109" s="10">
        <v>45925</v>
      </c>
      <c r="E109" s="18">
        <v>45957.447222222225</v>
      </c>
      <c r="F109" t="s">
        <v>264</v>
      </c>
      <c r="H109" t="s">
        <v>137</v>
      </c>
      <c r="I109">
        <v>20546099904</v>
      </c>
      <c r="J109" t="s">
        <v>2216</v>
      </c>
      <c r="K109" s="10">
        <v>45925</v>
      </c>
      <c r="Q109">
        <v>1895</v>
      </c>
      <c r="R109">
        <v>1000</v>
      </c>
      <c r="S109" s="17" t="s">
        <v>1749</v>
      </c>
      <c r="T109">
        <v>0.127</v>
      </c>
      <c r="U109">
        <v>0</v>
      </c>
      <c r="V109">
        <v>107.63</v>
      </c>
      <c r="W109">
        <v>18</v>
      </c>
      <c r="X109" s="17">
        <v>19.37</v>
      </c>
      <c r="Y109">
        <v>127</v>
      </c>
      <c r="Z109">
        <v>1</v>
      </c>
      <c r="AA109">
        <v>1</v>
      </c>
      <c r="AB109">
        <v>5</v>
      </c>
      <c r="AC109" t="s">
        <v>138</v>
      </c>
      <c r="AD109">
        <v>1400</v>
      </c>
      <c r="AE109">
        <v>30404</v>
      </c>
      <c r="AF109" t="s">
        <v>2218</v>
      </c>
      <c r="AG109" t="s">
        <v>139</v>
      </c>
      <c r="AH109" t="s">
        <v>145</v>
      </c>
      <c r="AI109" t="s">
        <v>25</v>
      </c>
      <c r="AJ109">
        <v>877</v>
      </c>
      <c r="AK109" t="s">
        <v>147</v>
      </c>
      <c r="AL109" t="s">
        <v>1086</v>
      </c>
      <c r="AT109" t="str">
        <f t="shared" si="4"/>
        <v>NÂ° F001-00009566</v>
      </c>
      <c r="AU109">
        <f t="shared" si="5"/>
        <v>107.63</v>
      </c>
      <c r="AV109">
        <f t="shared" si="6"/>
        <v>19.37</v>
      </c>
      <c r="AW109">
        <f t="shared" si="7"/>
        <v>127</v>
      </c>
    </row>
    <row r="110" spans="1:49" ht="15" customHeight="1">
      <c r="A110" t="s">
        <v>1169</v>
      </c>
      <c r="B110" s="17" t="s">
        <v>1170</v>
      </c>
      <c r="C110" t="s">
        <v>21</v>
      </c>
      <c r="D110" s="10">
        <v>45925</v>
      </c>
      <c r="E110" s="18">
        <v>45957.447222222225</v>
      </c>
      <c r="F110" t="s">
        <v>264</v>
      </c>
      <c r="H110" t="s">
        <v>137</v>
      </c>
      <c r="I110">
        <v>20546099904</v>
      </c>
      <c r="J110" t="s">
        <v>2216</v>
      </c>
      <c r="K110" s="10">
        <v>45925</v>
      </c>
      <c r="Q110">
        <v>1895</v>
      </c>
      <c r="R110">
        <v>800</v>
      </c>
      <c r="S110" s="17" t="s">
        <v>1750</v>
      </c>
      <c r="T110">
        <v>0.158</v>
      </c>
      <c r="U110">
        <v>0</v>
      </c>
      <c r="V110">
        <v>107.12</v>
      </c>
      <c r="W110">
        <v>18</v>
      </c>
      <c r="X110">
        <v>19.28</v>
      </c>
      <c r="Y110">
        <v>126.4</v>
      </c>
      <c r="Z110">
        <v>1</v>
      </c>
      <c r="AA110">
        <v>1</v>
      </c>
      <c r="AB110">
        <v>5</v>
      </c>
      <c r="AC110" t="s">
        <v>138</v>
      </c>
      <c r="AD110">
        <v>1400</v>
      </c>
      <c r="AE110">
        <v>30405</v>
      </c>
      <c r="AF110" t="s">
        <v>2218</v>
      </c>
      <c r="AG110" t="s">
        <v>139</v>
      </c>
      <c r="AH110" t="s">
        <v>145</v>
      </c>
      <c r="AI110" t="s">
        <v>25</v>
      </c>
      <c r="AJ110">
        <v>877</v>
      </c>
      <c r="AK110" t="s">
        <v>147</v>
      </c>
      <c r="AL110" t="s">
        <v>1086</v>
      </c>
      <c r="AT110" t="str">
        <f t="shared" si="4"/>
        <v>NÂ° F001-00009566</v>
      </c>
      <c r="AU110">
        <f t="shared" si="5"/>
        <v>107.12</v>
      </c>
      <c r="AV110">
        <f t="shared" si="6"/>
        <v>19.28</v>
      </c>
      <c r="AW110">
        <f t="shared" si="7"/>
        <v>126.4</v>
      </c>
    </row>
    <row r="111" spans="1:49" ht="15" customHeight="1">
      <c r="A111" t="s">
        <v>1169</v>
      </c>
      <c r="B111" s="17" t="s">
        <v>1170</v>
      </c>
      <c r="C111" t="s">
        <v>21</v>
      </c>
      <c r="D111" s="10">
        <v>45925</v>
      </c>
      <c r="E111" s="18">
        <v>45957.447222222225</v>
      </c>
      <c r="F111" t="s">
        <v>264</v>
      </c>
      <c r="H111" t="s">
        <v>137</v>
      </c>
      <c r="I111">
        <v>20546099904</v>
      </c>
      <c r="J111" t="s">
        <v>2216</v>
      </c>
      <c r="K111" s="10">
        <v>45925</v>
      </c>
      <c r="Q111">
        <v>223</v>
      </c>
      <c r="R111">
        <v>300</v>
      </c>
      <c r="S111">
        <v>0.31950000000000001</v>
      </c>
      <c r="T111">
        <v>0.377</v>
      </c>
      <c r="U111">
        <v>0</v>
      </c>
      <c r="V111">
        <v>95.85</v>
      </c>
      <c r="W111">
        <v>18</v>
      </c>
      <c r="X111">
        <v>17.25</v>
      </c>
      <c r="Y111">
        <v>113.1</v>
      </c>
      <c r="Z111">
        <v>1</v>
      </c>
      <c r="AA111">
        <v>1</v>
      </c>
      <c r="AB111">
        <v>5</v>
      </c>
      <c r="AC111" t="s">
        <v>138</v>
      </c>
      <c r="AD111">
        <v>1400</v>
      </c>
      <c r="AE111">
        <v>30406</v>
      </c>
      <c r="AF111" t="s">
        <v>2217</v>
      </c>
      <c r="AG111" t="s">
        <v>1171</v>
      </c>
      <c r="AH111" t="s">
        <v>145</v>
      </c>
      <c r="AI111" t="s">
        <v>25</v>
      </c>
      <c r="AJ111">
        <v>877</v>
      </c>
      <c r="AK111" t="s">
        <v>147</v>
      </c>
      <c r="AL111" t="s">
        <v>1086</v>
      </c>
      <c r="AT111" t="str">
        <f t="shared" si="4"/>
        <v>NÂ° F001-00009566</v>
      </c>
      <c r="AU111">
        <f t="shared" si="5"/>
        <v>95.85</v>
      </c>
      <c r="AV111">
        <f t="shared" si="6"/>
        <v>17.25</v>
      </c>
      <c r="AW111">
        <f t="shared" si="7"/>
        <v>113.1</v>
      </c>
    </row>
    <row r="112" spans="1:49" ht="15" customHeight="1">
      <c r="A112" t="s">
        <v>1169</v>
      </c>
      <c r="B112" s="17" t="s">
        <v>1170</v>
      </c>
      <c r="C112" t="s">
        <v>21</v>
      </c>
      <c r="D112" s="10">
        <v>45925</v>
      </c>
      <c r="E112" s="18">
        <v>45957.447222222225</v>
      </c>
      <c r="F112" t="s">
        <v>264</v>
      </c>
      <c r="H112" t="s">
        <v>137</v>
      </c>
      <c r="I112">
        <v>20546099904</v>
      </c>
      <c r="J112" t="s">
        <v>2216</v>
      </c>
      <c r="K112" s="10">
        <v>45925</v>
      </c>
      <c r="Q112">
        <v>223</v>
      </c>
      <c r="R112">
        <v>300</v>
      </c>
      <c r="S112">
        <v>0.31950000000000001</v>
      </c>
      <c r="T112">
        <v>0.377</v>
      </c>
      <c r="U112">
        <v>0</v>
      </c>
      <c r="V112">
        <v>95.85</v>
      </c>
      <c r="W112">
        <v>18</v>
      </c>
      <c r="X112">
        <v>17.25</v>
      </c>
      <c r="Y112">
        <v>113.1</v>
      </c>
      <c r="Z112">
        <v>1</v>
      </c>
      <c r="AA112">
        <v>1</v>
      </c>
      <c r="AB112">
        <v>5</v>
      </c>
      <c r="AC112" t="s">
        <v>138</v>
      </c>
      <c r="AD112">
        <v>1400</v>
      </c>
      <c r="AE112">
        <v>30407</v>
      </c>
      <c r="AF112" t="s">
        <v>2217</v>
      </c>
      <c r="AG112" t="s">
        <v>1171</v>
      </c>
      <c r="AH112" t="s">
        <v>145</v>
      </c>
      <c r="AI112" t="s">
        <v>25</v>
      </c>
      <c r="AJ112">
        <v>877</v>
      </c>
      <c r="AK112" t="s">
        <v>147</v>
      </c>
      <c r="AL112" t="s">
        <v>1086</v>
      </c>
      <c r="AT112" t="str">
        <f t="shared" si="4"/>
        <v>NÂ° F001-00009566</v>
      </c>
      <c r="AU112">
        <f t="shared" si="5"/>
        <v>95.85</v>
      </c>
      <c r="AV112">
        <f t="shared" si="6"/>
        <v>17.25</v>
      </c>
      <c r="AW112">
        <f t="shared" si="7"/>
        <v>113.1</v>
      </c>
    </row>
    <row r="113" spans="1:49" ht="15" customHeight="1">
      <c r="A113" t="s">
        <v>1169</v>
      </c>
      <c r="B113" s="17" t="s">
        <v>1170</v>
      </c>
      <c r="C113" t="s">
        <v>21</v>
      </c>
      <c r="D113" s="10">
        <v>45925</v>
      </c>
      <c r="E113" s="18">
        <v>45957.447222222225</v>
      </c>
      <c r="F113" t="s">
        <v>264</v>
      </c>
      <c r="H113" t="s">
        <v>137</v>
      </c>
      <c r="I113">
        <v>20546099904</v>
      </c>
      <c r="J113" t="s">
        <v>2216</v>
      </c>
      <c r="K113" s="10">
        <v>45925</v>
      </c>
      <c r="Q113">
        <v>223</v>
      </c>
      <c r="R113">
        <v>400</v>
      </c>
      <c r="S113">
        <v>0.24152499999999999</v>
      </c>
      <c r="T113">
        <v>0.28499999999999998</v>
      </c>
      <c r="U113">
        <v>0</v>
      </c>
      <c r="V113">
        <v>96.61</v>
      </c>
      <c r="W113">
        <v>18</v>
      </c>
      <c r="X113">
        <v>17.39</v>
      </c>
      <c r="Y113">
        <v>114</v>
      </c>
      <c r="Z113">
        <v>1</v>
      </c>
      <c r="AA113">
        <v>1</v>
      </c>
      <c r="AB113">
        <v>5</v>
      </c>
      <c r="AC113" t="s">
        <v>138</v>
      </c>
      <c r="AD113">
        <v>1400</v>
      </c>
      <c r="AE113">
        <v>30408</v>
      </c>
      <c r="AF113" t="s">
        <v>2217</v>
      </c>
      <c r="AG113" t="s">
        <v>1171</v>
      </c>
      <c r="AH113" t="s">
        <v>145</v>
      </c>
      <c r="AI113" t="s">
        <v>25</v>
      </c>
      <c r="AJ113">
        <v>877</v>
      </c>
      <c r="AK113" t="s">
        <v>147</v>
      </c>
      <c r="AL113" t="s">
        <v>1086</v>
      </c>
      <c r="AT113" t="str">
        <f t="shared" si="4"/>
        <v>NÂ° F001-00009566</v>
      </c>
      <c r="AU113">
        <f t="shared" si="5"/>
        <v>96.61</v>
      </c>
      <c r="AV113">
        <f t="shared" si="6"/>
        <v>17.39</v>
      </c>
      <c r="AW113">
        <f t="shared" si="7"/>
        <v>114</v>
      </c>
    </row>
    <row r="114" spans="1:49" ht="15" customHeight="1">
      <c r="A114" t="s">
        <v>1169</v>
      </c>
      <c r="B114" s="17" t="s">
        <v>1170</v>
      </c>
      <c r="C114" t="s">
        <v>21</v>
      </c>
      <c r="D114" s="10">
        <v>45925</v>
      </c>
      <c r="E114" s="18">
        <v>45957.447222222225</v>
      </c>
      <c r="F114" t="s">
        <v>264</v>
      </c>
      <c r="H114" t="s">
        <v>137</v>
      </c>
      <c r="I114">
        <v>20546099904</v>
      </c>
      <c r="J114" t="s">
        <v>2216</v>
      </c>
      <c r="K114" s="10">
        <v>45925</v>
      </c>
      <c r="Q114">
        <v>223</v>
      </c>
      <c r="R114">
        <v>100</v>
      </c>
      <c r="S114" s="17" t="s">
        <v>1751</v>
      </c>
      <c r="T114" s="17" t="s">
        <v>1752</v>
      </c>
      <c r="U114">
        <v>0</v>
      </c>
      <c r="V114">
        <v>74.069999999999993</v>
      </c>
      <c r="W114">
        <v>18</v>
      </c>
      <c r="X114" s="17">
        <v>13.33</v>
      </c>
      <c r="Y114">
        <v>87.4</v>
      </c>
      <c r="Z114">
        <v>1</v>
      </c>
      <c r="AA114">
        <v>1</v>
      </c>
      <c r="AB114">
        <v>5</v>
      </c>
      <c r="AC114" t="s">
        <v>138</v>
      </c>
      <c r="AD114">
        <v>1400</v>
      </c>
      <c r="AE114">
        <v>30409</v>
      </c>
      <c r="AF114" t="s">
        <v>2217</v>
      </c>
      <c r="AG114" t="s">
        <v>1171</v>
      </c>
      <c r="AH114" t="s">
        <v>145</v>
      </c>
      <c r="AI114" t="s">
        <v>25</v>
      </c>
      <c r="AJ114">
        <v>877</v>
      </c>
      <c r="AK114" t="s">
        <v>147</v>
      </c>
      <c r="AL114" t="s">
        <v>1086</v>
      </c>
      <c r="AT114" t="str">
        <f t="shared" si="4"/>
        <v>NÂ° F001-00009566</v>
      </c>
      <c r="AU114">
        <f t="shared" si="5"/>
        <v>74.069999999999993</v>
      </c>
      <c r="AV114">
        <f t="shared" si="6"/>
        <v>13.33</v>
      </c>
      <c r="AW114">
        <f t="shared" si="7"/>
        <v>87.4</v>
      </c>
    </row>
    <row r="115" spans="1:49" ht="15" customHeight="1">
      <c r="A115" t="s">
        <v>1169</v>
      </c>
      <c r="B115" s="17" t="s">
        <v>1170</v>
      </c>
      <c r="C115" t="s">
        <v>21</v>
      </c>
      <c r="D115" s="10">
        <v>45925</v>
      </c>
      <c r="E115" s="18">
        <v>45957.447222222225</v>
      </c>
      <c r="F115" t="s">
        <v>264</v>
      </c>
      <c r="H115" t="s">
        <v>137</v>
      </c>
      <c r="I115">
        <v>20546099904</v>
      </c>
      <c r="J115" t="s">
        <v>2216</v>
      </c>
      <c r="K115" s="10">
        <v>45925</v>
      </c>
      <c r="Q115">
        <v>223</v>
      </c>
      <c r="R115">
        <v>400</v>
      </c>
      <c r="S115">
        <v>0.18559999999999999</v>
      </c>
      <c r="T115" s="17" t="s">
        <v>1753</v>
      </c>
      <c r="U115">
        <v>0</v>
      </c>
      <c r="V115">
        <v>74.239999999999995</v>
      </c>
      <c r="W115">
        <v>18</v>
      </c>
      <c r="X115">
        <v>13.36</v>
      </c>
      <c r="Y115">
        <v>87.6</v>
      </c>
      <c r="Z115">
        <v>1</v>
      </c>
      <c r="AA115">
        <v>1</v>
      </c>
      <c r="AB115">
        <v>5</v>
      </c>
      <c r="AC115" t="s">
        <v>138</v>
      </c>
      <c r="AD115">
        <v>1400</v>
      </c>
      <c r="AE115">
        <v>30410</v>
      </c>
      <c r="AF115" t="s">
        <v>2217</v>
      </c>
      <c r="AG115" t="s">
        <v>1171</v>
      </c>
      <c r="AH115" t="s">
        <v>145</v>
      </c>
      <c r="AI115" t="s">
        <v>25</v>
      </c>
      <c r="AJ115">
        <v>877</v>
      </c>
      <c r="AK115" t="s">
        <v>147</v>
      </c>
      <c r="AL115" t="s">
        <v>1086</v>
      </c>
      <c r="AT115" t="str">
        <f t="shared" si="4"/>
        <v>NÂ° F001-00009566</v>
      </c>
      <c r="AU115">
        <f t="shared" si="5"/>
        <v>74.239999999999995</v>
      </c>
      <c r="AV115">
        <f t="shared" si="6"/>
        <v>13.36</v>
      </c>
      <c r="AW115">
        <f t="shared" si="7"/>
        <v>87.6</v>
      </c>
    </row>
    <row r="116" spans="1:49" ht="15" customHeight="1">
      <c r="A116" t="s">
        <v>1169</v>
      </c>
      <c r="B116" s="17" t="s">
        <v>1170</v>
      </c>
      <c r="C116" t="s">
        <v>21</v>
      </c>
      <c r="D116" s="10">
        <v>45925</v>
      </c>
      <c r="E116" s="18">
        <v>45957.447222222225</v>
      </c>
      <c r="F116" t="s">
        <v>264</v>
      </c>
      <c r="H116" t="s">
        <v>137</v>
      </c>
      <c r="I116">
        <v>20546099904</v>
      </c>
      <c r="J116" t="s">
        <v>2216</v>
      </c>
      <c r="K116" s="10">
        <v>45925</v>
      </c>
      <c r="Q116">
        <v>223</v>
      </c>
      <c r="R116">
        <v>200</v>
      </c>
      <c r="S116" s="17" t="s">
        <v>1754</v>
      </c>
      <c r="T116">
        <v>0.435</v>
      </c>
      <c r="U116">
        <v>0</v>
      </c>
      <c r="V116">
        <v>73.73</v>
      </c>
      <c r="W116">
        <v>18</v>
      </c>
      <c r="X116" s="17">
        <v>13.2699999999999</v>
      </c>
      <c r="Y116">
        <v>87</v>
      </c>
      <c r="Z116">
        <v>1</v>
      </c>
      <c r="AA116">
        <v>1</v>
      </c>
      <c r="AB116">
        <v>5</v>
      </c>
      <c r="AC116" t="s">
        <v>138</v>
      </c>
      <c r="AD116">
        <v>1400</v>
      </c>
      <c r="AE116">
        <v>30411</v>
      </c>
      <c r="AF116" t="s">
        <v>2217</v>
      </c>
      <c r="AG116" t="s">
        <v>1171</v>
      </c>
      <c r="AH116" t="s">
        <v>145</v>
      </c>
      <c r="AI116" t="s">
        <v>25</v>
      </c>
      <c r="AJ116">
        <v>877</v>
      </c>
      <c r="AK116" t="s">
        <v>147</v>
      </c>
      <c r="AL116" t="s">
        <v>1086</v>
      </c>
      <c r="AT116" t="str">
        <f t="shared" si="4"/>
        <v>NÂ° F001-00009566</v>
      </c>
      <c r="AU116">
        <f t="shared" si="5"/>
        <v>73.73</v>
      </c>
      <c r="AV116">
        <f t="shared" si="6"/>
        <v>13.2699999999999</v>
      </c>
      <c r="AW116">
        <f t="shared" si="7"/>
        <v>87</v>
      </c>
    </row>
    <row r="117" spans="1:49" ht="15" customHeight="1">
      <c r="A117" t="s">
        <v>1169</v>
      </c>
      <c r="B117" s="17" t="s">
        <v>1170</v>
      </c>
      <c r="C117" t="s">
        <v>21</v>
      </c>
      <c r="D117" s="10">
        <v>45925</v>
      </c>
      <c r="E117" s="18">
        <v>45957.447222222225</v>
      </c>
      <c r="F117" t="s">
        <v>264</v>
      </c>
      <c r="H117" t="s">
        <v>137</v>
      </c>
      <c r="I117">
        <v>20546099904</v>
      </c>
      <c r="J117" t="s">
        <v>2216</v>
      </c>
      <c r="K117" s="10">
        <v>45925</v>
      </c>
      <c r="Q117">
        <v>223</v>
      </c>
      <c r="R117">
        <v>300</v>
      </c>
      <c r="S117" s="17" t="s">
        <v>1755</v>
      </c>
      <c r="T117">
        <v>0.29199999999999998</v>
      </c>
      <c r="U117">
        <v>0</v>
      </c>
      <c r="V117">
        <v>74.239999999999995</v>
      </c>
      <c r="W117">
        <v>18</v>
      </c>
      <c r="X117">
        <v>13.36</v>
      </c>
      <c r="Y117">
        <v>87.6</v>
      </c>
      <c r="Z117">
        <v>1</v>
      </c>
      <c r="AA117">
        <v>1</v>
      </c>
      <c r="AB117">
        <v>5</v>
      </c>
      <c r="AC117" t="s">
        <v>138</v>
      </c>
      <c r="AD117">
        <v>1400</v>
      </c>
      <c r="AE117">
        <v>30412</v>
      </c>
      <c r="AF117" t="s">
        <v>2217</v>
      </c>
      <c r="AG117" t="s">
        <v>1171</v>
      </c>
      <c r="AH117" t="s">
        <v>145</v>
      </c>
      <c r="AI117" t="s">
        <v>25</v>
      </c>
      <c r="AJ117">
        <v>877</v>
      </c>
      <c r="AK117" t="s">
        <v>147</v>
      </c>
      <c r="AL117" t="s">
        <v>1086</v>
      </c>
      <c r="AT117" t="str">
        <f t="shared" si="4"/>
        <v>NÂ° F001-00009566</v>
      </c>
      <c r="AU117">
        <f t="shared" si="5"/>
        <v>74.239999999999995</v>
      </c>
      <c r="AV117">
        <f t="shared" si="6"/>
        <v>13.36</v>
      </c>
      <c r="AW117">
        <f t="shared" si="7"/>
        <v>87.6</v>
      </c>
    </row>
    <row r="118" spans="1:49" ht="15" customHeight="1">
      <c r="A118" t="s">
        <v>1172</v>
      </c>
      <c r="B118" s="17" t="s">
        <v>1093</v>
      </c>
      <c r="C118" t="s">
        <v>21</v>
      </c>
      <c r="D118" s="10">
        <v>45919</v>
      </c>
      <c r="F118" t="s">
        <v>236</v>
      </c>
      <c r="H118" t="s">
        <v>137</v>
      </c>
      <c r="I118">
        <v>10722818593</v>
      </c>
      <c r="J118" t="s">
        <v>2219</v>
      </c>
      <c r="K118" s="10">
        <v>45919</v>
      </c>
      <c r="Q118">
        <v>1851</v>
      </c>
      <c r="R118">
        <v>1</v>
      </c>
      <c r="S118">
        <v>1317.5</v>
      </c>
      <c r="T118">
        <v>1317.5</v>
      </c>
      <c r="U118">
        <v>0</v>
      </c>
      <c r="V118">
        <v>1317.5</v>
      </c>
      <c r="W118">
        <v>0</v>
      </c>
      <c r="X118">
        <v>0</v>
      </c>
      <c r="Y118">
        <v>1317.5</v>
      </c>
      <c r="Z118">
        <v>1</v>
      </c>
      <c r="AA118">
        <v>1</v>
      </c>
      <c r="AB118">
        <v>2</v>
      </c>
      <c r="AC118" t="s">
        <v>1045</v>
      </c>
      <c r="AD118">
        <v>4421</v>
      </c>
      <c r="AE118">
        <v>30376</v>
      </c>
      <c r="AF118" t="s">
        <v>1052</v>
      </c>
      <c r="AG118" t="s">
        <v>139</v>
      </c>
      <c r="AH118" t="s">
        <v>140</v>
      </c>
      <c r="AI118" t="s">
        <v>23</v>
      </c>
      <c r="AJ118">
        <v>6743</v>
      </c>
      <c r="AK118" t="s">
        <v>1040</v>
      </c>
      <c r="AL118" t="s">
        <v>1082</v>
      </c>
      <c r="AT118" t="str">
        <f t="shared" si="4"/>
        <v>R E001-00000015</v>
      </c>
      <c r="AU118">
        <f t="shared" si="5"/>
        <v>1317.5</v>
      </c>
      <c r="AV118">
        <f t="shared" si="6"/>
        <v>0</v>
      </c>
      <c r="AW118">
        <f t="shared" si="7"/>
        <v>1317.5</v>
      </c>
    </row>
    <row r="119" spans="1:49" ht="15" customHeight="1">
      <c r="A119" t="s">
        <v>1127</v>
      </c>
      <c r="B119" s="17" t="s">
        <v>1173</v>
      </c>
      <c r="C119" t="s">
        <v>21</v>
      </c>
      <c r="D119" s="10">
        <v>45933</v>
      </c>
      <c r="E119" s="18">
        <v>45957.369328703702</v>
      </c>
      <c r="F119" t="s">
        <v>1096</v>
      </c>
      <c r="H119" t="s">
        <v>137</v>
      </c>
      <c r="I119">
        <v>20467534026</v>
      </c>
      <c r="J119" t="s">
        <v>2220</v>
      </c>
      <c r="K119" s="10">
        <v>45933</v>
      </c>
      <c r="Q119">
        <v>1851</v>
      </c>
      <c r="R119">
        <v>1</v>
      </c>
      <c r="S119">
        <v>33.5</v>
      </c>
      <c r="T119">
        <v>39.53</v>
      </c>
      <c r="U119">
        <v>0</v>
      </c>
      <c r="V119">
        <v>33.5</v>
      </c>
      <c r="W119">
        <v>18</v>
      </c>
      <c r="X119" s="17">
        <v>6.03</v>
      </c>
      <c r="Y119">
        <v>39.53</v>
      </c>
      <c r="Z119">
        <v>1</v>
      </c>
      <c r="AA119">
        <v>1</v>
      </c>
      <c r="AB119">
        <v>2</v>
      </c>
      <c r="AC119" t="s">
        <v>1045</v>
      </c>
      <c r="AD119">
        <v>2218</v>
      </c>
      <c r="AE119">
        <v>30792</v>
      </c>
      <c r="AF119" t="s">
        <v>1052</v>
      </c>
      <c r="AG119" t="s">
        <v>139</v>
      </c>
      <c r="AH119" t="s">
        <v>145</v>
      </c>
      <c r="AI119" t="s">
        <v>25</v>
      </c>
      <c r="AJ119">
        <v>6960</v>
      </c>
      <c r="AK119" t="s">
        <v>1097</v>
      </c>
      <c r="AL119" t="s">
        <v>1174</v>
      </c>
      <c r="AT119" t="str">
        <f t="shared" si="4"/>
        <v>SB01-0569026304</v>
      </c>
      <c r="AU119">
        <f t="shared" si="5"/>
        <v>33.5</v>
      </c>
      <c r="AV119">
        <f t="shared" si="6"/>
        <v>6.03</v>
      </c>
      <c r="AW119">
        <f t="shared" si="7"/>
        <v>39.53</v>
      </c>
    </row>
    <row r="120" spans="1:49" ht="15" customHeight="1">
      <c r="A120" t="s">
        <v>136</v>
      </c>
      <c r="B120" s="17" t="s">
        <v>1175</v>
      </c>
      <c r="C120" t="s">
        <v>21</v>
      </c>
      <c r="D120" s="10">
        <v>45931</v>
      </c>
      <c r="E120" s="18">
        <v>45957.516377314816</v>
      </c>
      <c r="F120" t="s">
        <v>301</v>
      </c>
      <c r="H120" t="s">
        <v>137</v>
      </c>
      <c r="J120" t="s">
        <v>2221</v>
      </c>
      <c r="K120" s="10">
        <v>45931</v>
      </c>
      <c r="Q120">
        <v>1952</v>
      </c>
      <c r="R120">
        <v>6</v>
      </c>
      <c r="S120">
        <v>33.4</v>
      </c>
      <c r="T120">
        <v>33.4</v>
      </c>
      <c r="U120">
        <v>0</v>
      </c>
      <c r="V120">
        <v>200.4</v>
      </c>
      <c r="W120">
        <v>0</v>
      </c>
      <c r="X120">
        <v>0</v>
      </c>
      <c r="Y120">
        <v>200.4</v>
      </c>
      <c r="Z120">
        <v>1</v>
      </c>
      <c r="AA120">
        <v>1</v>
      </c>
      <c r="AB120">
        <v>5</v>
      </c>
      <c r="AC120" t="s">
        <v>138</v>
      </c>
      <c r="AD120">
        <v>5078</v>
      </c>
      <c r="AE120">
        <v>30747</v>
      </c>
      <c r="AF120" t="s">
        <v>1176</v>
      </c>
      <c r="AG120" t="s">
        <v>139</v>
      </c>
      <c r="AH120" t="s">
        <v>145</v>
      </c>
      <c r="AI120" t="s">
        <v>25</v>
      </c>
      <c r="AJ120">
        <v>6962</v>
      </c>
      <c r="AK120" t="s">
        <v>149</v>
      </c>
      <c r="AL120" t="s">
        <v>1177</v>
      </c>
      <c r="AT120" t="str">
        <f t="shared" si="4"/>
        <v>F001-00009648</v>
      </c>
      <c r="AU120">
        <f t="shared" si="5"/>
        <v>200.4</v>
      </c>
      <c r="AV120">
        <f t="shared" si="6"/>
        <v>0</v>
      </c>
      <c r="AW120">
        <f t="shared" si="7"/>
        <v>200.4</v>
      </c>
    </row>
    <row r="121" spans="1:49" ht="15" customHeight="1">
      <c r="A121" t="s">
        <v>136</v>
      </c>
      <c r="B121" s="17" t="s">
        <v>1175</v>
      </c>
      <c r="C121" t="s">
        <v>21</v>
      </c>
      <c r="D121" s="10">
        <v>45931</v>
      </c>
      <c r="E121" s="18">
        <v>45957.516377314816</v>
      </c>
      <c r="F121" t="s">
        <v>301</v>
      </c>
      <c r="H121" t="s">
        <v>137</v>
      </c>
      <c r="J121" t="s">
        <v>2221</v>
      </c>
      <c r="K121" s="10">
        <v>45931</v>
      </c>
      <c r="Q121">
        <v>2000</v>
      </c>
      <c r="R121">
        <v>2</v>
      </c>
      <c r="S121">
        <v>55.9</v>
      </c>
      <c r="T121">
        <v>55.9</v>
      </c>
      <c r="U121">
        <v>0</v>
      </c>
      <c r="V121">
        <v>111.8</v>
      </c>
      <c r="W121">
        <v>0</v>
      </c>
      <c r="X121">
        <v>0</v>
      </c>
      <c r="Y121">
        <v>111.8</v>
      </c>
      <c r="Z121">
        <v>1</v>
      </c>
      <c r="AA121">
        <v>1</v>
      </c>
      <c r="AB121">
        <v>5</v>
      </c>
      <c r="AC121" t="s">
        <v>138</v>
      </c>
      <c r="AD121">
        <v>5078</v>
      </c>
      <c r="AE121">
        <v>30749</v>
      </c>
      <c r="AF121" t="s">
        <v>1178</v>
      </c>
      <c r="AG121" t="s">
        <v>139</v>
      </c>
      <c r="AH121" t="s">
        <v>145</v>
      </c>
      <c r="AI121" t="s">
        <v>25</v>
      </c>
      <c r="AJ121">
        <v>6962</v>
      </c>
      <c r="AK121" t="s">
        <v>149</v>
      </c>
      <c r="AL121" t="s">
        <v>1177</v>
      </c>
      <c r="AT121" t="str">
        <f t="shared" si="4"/>
        <v>F001-00009648</v>
      </c>
      <c r="AU121">
        <f t="shared" si="5"/>
        <v>111.8</v>
      </c>
      <c r="AV121">
        <f t="shared" si="6"/>
        <v>0</v>
      </c>
      <c r="AW121">
        <f t="shared" si="7"/>
        <v>111.8</v>
      </c>
    </row>
    <row r="122" spans="1:49" ht="15" customHeight="1">
      <c r="A122" t="s">
        <v>136</v>
      </c>
      <c r="B122" s="17" t="s">
        <v>1175</v>
      </c>
      <c r="C122" t="s">
        <v>21</v>
      </c>
      <c r="D122" s="10">
        <v>45931</v>
      </c>
      <c r="E122" s="18">
        <v>45957.516377314816</v>
      </c>
      <c r="F122" t="s">
        <v>301</v>
      </c>
      <c r="H122" t="s">
        <v>137</v>
      </c>
      <c r="J122" t="s">
        <v>2221</v>
      </c>
      <c r="K122" s="10">
        <v>45931</v>
      </c>
      <c r="Q122">
        <v>2000</v>
      </c>
      <c r="R122">
        <v>76</v>
      </c>
      <c r="S122">
        <v>6.2</v>
      </c>
      <c r="T122">
        <v>6.2</v>
      </c>
      <c r="U122">
        <v>0</v>
      </c>
      <c r="V122">
        <v>471.2</v>
      </c>
      <c r="W122">
        <v>0</v>
      </c>
      <c r="X122">
        <v>0</v>
      </c>
      <c r="Y122">
        <v>471.2</v>
      </c>
      <c r="Z122">
        <v>1</v>
      </c>
      <c r="AA122">
        <v>1</v>
      </c>
      <c r="AB122">
        <v>5</v>
      </c>
      <c r="AC122" t="s">
        <v>138</v>
      </c>
      <c r="AD122">
        <v>5078</v>
      </c>
      <c r="AE122">
        <v>30750</v>
      </c>
      <c r="AF122" t="s">
        <v>1178</v>
      </c>
      <c r="AG122" t="s">
        <v>139</v>
      </c>
      <c r="AH122" t="s">
        <v>145</v>
      </c>
      <c r="AI122" t="s">
        <v>25</v>
      </c>
      <c r="AJ122">
        <v>6962</v>
      </c>
      <c r="AK122" t="s">
        <v>149</v>
      </c>
      <c r="AL122" t="s">
        <v>1177</v>
      </c>
      <c r="AT122" t="str">
        <f t="shared" si="4"/>
        <v>F001-00009648</v>
      </c>
      <c r="AU122">
        <f t="shared" si="5"/>
        <v>471.2</v>
      </c>
      <c r="AV122">
        <f t="shared" si="6"/>
        <v>0</v>
      </c>
      <c r="AW122">
        <f t="shared" si="7"/>
        <v>471.2</v>
      </c>
    </row>
    <row r="123" spans="1:49" ht="15" customHeight="1">
      <c r="A123" t="s">
        <v>136</v>
      </c>
      <c r="B123" s="17" t="s">
        <v>1179</v>
      </c>
      <c r="C123" t="s">
        <v>21</v>
      </c>
      <c r="D123" s="10">
        <v>45930</v>
      </c>
      <c r="E123" s="18">
        <v>45957.560810185183</v>
      </c>
      <c r="F123" t="s">
        <v>308</v>
      </c>
      <c r="H123" t="s">
        <v>137</v>
      </c>
      <c r="I123">
        <v>20606506989</v>
      </c>
      <c r="J123" t="s">
        <v>2222</v>
      </c>
      <c r="K123" s="10">
        <v>45930</v>
      </c>
      <c r="Q123">
        <v>1912</v>
      </c>
      <c r="R123">
        <v>1</v>
      </c>
      <c r="S123">
        <v>20.9</v>
      </c>
      <c r="T123">
        <v>20.9</v>
      </c>
      <c r="U123">
        <v>0</v>
      </c>
      <c r="V123">
        <v>20.9</v>
      </c>
      <c r="W123">
        <v>0</v>
      </c>
      <c r="X123">
        <v>0</v>
      </c>
      <c r="Y123">
        <v>20.9</v>
      </c>
      <c r="Z123">
        <v>1</v>
      </c>
      <c r="AA123">
        <v>1</v>
      </c>
      <c r="AB123">
        <v>5</v>
      </c>
      <c r="AC123" t="s">
        <v>138</v>
      </c>
      <c r="AD123">
        <v>776</v>
      </c>
      <c r="AE123">
        <v>30683</v>
      </c>
      <c r="AF123" t="s">
        <v>1068</v>
      </c>
      <c r="AG123" t="s">
        <v>139</v>
      </c>
      <c r="AH123" t="s">
        <v>145</v>
      </c>
      <c r="AI123" t="s">
        <v>25</v>
      </c>
      <c r="AJ123">
        <v>6726</v>
      </c>
      <c r="AK123" t="s">
        <v>141</v>
      </c>
      <c r="AL123" t="s">
        <v>1069</v>
      </c>
      <c r="AT123" t="str">
        <f t="shared" si="4"/>
        <v>F001-00007397</v>
      </c>
      <c r="AU123">
        <f t="shared" si="5"/>
        <v>20.9</v>
      </c>
      <c r="AV123">
        <f t="shared" si="6"/>
        <v>0</v>
      </c>
      <c r="AW123">
        <f t="shared" si="7"/>
        <v>20.9</v>
      </c>
    </row>
    <row r="124" spans="1:49" ht="15" customHeight="1">
      <c r="A124" t="s">
        <v>142</v>
      </c>
      <c r="B124" s="17" t="s">
        <v>1180</v>
      </c>
      <c r="C124" t="s">
        <v>21</v>
      </c>
      <c r="D124" s="10">
        <v>45925</v>
      </c>
      <c r="E124" s="18">
        <v>45957.444699074076</v>
      </c>
      <c r="F124" t="s">
        <v>1076</v>
      </c>
      <c r="H124" t="s">
        <v>137</v>
      </c>
      <c r="I124">
        <v>10440668581</v>
      </c>
      <c r="J124" t="s">
        <v>2223</v>
      </c>
      <c r="K124" s="10">
        <v>45925</v>
      </c>
      <c r="Q124">
        <v>1806</v>
      </c>
      <c r="R124">
        <v>2</v>
      </c>
      <c r="S124">
        <v>120</v>
      </c>
      <c r="T124">
        <v>141.6</v>
      </c>
      <c r="U124">
        <v>0</v>
      </c>
      <c r="V124">
        <v>240</v>
      </c>
      <c r="W124">
        <v>18</v>
      </c>
      <c r="X124" s="17">
        <v>43.199999999999903</v>
      </c>
      <c r="Y124">
        <v>283.2</v>
      </c>
      <c r="Z124">
        <v>1</v>
      </c>
      <c r="AA124">
        <v>1</v>
      </c>
      <c r="AB124">
        <v>1</v>
      </c>
      <c r="AC124" t="s">
        <v>1181</v>
      </c>
      <c r="AD124">
        <v>1389</v>
      </c>
      <c r="AE124">
        <v>30390</v>
      </c>
      <c r="AF124" t="s">
        <v>2006</v>
      </c>
      <c r="AG124" t="s">
        <v>1182</v>
      </c>
      <c r="AH124" t="s">
        <v>145</v>
      </c>
      <c r="AI124" t="s">
        <v>25</v>
      </c>
      <c r="AJ124">
        <v>6743</v>
      </c>
      <c r="AK124" t="s">
        <v>1040</v>
      </c>
      <c r="AL124" t="s">
        <v>1053</v>
      </c>
      <c r="AT124" t="str">
        <f t="shared" si="4"/>
        <v>E001-00000118</v>
      </c>
      <c r="AU124">
        <f t="shared" si="5"/>
        <v>240</v>
      </c>
      <c r="AV124">
        <f t="shared" si="6"/>
        <v>43.199999999999903</v>
      </c>
      <c r="AW124">
        <f t="shared" si="7"/>
        <v>283.2</v>
      </c>
    </row>
    <row r="125" spans="1:49" ht="15" customHeight="1">
      <c r="A125" t="s">
        <v>1183</v>
      </c>
      <c r="B125" s="17" t="s">
        <v>1184</v>
      </c>
      <c r="C125" t="s">
        <v>21</v>
      </c>
      <c r="D125" s="10">
        <v>45918</v>
      </c>
      <c r="F125" t="s">
        <v>392</v>
      </c>
      <c r="G125" t="s">
        <v>1044</v>
      </c>
      <c r="H125" t="s">
        <v>137</v>
      </c>
      <c r="I125">
        <v>10734630620</v>
      </c>
      <c r="J125" t="s">
        <v>2224</v>
      </c>
      <c r="K125" s="10">
        <v>45918</v>
      </c>
      <c r="Q125">
        <v>1924</v>
      </c>
      <c r="R125">
        <v>5000</v>
      </c>
      <c r="S125">
        <v>0.41525400000000001</v>
      </c>
      <c r="T125">
        <v>0.49</v>
      </c>
      <c r="U125">
        <v>0</v>
      </c>
      <c r="V125">
        <v>2076.27</v>
      </c>
      <c r="W125">
        <v>18</v>
      </c>
      <c r="X125">
        <v>373.73</v>
      </c>
      <c r="Y125">
        <v>2450</v>
      </c>
      <c r="Z125">
        <v>1</v>
      </c>
      <c r="AA125">
        <v>1</v>
      </c>
      <c r="AB125">
        <v>5</v>
      </c>
      <c r="AC125" t="s">
        <v>138</v>
      </c>
      <c r="AD125">
        <v>482</v>
      </c>
      <c r="AE125">
        <v>30354</v>
      </c>
      <c r="AF125" t="s">
        <v>2225</v>
      </c>
      <c r="AG125" t="s">
        <v>139</v>
      </c>
      <c r="AH125" t="s">
        <v>145</v>
      </c>
      <c r="AI125" t="s">
        <v>25</v>
      </c>
      <c r="AJ125">
        <v>877</v>
      </c>
      <c r="AK125" t="s">
        <v>147</v>
      </c>
      <c r="AL125" t="s">
        <v>1086</v>
      </c>
      <c r="AT125" t="str">
        <f t="shared" si="4"/>
        <v>F E001-00000293</v>
      </c>
      <c r="AU125">
        <f t="shared" si="5"/>
        <v>2076.27</v>
      </c>
      <c r="AV125">
        <f t="shared" si="6"/>
        <v>373.73</v>
      </c>
      <c r="AW125">
        <f t="shared" si="7"/>
        <v>2450</v>
      </c>
    </row>
    <row r="126" spans="1:49" ht="15" customHeight="1">
      <c r="A126" t="s">
        <v>1109</v>
      </c>
      <c r="B126" s="17" t="s">
        <v>1185</v>
      </c>
      <c r="C126" t="s">
        <v>21</v>
      </c>
      <c r="D126" s="10">
        <v>45925</v>
      </c>
      <c r="E126" s="18">
        <v>45957.751782407409</v>
      </c>
      <c r="F126" t="s">
        <v>304</v>
      </c>
      <c r="H126" t="s">
        <v>137</v>
      </c>
      <c r="I126">
        <v>20605899286</v>
      </c>
      <c r="J126" t="s">
        <v>2226</v>
      </c>
      <c r="K126" s="10">
        <v>45925</v>
      </c>
      <c r="Q126">
        <v>1912</v>
      </c>
      <c r="R126">
        <v>1</v>
      </c>
      <c r="S126">
        <v>30</v>
      </c>
      <c r="T126">
        <v>30</v>
      </c>
      <c r="U126">
        <v>0</v>
      </c>
      <c r="V126">
        <v>30</v>
      </c>
      <c r="W126">
        <v>0</v>
      </c>
      <c r="X126">
        <v>0</v>
      </c>
      <c r="Y126">
        <v>30</v>
      </c>
      <c r="Z126">
        <v>1</v>
      </c>
      <c r="AA126">
        <v>1</v>
      </c>
      <c r="AB126">
        <v>5</v>
      </c>
      <c r="AC126" t="s">
        <v>138</v>
      </c>
      <c r="AD126">
        <v>4975</v>
      </c>
      <c r="AE126">
        <v>30555</v>
      </c>
      <c r="AF126" t="s">
        <v>1068</v>
      </c>
      <c r="AG126" t="s">
        <v>139</v>
      </c>
      <c r="AH126" t="s">
        <v>145</v>
      </c>
      <c r="AI126" t="s">
        <v>25</v>
      </c>
      <c r="AJ126">
        <v>6726</v>
      </c>
      <c r="AK126" t="s">
        <v>141</v>
      </c>
      <c r="AL126" t="s">
        <v>1069</v>
      </c>
      <c r="AT126" t="str">
        <f t="shared" si="4"/>
        <v>F121-00003365</v>
      </c>
      <c r="AU126">
        <f t="shared" si="5"/>
        <v>30</v>
      </c>
      <c r="AV126">
        <f t="shared" si="6"/>
        <v>0</v>
      </c>
      <c r="AW126">
        <f t="shared" si="7"/>
        <v>30</v>
      </c>
    </row>
    <row r="127" spans="1:49" ht="15" customHeight="1">
      <c r="A127" t="s">
        <v>1186</v>
      </c>
      <c r="B127" s="17" t="s">
        <v>1187</v>
      </c>
      <c r="C127" t="s">
        <v>21</v>
      </c>
      <c r="D127" s="10">
        <v>45931</v>
      </c>
      <c r="E127" s="18">
        <v>45957.410115740742</v>
      </c>
      <c r="F127" t="s">
        <v>1188</v>
      </c>
      <c r="H127" t="s">
        <v>137</v>
      </c>
      <c r="J127" t="s">
        <v>2227</v>
      </c>
      <c r="K127" s="10">
        <v>45931</v>
      </c>
      <c r="Q127">
        <v>2025</v>
      </c>
      <c r="R127">
        <v>1</v>
      </c>
      <c r="S127">
        <v>151.41</v>
      </c>
      <c r="T127">
        <v>178.66</v>
      </c>
      <c r="U127">
        <v>0</v>
      </c>
      <c r="V127">
        <v>151.41</v>
      </c>
      <c r="W127">
        <v>18</v>
      </c>
      <c r="X127">
        <v>27.25</v>
      </c>
      <c r="Y127">
        <v>178.66</v>
      </c>
      <c r="Z127">
        <v>2</v>
      </c>
      <c r="AA127">
        <v>3.4889999999999999</v>
      </c>
      <c r="AB127">
        <v>5</v>
      </c>
      <c r="AC127" t="s">
        <v>138</v>
      </c>
      <c r="AD127">
        <v>5880</v>
      </c>
      <c r="AE127">
        <v>30463</v>
      </c>
      <c r="AF127" t="s">
        <v>1189</v>
      </c>
      <c r="AG127" t="s">
        <v>139</v>
      </c>
      <c r="AH127" t="s">
        <v>145</v>
      </c>
      <c r="AI127" t="s">
        <v>25</v>
      </c>
      <c r="AJ127">
        <v>6796</v>
      </c>
      <c r="AK127" t="s">
        <v>1190</v>
      </c>
      <c r="AL127" t="s">
        <v>1047</v>
      </c>
      <c r="AT127" t="str">
        <f t="shared" si="4"/>
        <v>F090-00187668</v>
      </c>
      <c r="AU127">
        <f t="shared" si="5"/>
        <v>528.26949000000002</v>
      </c>
      <c r="AV127">
        <f t="shared" si="6"/>
        <v>95.075249999999997</v>
      </c>
      <c r="AW127">
        <f t="shared" si="7"/>
        <v>623.34474</v>
      </c>
    </row>
    <row r="128" spans="1:49" ht="15" customHeight="1">
      <c r="A128" t="s">
        <v>1186</v>
      </c>
      <c r="B128" s="17" t="s">
        <v>1191</v>
      </c>
      <c r="C128" t="s">
        <v>21</v>
      </c>
      <c r="D128" s="10">
        <v>45931</v>
      </c>
      <c r="E128" s="18">
        <v>45957.409583333334</v>
      </c>
      <c r="F128" t="s">
        <v>1188</v>
      </c>
      <c r="H128" t="s">
        <v>137</v>
      </c>
      <c r="J128" t="s">
        <v>2228</v>
      </c>
      <c r="K128" s="10">
        <v>45931</v>
      </c>
      <c r="Q128">
        <v>2025</v>
      </c>
      <c r="R128">
        <v>1</v>
      </c>
      <c r="S128">
        <v>151.34</v>
      </c>
      <c r="T128">
        <v>178.58</v>
      </c>
      <c r="U128">
        <v>0</v>
      </c>
      <c r="V128">
        <v>151.34</v>
      </c>
      <c r="W128">
        <v>18</v>
      </c>
      <c r="X128" s="17">
        <v>27.24</v>
      </c>
      <c r="Y128">
        <v>178.58</v>
      </c>
      <c r="Z128">
        <v>2</v>
      </c>
      <c r="AA128">
        <v>3.4889999999999999</v>
      </c>
      <c r="AB128">
        <v>5</v>
      </c>
      <c r="AC128" t="s">
        <v>138</v>
      </c>
      <c r="AD128">
        <v>5880</v>
      </c>
      <c r="AE128">
        <v>30460</v>
      </c>
      <c r="AF128" t="s">
        <v>1189</v>
      </c>
      <c r="AG128" t="s">
        <v>139</v>
      </c>
      <c r="AH128" t="s">
        <v>145</v>
      </c>
      <c r="AI128" t="s">
        <v>25</v>
      </c>
      <c r="AJ128">
        <v>6796</v>
      </c>
      <c r="AK128" t="s">
        <v>1190</v>
      </c>
      <c r="AL128" t="s">
        <v>1047</v>
      </c>
      <c r="AT128" t="str">
        <f t="shared" si="4"/>
        <v>F090-00187667</v>
      </c>
      <c r="AU128">
        <f t="shared" si="5"/>
        <v>528.02526</v>
      </c>
      <c r="AV128">
        <f t="shared" si="6"/>
        <v>95.040359999999993</v>
      </c>
      <c r="AW128">
        <f t="shared" si="7"/>
        <v>623.06561999999997</v>
      </c>
    </row>
    <row r="129" spans="1:49" ht="15" customHeight="1">
      <c r="A129" t="s">
        <v>1186</v>
      </c>
      <c r="B129" s="17" t="s">
        <v>1192</v>
      </c>
      <c r="C129" t="s">
        <v>21</v>
      </c>
      <c r="D129" s="10">
        <v>45931</v>
      </c>
      <c r="E129" s="18">
        <v>45957.395601851851</v>
      </c>
      <c r="F129" t="s">
        <v>1188</v>
      </c>
      <c r="H129" t="s">
        <v>137</v>
      </c>
      <c r="J129" t="s">
        <v>2229</v>
      </c>
      <c r="K129" s="10">
        <v>45931</v>
      </c>
      <c r="Q129">
        <v>2025</v>
      </c>
      <c r="R129">
        <v>1</v>
      </c>
      <c r="S129">
        <v>151.34</v>
      </c>
      <c r="T129">
        <v>178.58</v>
      </c>
      <c r="U129">
        <v>0</v>
      </c>
      <c r="V129">
        <v>151.34</v>
      </c>
      <c r="W129">
        <v>18</v>
      </c>
      <c r="X129" s="17">
        <v>27.24</v>
      </c>
      <c r="Y129">
        <v>178.58</v>
      </c>
      <c r="Z129">
        <v>2</v>
      </c>
      <c r="AA129">
        <v>3.4889999999999999</v>
      </c>
      <c r="AB129">
        <v>5</v>
      </c>
      <c r="AC129" t="s">
        <v>138</v>
      </c>
      <c r="AD129">
        <v>5880</v>
      </c>
      <c r="AE129">
        <v>30457</v>
      </c>
      <c r="AF129" t="s">
        <v>1189</v>
      </c>
      <c r="AG129" t="s">
        <v>139</v>
      </c>
      <c r="AH129" t="s">
        <v>145</v>
      </c>
      <c r="AI129" t="s">
        <v>25</v>
      </c>
      <c r="AJ129">
        <v>6796</v>
      </c>
      <c r="AK129" t="s">
        <v>1190</v>
      </c>
      <c r="AL129" t="s">
        <v>1047</v>
      </c>
      <c r="AT129" t="str">
        <f t="shared" si="4"/>
        <v>F090-00187665</v>
      </c>
      <c r="AU129">
        <f t="shared" si="5"/>
        <v>528.02526</v>
      </c>
      <c r="AV129">
        <f t="shared" si="6"/>
        <v>95.040359999999993</v>
      </c>
      <c r="AW129">
        <f t="shared" si="7"/>
        <v>623.06561999999997</v>
      </c>
    </row>
    <row r="130" spans="1:49" ht="15" customHeight="1">
      <c r="A130" t="s">
        <v>1186</v>
      </c>
      <c r="B130" s="17" t="s">
        <v>1193</v>
      </c>
      <c r="C130" t="s">
        <v>21</v>
      </c>
      <c r="D130" s="10">
        <v>45931</v>
      </c>
      <c r="E130" s="18">
        <v>45957.39435185185</v>
      </c>
      <c r="F130" t="s">
        <v>1188</v>
      </c>
      <c r="H130" t="s">
        <v>137</v>
      </c>
      <c r="J130" t="s">
        <v>2230</v>
      </c>
      <c r="K130" s="10">
        <v>45931</v>
      </c>
      <c r="Q130">
        <v>2025</v>
      </c>
      <c r="R130">
        <v>1</v>
      </c>
      <c r="S130">
        <v>151.34</v>
      </c>
      <c r="T130">
        <v>178.58</v>
      </c>
      <c r="U130">
        <v>0</v>
      </c>
      <c r="V130">
        <v>151.34</v>
      </c>
      <c r="W130">
        <v>18</v>
      </c>
      <c r="X130" s="17">
        <v>27.24</v>
      </c>
      <c r="Y130">
        <v>178.58</v>
      </c>
      <c r="Z130">
        <v>2</v>
      </c>
      <c r="AA130">
        <v>3.4889999999999999</v>
      </c>
      <c r="AB130">
        <v>5</v>
      </c>
      <c r="AC130" t="s">
        <v>138</v>
      </c>
      <c r="AD130">
        <v>5880</v>
      </c>
      <c r="AE130">
        <v>30454</v>
      </c>
      <c r="AF130" t="s">
        <v>1189</v>
      </c>
      <c r="AG130" t="s">
        <v>139</v>
      </c>
      <c r="AH130" t="s">
        <v>145</v>
      </c>
      <c r="AI130" t="s">
        <v>25</v>
      </c>
      <c r="AJ130">
        <v>6796</v>
      </c>
      <c r="AK130" t="s">
        <v>1190</v>
      </c>
      <c r="AL130" t="s">
        <v>1047</v>
      </c>
      <c r="AT130" t="str">
        <f t="shared" ref="AT130:AT193" si="8">+CONCATENATE(A130,"-",B130)</f>
        <v>F090-00187666</v>
      </c>
      <c r="AU130">
        <f t="shared" ref="AU130:AU193" si="9">+IF(Z130=1,V130,IF(Z130=2,V130*AA130))</f>
        <v>528.02526</v>
      </c>
      <c r="AV130">
        <f t="shared" ref="AV130:AV193" si="10">+IF(Z130=1,X130,IF(Z130=2,X130*AA130))</f>
        <v>95.040359999999993</v>
      </c>
      <c r="AW130">
        <f t="shared" ref="AW130:AW193" si="11">+IF(Z130=1,Y130,IF(Z130=2,Y130*AA130))</f>
        <v>623.06561999999997</v>
      </c>
    </row>
    <row r="131" spans="1:49" ht="15" customHeight="1">
      <c r="A131" t="s">
        <v>1194</v>
      </c>
      <c r="B131" s="17" t="s">
        <v>1195</v>
      </c>
      <c r="C131" t="s">
        <v>21</v>
      </c>
      <c r="D131" s="10">
        <v>45917</v>
      </c>
      <c r="F131" s="19" t="s">
        <v>144</v>
      </c>
      <c r="H131" t="s">
        <v>137</v>
      </c>
      <c r="I131">
        <v>20421530107</v>
      </c>
      <c r="J131" t="s">
        <v>2231</v>
      </c>
      <c r="K131" s="10">
        <v>45917</v>
      </c>
      <c r="Q131">
        <v>1895</v>
      </c>
      <c r="R131">
        <v>2000</v>
      </c>
      <c r="S131">
        <v>0.16101499999999999</v>
      </c>
      <c r="T131">
        <v>0.19</v>
      </c>
      <c r="U131">
        <v>0</v>
      </c>
      <c r="V131">
        <v>322.02999999999997</v>
      </c>
      <c r="W131">
        <v>18</v>
      </c>
      <c r="X131" s="17">
        <v>57.97</v>
      </c>
      <c r="Y131">
        <v>380</v>
      </c>
      <c r="Z131">
        <v>1</v>
      </c>
      <c r="AA131">
        <v>1</v>
      </c>
      <c r="AB131">
        <v>5</v>
      </c>
      <c r="AC131" t="s">
        <v>138</v>
      </c>
      <c r="AD131">
        <v>1555</v>
      </c>
      <c r="AE131">
        <v>30350</v>
      </c>
      <c r="AF131" t="s">
        <v>2218</v>
      </c>
      <c r="AG131" t="s">
        <v>139</v>
      </c>
      <c r="AH131" t="s">
        <v>145</v>
      </c>
      <c r="AI131" t="s">
        <v>25</v>
      </c>
      <c r="AJ131">
        <v>877</v>
      </c>
      <c r="AK131" t="s">
        <v>147</v>
      </c>
      <c r="AL131" t="s">
        <v>1086</v>
      </c>
      <c r="AT131" t="str">
        <f t="shared" si="8"/>
        <v>F F002-00033229</v>
      </c>
      <c r="AU131">
        <f t="shared" si="9"/>
        <v>322.02999999999997</v>
      </c>
      <c r="AV131">
        <f t="shared" si="10"/>
        <v>57.97</v>
      </c>
      <c r="AW131">
        <f t="shared" si="11"/>
        <v>380</v>
      </c>
    </row>
    <row r="132" spans="1:49" ht="15" customHeight="1">
      <c r="A132" t="s">
        <v>1194</v>
      </c>
      <c r="B132" s="17" t="s">
        <v>1195</v>
      </c>
      <c r="C132" t="s">
        <v>21</v>
      </c>
      <c r="D132" s="10">
        <v>45917</v>
      </c>
      <c r="F132" s="19" t="s">
        <v>144</v>
      </c>
      <c r="H132" t="s">
        <v>137</v>
      </c>
      <c r="I132">
        <v>20421530107</v>
      </c>
      <c r="J132" t="s">
        <v>2231</v>
      </c>
      <c r="K132" s="10">
        <v>45917</v>
      </c>
      <c r="Q132">
        <v>1895</v>
      </c>
      <c r="R132">
        <v>1000</v>
      </c>
      <c r="S132">
        <v>0.16102</v>
      </c>
      <c r="T132">
        <v>0.19</v>
      </c>
      <c r="U132">
        <v>0</v>
      </c>
      <c r="V132">
        <v>161.02000000000001</v>
      </c>
      <c r="W132">
        <v>18</v>
      </c>
      <c r="X132" s="17">
        <v>28.979999999999901</v>
      </c>
      <c r="Y132">
        <v>190</v>
      </c>
      <c r="Z132">
        <v>1</v>
      </c>
      <c r="AA132">
        <v>1</v>
      </c>
      <c r="AB132">
        <v>5</v>
      </c>
      <c r="AC132" t="s">
        <v>138</v>
      </c>
      <c r="AD132">
        <v>1555</v>
      </c>
      <c r="AE132">
        <v>30351</v>
      </c>
      <c r="AF132" t="s">
        <v>2218</v>
      </c>
      <c r="AG132" t="s">
        <v>139</v>
      </c>
      <c r="AH132" t="s">
        <v>145</v>
      </c>
      <c r="AI132" t="s">
        <v>25</v>
      </c>
      <c r="AJ132">
        <v>877</v>
      </c>
      <c r="AK132" t="s">
        <v>147</v>
      </c>
      <c r="AL132" t="s">
        <v>1086</v>
      </c>
      <c r="AT132" t="str">
        <f t="shared" si="8"/>
        <v>F F002-00033229</v>
      </c>
      <c r="AU132">
        <f t="shared" si="9"/>
        <v>161.02000000000001</v>
      </c>
      <c r="AV132">
        <f t="shared" si="10"/>
        <v>28.979999999999901</v>
      </c>
      <c r="AW132">
        <f t="shared" si="11"/>
        <v>190</v>
      </c>
    </row>
    <row r="133" spans="1:49" ht="15" customHeight="1">
      <c r="A133" t="s">
        <v>1066</v>
      </c>
      <c r="B133" s="17" t="s">
        <v>1196</v>
      </c>
      <c r="C133" t="s">
        <v>21</v>
      </c>
      <c r="D133" s="10">
        <v>45929</v>
      </c>
      <c r="E133" s="18">
        <v>45957.374861111108</v>
      </c>
      <c r="F133" t="s">
        <v>345</v>
      </c>
      <c r="H133" t="s">
        <v>137</v>
      </c>
      <c r="I133">
        <v>20600541723</v>
      </c>
      <c r="J133" t="s">
        <v>2232</v>
      </c>
      <c r="K133" s="10">
        <v>45929</v>
      </c>
      <c r="Q133">
        <v>1912</v>
      </c>
      <c r="R133">
        <v>1</v>
      </c>
      <c r="S133">
        <v>276</v>
      </c>
      <c r="T133">
        <v>276</v>
      </c>
      <c r="U133">
        <v>0</v>
      </c>
      <c r="V133">
        <v>276</v>
      </c>
      <c r="W133">
        <v>0</v>
      </c>
      <c r="X133">
        <v>0</v>
      </c>
      <c r="Y133">
        <v>276</v>
      </c>
      <c r="Z133">
        <v>1</v>
      </c>
      <c r="AA133">
        <v>1</v>
      </c>
      <c r="AB133">
        <v>5</v>
      </c>
      <c r="AC133" t="s">
        <v>138</v>
      </c>
      <c r="AD133">
        <v>1548</v>
      </c>
      <c r="AE133">
        <v>30601</v>
      </c>
      <c r="AF133" t="s">
        <v>1068</v>
      </c>
      <c r="AG133" t="s">
        <v>139</v>
      </c>
      <c r="AH133" t="s">
        <v>145</v>
      </c>
      <c r="AI133" t="s">
        <v>25</v>
      </c>
      <c r="AJ133">
        <v>6726</v>
      </c>
      <c r="AK133" t="s">
        <v>141</v>
      </c>
      <c r="AL133" t="s">
        <v>1069</v>
      </c>
      <c r="AT133" t="str">
        <f t="shared" si="8"/>
        <v>F003-00007219</v>
      </c>
      <c r="AU133">
        <f t="shared" si="9"/>
        <v>276</v>
      </c>
      <c r="AV133">
        <f t="shared" si="10"/>
        <v>0</v>
      </c>
      <c r="AW133">
        <f t="shared" si="11"/>
        <v>276</v>
      </c>
    </row>
    <row r="134" spans="1:49" ht="15" customHeight="1">
      <c r="A134" t="s">
        <v>1042</v>
      </c>
      <c r="B134" s="17" t="s">
        <v>1197</v>
      </c>
      <c r="C134" t="s">
        <v>21</v>
      </c>
      <c r="D134" s="10">
        <v>45931</v>
      </c>
      <c r="E134" s="18">
        <v>45957.391481481478</v>
      </c>
      <c r="F134" t="s">
        <v>174</v>
      </c>
      <c r="G134" t="s">
        <v>1044</v>
      </c>
      <c r="H134" t="s">
        <v>137</v>
      </c>
      <c r="I134">
        <v>20607097039</v>
      </c>
      <c r="J134" t="s">
        <v>2233</v>
      </c>
      <c r="K134" s="10">
        <v>45931</v>
      </c>
      <c r="Q134">
        <v>2045</v>
      </c>
      <c r="R134">
        <v>34</v>
      </c>
      <c r="S134">
        <v>75</v>
      </c>
      <c r="T134">
        <v>88.5</v>
      </c>
      <c r="U134">
        <v>0</v>
      </c>
      <c r="V134">
        <v>2550</v>
      </c>
      <c r="W134">
        <v>18</v>
      </c>
      <c r="X134">
        <v>459</v>
      </c>
      <c r="Y134">
        <v>3009</v>
      </c>
      <c r="Z134">
        <v>1</v>
      </c>
      <c r="AA134">
        <v>1</v>
      </c>
      <c r="AB134">
        <v>5</v>
      </c>
      <c r="AC134" t="s">
        <v>138</v>
      </c>
      <c r="AD134">
        <v>565</v>
      </c>
      <c r="AE134">
        <v>30423</v>
      </c>
      <c r="AF134" t="s">
        <v>2003</v>
      </c>
      <c r="AG134" t="s">
        <v>139</v>
      </c>
      <c r="AH134" t="s">
        <v>145</v>
      </c>
      <c r="AI134" t="s">
        <v>25</v>
      </c>
      <c r="AJ134">
        <v>6743</v>
      </c>
      <c r="AK134" t="s">
        <v>1040</v>
      </c>
      <c r="AL134" t="s">
        <v>1047</v>
      </c>
      <c r="AT134" t="str">
        <f t="shared" si="8"/>
        <v>F002-00001533</v>
      </c>
      <c r="AU134">
        <f t="shared" si="9"/>
        <v>2550</v>
      </c>
      <c r="AV134">
        <f t="shared" si="10"/>
        <v>459</v>
      </c>
      <c r="AW134">
        <f t="shared" si="11"/>
        <v>3009</v>
      </c>
    </row>
    <row r="135" spans="1:49" ht="15" customHeight="1">
      <c r="A135" t="s">
        <v>1183</v>
      </c>
      <c r="B135" s="17" t="s">
        <v>1198</v>
      </c>
      <c r="C135" t="s">
        <v>21</v>
      </c>
      <c r="D135" s="10">
        <v>45916</v>
      </c>
      <c r="F135" t="s">
        <v>406</v>
      </c>
      <c r="H135" t="s">
        <v>137</v>
      </c>
      <c r="J135" t="s">
        <v>2234</v>
      </c>
      <c r="K135" s="10">
        <v>45916</v>
      </c>
      <c r="Q135">
        <v>2047</v>
      </c>
      <c r="R135">
        <v>1</v>
      </c>
      <c r="S135">
        <v>972.03</v>
      </c>
      <c r="T135">
        <v>1147</v>
      </c>
      <c r="U135">
        <v>0</v>
      </c>
      <c r="V135">
        <v>972.03</v>
      </c>
      <c r="W135">
        <v>18</v>
      </c>
      <c r="X135" s="17">
        <v>174.97</v>
      </c>
      <c r="Y135">
        <v>1147</v>
      </c>
      <c r="Z135">
        <v>1</v>
      </c>
      <c r="AA135">
        <v>1</v>
      </c>
      <c r="AB135">
        <v>5</v>
      </c>
      <c r="AC135" t="s">
        <v>138</v>
      </c>
      <c r="AD135">
        <v>5938</v>
      </c>
      <c r="AE135">
        <v>30368</v>
      </c>
      <c r="AF135" t="s">
        <v>2004</v>
      </c>
      <c r="AG135" t="s">
        <v>139</v>
      </c>
      <c r="AH135" t="s">
        <v>145</v>
      </c>
      <c r="AI135" t="s">
        <v>25</v>
      </c>
      <c r="AJ135">
        <v>6804</v>
      </c>
      <c r="AK135" t="s">
        <v>1199</v>
      </c>
      <c r="AL135" t="s">
        <v>1065</v>
      </c>
      <c r="AT135" t="str">
        <f t="shared" si="8"/>
        <v>F E001-00000038</v>
      </c>
      <c r="AU135">
        <f t="shared" si="9"/>
        <v>972.03</v>
      </c>
      <c r="AV135">
        <f t="shared" si="10"/>
        <v>174.97</v>
      </c>
      <c r="AW135">
        <f t="shared" si="11"/>
        <v>1147</v>
      </c>
    </row>
    <row r="136" spans="1:49" ht="15" customHeight="1">
      <c r="A136" t="s">
        <v>1200</v>
      </c>
      <c r="B136" s="17" t="s">
        <v>1201</v>
      </c>
      <c r="C136" t="s">
        <v>21</v>
      </c>
      <c r="D136" s="10">
        <v>45929</v>
      </c>
      <c r="E136" s="18">
        <v>45957.385775462964</v>
      </c>
      <c r="F136" t="s">
        <v>340</v>
      </c>
      <c r="H136" t="s">
        <v>137</v>
      </c>
      <c r="I136">
        <v>20298674611</v>
      </c>
      <c r="J136" t="s">
        <v>2235</v>
      </c>
      <c r="K136" s="10">
        <v>45929</v>
      </c>
      <c r="Q136">
        <v>1912</v>
      </c>
      <c r="R136">
        <v>1</v>
      </c>
      <c r="S136">
        <v>59.8</v>
      </c>
      <c r="T136">
        <v>59.8</v>
      </c>
      <c r="U136">
        <v>0</v>
      </c>
      <c r="V136">
        <v>59.8</v>
      </c>
      <c r="W136">
        <v>0</v>
      </c>
      <c r="X136">
        <v>0</v>
      </c>
      <c r="Y136">
        <v>59.8</v>
      </c>
      <c r="Z136">
        <v>1</v>
      </c>
      <c r="AA136">
        <v>1</v>
      </c>
      <c r="AB136">
        <v>5</v>
      </c>
      <c r="AC136" t="s">
        <v>138</v>
      </c>
      <c r="AD136">
        <v>1505</v>
      </c>
      <c r="AE136">
        <v>30612</v>
      </c>
      <c r="AF136" t="s">
        <v>1068</v>
      </c>
      <c r="AG136" t="s">
        <v>139</v>
      </c>
      <c r="AH136" t="s">
        <v>145</v>
      </c>
      <c r="AI136" t="s">
        <v>25</v>
      </c>
      <c r="AJ136">
        <v>6726</v>
      </c>
      <c r="AK136" t="s">
        <v>141</v>
      </c>
      <c r="AL136" t="s">
        <v>1069</v>
      </c>
      <c r="AT136" t="str">
        <f t="shared" si="8"/>
        <v>FR02-00001013</v>
      </c>
      <c r="AU136">
        <f t="shared" si="9"/>
        <v>59.8</v>
      </c>
      <c r="AV136">
        <f t="shared" si="10"/>
        <v>0</v>
      </c>
      <c r="AW136">
        <f t="shared" si="11"/>
        <v>59.8</v>
      </c>
    </row>
    <row r="137" spans="1:49" ht="15" customHeight="1">
      <c r="A137" t="s">
        <v>142</v>
      </c>
      <c r="B137" s="17" t="s">
        <v>1202</v>
      </c>
      <c r="C137" t="s">
        <v>21</v>
      </c>
      <c r="D137" s="10">
        <v>45930</v>
      </c>
      <c r="E137" s="18">
        <v>45957.804120370369</v>
      </c>
      <c r="F137" t="s">
        <v>409</v>
      </c>
      <c r="H137" t="s">
        <v>137</v>
      </c>
      <c r="I137">
        <v>10778177621</v>
      </c>
      <c r="J137" t="s">
        <v>2236</v>
      </c>
      <c r="K137" s="10">
        <v>45930</v>
      </c>
      <c r="Q137">
        <v>1858</v>
      </c>
      <c r="R137">
        <v>1</v>
      </c>
      <c r="S137">
        <v>430</v>
      </c>
      <c r="T137">
        <v>430</v>
      </c>
      <c r="U137">
        <v>0</v>
      </c>
      <c r="V137">
        <v>430</v>
      </c>
      <c r="W137">
        <v>0</v>
      </c>
      <c r="X137">
        <v>0</v>
      </c>
      <c r="Y137">
        <v>430</v>
      </c>
      <c r="Z137">
        <v>1</v>
      </c>
      <c r="AA137">
        <v>1</v>
      </c>
      <c r="AB137">
        <v>5</v>
      </c>
      <c r="AC137" t="s">
        <v>138</v>
      </c>
      <c r="AD137">
        <v>2001</v>
      </c>
      <c r="AE137">
        <v>30452</v>
      </c>
      <c r="AF137" t="s">
        <v>2237</v>
      </c>
      <c r="AG137" t="s">
        <v>139</v>
      </c>
      <c r="AH137" t="s">
        <v>145</v>
      </c>
      <c r="AI137" t="s">
        <v>25</v>
      </c>
      <c r="AJ137">
        <v>6743</v>
      </c>
      <c r="AK137" t="s">
        <v>1040</v>
      </c>
      <c r="AL137" t="s">
        <v>1203</v>
      </c>
      <c r="AT137" t="str">
        <f t="shared" si="8"/>
        <v>E001-00000059</v>
      </c>
      <c r="AU137">
        <f t="shared" si="9"/>
        <v>430</v>
      </c>
      <c r="AV137">
        <f t="shared" si="10"/>
        <v>0</v>
      </c>
      <c r="AW137">
        <f t="shared" si="11"/>
        <v>430</v>
      </c>
    </row>
    <row r="138" spans="1:49" ht="15" customHeight="1">
      <c r="A138" t="s">
        <v>142</v>
      </c>
      <c r="B138" s="17" t="s">
        <v>1204</v>
      </c>
      <c r="C138" t="s">
        <v>21</v>
      </c>
      <c r="D138" s="10">
        <v>45930</v>
      </c>
      <c r="E138" s="18">
        <v>45957.802627314813</v>
      </c>
      <c r="F138" t="s">
        <v>171</v>
      </c>
      <c r="H138" t="s">
        <v>137</v>
      </c>
      <c r="J138" t="s">
        <v>2238</v>
      </c>
      <c r="K138" s="10">
        <v>45930</v>
      </c>
      <c r="Q138">
        <v>2041</v>
      </c>
      <c r="R138">
        <v>1</v>
      </c>
      <c r="S138">
        <v>2430</v>
      </c>
      <c r="T138">
        <v>2430</v>
      </c>
      <c r="U138">
        <v>0</v>
      </c>
      <c r="V138">
        <v>2430</v>
      </c>
      <c r="W138">
        <v>0</v>
      </c>
      <c r="X138">
        <v>0</v>
      </c>
      <c r="Y138">
        <v>2430</v>
      </c>
      <c r="Z138">
        <v>1</v>
      </c>
      <c r="AA138">
        <v>1</v>
      </c>
      <c r="AB138">
        <v>5</v>
      </c>
      <c r="AC138" t="s">
        <v>138</v>
      </c>
      <c r="AD138">
        <v>1806</v>
      </c>
      <c r="AE138">
        <v>30435</v>
      </c>
      <c r="AF138" t="s">
        <v>2239</v>
      </c>
      <c r="AG138" t="s">
        <v>139</v>
      </c>
      <c r="AH138" t="s">
        <v>145</v>
      </c>
      <c r="AI138" t="s">
        <v>25</v>
      </c>
      <c r="AJ138">
        <v>6743</v>
      </c>
      <c r="AK138" t="s">
        <v>1040</v>
      </c>
      <c r="AL138" t="s">
        <v>1041</v>
      </c>
      <c r="AT138" t="str">
        <f t="shared" si="8"/>
        <v>E001-00000060</v>
      </c>
      <c r="AU138">
        <f t="shared" si="9"/>
        <v>2430</v>
      </c>
      <c r="AV138">
        <f t="shared" si="10"/>
        <v>0</v>
      </c>
      <c r="AW138">
        <f t="shared" si="11"/>
        <v>2430</v>
      </c>
    </row>
    <row r="139" spans="1:49" ht="15" customHeight="1">
      <c r="A139" t="s">
        <v>1205</v>
      </c>
      <c r="B139">
        <v>18120090</v>
      </c>
      <c r="C139" t="s">
        <v>21</v>
      </c>
      <c r="D139" s="10">
        <v>45914</v>
      </c>
      <c r="F139" t="s">
        <v>414</v>
      </c>
      <c r="H139" t="s">
        <v>137</v>
      </c>
      <c r="I139">
        <v>20521233991</v>
      </c>
      <c r="J139" t="s">
        <v>2240</v>
      </c>
      <c r="K139" s="10">
        <v>45914</v>
      </c>
      <c r="Q139">
        <v>2014</v>
      </c>
      <c r="R139">
        <v>1</v>
      </c>
      <c r="S139">
        <v>109.32</v>
      </c>
      <c r="T139">
        <v>129</v>
      </c>
      <c r="U139">
        <v>0</v>
      </c>
      <c r="V139">
        <v>109.32</v>
      </c>
      <c r="W139">
        <v>18</v>
      </c>
      <c r="X139" s="17">
        <v>19.68</v>
      </c>
      <c r="Y139">
        <v>129</v>
      </c>
      <c r="Z139">
        <v>1</v>
      </c>
      <c r="AA139">
        <v>1</v>
      </c>
      <c r="AB139">
        <v>2</v>
      </c>
      <c r="AC139" t="s">
        <v>1045</v>
      </c>
      <c r="AD139">
        <v>1451</v>
      </c>
      <c r="AE139">
        <v>30339</v>
      </c>
      <c r="AF139" t="s">
        <v>2005</v>
      </c>
      <c r="AG139" t="s">
        <v>139</v>
      </c>
      <c r="AH139" t="s">
        <v>145</v>
      </c>
      <c r="AI139" t="s">
        <v>25</v>
      </c>
      <c r="AJ139">
        <v>6765</v>
      </c>
      <c r="AK139" t="s">
        <v>1206</v>
      </c>
      <c r="AL139" t="s">
        <v>1164</v>
      </c>
      <c r="AT139" t="str">
        <f t="shared" si="8"/>
        <v>R S001-18120090</v>
      </c>
      <c r="AU139">
        <f t="shared" si="9"/>
        <v>109.32</v>
      </c>
      <c r="AV139">
        <f t="shared" si="10"/>
        <v>19.68</v>
      </c>
      <c r="AW139">
        <f t="shared" si="11"/>
        <v>129</v>
      </c>
    </row>
    <row r="140" spans="1:49" ht="15" customHeight="1">
      <c r="A140" t="s">
        <v>142</v>
      </c>
      <c r="B140" s="17" t="s">
        <v>1207</v>
      </c>
      <c r="C140" t="s">
        <v>21</v>
      </c>
      <c r="D140" s="10">
        <v>45930</v>
      </c>
      <c r="E140" s="18">
        <v>45957.79923611111</v>
      </c>
      <c r="F140" t="s">
        <v>1076</v>
      </c>
      <c r="H140" t="s">
        <v>137</v>
      </c>
      <c r="I140">
        <v>10440668581</v>
      </c>
      <c r="J140" t="s">
        <v>2241</v>
      </c>
      <c r="K140" s="10">
        <v>45930</v>
      </c>
      <c r="Q140">
        <v>1846</v>
      </c>
      <c r="R140">
        <v>1</v>
      </c>
      <c r="S140">
        <v>110</v>
      </c>
      <c r="T140">
        <v>129.80000000000001</v>
      </c>
      <c r="U140">
        <v>0</v>
      </c>
      <c r="V140">
        <v>110</v>
      </c>
      <c r="W140">
        <v>18</v>
      </c>
      <c r="X140" s="17">
        <v>19.8</v>
      </c>
      <c r="Y140">
        <v>129.80000000000001</v>
      </c>
      <c r="Z140">
        <v>1</v>
      </c>
      <c r="AA140">
        <v>1</v>
      </c>
      <c r="AB140">
        <v>2</v>
      </c>
      <c r="AC140" t="s">
        <v>1045</v>
      </c>
      <c r="AD140">
        <v>1389</v>
      </c>
      <c r="AE140">
        <v>30449</v>
      </c>
      <c r="AF140" t="s">
        <v>2006</v>
      </c>
      <c r="AG140" t="s">
        <v>139</v>
      </c>
      <c r="AH140" t="s">
        <v>145</v>
      </c>
      <c r="AI140" t="s">
        <v>25</v>
      </c>
      <c r="AJ140">
        <v>6743</v>
      </c>
      <c r="AK140" t="s">
        <v>1040</v>
      </c>
      <c r="AL140" t="s">
        <v>1053</v>
      </c>
      <c r="AT140" t="str">
        <f t="shared" si="8"/>
        <v>E001-00000117</v>
      </c>
      <c r="AU140">
        <f t="shared" si="9"/>
        <v>110</v>
      </c>
      <c r="AV140">
        <f t="shared" si="10"/>
        <v>19.8</v>
      </c>
      <c r="AW140">
        <f t="shared" si="11"/>
        <v>129.80000000000001</v>
      </c>
    </row>
    <row r="141" spans="1:49" ht="15" customHeight="1">
      <c r="A141" t="s">
        <v>1208</v>
      </c>
      <c r="B141" s="17" t="s">
        <v>1209</v>
      </c>
      <c r="C141" t="s">
        <v>21</v>
      </c>
      <c r="D141" s="10">
        <v>45912</v>
      </c>
      <c r="F141" t="s">
        <v>422</v>
      </c>
      <c r="H141" t="s">
        <v>137</v>
      </c>
      <c r="I141">
        <v>20331898008</v>
      </c>
      <c r="J141" t="s">
        <v>2242</v>
      </c>
      <c r="K141" s="10">
        <v>45912</v>
      </c>
      <c r="Q141">
        <v>2023</v>
      </c>
      <c r="R141">
        <v>1</v>
      </c>
      <c r="S141">
        <v>626.19000000000005</v>
      </c>
      <c r="T141">
        <v>738.9</v>
      </c>
      <c r="U141">
        <v>0</v>
      </c>
      <c r="V141">
        <v>626.19000000000005</v>
      </c>
      <c r="W141">
        <v>18</v>
      </c>
      <c r="X141" s="17">
        <v>112.709999999999</v>
      </c>
      <c r="Y141">
        <v>738.9</v>
      </c>
      <c r="Z141">
        <v>1</v>
      </c>
      <c r="AA141">
        <v>1</v>
      </c>
      <c r="AB141">
        <v>2</v>
      </c>
      <c r="AC141" t="s">
        <v>1045</v>
      </c>
      <c r="AD141">
        <v>1450</v>
      </c>
      <c r="AE141">
        <v>30373</v>
      </c>
      <c r="AF141" t="s">
        <v>2007</v>
      </c>
      <c r="AG141" t="s">
        <v>139</v>
      </c>
      <c r="AH141" t="s">
        <v>145</v>
      </c>
      <c r="AI141" t="s">
        <v>25</v>
      </c>
      <c r="AJ141">
        <v>877</v>
      </c>
      <c r="AK141" t="s">
        <v>147</v>
      </c>
      <c r="AL141" t="s">
        <v>1047</v>
      </c>
      <c r="AT141" t="str">
        <f t="shared" si="8"/>
        <v>F S108-00389525</v>
      </c>
      <c r="AU141">
        <f t="shared" si="9"/>
        <v>626.19000000000005</v>
      </c>
      <c r="AV141">
        <f t="shared" si="10"/>
        <v>112.709999999999</v>
      </c>
      <c r="AW141">
        <f t="shared" si="11"/>
        <v>738.9</v>
      </c>
    </row>
    <row r="142" spans="1:49" ht="15" customHeight="1">
      <c r="A142" t="s">
        <v>142</v>
      </c>
      <c r="B142" s="17" t="s">
        <v>1210</v>
      </c>
      <c r="C142" t="s">
        <v>21</v>
      </c>
      <c r="D142" s="10">
        <v>45912</v>
      </c>
      <c r="F142" t="s">
        <v>427</v>
      </c>
      <c r="H142" t="s">
        <v>137</v>
      </c>
      <c r="J142" t="s">
        <v>2243</v>
      </c>
      <c r="K142" s="10">
        <v>45912</v>
      </c>
      <c r="Q142">
        <v>2042</v>
      </c>
      <c r="R142">
        <v>1</v>
      </c>
      <c r="S142">
        <v>150</v>
      </c>
      <c r="T142">
        <v>177</v>
      </c>
      <c r="U142">
        <v>0</v>
      </c>
      <c r="V142">
        <v>150</v>
      </c>
      <c r="W142">
        <v>18</v>
      </c>
      <c r="X142">
        <v>27</v>
      </c>
      <c r="Y142">
        <v>177</v>
      </c>
      <c r="Z142">
        <v>1</v>
      </c>
      <c r="AA142">
        <v>1</v>
      </c>
      <c r="AB142">
        <v>5</v>
      </c>
      <c r="AC142" t="s">
        <v>138</v>
      </c>
      <c r="AD142">
        <v>5800</v>
      </c>
      <c r="AE142">
        <v>30323</v>
      </c>
      <c r="AF142" t="s">
        <v>2008</v>
      </c>
      <c r="AG142" t="s">
        <v>139</v>
      </c>
      <c r="AH142" t="s">
        <v>145</v>
      </c>
      <c r="AI142" t="s">
        <v>25</v>
      </c>
      <c r="AJ142">
        <v>6756</v>
      </c>
      <c r="AK142" t="s">
        <v>1211</v>
      </c>
      <c r="AL142" t="s">
        <v>1060</v>
      </c>
      <c r="AT142" t="str">
        <f t="shared" si="8"/>
        <v>E001-00000148</v>
      </c>
      <c r="AU142">
        <f t="shared" si="9"/>
        <v>150</v>
      </c>
      <c r="AV142">
        <f t="shared" si="10"/>
        <v>27</v>
      </c>
      <c r="AW142">
        <f t="shared" si="11"/>
        <v>177</v>
      </c>
    </row>
    <row r="143" spans="1:49" ht="15" customHeight="1">
      <c r="A143" t="s">
        <v>1125</v>
      </c>
      <c r="B143" s="17" t="s">
        <v>1212</v>
      </c>
      <c r="C143" t="s">
        <v>21</v>
      </c>
      <c r="D143" s="10">
        <v>45912</v>
      </c>
      <c r="F143" t="s">
        <v>348</v>
      </c>
      <c r="H143" t="s">
        <v>137</v>
      </c>
      <c r="I143">
        <v>20506717044</v>
      </c>
      <c r="J143" t="s">
        <v>2244</v>
      </c>
      <c r="K143" s="10">
        <v>45912</v>
      </c>
      <c r="Q143">
        <v>1853</v>
      </c>
      <c r="R143">
        <v>2</v>
      </c>
      <c r="S143">
        <v>78.39</v>
      </c>
      <c r="T143">
        <v>92.5</v>
      </c>
      <c r="U143">
        <v>0</v>
      </c>
      <c r="V143">
        <v>156.78</v>
      </c>
      <c r="W143">
        <v>18</v>
      </c>
      <c r="X143">
        <v>28.22</v>
      </c>
      <c r="Y143">
        <v>185</v>
      </c>
      <c r="Z143">
        <v>1</v>
      </c>
      <c r="AA143">
        <v>1</v>
      </c>
      <c r="AB143">
        <v>5</v>
      </c>
      <c r="AC143" t="s">
        <v>138</v>
      </c>
      <c r="AD143">
        <v>2224</v>
      </c>
      <c r="AE143">
        <v>30314</v>
      </c>
      <c r="AF143" t="s">
        <v>1557</v>
      </c>
      <c r="AG143" t="s">
        <v>139</v>
      </c>
      <c r="AH143" t="s">
        <v>145</v>
      </c>
      <c r="AI143" t="s">
        <v>25</v>
      </c>
      <c r="AJ143">
        <v>6746</v>
      </c>
      <c r="AK143" t="s">
        <v>1112</v>
      </c>
      <c r="AL143" t="s">
        <v>1213</v>
      </c>
      <c r="AT143" t="str">
        <f t="shared" si="8"/>
        <v>FI25-00017049</v>
      </c>
      <c r="AU143">
        <f t="shared" si="9"/>
        <v>156.78</v>
      </c>
      <c r="AV143">
        <f t="shared" si="10"/>
        <v>28.22</v>
      </c>
      <c r="AW143">
        <f t="shared" si="11"/>
        <v>185</v>
      </c>
    </row>
    <row r="144" spans="1:49" ht="15" customHeight="1">
      <c r="A144" t="s">
        <v>1125</v>
      </c>
      <c r="B144" s="17" t="s">
        <v>1212</v>
      </c>
      <c r="C144" t="s">
        <v>21</v>
      </c>
      <c r="D144" s="10">
        <v>45912</v>
      </c>
      <c r="F144" t="s">
        <v>348</v>
      </c>
      <c r="H144" t="s">
        <v>137</v>
      </c>
      <c r="I144">
        <v>20506717044</v>
      </c>
      <c r="J144" t="s">
        <v>2244</v>
      </c>
      <c r="K144" s="10">
        <v>45912</v>
      </c>
      <c r="Q144">
        <v>1916</v>
      </c>
      <c r="R144">
        <v>1</v>
      </c>
      <c r="S144">
        <v>12.71</v>
      </c>
      <c r="T144">
        <v>15</v>
      </c>
      <c r="U144">
        <v>0</v>
      </c>
      <c r="V144">
        <v>12.71</v>
      </c>
      <c r="W144">
        <v>18.02</v>
      </c>
      <c r="X144" s="17">
        <v>2.2899999999999898</v>
      </c>
      <c r="Y144">
        <v>15</v>
      </c>
      <c r="Z144">
        <v>1</v>
      </c>
      <c r="AA144">
        <v>1</v>
      </c>
      <c r="AB144">
        <v>5</v>
      </c>
      <c r="AC144" t="s">
        <v>138</v>
      </c>
      <c r="AD144">
        <v>2224</v>
      </c>
      <c r="AE144">
        <v>30315</v>
      </c>
      <c r="AF144" t="s">
        <v>93</v>
      </c>
      <c r="AG144" t="s">
        <v>139</v>
      </c>
      <c r="AH144" t="s">
        <v>145</v>
      </c>
      <c r="AI144" t="s">
        <v>25</v>
      </c>
      <c r="AJ144">
        <v>6743</v>
      </c>
      <c r="AK144" t="s">
        <v>1040</v>
      </c>
      <c r="AL144" t="s">
        <v>1116</v>
      </c>
      <c r="AT144" t="str">
        <f t="shared" si="8"/>
        <v>FI25-00017049</v>
      </c>
      <c r="AU144">
        <f t="shared" si="9"/>
        <v>12.71</v>
      </c>
      <c r="AV144">
        <f t="shared" si="10"/>
        <v>2.2899999999999898</v>
      </c>
      <c r="AW144">
        <f t="shared" si="11"/>
        <v>15</v>
      </c>
    </row>
    <row r="145" spans="1:49" ht="15" customHeight="1">
      <c r="A145" t="s">
        <v>1172</v>
      </c>
      <c r="B145">
        <v>29</v>
      </c>
      <c r="C145" t="s">
        <v>21</v>
      </c>
      <c r="D145" s="10">
        <v>45912</v>
      </c>
      <c r="F145" t="s">
        <v>417</v>
      </c>
      <c r="H145" t="s">
        <v>137</v>
      </c>
      <c r="J145" t="s">
        <v>2245</v>
      </c>
      <c r="K145" s="10">
        <v>45912</v>
      </c>
      <c r="Q145">
        <v>2043</v>
      </c>
      <c r="R145">
        <v>1</v>
      </c>
      <c r="S145">
        <v>400</v>
      </c>
      <c r="T145">
        <v>400</v>
      </c>
      <c r="U145">
        <v>0</v>
      </c>
      <c r="V145">
        <v>400</v>
      </c>
      <c r="W145">
        <v>0</v>
      </c>
      <c r="X145">
        <v>0</v>
      </c>
      <c r="Y145">
        <v>400</v>
      </c>
      <c r="Z145">
        <v>1</v>
      </c>
      <c r="AA145">
        <v>1</v>
      </c>
      <c r="AB145">
        <v>5</v>
      </c>
      <c r="AC145" t="s">
        <v>138</v>
      </c>
      <c r="AD145">
        <v>5831</v>
      </c>
      <c r="AE145">
        <v>30310</v>
      </c>
      <c r="AF145" t="s">
        <v>2009</v>
      </c>
      <c r="AG145" t="s">
        <v>139</v>
      </c>
      <c r="AH145" t="s">
        <v>145</v>
      </c>
      <c r="AI145" t="s">
        <v>25</v>
      </c>
      <c r="AJ145">
        <v>6743</v>
      </c>
      <c r="AK145" t="s">
        <v>1040</v>
      </c>
      <c r="AL145" t="s">
        <v>1177</v>
      </c>
      <c r="AT145" t="str">
        <f t="shared" si="8"/>
        <v>R E001-29</v>
      </c>
      <c r="AU145">
        <f t="shared" si="9"/>
        <v>400</v>
      </c>
      <c r="AV145">
        <f t="shared" si="10"/>
        <v>0</v>
      </c>
      <c r="AW145">
        <f t="shared" si="11"/>
        <v>400</v>
      </c>
    </row>
    <row r="146" spans="1:49" ht="15" customHeight="1">
      <c r="A146" t="s">
        <v>1214</v>
      </c>
      <c r="B146" s="17" t="s">
        <v>1215</v>
      </c>
      <c r="C146" t="s">
        <v>21</v>
      </c>
      <c r="D146" s="10">
        <v>45929</v>
      </c>
      <c r="E146" s="18">
        <v>45957.363171296296</v>
      </c>
      <c r="F146" t="s">
        <v>435</v>
      </c>
      <c r="H146" t="s">
        <v>137</v>
      </c>
      <c r="I146">
        <v>20565643496</v>
      </c>
      <c r="J146" t="s">
        <v>2246</v>
      </c>
      <c r="K146" s="10">
        <v>45929</v>
      </c>
      <c r="Q146">
        <v>1912</v>
      </c>
      <c r="R146">
        <v>1</v>
      </c>
      <c r="S146">
        <v>93.7</v>
      </c>
      <c r="T146">
        <v>93.7</v>
      </c>
      <c r="U146">
        <v>0</v>
      </c>
      <c r="V146">
        <v>93.7</v>
      </c>
      <c r="W146">
        <v>0</v>
      </c>
      <c r="X146">
        <v>0</v>
      </c>
      <c r="Y146">
        <v>93.7</v>
      </c>
      <c r="Z146">
        <v>1</v>
      </c>
      <c r="AA146">
        <v>1</v>
      </c>
      <c r="AB146">
        <v>5</v>
      </c>
      <c r="AC146" t="s">
        <v>138</v>
      </c>
      <c r="AD146">
        <v>4004</v>
      </c>
      <c r="AE146">
        <v>30597</v>
      </c>
      <c r="AF146" t="s">
        <v>1068</v>
      </c>
      <c r="AG146" t="s">
        <v>139</v>
      </c>
      <c r="AH146" t="s">
        <v>145</v>
      </c>
      <c r="AI146" t="s">
        <v>25</v>
      </c>
      <c r="AJ146">
        <v>6726</v>
      </c>
      <c r="AK146" t="s">
        <v>141</v>
      </c>
      <c r="AL146" t="s">
        <v>1069</v>
      </c>
      <c r="AT146" t="str">
        <f t="shared" si="8"/>
        <v>B574-00006045</v>
      </c>
      <c r="AU146">
        <f t="shared" si="9"/>
        <v>93.7</v>
      </c>
      <c r="AV146">
        <f t="shared" si="10"/>
        <v>0</v>
      </c>
      <c r="AW146">
        <f t="shared" si="11"/>
        <v>93.7</v>
      </c>
    </row>
    <row r="147" spans="1:49" ht="15" customHeight="1">
      <c r="A147" t="s">
        <v>1216</v>
      </c>
      <c r="B147" s="17" t="s">
        <v>1217</v>
      </c>
      <c r="C147" t="s">
        <v>21</v>
      </c>
      <c r="D147" s="10">
        <v>45925</v>
      </c>
      <c r="E147" s="18">
        <v>45957.509212962963</v>
      </c>
      <c r="F147" t="s">
        <v>366</v>
      </c>
      <c r="H147" t="s">
        <v>137</v>
      </c>
      <c r="I147">
        <v>20606696192</v>
      </c>
      <c r="J147" t="s">
        <v>2247</v>
      </c>
      <c r="K147" s="10">
        <v>45925</v>
      </c>
      <c r="Q147">
        <v>1912</v>
      </c>
      <c r="R147">
        <v>1</v>
      </c>
      <c r="S147">
        <v>238.98</v>
      </c>
      <c r="T147">
        <v>282</v>
      </c>
      <c r="U147">
        <v>0</v>
      </c>
      <c r="V147">
        <v>238.98</v>
      </c>
      <c r="W147">
        <v>18</v>
      </c>
      <c r="X147" s="17">
        <v>43.02</v>
      </c>
      <c r="Y147">
        <v>282</v>
      </c>
      <c r="Z147">
        <v>1</v>
      </c>
      <c r="AA147">
        <v>1</v>
      </c>
      <c r="AB147">
        <v>5</v>
      </c>
      <c r="AC147" t="s">
        <v>138</v>
      </c>
      <c r="AD147">
        <v>1580</v>
      </c>
      <c r="AE147">
        <v>30540</v>
      </c>
      <c r="AF147" t="s">
        <v>1068</v>
      </c>
      <c r="AG147" t="s">
        <v>139</v>
      </c>
      <c r="AH147" t="s">
        <v>145</v>
      </c>
      <c r="AI147" t="s">
        <v>25</v>
      </c>
      <c r="AJ147">
        <v>6726</v>
      </c>
      <c r="AK147" t="s">
        <v>141</v>
      </c>
      <c r="AL147" t="s">
        <v>1069</v>
      </c>
      <c r="AT147" t="str">
        <f t="shared" si="8"/>
        <v>F100-00008599</v>
      </c>
      <c r="AU147">
        <f t="shared" si="9"/>
        <v>238.98</v>
      </c>
      <c r="AV147">
        <f t="shared" si="10"/>
        <v>43.02</v>
      </c>
      <c r="AW147">
        <f t="shared" si="11"/>
        <v>282</v>
      </c>
    </row>
    <row r="148" spans="1:49" ht="15" customHeight="1">
      <c r="A148" t="s">
        <v>1218</v>
      </c>
      <c r="B148" s="17" t="s">
        <v>1219</v>
      </c>
      <c r="C148" t="s">
        <v>21</v>
      </c>
      <c r="D148" s="10">
        <v>45930</v>
      </c>
      <c r="E148" s="18">
        <v>45957.798101851855</v>
      </c>
      <c r="F148" t="s">
        <v>348</v>
      </c>
      <c r="H148" t="s">
        <v>137</v>
      </c>
      <c r="I148">
        <v>20506717044</v>
      </c>
      <c r="J148" t="s">
        <v>2248</v>
      </c>
      <c r="K148" s="10">
        <v>45930</v>
      </c>
      <c r="Q148">
        <v>1916</v>
      </c>
      <c r="R148">
        <v>1</v>
      </c>
      <c r="S148">
        <v>16.95</v>
      </c>
      <c r="T148">
        <v>20</v>
      </c>
      <c r="U148">
        <v>0</v>
      </c>
      <c r="V148">
        <v>16.95</v>
      </c>
      <c r="W148">
        <v>17.989999999999998</v>
      </c>
      <c r="X148" s="17">
        <v>3.05</v>
      </c>
      <c r="Y148">
        <v>20</v>
      </c>
      <c r="Z148">
        <v>1</v>
      </c>
      <c r="AA148">
        <v>1</v>
      </c>
      <c r="AB148">
        <v>5</v>
      </c>
      <c r="AC148" t="s">
        <v>138</v>
      </c>
      <c r="AD148">
        <v>2224</v>
      </c>
      <c r="AE148">
        <v>30437</v>
      </c>
      <c r="AF148" t="s">
        <v>93</v>
      </c>
      <c r="AG148" t="s">
        <v>139</v>
      </c>
      <c r="AH148" t="s">
        <v>145</v>
      </c>
      <c r="AI148" t="s">
        <v>25</v>
      </c>
      <c r="AJ148">
        <v>6746</v>
      </c>
      <c r="AK148" t="s">
        <v>1112</v>
      </c>
      <c r="AL148" t="s">
        <v>1047</v>
      </c>
      <c r="AT148" t="str">
        <f t="shared" si="8"/>
        <v>FI40-00016363</v>
      </c>
      <c r="AU148">
        <f t="shared" si="9"/>
        <v>16.95</v>
      </c>
      <c r="AV148">
        <f t="shared" si="10"/>
        <v>3.05</v>
      </c>
      <c r="AW148">
        <f t="shared" si="11"/>
        <v>20</v>
      </c>
    </row>
    <row r="149" spans="1:49" ht="15" customHeight="1">
      <c r="A149" t="s">
        <v>1218</v>
      </c>
      <c r="B149" s="17" t="s">
        <v>1219</v>
      </c>
      <c r="C149" t="s">
        <v>21</v>
      </c>
      <c r="D149" s="10">
        <v>45930</v>
      </c>
      <c r="E149" s="18">
        <v>45957.798101851855</v>
      </c>
      <c r="F149" t="s">
        <v>348</v>
      </c>
      <c r="H149" t="s">
        <v>137</v>
      </c>
      <c r="I149">
        <v>20506717044</v>
      </c>
      <c r="J149" t="s">
        <v>2248</v>
      </c>
      <c r="K149" s="10">
        <v>45930</v>
      </c>
      <c r="Q149">
        <v>241</v>
      </c>
      <c r="R149">
        <v>4</v>
      </c>
      <c r="S149">
        <v>17.797499999999999</v>
      </c>
      <c r="T149">
        <v>21</v>
      </c>
      <c r="U149">
        <v>0</v>
      </c>
      <c r="V149">
        <v>71.19</v>
      </c>
      <c r="W149">
        <v>17.989999999999998</v>
      </c>
      <c r="X149" s="17">
        <v>12.81</v>
      </c>
      <c r="Y149">
        <v>84</v>
      </c>
      <c r="Z149">
        <v>1</v>
      </c>
      <c r="AA149">
        <v>1</v>
      </c>
      <c r="AB149">
        <v>5</v>
      </c>
      <c r="AC149" t="s">
        <v>138</v>
      </c>
      <c r="AD149">
        <v>2224</v>
      </c>
      <c r="AE149">
        <v>30440</v>
      </c>
      <c r="AF149" t="s">
        <v>1220</v>
      </c>
      <c r="AG149" t="s">
        <v>1135</v>
      </c>
      <c r="AH149" t="s">
        <v>145</v>
      </c>
      <c r="AI149" t="s">
        <v>25</v>
      </c>
      <c r="AJ149">
        <v>6746</v>
      </c>
      <c r="AK149" t="s">
        <v>1112</v>
      </c>
      <c r="AL149" t="s">
        <v>1047</v>
      </c>
      <c r="AT149" t="str">
        <f t="shared" si="8"/>
        <v>FI40-00016363</v>
      </c>
      <c r="AU149">
        <f t="shared" si="9"/>
        <v>71.19</v>
      </c>
      <c r="AV149">
        <f t="shared" si="10"/>
        <v>12.81</v>
      </c>
      <c r="AW149">
        <f t="shared" si="11"/>
        <v>84</v>
      </c>
    </row>
    <row r="150" spans="1:49" ht="15" customHeight="1">
      <c r="A150" t="s">
        <v>1218</v>
      </c>
      <c r="B150" s="17" t="s">
        <v>1219</v>
      </c>
      <c r="C150" t="s">
        <v>21</v>
      </c>
      <c r="D150" s="10">
        <v>45930</v>
      </c>
      <c r="E150" s="18">
        <v>45957.798101851855</v>
      </c>
      <c r="F150" t="s">
        <v>348</v>
      </c>
      <c r="H150" t="s">
        <v>137</v>
      </c>
      <c r="I150">
        <v>20506717044</v>
      </c>
      <c r="J150" t="s">
        <v>2248</v>
      </c>
      <c r="K150" s="10">
        <v>45930</v>
      </c>
      <c r="Q150">
        <v>243</v>
      </c>
      <c r="R150">
        <v>2</v>
      </c>
      <c r="S150">
        <v>78.39</v>
      </c>
      <c r="T150">
        <v>92.5</v>
      </c>
      <c r="U150">
        <v>0</v>
      </c>
      <c r="V150">
        <v>156.78</v>
      </c>
      <c r="W150">
        <v>18</v>
      </c>
      <c r="X150">
        <v>28.22</v>
      </c>
      <c r="Y150">
        <v>185</v>
      </c>
      <c r="Z150">
        <v>1</v>
      </c>
      <c r="AA150">
        <v>1</v>
      </c>
      <c r="AB150">
        <v>5</v>
      </c>
      <c r="AC150" t="s">
        <v>138</v>
      </c>
      <c r="AD150">
        <v>2224</v>
      </c>
      <c r="AE150">
        <v>30441</v>
      </c>
      <c r="AF150" t="s">
        <v>1221</v>
      </c>
      <c r="AG150" t="s">
        <v>1135</v>
      </c>
      <c r="AH150" t="s">
        <v>145</v>
      </c>
      <c r="AI150" t="s">
        <v>25</v>
      </c>
      <c r="AJ150">
        <v>6746</v>
      </c>
      <c r="AK150" t="s">
        <v>1112</v>
      </c>
      <c r="AL150" t="s">
        <v>1047</v>
      </c>
      <c r="AT150" t="str">
        <f t="shared" si="8"/>
        <v>FI40-00016363</v>
      </c>
      <c r="AU150">
        <f t="shared" si="9"/>
        <v>156.78</v>
      </c>
      <c r="AV150">
        <f t="shared" si="10"/>
        <v>28.22</v>
      </c>
      <c r="AW150">
        <f t="shared" si="11"/>
        <v>185</v>
      </c>
    </row>
    <row r="151" spans="1:49" ht="15" customHeight="1">
      <c r="A151" t="s">
        <v>1218</v>
      </c>
      <c r="B151" s="17" t="s">
        <v>1219</v>
      </c>
      <c r="C151" t="s">
        <v>21</v>
      </c>
      <c r="D151" s="10">
        <v>45930</v>
      </c>
      <c r="E151" s="18">
        <v>45957.798101851855</v>
      </c>
      <c r="F151" t="s">
        <v>348</v>
      </c>
      <c r="H151" t="s">
        <v>137</v>
      </c>
      <c r="I151">
        <v>20506717044</v>
      </c>
      <c r="J151" t="s">
        <v>2248</v>
      </c>
      <c r="K151" s="10">
        <v>45930</v>
      </c>
      <c r="Q151">
        <v>264</v>
      </c>
      <c r="R151">
        <v>1</v>
      </c>
      <c r="S151">
        <v>51.27</v>
      </c>
      <c r="T151">
        <v>60.5</v>
      </c>
      <c r="U151">
        <v>0</v>
      </c>
      <c r="V151">
        <v>51.27</v>
      </c>
      <c r="W151">
        <v>18</v>
      </c>
      <c r="X151" s="17">
        <v>9.2299999999999898</v>
      </c>
      <c r="Y151">
        <v>60.5</v>
      </c>
      <c r="Z151">
        <v>1</v>
      </c>
      <c r="AA151">
        <v>1</v>
      </c>
      <c r="AB151">
        <v>5</v>
      </c>
      <c r="AC151" t="s">
        <v>138</v>
      </c>
      <c r="AD151">
        <v>2224</v>
      </c>
      <c r="AE151">
        <v>30442</v>
      </c>
      <c r="AF151" t="s">
        <v>2010</v>
      </c>
      <c r="AG151" t="s">
        <v>1135</v>
      </c>
      <c r="AH151" t="s">
        <v>145</v>
      </c>
      <c r="AI151" t="s">
        <v>25</v>
      </c>
      <c r="AJ151">
        <v>6746</v>
      </c>
      <c r="AK151" t="s">
        <v>1112</v>
      </c>
      <c r="AL151" t="s">
        <v>1047</v>
      </c>
      <c r="AT151" t="str">
        <f t="shared" si="8"/>
        <v>FI40-00016363</v>
      </c>
      <c r="AU151">
        <f t="shared" si="9"/>
        <v>51.27</v>
      </c>
      <c r="AV151">
        <f t="shared" si="10"/>
        <v>9.2299999999999898</v>
      </c>
      <c r="AW151">
        <f t="shared" si="11"/>
        <v>60.5</v>
      </c>
    </row>
    <row r="152" spans="1:49" ht="15" customHeight="1">
      <c r="A152" t="s">
        <v>1054</v>
      </c>
      <c r="B152" s="17" t="s">
        <v>1222</v>
      </c>
      <c r="C152" t="s">
        <v>21</v>
      </c>
      <c r="D152" s="10">
        <v>45930</v>
      </c>
      <c r="E152" s="18">
        <v>45957.794988425929</v>
      </c>
      <c r="F152" t="s">
        <v>185</v>
      </c>
      <c r="G152" t="s">
        <v>1044</v>
      </c>
      <c r="H152" t="s">
        <v>137</v>
      </c>
      <c r="I152">
        <v>20517182673</v>
      </c>
      <c r="J152" t="s">
        <v>2249</v>
      </c>
      <c r="K152" s="10">
        <v>45930</v>
      </c>
      <c r="Q152">
        <v>1857</v>
      </c>
      <c r="R152">
        <v>4</v>
      </c>
      <c r="S152">
        <v>56.25</v>
      </c>
      <c r="T152">
        <v>66.375</v>
      </c>
      <c r="U152">
        <v>0</v>
      </c>
      <c r="V152">
        <v>225</v>
      </c>
      <c r="W152">
        <v>18</v>
      </c>
      <c r="X152">
        <v>40.5</v>
      </c>
      <c r="Y152">
        <v>265.5</v>
      </c>
      <c r="Z152">
        <v>1</v>
      </c>
      <c r="AA152">
        <v>1</v>
      </c>
      <c r="AB152">
        <v>5</v>
      </c>
      <c r="AC152" t="s">
        <v>138</v>
      </c>
      <c r="AD152">
        <v>529</v>
      </c>
      <c r="AE152">
        <v>30426</v>
      </c>
      <c r="AF152" t="s">
        <v>1972</v>
      </c>
      <c r="AG152" t="s">
        <v>139</v>
      </c>
      <c r="AH152" t="s">
        <v>145</v>
      </c>
      <c r="AI152" t="s">
        <v>25</v>
      </c>
      <c r="AJ152">
        <v>6711</v>
      </c>
      <c r="AK152" t="s">
        <v>1223</v>
      </c>
      <c r="AL152" t="s">
        <v>1057</v>
      </c>
      <c r="AT152" t="str">
        <f t="shared" si="8"/>
        <v>F052-01658369</v>
      </c>
      <c r="AU152">
        <f t="shared" si="9"/>
        <v>225</v>
      </c>
      <c r="AV152">
        <f t="shared" si="10"/>
        <v>40.5</v>
      </c>
      <c r="AW152">
        <f t="shared" si="11"/>
        <v>265.5</v>
      </c>
    </row>
    <row r="153" spans="1:49" ht="15" customHeight="1">
      <c r="A153" t="s">
        <v>1194</v>
      </c>
      <c r="B153" s="17" t="s">
        <v>1224</v>
      </c>
      <c r="C153" t="s">
        <v>21</v>
      </c>
      <c r="D153" s="10">
        <v>45911</v>
      </c>
      <c r="F153" s="19" t="s">
        <v>144</v>
      </c>
      <c r="H153" t="s">
        <v>137</v>
      </c>
      <c r="I153">
        <v>20421530107</v>
      </c>
      <c r="J153" t="s">
        <v>2250</v>
      </c>
      <c r="K153" s="10">
        <v>45911</v>
      </c>
      <c r="Q153">
        <v>1895</v>
      </c>
      <c r="R153">
        <v>2500</v>
      </c>
      <c r="S153" s="17" t="s">
        <v>1756</v>
      </c>
      <c r="T153">
        <v>0.19</v>
      </c>
      <c r="U153">
        <v>0</v>
      </c>
      <c r="V153">
        <v>402.54</v>
      </c>
      <c r="W153">
        <v>18</v>
      </c>
      <c r="X153" s="17">
        <v>72.459999999999894</v>
      </c>
      <c r="Y153">
        <v>475</v>
      </c>
      <c r="Z153">
        <v>1</v>
      </c>
      <c r="AA153">
        <v>1</v>
      </c>
      <c r="AB153">
        <v>5</v>
      </c>
      <c r="AC153" t="s">
        <v>138</v>
      </c>
      <c r="AD153">
        <v>1555</v>
      </c>
      <c r="AE153">
        <v>30346</v>
      </c>
      <c r="AF153" t="s">
        <v>2218</v>
      </c>
      <c r="AG153" t="s">
        <v>139</v>
      </c>
      <c r="AH153" t="s">
        <v>145</v>
      </c>
      <c r="AI153" t="s">
        <v>25</v>
      </c>
      <c r="AJ153">
        <v>877</v>
      </c>
      <c r="AK153" t="s">
        <v>147</v>
      </c>
      <c r="AL153" t="s">
        <v>1086</v>
      </c>
      <c r="AT153" t="str">
        <f t="shared" si="8"/>
        <v>F F002-00033121</v>
      </c>
      <c r="AU153">
        <f t="shared" si="9"/>
        <v>402.54</v>
      </c>
      <c r="AV153">
        <f t="shared" si="10"/>
        <v>72.459999999999894</v>
      </c>
      <c r="AW153">
        <f t="shared" si="11"/>
        <v>475</v>
      </c>
    </row>
    <row r="154" spans="1:49" ht="15" customHeight="1">
      <c r="A154" t="s">
        <v>1194</v>
      </c>
      <c r="B154" s="17" t="s">
        <v>1224</v>
      </c>
      <c r="C154" t="s">
        <v>21</v>
      </c>
      <c r="D154" s="10">
        <v>45911</v>
      </c>
      <c r="F154" s="19" t="s">
        <v>144</v>
      </c>
      <c r="H154" t="s">
        <v>137</v>
      </c>
      <c r="I154">
        <v>20421530107</v>
      </c>
      <c r="J154" t="s">
        <v>2250</v>
      </c>
      <c r="K154" s="10">
        <v>45911</v>
      </c>
      <c r="Q154">
        <v>1895</v>
      </c>
      <c r="R154">
        <v>2500</v>
      </c>
      <c r="S154" s="17" t="s">
        <v>1756</v>
      </c>
      <c r="T154">
        <v>0.19</v>
      </c>
      <c r="U154">
        <v>0</v>
      </c>
      <c r="V154">
        <v>402.54</v>
      </c>
      <c r="W154">
        <v>18</v>
      </c>
      <c r="X154" s="17">
        <v>72.459999999999894</v>
      </c>
      <c r="Y154">
        <v>475</v>
      </c>
      <c r="Z154">
        <v>1</v>
      </c>
      <c r="AA154">
        <v>1</v>
      </c>
      <c r="AB154">
        <v>5</v>
      </c>
      <c r="AC154" t="s">
        <v>138</v>
      </c>
      <c r="AD154">
        <v>1555</v>
      </c>
      <c r="AE154">
        <v>30347</v>
      </c>
      <c r="AF154" t="s">
        <v>2218</v>
      </c>
      <c r="AG154" t="s">
        <v>139</v>
      </c>
      <c r="AH154" t="s">
        <v>145</v>
      </c>
      <c r="AI154" t="s">
        <v>25</v>
      </c>
      <c r="AJ154">
        <v>877</v>
      </c>
      <c r="AK154" t="s">
        <v>147</v>
      </c>
      <c r="AL154" t="s">
        <v>1086</v>
      </c>
      <c r="AT154" t="str">
        <f t="shared" si="8"/>
        <v>F F002-00033121</v>
      </c>
      <c r="AU154">
        <f t="shared" si="9"/>
        <v>402.54</v>
      </c>
      <c r="AV154">
        <f t="shared" si="10"/>
        <v>72.459999999999894</v>
      </c>
      <c r="AW154">
        <f t="shared" si="11"/>
        <v>475</v>
      </c>
    </row>
    <row r="155" spans="1:49" ht="15" customHeight="1">
      <c r="A155" t="s">
        <v>1183</v>
      </c>
      <c r="B155" s="17" t="s">
        <v>1225</v>
      </c>
      <c r="C155" t="s">
        <v>21</v>
      </c>
      <c r="D155" s="10">
        <v>45911</v>
      </c>
      <c r="F155" t="s">
        <v>1226</v>
      </c>
      <c r="H155" t="s">
        <v>137</v>
      </c>
      <c r="I155">
        <v>10734281706</v>
      </c>
      <c r="J155" t="s">
        <v>2251</v>
      </c>
      <c r="K155" s="10">
        <v>45911</v>
      </c>
      <c r="Q155">
        <v>1807</v>
      </c>
      <c r="R155">
        <v>100</v>
      </c>
      <c r="S155">
        <v>2.2000000000000002</v>
      </c>
      <c r="T155">
        <v>2.5960000000000001</v>
      </c>
      <c r="U155">
        <v>0</v>
      </c>
      <c r="V155">
        <v>220</v>
      </c>
      <c r="W155">
        <v>18</v>
      </c>
      <c r="X155" s="17">
        <v>39.6</v>
      </c>
      <c r="Y155">
        <v>259.60000000000002</v>
      </c>
      <c r="Z155">
        <v>1</v>
      </c>
      <c r="AA155">
        <v>1</v>
      </c>
      <c r="AB155">
        <v>5</v>
      </c>
      <c r="AC155" t="s">
        <v>138</v>
      </c>
      <c r="AD155">
        <v>1570</v>
      </c>
      <c r="AE155">
        <v>30305</v>
      </c>
      <c r="AF155" t="s">
        <v>2011</v>
      </c>
      <c r="AG155" t="s">
        <v>1171</v>
      </c>
      <c r="AH155" t="s">
        <v>145</v>
      </c>
      <c r="AI155" t="s">
        <v>25</v>
      </c>
      <c r="AJ155">
        <v>877</v>
      </c>
      <c r="AK155" t="s">
        <v>147</v>
      </c>
      <c r="AL155" t="s">
        <v>1086</v>
      </c>
      <c r="AT155" t="str">
        <f t="shared" si="8"/>
        <v>F E001-00000189</v>
      </c>
      <c r="AU155">
        <f t="shared" si="9"/>
        <v>220</v>
      </c>
      <c r="AV155">
        <f t="shared" si="10"/>
        <v>39.6</v>
      </c>
      <c r="AW155">
        <f t="shared" si="11"/>
        <v>259.60000000000002</v>
      </c>
    </row>
    <row r="156" spans="1:49" ht="15" customHeight="1">
      <c r="A156" t="s">
        <v>1227</v>
      </c>
      <c r="B156" s="17" t="s">
        <v>1228</v>
      </c>
      <c r="C156" t="s">
        <v>21</v>
      </c>
      <c r="D156" s="10">
        <v>45930</v>
      </c>
      <c r="E156" s="18">
        <v>45957.524004629631</v>
      </c>
      <c r="F156" t="s">
        <v>314</v>
      </c>
      <c r="G156" t="s">
        <v>1044</v>
      </c>
      <c r="H156" t="s">
        <v>137</v>
      </c>
      <c r="I156">
        <v>20100075858</v>
      </c>
      <c r="J156" t="s">
        <v>2252</v>
      </c>
      <c r="K156" s="10">
        <v>45930</v>
      </c>
      <c r="Q156">
        <v>2048</v>
      </c>
      <c r="R156">
        <v>1</v>
      </c>
      <c r="S156">
        <v>198.93</v>
      </c>
      <c r="T156">
        <v>198.93</v>
      </c>
      <c r="U156">
        <v>0</v>
      </c>
      <c r="V156">
        <v>198.93</v>
      </c>
      <c r="W156">
        <v>0</v>
      </c>
      <c r="X156">
        <v>0</v>
      </c>
      <c r="Y156">
        <v>198.93</v>
      </c>
      <c r="Z156">
        <v>1</v>
      </c>
      <c r="AA156">
        <v>1</v>
      </c>
      <c r="AB156">
        <v>5</v>
      </c>
      <c r="AC156" t="s">
        <v>138</v>
      </c>
      <c r="AD156">
        <v>499</v>
      </c>
      <c r="AE156">
        <v>30669</v>
      </c>
      <c r="AF156" t="s">
        <v>1145</v>
      </c>
      <c r="AG156" t="s">
        <v>139</v>
      </c>
      <c r="AH156" t="s">
        <v>145</v>
      </c>
      <c r="AI156" t="s">
        <v>25</v>
      </c>
      <c r="AJ156">
        <v>6806</v>
      </c>
      <c r="AK156" t="s">
        <v>1146</v>
      </c>
      <c r="AL156" t="s">
        <v>1069</v>
      </c>
      <c r="AT156" t="str">
        <f t="shared" si="8"/>
        <v>FC01-00132753</v>
      </c>
      <c r="AU156">
        <f t="shared" si="9"/>
        <v>198.93</v>
      </c>
      <c r="AV156">
        <f t="shared" si="10"/>
        <v>0</v>
      </c>
      <c r="AW156">
        <f t="shared" si="11"/>
        <v>198.93</v>
      </c>
    </row>
    <row r="157" spans="1:49" ht="15" customHeight="1">
      <c r="A157" t="s">
        <v>1229</v>
      </c>
      <c r="B157" s="17" t="s">
        <v>1230</v>
      </c>
      <c r="C157" t="s">
        <v>21</v>
      </c>
      <c r="D157" s="10">
        <v>45929</v>
      </c>
      <c r="E157" s="18">
        <v>45957.380208333336</v>
      </c>
      <c r="F157" t="s">
        <v>304</v>
      </c>
      <c r="H157" t="s">
        <v>137</v>
      </c>
      <c r="I157">
        <v>20605899286</v>
      </c>
      <c r="J157" t="s">
        <v>2253</v>
      </c>
      <c r="K157" s="10">
        <v>45929</v>
      </c>
      <c r="Q157">
        <v>1912</v>
      </c>
      <c r="R157">
        <v>1</v>
      </c>
      <c r="S157">
        <v>30</v>
      </c>
      <c r="T157">
        <v>30</v>
      </c>
      <c r="U157">
        <v>0</v>
      </c>
      <c r="V157">
        <v>30</v>
      </c>
      <c r="W157">
        <v>0</v>
      </c>
      <c r="X157">
        <v>0</v>
      </c>
      <c r="Y157">
        <v>30</v>
      </c>
      <c r="Z157">
        <v>1</v>
      </c>
      <c r="AA157">
        <v>1</v>
      </c>
      <c r="AB157">
        <v>5</v>
      </c>
      <c r="AC157" t="s">
        <v>138</v>
      </c>
      <c r="AD157">
        <v>4975</v>
      </c>
      <c r="AE157">
        <v>30608</v>
      </c>
      <c r="AF157" t="s">
        <v>1068</v>
      </c>
      <c r="AG157" t="s">
        <v>139</v>
      </c>
      <c r="AH157" t="s">
        <v>145</v>
      </c>
      <c r="AI157" t="s">
        <v>25</v>
      </c>
      <c r="AJ157">
        <v>6726</v>
      </c>
      <c r="AK157" t="s">
        <v>141</v>
      </c>
      <c r="AL157" t="s">
        <v>1069</v>
      </c>
      <c r="AT157" t="str">
        <f t="shared" si="8"/>
        <v>F021-00005380</v>
      </c>
      <c r="AU157">
        <f t="shared" si="9"/>
        <v>30</v>
      </c>
      <c r="AV157">
        <f t="shared" si="10"/>
        <v>0</v>
      </c>
      <c r="AW157">
        <f t="shared" si="11"/>
        <v>30</v>
      </c>
    </row>
    <row r="158" spans="1:49" ht="15" customHeight="1">
      <c r="A158" t="s">
        <v>1183</v>
      </c>
      <c r="B158" s="17" t="s">
        <v>1231</v>
      </c>
      <c r="C158" t="s">
        <v>21</v>
      </c>
      <c r="D158" s="10">
        <v>45910</v>
      </c>
      <c r="F158" t="s">
        <v>427</v>
      </c>
      <c r="H158" t="s">
        <v>137</v>
      </c>
      <c r="J158" t="s">
        <v>2254</v>
      </c>
      <c r="K158" s="10">
        <v>45910</v>
      </c>
      <c r="Q158">
        <v>2042</v>
      </c>
      <c r="R158">
        <v>1</v>
      </c>
      <c r="S158">
        <v>150</v>
      </c>
      <c r="T158">
        <v>177</v>
      </c>
      <c r="U158">
        <v>0</v>
      </c>
      <c r="V158">
        <v>150</v>
      </c>
      <c r="W158">
        <v>18</v>
      </c>
      <c r="X158">
        <v>27</v>
      </c>
      <c r="Y158">
        <v>177</v>
      </c>
      <c r="Z158">
        <v>1</v>
      </c>
      <c r="AA158">
        <v>1</v>
      </c>
      <c r="AB158">
        <v>5</v>
      </c>
      <c r="AC158" t="s">
        <v>138</v>
      </c>
      <c r="AD158">
        <v>5800</v>
      </c>
      <c r="AE158">
        <v>30302</v>
      </c>
      <c r="AF158" t="s">
        <v>2008</v>
      </c>
      <c r="AG158" t="s">
        <v>139</v>
      </c>
      <c r="AH158" t="s">
        <v>145</v>
      </c>
      <c r="AI158" t="s">
        <v>25</v>
      </c>
      <c r="AJ158">
        <v>6756</v>
      </c>
      <c r="AK158" t="s">
        <v>1211</v>
      </c>
      <c r="AL158" t="s">
        <v>1065</v>
      </c>
      <c r="AT158" t="str">
        <f t="shared" si="8"/>
        <v>F E001-00000147</v>
      </c>
      <c r="AU158">
        <f t="shared" si="9"/>
        <v>150</v>
      </c>
      <c r="AV158">
        <f t="shared" si="10"/>
        <v>27</v>
      </c>
      <c r="AW158">
        <f t="shared" si="11"/>
        <v>177</v>
      </c>
    </row>
    <row r="159" spans="1:49" ht="15" customHeight="1">
      <c r="A159" t="s">
        <v>1232</v>
      </c>
      <c r="B159" s="17" t="s">
        <v>1233</v>
      </c>
      <c r="C159" t="s">
        <v>21</v>
      </c>
      <c r="D159" s="10">
        <v>45926</v>
      </c>
      <c r="E159" s="18">
        <v>45957.688773148147</v>
      </c>
      <c r="F159" t="s">
        <v>452</v>
      </c>
      <c r="H159" t="s">
        <v>137</v>
      </c>
      <c r="I159">
        <v>20100128056</v>
      </c>
      <c r="J159" t="s">
        <v>2255</v>
      </c>
      <c r="K159" s="10">
        <v>45926</v>
      </c>
      <c r="Q159">
        <v>1916</v>
      </c>
      <c r="R159">
        <v>1</v>
      </c>
      <c r="S159">
        <v>10.93</v>
      </c>
      <c r="T159">
        <v>12.9</v>
      </c>
      <c r="U159">
        <v>0</v>
      </c>
      <c r="V159">
        <v>10.93</v>
      </c>
      <c r="W159">
        <v>18.02</v>
      </c>
      <c r="X159" s="17">
        <v>1.97</v>
      </c>
      <c r="Y159">
        <v>12.9</v>
      </c>
      <c r="Z159">
        <v>1</v>
      </c>
      <c r="AA159">
        <v>1</v>
      </c>
      <c r="AB159">
        <v>5</v>
      </c>
      <c r="AC159" t="s">
        <v>138</v>
      </c>
      <c r="AD159">
        <v>1533</v>
      </c>
      <c r="AE159">
        <v>30429</v>
      </c>
      <c r="AF159" t="s">
        <v>93</v>
      </c>
      <c r="AG159" t="s">
        <v>139</v>
      </c>
      <c r="AH159" t="s">
        <v>145</v>
      </c>
      <c r="AI159" t="s">
        <v>25</v>
      </c>
      <c r="AJ159">
        <v>6746</v>
      </c>
      <c r="AK159" t="s">
        <v>1112</v>
      </c>
      <c r="AL159" t="s">
        <v>1069</v>
      </c>
      <c r="AT159" t="str">
        <f t="shared" si="8"/>
        <v>FX02-00376089</v>
      </c>
      <c r="AU159">
        <f t="shared" si="9"/>
        <v>10.93</v>
      </c>
      <c r="AV159">
        <f t="shared" si="10"/>
        <v>1.97</v>
      </c>
      <c r="AW159">
        <f t="shared" si="11"/>
        <v>12.9</v>
      </c>
    </row>
    <row r="160" spans="1:49" ht="15" customHeight="1">
      <c r="A160" t="s">
        <v>1232</v>
      </c>
      <c r="B160" s="17" t="s">
        <v>1233</v>
      </c>
      <c r="C160" t="s">
        <v>21</v>
      </c>
      <c r="D160" s="10">
        <v>45926</v>
      </c>
      <c r="E160" s="18">
        <v>45957.688773148147</v>
      </c>
      <c r="F160" t="s">
        <v>452</v>
      </c>
      <c r="H160" t="s">
        <v>137</v>
      </c>
      <c r="I160">
        <v>20100128056</v>
      </c>
      <c r="J160" t="s">
        <v>2255</v>
      </c>
      <c r="K160" s="10">
        <v>45926</v>
      </c>
      <c r="Q160">
        <v>253</v>
      </c>
      <c r="R160">
        <v>1</v>
      </c>
      <c r="S160">
        <v>2202.54</v>
      </c>
      <c r="T160">
        <v>2599</v>
      </c>
      <c r="U160">
        <v>0</v>
      </c>
      <c r="V160">
        <v>2202.54</v>
      </c>
      <c r="W160">
        <v>18</v>
      </c>
      <c r="X160" s="17">
        <v>396.46</v>
      </c>
      <c r="Y160">
        <v>2599</v>
      </c>
      <c r="Z160">
        <v>1</v>
      </c>
      <c r="AA160">
        <v>1</v>
      </c>
      <c r="AB160">
        <v>5</v>
      </c>
      <c r="AC160" t="s">
        <v>138</v>
      </c>
      <c r="AD160">
        <v>1533</v>
      </c>
      <c r="AE160">
        <v>30432</v>
      </c>
      <c r="AF160" t="s">
        <v>1234</v>
      </c>
      <c r="AG160" t="s">
        <v>1135</v>
      </c>
      <c r="AH160" t="s">
        <v>145</v>
      </c>
      <c r="AI160" t="s">
        <v>25</v>
      </c>
      <c r="AJ160">
        <v>6746</v>
      </c>
      <c r="AK160" t="s">
        <v>1112</v>
      </c>
      <c r="AL160" t="s">
        <v>1069</v>
      </c>
      <c r="AT160" t="str">
        <f t="shared" si="8"/>
        <v>FX02-00376089</v>
      </c>
      <c r="AU160">
        <f t="shared" si="9"/>
        <v>2202.54</v>
      </c>
      <c r="AV160">
        <f t="shared" si="10"/>
        <v>396.46</v>
      </c>
      <c r="AW160">
        <f t="shared" si="11"/>
        <v>2599</v>
      </c>
    </row>
    <row r="161" spans="1:49" ht="15" customHeight="1">
      <c r="A161" t="s">
        <v>136</v>
      </c>
      <c r="B161" s="17" t="s">
        <v>1235</v>
      </c>
      <c r="C161" t="s">
        <v>21</v>
      </c>
      <c r="D161" s="10">
        <v>45926</v>
      </c>
      <c r="E161" s="18">
        <v>45957.688923611109</v>
      </c>
      <c r="F161" t="s">
        <v>449</v>
      </c>
      <c r="H161" t="s">
        <v>137</v>
      </c>
      <c r="J161" t="s">
        <v>2256</v>
      </c>
      <c r="K161" s="10">
        <v>45926</v>
      </c>
      <c r="Q161">
        <v>1916</v>
      </c>
      <c r="R161">
        <v>1</v>
      </c>
      <c r="S161">
        <v>8.39</v>
      </c>
      <c r="T161">
        <v>9.9</v>
      </c>
      <c r="U161">
        <v>0</v>
      </c>
      <c r="V161">
        <v>8.39</v>
      </c>
      <c r="W161">
        <v>18</v>
      </c>
      <c r="X161" s="17">
        <v>1.50999999999999</v>
      </c>
      <c r="Y161">
        <v>9.9</v>
      </c>
      <c r="Z161">
        <v>1</v>
      </c>
      <c r="AA161">
        <v>1</v>
      </c>
      <c r="AB161">
        <v>5</v>
      </c>
      <c r="AC161" t="s">
        <v>138</v>
      </c>
      <c r="AD161">
        <v>1800</v>
      </c>
      <c r="AE161">
        <v>30417</v>
      </c>
      <c r="AF161" t="s">
        <v>93</v>
      </c>
      <c r="AG161" t="s">
        <v>139</v>
      </c>
      <c r="AH161" t="s">
        <v>145</v>
      </c>
      <c r="AI161" t="s">
        <v>25</v>
      </c>
      <c r="AJ161">
        <v>6746</v>
      </c>
      <c r="AK161" t="s">
        <v>1112</v>
      </c>
      <c r="AL161" t="s">
        <v>1113</v>
      </c>
      <c r="AT161" t="str">
        <f t="shared" si="8"/>
        <v>F001-00008373</v>
      </c>
      <c r="AU161">
        <f t="shared" si="9"/>
        <v>8.39</v>
      </c>
      <c r="AV161">
        <f t="shared" si="10"/>
        <v>1.50999999999999</v>
      </c>
      <c r="AW161">
        <f t="shared" si="11"/>
        <v>9.9</v>
      </c>
    </row>
    <row r="162" spans="1:49" ht="15" customHeight="1">
      <c r="A162" t="s">
        <v>136</v>
      </c>
      <c r="B162" s="17" t="s">
        <v>1235</v>
      </c>
      <c r="C162" t="s">
        <v>21</v>
      </c>
      <c r="D162" s="10">
        <v>45926</v>
      </c>
      <c r="E162" s="18">
        <v>45957.688923611109</v>
      </c>
      <c r="F162" t="s">
        <v>449</v>
      </c>
      <c r="H162" t="s">
        <v>137</v>
      </c>
      <c r="J162" t="s">
        <v>2256</v>
      </c>
      <c r="K162" s="10">
        <v>45926</v>
      </c>
      <c r="Q162">
        <v>264</v>
      </c>
      <c r="R162">
        <v>1</v>
      </c>
      <c r="S162">
        <v>58.47</v>
      </c>
      <c r="T162">
        <v>69</v>
      </c>
      <c r="U162">
        <v>0</v>
      </c>
      <c r="V162">
        <v>58.47</v>
      </c>
      <c r="W162">
        <v>18.010000000000002</v>
      </c>
      <c r="X162" s="17">
        <v>10.53</v>
      </c>
      <c r="Y162">
        <v>69</v>
      </c>
      <c r="Z162">
        <v>1</v>
      </c>
      <c r="AA162">
        <v>1</v>
      </c>
      <c r="AB162">
        <v>5</v>
      </c>
      <c r="AC162" t="s">
        <v>138</v>
      </c>
      <c r="AD162">
        <v>1800</v>
      </c>
      <c r="AE162">
        <v>30420</v>
      </c>
      <c r="AF162" t="s">
        <v>2010</v>
      </c>
      <c r="AG162" t="s">
        <v>1135</v>
      </c>
      <c r="AH162" t="s">
        <v>145</v>
      </c>
      <c r="AI162" t="s">
        <v>25</v>
      </c>
      <c r="AJ162">
        <v>6746</v>
      </c>
      <c r="AK162" t="s">
        <v>1112</v>
      </c>
      <c r="AL162" t="s">
        <v>1113</v>
      </c>
      <c r="AT162" t="str">
        <f t="shared" si="8"/>
        <v>F001-00008373</v>
      </c>
      <c r="AU162">
        <f t="shared" si="9"/>
        <v>58.47</v>
      </c>
      <c r="AV162">
        <f t="shared" si="10"/>
        <v>10.53</v>
      </c>
      <c r="AW162">
        <f t="shared" si="11"/>
        <v>69</v>
      </c>
    </row>
    <row r="163" spans="1:49" ht="15" customHeight="1">
      <c r="A163" t="s">
        <v>1172</v>
      </c>
      <c r="B163">
        <v>25</v>
      </c>
      <c r="C163" t="s">
        <v>21</v>
      </c>
      <c r="D163" s="10">
        <v>45909</v>
      </c>
      <c r="F163" t="s">
        <v>201</v>
      </c>
      <c r="H163" t="s">
        <v>137</v>
      </c>
      <c r="I163">
        <v>10712300251</v>
      </c>
      <c r="J163" t="s">
        <v>2257</v>
      </c>
      <c r="K163" s="10">
        <v>45909</v>
      </c>
      <c r="Q163">
        <v>1808</v>
      </c>
      <c r="R163">
        <v>1</v>
      </c>
      <c r="S163">
        <v>470</v>
      </c>
      <c r="T163">
        <v>470</v>
      </c>
      <c r="U163">
        <v>0</v>
      </c>
      <c r="V163">
        <v>470</v>
      </c>
      <c r="W163">
        <v>0</v>
      </c>
      <c r="X163">
        <v>0</v>
      </c>
      <c r="Y163">
        <v>470</v>
      </c>
      <c r="Z163">
        <v>1</v>
      </c>
      <c r="AA163">
        <v>1</v>
      </c>
      <c r="AB163">
        <v>2</v>
      </c>
      <c r="AC163" t="s">
        <v>1045</v>
      </c>
      <c r="AD163">
        <v>1642</v>
      </c>
      <c r="AE163">
        <v>30298</v>
      </c>
      <c r="AF163" t="s">
        <v>2158</v>
      </c>
      <c r="AG163" t="s">
        <v>1052</v>
      </c>
      <c r="AH163" t="s">
        <v>145</v>
      </c>
      <c r="AI163" t="s">
        <v>25</v>
      </c>
      <c r="AJ163">
        <v>877</v>
      </c>
      <c r="AK163" t="s">
        <v>147</v>
      </c>
      <c r="AL163" t="s">
        <v>1062</v>
      </c>
      <c r="AT163" t="str">
        <f t="shared" si="8"/>
        <v>R E001-25</v>
      </c>
      <c r="AU163">
        <f t="shared" si="9"/>
        <v>470</v>
      </c>
      <c r="AV163">
        <f t="shared" si="10"/>
        <v>0</v>
      </c>
      <c r="AW163">
        <f t="shared" si="11"/>
        <v>470</v>
      </c>
    </row>
    <row r="164" spans="1:49" ht="15" customHeight="1">
      <c r="A164" t="s">
        <v>1183</v>
      </c>
      <c r="B164" s="17" t="s">
        <v>1204</v>
      </c>
      <c r="C164" t="s">
        <v>21</v>
      </c>
      <c r="D164" s="10">
        <v>45909</v>
      </c>
      <c r="F164" t="s">
        <v>455</v>
      </c>
      <c r="H164" t="s">
        <v>137</v>
      </c>
      <c r="I164">
        <v>10068780280</v>
      </c>
      <c r="J164" t="s">
        <v>2258</v>
      </c>
      <c r="K164" s="10">
        <v>45909</v>
      </c>
      <c r="Q164">
        <v>1999</v>
      </c>
      <c r="R164">
        <v>30</v>
      </c>
      <c r="S164">
        <v>45</v>
      </c>
      <c r="T164">
        <v>53.1</v>
      </c>
      <c r="U164">
        <v>0</v>
      </c>
      <c r="V164">
        <v>1350</v>
      </c>
      <c r="W164">
        <v>18</v>
      </c>
      <c r="X164">
        <v>243</v>
      </c>
      <c r="Y164">
        <v>1593</v>
      </c>
      <c r="Z164">
        <v>1</v>
      </c>
      <c r="AA164">
        <v>1</v>
      </c>
      <c r="AB164">
        <v>5</v>
      </c>
      <c r="AC164" t="s">
        <v>138</v>
      </c>
      <c r="AD164">
        <v>1492</v>
      </c>
      <c r="AE164">
        <v>30282</v>
      </c>
      <c r="AF164" t="s">
        <v>2012</v>
      </c>
      <c r="AG164" t="s">
        <v>139</v>
      </c>
      <c r="AH164" t="s">
        <v>145</v>
      </c>
      <c r="AI164" t="s">
        <v>25</v>
      </c>
      <c r="AJ164">
        <v>6804</v>
      </c>
      <c r="AK164" t="s">
        <v>1199</v>
      </c>
      <c r="AL164" t="s">
        <v>1236</v>
      </c>
      <c r="AT164" t="str">
        <f t="shared" si="8"/>
        <v>F E001-00000060</v>
      </c>
      <c r="AU164">
        <f t="shared" si="9"/>
        <v>1350</v>
      </c>
      <c r="AV164">
        <f t="shared" si="10"/>
        <v>243</v>
      </c>
      <c r="AW164">
        <f t="shared" si="11"/>
        <v>1593</v>
      </c>
    </row>
    <row r="165" spans="1:49" ht="15" customHeight="1">
      <c r="A165" t="s">
        <v>1172</v>
      </c>
      <c r="B165">
        <v>58</v>
      </c>
      <c r="C165" t="s">
        <v>21</v>
      </c>
      <c r="D165" s="10">
        <v>45909</v>
      </c>
      <c r="F165" t="s">
        <v>171</v>
      </c>
      <c r="H165" t="s">
        <v>137</v>
      </c>
      <c r="J165" t="s">
        <v>2259</v>
      </c>
      <c r="K165" s="10">
        <v>45909</v>
      </c>
      <c r="Q165">
        <v>2041</v>
      </c>
      <c r="R165">
        <v>1</v>
      </c>
      <c r="S165">
        <v>2500</v>
      </c>
      <c r="T165">
        <v>2500</v>
      </c>
      <c r="U165">
        <v>0</v>
      </c>
      <c r="V165">
        <v>2500</v>
      </c>
      <c r="W165">
        <v>0</v>
      </c>
      <c r="X165">
        <v>0</v>
      </c>
      <c r="Y165">
        <v>2500</v>
      </c>
      <c r="Z165">
        <v>1</v>
      </c>
      <c r="AA165">
        <v>1</v>
      </c>
      <c r="AB165">
        <v>5</v>
      </c>
      <c r="AC165" t="s">
        <v>138</v>
      </c>
      <c r="AD165">
        <v>1806</v>
      </c>
      <c r="AE165">
        <v>30280</v>
      </c>
      <c r="AF165" t="s">
        <v>2239</v>
      </c>
      <c r="AG165" t="s">
        <v>139</v>
      </c>
      <c r="AH165" t="s">
        <v>145</v>
      </c>
      <c r="AI165" t="s">
        <v>25</v>
      </c>
      <c r="AJ165">
        <v>6743</v>
      </c>
      <c r="AK165" t="s">
        <v>1040</v>
      </c>
      <c r="AL165" t="s">
        <v>1041</v>
      </c>
      <c r="AT165" t="str">
        <f t="shared" si="8"/>
        <v>R E001-58</v>
      </c>
      <c r="AU165">
        <f t="shared" si="9"/>
        <v>2500</v>
      </c>
      <c r="AV165">
        <f t="shared" si="10"/>
        <v>0</v>
      </c>
      <c r="AW165">
        <f t="shared" si="11"/>
        <v>2500</v>
      </c>
    </row>
    <row r="166" spans="1:49" ht="15" customHeight="1">
      <c r="A166" t="s">
        <v>1237</v>
      </c>
      <c r="B166" s="17" t="s">
        <v>1238</v>
      </c>
      <c r="C166" t="s">
        <v>21</v>
      </c>
      <c r="D166" s="10">
        <v>45929</v>
      </c>
      <c r="E166" s="18">
        <v>45957.702708333331</v>
      </c>
      <c r="F166" t="s">
        <v>331</v>
      </c>
      <c r="H166" t="s">
        <v>137</v>
      </c>
      <c r="I166">
        <v>20607915645</v>
      </c>
      <c r="J166" t="s">
        <v>2260</v>
      </c>
      <c r="K166" s="10">
        <v>45929</v>
      </c>
      <c r="Q166">
        <v>1994</v>
      </c>
      <c r="R166">
        <v>1</v>
      </c>
      <c r="S166">
        <v>141.5</v>
      </c>
      <c r="T166">
        <v>141.5</v>
      </c>
      <c r="U166">
        <v>0</v>
      </c>
      <c r="V166">
        <v>141.5</v>
      </c>
      <c r="W166">
        <v>0</v>
      </c>
      <c r="X166">
        <v>0</v>
      </c>
      <c r="Y166">
        <v>141.5</v>
      </c>
      <c r="Z166">
        <v>1</v>
      </c>
      <c r="AA166">
        <v>1</v>
      </c>
      <c r="AB166">
        <v>5</v>
      </c>
      <c r="AC166" t="s">
        <v>138</v>
      </c>
      <c r="AD166">
        <v>1417</v>
      </c>
      <c r="AE166">
        <v>30647</v>
      </c>
      <c r="AF166" t="s">
        <v>1239</v>
      </c>
      <c r="AG166" t="s">
        <v>139</v>
      </c>
      <c r="AH166" t="s">
        <v>145</v>
      </c>
      <c r="AI166" t="s">
        <v>25</v>
      </c>
      <c r="AJ166">
        <v>6726</v>
      </c>
      <c r="AK166" t="s">
        <v>141</v>
      </c>
      <c r="AL166" t="s">
        <v>1047</v>
      </c>
      <c r="AT166" t="str">
        <f t="shared" si="8"/>
        <v>F017-00003599</v>
      </c>
      <c r="AU166">
        <f t="shared" si="9"/>
        <v>141.5</v>
      </c>
      <c r="AV166">
        <f t="shared" si="10"/>
        <v>0</v>
      </c>
      <c r="AW166">
        <f t="shared" si="11"/>
        <v>141.5</v>
      </c>
    </row>
    <row r="167" spans="1:49" ht="15" customHeight="1">
      <c r="A167" t="s">
        <v>1240</v>
      </c>
      <c r="B167" s="17" t="s">
        <v>1241</v>
      </c>
      <c r="C167" t="s">
        <v>21</v>
      </c>
      <c r="D167" s="10">
        <v>45908</v>
      </c>
      <c r="F167" t="s">
        <v>264</v>
      </c>
      <c r="H167" t="s">
        <v>137</v>
      </c>
      <c r="I167">
        <v>20546099904</v>
      </c>
      <c r="J167" t="s">
        <v>2261</v>
      </c>
      <c r="K167" s="10">
        <v>45908</v>
      </c>
      <c r="Q167">
        <v>1895</v>
      </c>
      <c r="R167">
        <v>1000</v>
      </c>
      <c r="S167" s="17" t="s">
        <v>1757</v>
      </c>
      <c r="T167">
        <v>0.183</v>
      </c>
      <c r="U167">
        <v>0</v>
      </c>
      <c r="V167">
        <v>155.08000000000001</v>
      </c>
      <c r="W167">
        <v>18</v>
      </c>
      <c r="X167" s="17">
        <v>27.919999999999899</v>
      </c>
      <c r="Y167">
        <v>183</v>
      </c>
      <c r="Z167">
        <v>1</v>
      </c>
      <c r="AA167">
        <v>1</v>
      </c>
      <c r="AB167">
        <v>5</v>
      </c>
      <c r="AC167" t="s">
        <v>138</v>
      </c>
      <c r="AD167">
        <v>1400</v>
      </c>
      <c r="AE167">
        <v>30255</v>
      </c>
      <c r="AF167" t="s">
        <v>2218</v>
      </c>
      <c r="AG167" t="s">
        <v>139</v>
      </c>
      <c r="AH167" t="s">
        <v>145</v>
      </c>
      <c r="AI167" t="s">
        <v>25</v>
      </c>
      <c r="AJ167">
        <v>877</v>
      </c>
      <c r="AK167" t="s">
        <v>147</v>
      </c>
      <c r="AL167" t="s">
        <v>1086</v>
      </c>
      <c r="AT167" t="str">
        <f t="shared" si="8"/>
        <v>F NÂ° F001-00009487</v>
      </c>
      <c r="AU167">
        <f t="shared" si="9"/>
        <v>155.08000000000001</v>
      </c>
      <c r="AV167">
        <f t="shared" si="10"/>
        <v>27.919999999999899</v>
      </c>
      <c r="AW167">
        <f t="shared" si="11"/>
        <v>183</v>
      </c>
    </row>
    <row r="168" spans="1:49" ht="15" customHeight="1">
      <c r="A168" t="s">
        <v>1240</v>
      </c>
      <c r="B168" s="17" t="s">
        <v>1241</v>
      </c>
      <c r="C168" t="s">
        <v>21</v>
      </c>
      <c r="D168" s="10">
        <v>45908</v>
      </c>
      <c r="F168" t="s">
        <v>264</v>
      </c>
      <c r="H168" t="s">
        <v>137</v>
      </c>
      <c r="I168">
        <v>20546099904</v>
      </c>
      <c r="J168" t="s">
        <v>2261</v>
      </c>
      <c r="K168" s="10">
        <v>45908</v>
      </c>
      <c r="Q168">
        <v>1895</v>
      </c>
      <c r="R168">
        <v>1000</v>
      </c>
      <c r="S168" s="17" t="s">
        <v>1757</v>
      </c>
      <c r="T168">
        <v>0.183</v>
      </c>
      <c r="U168">
        <v>0</v>
      </c>
      <c r="V168">
        <v>155.08000000000001</v>
      </c>
      <c r="W168">
        <v>18</v>
      </c>
      <c r="X168" s="17">
        <v>27.919999999999899</v>
      </c>
      <c r="Y168">
        <v>183</v>
      </c>
      <c r="Z168">
        <v>1</v>
      </c>
      <c r="AA168">
        <v>1</v>
      </c>
      <c r="AB168">
        <v>5</v>
      </c>
      <c r="AC168" t="s">
        <v>138</v>
      </c>
      <c r="AD168">
        <v>1400</v>
      </c>
      <c r="AE168">
        <v>30256</v>
      </c>
      <c r="AF168" t="s">
        <v>2218</v>
      </c>
      <c r="AG168" t="s">
        <v>139</v>
      </c>
      <c r="AH168" t="s">
        <v>145</v>
      </c>
      <c r="AI168" t="s">
        <v>25</v>
      </c>
      <c r="AJ168">
        <v>877</v>
      </c>
      <c r="AK168" t="s">
        <v>147</v>
      </c>
      <c r="AL168" t="s">
        <v>1086</v>
      </c>
      <c r="AT168" t="str">
        <f t="shared" si="8"/>
        <v>F NÂ° F001-00009487</v>
      </c>
      <c r="AU168">
        <f t="shared" si="9"/>
        <v>155.08000000000001</v>
      </c>
      <c r="AV168">
        <f t="shared" si="10"/>
        <v>27.919999999999899</v>
      </c>
      <c r="AW168">
        <f t="shared" si="11"/>
        <v>183</v>
      </c>
    </row>
    <row r="169" spans="1:49" ht="15" customHeight="1">
      <c r="A169" t="s">
        <v>1240</v>
      </c>
      <c r="B169" s="17" t="s">
        <v>1241</v>
      </c>
      <c r="C169" t="s">
        <v>21</v>
      </c>
      <c r="D169" s="10">
        <v>45908</v>
      </c>
      <c r="F169" t="s">
        <v>264</v>
      </c>
      <c r="H169" t="s">
        <v>137</v>
      </c>
      <c r="I169">
        <v>20546099904</v>
      </c>
      <c r="J169" t="s">
        <v>2261</v>
      </c>
      <c r="K169" s="10">
        <v>45908</v>
      </c>
      <c r="Q169">
        <v>1895</v>
      </c>
      <c r="R169">
        <v>1000</v>
      </c>
      <c r="S169" s="17" t="s">
        <v>1757</v>
      </c>
      <c r="T169">
        <v>0.183</v>
      </c>
      <c r="U169">
        <v>0</v>
      </c>
      <c r="V169">
        <v>155.08000000000001</v>
      </c>
      <c r="W169">
        <v>18</v>
      </c>
      <c r="X169" s="17">
        <v>27.919999999999899</v>
      </c>
      <c r="Y169">
        <v>183</v>
      </c>
      <c r="Z169">
        <v>1</v>
      </c>
      <c r="AA169">
        <v>1</v>
      </c>
      <c r="AB169">
        <v>5</v>
      </c>
      <c r="AC169" t="s">
        <v>138</v>
      </c>
      <c r="AD169">
        <v>1400</v>
      </c>
      <c r="AE169">
        <v>30257</v>
      </c>
      <c r="AF169" t="s">
        <v>2218</v>
      </c>
      <c r="AG169" t="s">
        <v>139</v>
      </c>
      <c r="AH169" t="s">
        <v>145</v>
      </c>
      <c r="AI169" t="s">
        <v>25</v>
      </c>
      <c r="AJ169">
        <v>877</v>
      </c>
      <c r="AK169" t="s">
        <v>147</v>
      </c>
      <c r="AL169" t="s">
        <v>1086</v>
      </c>
      <c r="AT169" t="str">
        <f t="shared" si="8"/>
        <v>F NÂ° F001-00009487</v>
      </c>
      <c r="AU169">
        <f t="shared" si="9"/>
        <v>155.08000000000001</v>
      </c>
      <c r="AV169">
        <f t="shared" si="10"/>
        <v>27.919999999999899</v>
      </c>
      <c r="AW169">
        <f t="shared" si="11"/>
        <v>183</v>
      </c>
    </row>
    <row r="170" spans="1:49" ht="15" customHeight="1">
      <c r="A170" t="s">
        <v>1240</v>
      </c>
      <c r="B170" s="17" t="s">
        <v>1241</v>
      </c>
      <c r="C170" t="s">
        <v>21</v>
      </c>
      <c r="D170" s="10">
        <v>45908</v>
      </c>
      <c r="F170" t="s">
        <v>264</v>
      </c>
      <c r="H170" t="s">
        <v>137</v>
      </c>
      <c r="I170">
        <v>20546099904</v>
      </c>
      <c r="J170" t="s">
        <v>2261</v>
      </c>
      <c r="K170" s="10">
        <v>45908</v>
      </c>
      <c r="Q170">
        <v>1895</v>
      </c>
      <c r="R170">
        <v>1000</v>
      </c>
      <c r="S170" s="17" t="s">
        <v>1757</v>
      </c>
      <c r="T170">
        <v>0.183</v>
      </c>
      <c r="U170">
        <v>0</v>
      </c>
      <c r="V170">
        <v>155.08000000000001</v>
      </c>
      <c r="W170">
        <v>18</v>
      </c>
      <c r="X170" s="17">
        <v>27.919999999999899</v>
      </c>
      <c r="Y170">
        <v>183</v>
      </c>
      <c r="Z170">
        <v>1</v>
      </c>
      <c r="AA170">
        <v>1</v>
      </c>
      <c r="AB170">
        <v>5</v>
      </c>
      <c r="AC170" t="s">
        <v>138</v>
      </c>
      <c r="AD170">
        <v>1400</v>
      </c>
      <c r="AE170">
        <v>30258</v>
      </c>
      <c r="AF170" t="s">
        <v>2218</v>
      </c>
      <c r="AG170" t="s">
        <v>139</v>
      </c>
      <c r="AH170" t="s">
        <v>145</v>
      </c>
      <c r="AI170" t="s">
        <v>25</v>
      </c>
      <c r="AJ170">
        <v>877</v>
      </c>
      <c r="AK170" t="s">
        <v>147</v>
      </c>
      <c r="AL170" t="s">
        <v>1086</v>
      </c>
      <c r="AT170" t="str">
        <f t="shared" si="8"/>
        <v>F NÂ° F001-00009487</v>
      </c>
      <c r="AU170">
        <f t="shared" si="9"/>
        <v>155.08000000000001</v>
      </c>
      <c r="AV170">
        <f t="shared" si="10"/>
        <v>27.919999999999899</v>
      </c>
      <c r="AW170">
        <f t="shared" si="11"/>
        <v>183</v>
      </c>
    </row>
    <row r="171" spans="1:49" ht="15" customHeight="1">
      <c r="A171" t="s">
        <v>1240</v>
      </c>
      <c r="B171" s="17" t="s">
        <v>1241</v>
      </c>
      <c r="C171" t="s">
        <v>21</v>
      </c>
      <c r="D171" s="10">
        <v>45908</v>
      </c>
      <c r="F171" t="s">
        <v>264</v>
      </c>
      <c r="H171" t="s">
        <v>137</v>
      </c>
      <c r="I171">
        <v>20546099904</v>
      </c>
      <c r="J171" t="s">
        <v>2261</v>
      </c>
      <c r="K171" s="10">
        <v>45908</v>
      </c>
      <c r="Q171">
        <v>1895</v>
      </c>
      <c r="R171">
        <v>1000</v>
      </c>
      <c r="S171" s="17" t="s">
        <v>1757</v>
      </c>
      <c r="T171">
        <v>0.183</v>
      </c>
      <c r="U171">
        <v>0</v>
      </c>
      <c r="V171">
        <v>155.08000000000001</v>
      </c>
      <c r="W171">
        <v>18</v>
      </c>
      <c r="X171" s="17">
        <v>27.919999999999899</v>
      </c>
      <c r="Y171">
        <v>183</v>
      </c>
      <c r="Z171">
        <v>1</v>
      </c>
      <c r="AA171">
        <v>1</v>
      </c>
      <c r="AB171">
        <v>5</v>
      </c>
      <c r="AC171" t="s">
        <v>138</v>
      </c>
      <c r="AD171">
        <v>1400</v>
      </c>
      <c r="AE171">
        <v>30259</v>
      </c>
      <c r="AF171" t="s">
        <v>2218</v>
      </c>
      <c r="AG171" t="s">
        <v>139</v>
      </c>
      <c r="AH171" t="s">
        <v>145</v>
      </c>
      <c r="AI171" t="s">
        <v>25</v>
      </c>
      <c r="AJ171">
        <v>877</v>
      </c>
      <c r="AK171" t="s">
        <v>147</v>
      </c>
      <c r="AL171" t="s">
        <v>1086</v>
      </c>
      <c r="AT171" t="str">
        <f t="shared" si="8"/>
        <v>F NÂ° F001-00009487</v>
      </c>
      <c r="AU171">
        <f t="shared" si="9"/>
        <v>155.08000000000001</v>
      </c>
      <c r="AV171">
        <f t="shared" si="10"/>
        <v>27.919999999999899</v>
      </c>
      <c r="AW171">
        <f t="shared" si="11"/>
        <v>183</v>
      </c>
    </row>
    <row r="172" spans="1:49" ht="15" customHeight="1">
      <c r="A172" t="s">
        <v>1240</v>
      </c>
      <c r="B172" s="17" t="s">
        <v>1241</v>
      </c>
      <c r="C172" t="s">
        <v>21</v>
      </c>
      <c r="D172" s="10">
        <v>45908</v>
      </c>
      <c r="F172" t="s">
        <v>264</v>
      </c>
      <c r="H172" t="s">
        <v>137</v>
      </c>
      <c r="I172">
        <v>20546099904</v>
      </c>
      <c r="J172" t="s">
        <v>2261</v>
      </c>
      <c r="K172" s="10">
        <v>45908</v>
      </c>
      <c r="Q172">
        <v>1895</v>
      </c>
      <c r="R172">
        <v>1000</v>
      </c>
      <c r="S172">
        <v>0.21356</v>
      </c>
      <c r="T172">
        <v>0.252</v>
      </c>
      <c r="U172">
        <v>0</v>
      </c>
      <c r="V172">
        <v>213.56</v>
      </c>
      <c r="W172">
        <v>18</v>
      </c>
      <c r="X172">
        <v>38.44</v>
      </c>
      <c r="Y172">
        <v>252</v>
      </c>
      <c r="Z172">
        <v>1</v>
      </c>
      <c r="AA172">
        <v>1</v>
      </c>
      <c r="AB172">
        <v>5</v>
      </c>
      <c r="AC172" t="s">
        <v>138</v>
      </c>
      <c r="AD172">
        <v>1400</v>
      </c>
      <c r="AE172">
        <v>30260</v>
      </c>
      <c r="AF172" t="s">
        <v>2218</v>
      </c>
      <c r="AG172" t="s">
        <v>139</v>
      </c>
      <c r="AH172" t="s">
        <v>145</v>
      </c>
      <c r="AI172" t="s">
        <v>25</v>
      </c>
      <c r="AJ172">
        <v>877</v>
      </c>
      <c r="AK172" t="s">
        <v>147</v>
      </c>
      <c r="AL172" t="s">
        <v>1086</v>
      </c>
      <c r="AT172" t="str">
        <f t="shared" si="8"/>
        <v>F NÂ° F001-00009487</v>
      </c>
      <c r="AU172">
        <f t="shared" si="9"/>
        <v>213.56</v>
      </c>
      <c r="AV172">
        <f t="shared" si="10"/>
        <v>38.44</v>
      </c>
      <c r="AW172">
        <f t="shared" si="11"/>
        <v>252</v>
      </c>
    </row>
    <row r="173" spans="1:49" ht="15" customHeight="1">
      <c r="A173" t="s">
        <v>1240</v>
      </c>
      <c r="B173" s="17" t="s">
        <v>1241</v>
      </c>
      <c r="C173" t="s">
        <v>21</v>
      </c>
      <c r="D173" s="10">
        <v>45908</v>
      </c>
      <c r="F173" t="s">
        <v>264</v>
      </c>
      <c r="H173" t="s">
        <v>137</v>
      </c>
      <c r="I173">
        <v>20546099904</v>
      </c>
      <c r="J173" t="s">
        <v>2261</v>
      </c>
      <c r="K173" s="10">
        <v>45908</v>
      </c>
      <c r="Q173">
        <v>223</v>
      </c>
      <c r="R173">
        <v>1000</v>
      </c>
      <c r="S173">
        <v>0.21356</v>
      </c>
      <c r="T173">
        <v>0.252</v>
      </c>
      <c r="U173">
        <v>0</v>
      </c>
      <c r="V173">
        <v>213.56</v>
      </c>
      <c r="W173">
        <v>18</v>
      </c>
      <c r="X173">
        <v>38.44</v>
      </c>
      <c r="Y173">
        <v>252</v>
      </c>
      <c r="Z173">
        <v>1</v>
      </c>
      <c r="AA173">
        <v>1</v>
      </c>
      <c r="AB173">
        <v>5</v>
      </c>
      <c r="AC173" t="s">
        <v>138</v>
      </c>
      <c r="AD173">
        <v>1400</v>
      </c>
      <c r="AE173">
        <v>30261</v>
      </c>
      <c r="AF173" t="s">
        <v>2217</v>
      </c>
      <c r="AG173" t="s">
        <v>1171</v>
      </c>
      <c r="AH173" t="s">
        <v>145</v>
      </c>
      <c r="AI173" t="s">
        <v>25</v>
      </c>
      <c r="AJ173">
        <v>877</v>
      </c>
      <c r="AK173" t="s">
        <v>147</v>
      </c>
      <c r="AL173" t="s">
        <v>1086</v>
      </c>
      <c r="AT173" t="str">
        <f t="shared" si="8"/>
        <v>F NÂ° F001-00009487</v>
      </c>
      <c r="AU173">
        <f t="shared" si="9"/>
        <v>213.56</v>
      </c>
      <c r="AV173">
        <f t="shared" si="10"/>
        <v>38.44</v>
      </c>
      <c r="AW173">
        <f t="shared" si="11"/>
        <v>252</v>
      </c>
    </row>
    <row r="174" spans="1:49" ht="15" customHeight="1">
      <c r="A174" t="s">
        <v>1240</v>
      </c>
      <c r="B174" s="17" t="s">
        <v>1241</v>
      </c>
      <c r="C174" t="s">
        <v>21</v>
      </c>
      <c r="D174" s="10">
        <v>45908</v>
      </c>
      <c r="F174" t="s">
        <v>264</v>
      </c>
      <c r="H174" t="s">
        <v>137</v>
      </c>
      <c r="I174">
        <v>20546099904</v>
      </c>
      <c r="J174" t="s">
        <v>2261</v>
      </c>
      <c r="K174" s="10">
        <v>45908</v>
      </c>
      <c r="Q174">
        <v>1895</v>
      </c>
      <c r="R174">
        <v>2000</v>
      </c>
      <c r="S174">
        <v>0.12966</v>
      </c>
      <c r="T174">
        <v>0.153</v>
      </c>
      <c r="U174">
        <v>0</v>
      </c>
      <c r="V174">
        <v>259.32</v>
      </c>
      <c r="W174">
        <v>18</v>
      </c>
      <c r="X174" s="17">
        <v>46.68</v>
      </c>
      <c r="Y174">
        <v>306</v>
      </c>
      <c r="Z174">
        <v>1</v>
      </c>
      <c r="AA174">
        <v>1</v>
      </c>
      <c r="AB174">
        <v>5</v>
      </c>
      <c r="AC174" t="s">
        <v>138</v>
      </c>
      <c r="AD174">
        <v>1400</v>
      </c>
      <c r="AE174">
        <v>30262</v>
      </c>
      <c r="AF174" t="s">
        <v>2218</v>
      </c>
      <c r="AG174" t="s">
        <v>139</v>
      </c>
      <c r="AH174" t="s">
        <v>145</v>
      </c>
      <c r="AI174" t="s">
        <v>25</v>
      </c>
      <c r="AJ174">
        <v>877</v>
      </c>
      <c r="AK174" t="s">
        <v>147</v>
      </c>
      <c r="AL174" t="s">
        <v>1086</v>
      </c>
      <c r="AT174" t="str">
        <f t="shared" si="8"/>
        <v>F NÂ° F001-00009487</v>
      </c>
      <c r="AU174">
        <f t="shared" si="9"/>
        <v>259.32</v>
      </c>
      <c r="AV174">
        <f t="shared" si="10"/>
        <v>46.68</v>
      </c>
      <c r="AW174">
        <f t="shared" si="11"/>
        <v>306</v>
      </c>
    </row>
    <row r="175" spans="1:49" ht="15" customHeight="1">
      <c r="A175" t="s">
        <v>1240</v>
      </c>
      <c r="B175" s="17" t="s">
        <v>1241</v>
      </c>
      <c r="C175" t="s">
        <v>21</v>
      </c>
      <c r="D175" s="10">
        <v>45908</v>
      </c>
      <c r="F175" t="s">
        <v>264</v>
      </c>
      <c r="H175" t="s">
        <v>137</v>
      </c>
      <c r="I175">
        <v>20546099904</v>
      </c>
      <c r="J175" t="s">
        <v>2261</v>
      </c>
      <c r="K175" s="10">
        <v>45908</v>
      </c>
      <c r="Q175">
        <v>1895</v>
      </c>
      <c r="R175">
        <v>2000</v>
      </c>
      <c r="S175">
        <v>0.12966</v>
      </c>
      <c r="T175">
        <v>0.153</v>
      </c>
      <c r="U175">
        <v>0</v>
      </c>
      <c r="V175">
        <v>259.32</v>
      </c>
      <c r="W175">
        <v>18</v>
      </c>
      <c r="X175" s="17">
        <v>46.68</v>
      </c>
      <c r="Y175">
        <v>306</v>
      </c>
      <c r="Z175">
        <v>1</v>
      </c>
      <c r="AA175">
        <v>1</v>
      </c>
      <c r="AB175">
        <v>5</v>
      </c>
      <c r="AC175" t="s">
        <v>138</v>
      </c>
      <c r="AD175">
        <v>1400</v>
      </c>
      <c r="AE175">
        <v>30263</v>
      </c>
      <c r="AF175" t="s">
        <v>2218</v>
      </c>
      <c r="AG175" t="s">
        <v>139</v>
      </c>
      <c r="AH175" t="s">
        <v>145</v>
      </c>
      <c r="AI175" t="s">
        <v>25</v>
      </c>
      <c r="AJ175">
        <v>877</v>
      </c>
      <c r="AK175" t="s">
        <v>147</v>
      </c>
      <c r="AL175" t="s">
        <v>1086</v>
      </c>
      <c r="AT175" t="str">
        <f t="shared" si="8"/>
        <v>F NÂ° F001-00009487</v>
      </c>
      <c r="AU175">
        <f t="shared" si="9"/>
        <v>259.32</v>
      </c>
      <c r="AV175">
        <f t="shared" si="10"/>
        <v>46.68</v>
      </c>
      <c r="AW175">
        <f t="shared" si="11"/>
        <v>306</v>
      </c>
    </row>
    <row r="176" spans="1:49" ht="15" customHeight="1">
      <c r="A176" t="s">
        <v>1240</v>
      </c>
      <c r="B176" s="17" t="s">
        <v>1241</v>
      </c>
      <c r="C176" t="s">
        <v>21</v>
      </c>
      <c r="D176" s="10">
        <v>45908</v>
      </c>
      <c r="F176" t="s">
        <v>264</v>
      </c>
      <c r="H176" t="s">
        <v>137</v>
      </c>
      <c r="I176">
        <v>20546099904</v>
      </c>
      <c r="J176" t="s">
        <v>2261</v>
      </c>
      <c r="K176" s="10">
        <v>45908</v>
      </c>
      <c r="Q176">
        <v>1895</v>
      </c>
      <c r="R176">
        <v>1000</v>
      </c>
      <c r="S176" s="17" t="s">
        <v>1758</v>
      </c>
      <c r="T176">
        <v>0.30499999999999999</v>
      </c>
      <c r="U176">
        <v>0</v>
      </c>
      <c r="V176">
        <v>258.47000000000003</v>
      </c>
      <c r="W176">
        <v>18</v>
      </c>
      <c r="X176" s="17">
        <v>46.529999999999902</v>
      </c>
      <c r="Y176">
        <v>305</v>
      </c>
      <c r="Z176">
        <v>1</v>
      </c>
      <c r="AA176">
        <v>1</v>
      </c>
      <c r="AB176">
        <v>5</v>
      </c>
      <c r="AC176" t="s">
        <v>138</v>
      </c>
      <c r="AD176">
        <v>1400</v>
      </c>
      <c r="AE176">
        <v>30264</v>
      </c>
      <c r="AF176" t="s">
        <v>2218</v>
      </c>
      <c r="AG176" t="s">
        <v>139</v>
      </c>
      <c r="AH176" t="s">
        <v>145</v>
      </c>
      <c r="AI176" t="s">
        <v>25</v>
      </c>
      <c r="AJ176">
        <v>877</v>
      </c>
      <c r="AK176" t="s">
        <v>147</v>
      </c>
      <c r="AL176" t="s">
        <v>1086</v>
      </c>
      <c r="AT176" t="str">
        <f t="shared" si="8"/>
        <v>F NÂ° F001-00009487</v>
      </c>
      <c r="AU176">
        <f t="shared" si="9"/>
        <v>258.47000000000003</v>
      </c>
      <c r="AV176">
        <f t="shared" si="10"/>
        <v>46.529999999999902</v>
      </c>
      <c r="AW176">
        <f t="shared" si="11"/>
        <v>305</v>
      </c>
    </row>
    <row r="177" spans="1:49" ht="15" customHeight="1">
      <c r="A177" t="s">
        <v>1240</v>
      </c>
      <c r="B177" s="17" t="s">
        <v>1241</v>
      </c>
      <c r="C177" t="s">
        <v>21</v>
      </c>
      <c r="D177" s="10">
        <v>45908</v>
      </c>
      <c r="F177" t="s">
        <v>264</v>
      </c>
      <c r="H177" t="s">
        <v>137</v>
      </c>
      <c r="I177">
        <v>20546099904</v>
      </c>
      <c r="J177" t="s">
        <v>2261</v>
      </c>
      <c r="K177" s="10">
        <v>45908</v>
      </c>
      <c r="Q177">
        <v>1895</v>
      </c>
      <c r="R177">
        <v>500</v>
      </c>
      <c r="S177">
        <v>0.16272</v>
      </c>
      <c r="T177">
        <v>0.192</v>
      </c>
      <c r="U177">
        <v>0</v>
      </c>
      <c r="V177">
        <v>81.36</v>
      </c>
      <c r="W177">
        <v>17.989999999999998</v>
      </c>
      <c r="X177">
        <v>14.64</v>
      </c>
      <c r="Y177">
        <v>96</v>
      </c>
      <c r="Z177">
        <v>1</v>
      </c>
      <c r="AA177">
        <v>1</v>
      </c>
      <c r="AB177">
        <v>5</v>
      </c>
      <c r="AC177" t="s">
        <v>138</v>
      </c>
      <c r="AD177">
        <v>1400</v>
      </c>
      <c r="AE177">
        <v>30265</v>
      </c>
      <c r="AF177" t="s">
        <v>2218</v>
      </c>
      <c r="AG177" t="s">
        <v>139</v>
      </c>
      <c r="AH177" t="s">
        <v>145</v>
      </c>
      <c r="AI177" t="s">
        <v>25</v>
      </c>
      <c r="AJ177">
        <v>877</v>
      </c>
      <c r="AK177" t="s">
        <v>147</v>
      </c>
      <c r="AL177" t="s">
        <v>1086</v>
      </c>
      <c r="AT177" t="str">
        <f t="shared" si="8"/>
        <v>F NÂ° F001-00009487</v>
      </c>
      <c r="AU177">
        <f t="shared" si="9"/>
        <v>81.36</v>
      </c>
      <c r="AV177">
        <f t="shared" si="10"/>
        <v>14.64</v>
      </c>
      <c r="AW177">
        <f t="shared" si="11"/>
        <v>96</v>
      </c>
    </row>
    <row r="178" spans="1:49" ht="15" customHeight="1">
      <c r="A178" t="s">
        <v>1240</v>
      </c>
      <c r="B178" s="17" t="s">
        <v>1241</v>
      </c>
      <c r="C178" t="s">
        <v>21</v>
      </c>
      <c r="D178" s="10">
        <v>45908</v>
      </c>
      <c r="F178" t="s">
        <v>264</v>
      </c>
      <c r="H178" t="s">
        <v>137</v>
      </c>
      <c r="I178">
        <v>20546099904</v>
      </c>
      <c r="J178" t="s">
        <v>2261</v>
      </c>
      <c r="K178" s="10">
        <v>45908</v>
      </c>
      <c r="Q178">
        <v>1895</v>
      </c>
      <c r="R178">
        <v>500</v>
      </c>
      <c r="S178">
        <v>0.16272</v>
      </c>
      <c r="T178">
        <v>0.192</v>
      </c>
      <c r="U178">
        <v>0</v>
      </c>
      <c r="V178">
        <v>81.36</v>
      </c>
      <c r="W178">
        <v>17.989999999999998</v>
      </c>
      <c r="X178">
        <v>14.64</v>
      </c>
      <c r="Y178">
        <v>96</v>
      </c>
      <c r="Z178">
        <v>1</v>
      </c>
      <c r="AA178">
        <v>1</v>
      </c>
      <c r="AB178">
        <v>5</v>
      </c>
      <c r="AC178" t="s">
        <v>138</v>
      </c>
      <c r="AD178">
        <v>1400</v>
      </c>
      <c r="AE178">
        <v>30266</v>
      </c>
      <c r="AF178" t="s">
        <v>2218</v>
      </c>
      <c r="AG178" t="s">
        <v>139</v>
      </c>
      <c r="AH178" t="s">
        <v>145</v>
      </c>
      <c r="AI178" t="s">
        <v>25</v>
      </c>
      <c r="AJ178">
        <v>877</v>
      </c>
      <c r="AK178" t="s">
        <v>147</v>
      </c>
      <c r="AL178" t="s">
        <v>1086</v>
      </c>
      <c r="AT178" t="str">
        <f t="shared" si="8"/>
        <v>F NÂ° F001-00009487</v>
      </c>
      <c r="AU178">
        <f t="shared" si="9"/>
        <v>81.36</v>
      </c>
      <c r="AV178">
        <f t="shared" si="10"/>
        <v>14.64</v>
      </c>
      <c r="AW178">
        <f t="shared" si="11"/>
        <v>96</v>
      </c>
    </row>
    <row r="179" spans="1:49" ht="15" customHeight="1">
      <c r="A179" t="s">
        <v>1240</v>
      </c>
      <c r="B179" s="17" t="s">
        <v>1241</v>
      </c>
      <c r="C179" t="s">
        <v>21</v>
      </c>
      <c r="D179" s="10">
        <v>45908</v>
      </c>
      <c r="F179" t="s">
        <v>264</v>
      </c>
      <c r="H179" t="s">
        <v>137</v>
      </c>
      <c r="I179">
        <v>20546099904</v>
      </c>
      <c r="J179" t="s">
        <v>2261</v>
      </c>
      <c r="K179" s="10">
        <v>45908</v>
      </c>
      <c r="Q179">
        <v>1895</v>
      </c>
      <c r="R179">
        <v>1000</v>
      </c>
      <c r="S179">
        <v>0.23219999999999999</v>
      </c>
      <c r="T179">
        <v>0.27400000000000002</v>
      </c>
      <c r="U179">
        <v>0</v>
      </c>
      <c r="V179">
        <v>232.2</v>
      </c>
      <c r="W179">
        <v>18</v>
      </c>
      <c r="X179" s="17">
        <v>41.8</v>
      </c>
      <c r="Y179">
        <v>274</v>
      </c>
      <c r="Z179">
        <v>1</v>
      </c>
      <c r="AA179">
        <v>1</v>
      </c>
      <c r="AB179">
        <v>5</v>
      </c>
      <c r="AC179" t="s">
        <v>138</v>
      </c>
      <c r="AD179">
        <v>1400</v>
      </c>
      <c r="AE179">
        <v>30267</v>
      </c>
      <c r="AF179" t="s">
        <v>2218</v>
      </c>
      <c r="AG179" t="s">
        <v>139</v>
      </c>
      <c r="AH179" t="s">
        <v>145</v>
      </c>
      <c r="AI179" t="s">
        <v>25</v>
      </c>
      <c r="AJ179">
        <v>877</v>
      </c>
      <c r="AK179" t="s">
        <v>147</v>
      </c>
      <c r="AL179" t="s">
        <v>1086</v>
      </c>
      <c r="AT179" t="str">
        <f t="shared" si="8"/>
        <v>F NÂ° F001-00009487</v>
      </c>
      <c r="AU179">
        <f t="shared" si="9"/>
        <v>232.2</v>
      </c>
      <c r="AV179">
        <f t="shared" si="10"/>
        <v>41.8</v>
      </c>
      <c r="AW179">
        <f t="shared" si="11"/>
        <v>274</v>
      </c>
    </row>
    <row r="180" spans="1:49" ht="15" customHeight="1">
      <c r="A180" t="s">
        <v>1240</v>
      </c>
      <c r="B180" s="17" t="s">
        <v>1241</v>
      </c>
      <c r="C180" t="s">
        <v>21</v>
      </c>
      <c r="D180" s="10">
        <v>45908</v>
      </c>
      <c r="F180" t="s">
        <v>264</v>
      </c>
      <c r="H180" t="s">
        <v>137</v>
      </c>
      <c r="I180">
        <v>20546099904</v>
      </c>
      <c r="J180" t="s">
        <v>2261</v>
      </c>
      <c r="K180" s="10">
        <v>45908</v>
      </c>
      <c r="Q180">
        <v>1895</v>
      </c>
      <c r="R180">
        <v>2000</v>
      </c>
      <c r="S180">
        <v>0.11609999999999999</v>
      </c>
      <c r="T180">
        <v>0.13700000000000001</v>
      </c>
      <c r="U180">
        <v>0</v>
      </c>
      <c r="V180">
        <v>232.2</v>
      </c>
      <c r="W180">
        <v>18</v>
      </c>
      <c r="X180" s="17">
        <v>41.8</v>
      </c>
      <c r="Y180">
        <v>274</v>
      </c>
      <c r="Z180">
        <v>1</v>
      </c>
      <c r="AA180">
        <v>1</v>
      </c>
      <c r="AB180">
        <v>5</v>
      </c>
      <c r="AC180" t="s">
        <v>138</v>
      </c>
      <c r="AD180">
        <v>1400</v>
      </c>
      <c r="AE180">
        <v>30268</v>
      </c>
      <c r="AF180" t="s">
        <v>2218</v>
      </c>
      <c r="AG180" t="s">
        <v>139</v>
      </c>
      <c r="AH180" t="s">
        <v>145</v>
      </c>
      <c r="AI180" t="s">
        <v>25</v>
      </c>
      <c r="AJ180">
        <v>877</v>
      </c>
      <c r="AK180" t="s">
        <v>147</v>
      </c>
      <c r="AL180" t="s">
        <v>1086</v>
      </c>
      <c r="AT180" t="str">
        <f t="shared" si="8"/>
        <v>F NÂ° F001-00009487</v>
      </c>
      <c r="AU180">
        <f t="shared" si="9"/>
        <v>232.2</v>
      </c>
      <c r="AV180">
        <f t="shared" si="10"/>
        <v>41.8</v>
      </c>
      <c r="AW180">
        <f t="shared" si="11"/>
        <v>274</v>
      </c>
    </row>
    <row r="181" spans="1:49" ht="15" customHeight="1">
      <c r="A181" t="s">
        <v>1240</v>
      </c>
      <c r="B181" s="17" t="s">
        <v>1241</v>
      </c>
      <c r="C181" t="s">
        <v>21</v>
      </c>
      <c r="D181" s="10">
        <v>45908</v>
      </c>
      <c r="F181" t="s">
        <v>264</v>
      </c>
      <c r="H181" t="s">
        <v>137</v>
      </c>
      <c r="I181">
        <v>20546099904</v>
      </c>
      <c r="J181" t="s">
        <v>2261</v>
      </c>
      <c r="K181" s="10">
        <v>45908</v>
      </c>
      <c r="Q181">
        <v>1895</v>
      </c>
      <c r="R181">
        <v>500</v>
      </c>
      <c r="S181" s="17" t="s">
        <v>1759</v>
      </c>
      <c r="T181">
        <v>0.36599999999999999</v>
      </c>
      <c r="U181">
        <v>0</v>
      </c>
      <c r="V181">
        <v>155.08000000000001</v>
      </c>
      <c r="W181">
        <v>18</v>
      </c>
      <c r="X181" s="17">
        <v>27.919999999999899</v>
      </c>
      <c r="Y181">
        <v>183</v>
      </c>
      <c r="Z181">
        <v>1</v>
      </c>
      <c r="AA181">
        <v>1</v>
      </c>
      <c r="AB181">
        <v>5</v>
      </c>
      <c r="AC181" t="s">
        <v>138</v>
      </c>
      <c r="AD181">
        <v>1400</v>
      </c>
      <c r="AE181">
        <v>30269</v>
      </c>
      <c r="AF181" t="s">
        <v>2218</v>
      </c>
      <c r="AG181" t="s">
        <v>139</v>
      </c>
      <c r="AH181" t="s">
        <v>145</v>
      </c>
      <c r="AI181" t="s">
        <v>25</v>
      </c>
      <c r="AJ181">
        <v>877</v>
      </c>
      <c r="AK181" t="s">
        <v>147</v>
      </c>
      <c r="AL181" t="s">
        <v>1086</v>
      </c>
      <c r="AT181" t="str">
        <f t="shared" si="8"/>
        <v>F NÂ° F001-00009487</v>
      </c>
      <c r="AU181">
        <f t="shared" si="9"/>
        <v>155.08000000000001</v>
      </c>
      <c r="AV181">
        <f t="shared" si="10"/>
        <v>27.919999999999899</v>
      </c>
      <c r="AW181">
        <f t="shared" si="11"/>
        <v>183</v>
      </c>
    </row>
    <row r="182" spans="1:49" ht="15" customHeight="1">
      <c r="A182" t="s">
        <v>1240</v>
      </c>
      <c r="B182" s="17" t="s">
        <v>1241</v>
      </c>
      <c r="C182" t="s">
        <v>21</v>
      </c>
      <c r="D182" s="10">
        <v>45908</v>
      </c>
      <c r="F182" t="s">
        <v>264</v>
      </c>
      <c r="H182" t="s">
        <v>137</v>
      </c>
      <c r="I182">
        <v>20546099904</v>
      </c>
      <c r="J182" t="s">
        <v>2261</v>
      </c>
      <c r="K182" s="10">
        <v>45908</v>
      </c>
      <c r="Q182">
        <v>1895</v>
      </c>
      <c r="R182">
        <v>2000</v>
      </c>
      <c r="S182">
        <v>7.7965000000000007E-2</v>
      </c>
      <c r="T182">
        <v>9.1999999999999998E-2</v>
      </c>
      <c r="U182">
        <v>0</v>
      </c>
      <c r="V182">
        <v>155.93</v>
      </c>
      <c r="W182">
        <v>18</v>
      </c>
      <c r="X182" s="17">
        <v>28.069999999999901</v>
      </c>
      <c r="Y182">
        <v>184</v>
      </c>
      <c r="Z182">
        <v>1</v>
      </c>
      <c r="AA182">
        <v>1</v>
      </c>
      <c r="AB182">
        <v>5</v>
      </c>
      <c r="AC182" t="s">
        <v>138</v>
      </c>
      <c r="AD182">
        <v>1400</v>
      </c>
      <c r="AE182">
        <v>30270</v>
      </c>
      <c r="AF182" t="s">
        <v>2218</v>
      </c>
      <c r="AG182" t="s">
        <v>139</v>
      </c>
      <c r="AH182" t="s">
        <v>145</v>
      </c>
      <c r="AI182" t="s">
        <v>25</v>
      </c>
      <c r="AJ182">
        <v>877</v>
      </c>
      <c r="AK182" t="s">
        <v>147</v>
      </c>
      <c r="AL182" t="s">
        <v>1086</v>
      </c>
      <c r="AT182" t="str">
        <f t="shared" si="8"/>
        <v>F NÂ° F001-00009487</v>
      </c>
      <c r="AU182">
        <f t="shared" si="9"/>
        <v>155.93</v>
      </c>
      <c r="AV182">
        <f t="shared" si="10"/>
        <v>28.069999999999901</v>
      </c>
      <c r="AW182">
        <f t="shared" si="11"/>
        <v>184</v>
      </c>
    </row>
    <row r="183" spans="1:49" ht="15" customHeight="1">
      <c r="A183" t="s">
        <v>1240</v>
      </c>
      <c r="B183" s="17" t="s">
        <v>1241</v>
      </c>
      <c r="C183" t="s">
        <v>21</v>
      </c>
      <c r="D183" s="10">
        <v>45908</v>
      </c>
      <c r="F183" t="s">
        <v>264</v>
      </c>
      <c r="H183" t="s">
        <v>137</v>
      </c>
      <c r="I183">
        <v>20546099904</v>
      </c>
      <c r="J183" t="s">
        <v>2261</v>
      </c>
      <c r="K183" s="10">
        <v>45908</v>
      </c>
      <c r="Q183">
        <v>1895</v>
      </c>
      <c r="R183">
        <v>1000</v>
      </c>
      <c r="S183" s="17" t="s">
        <v>1757</v>
      </c>
      <c r="T183">
        <v>0.183</v>
      </c>
      <c r="U183">
        <v>0</v>
      </c>
      <c r="V183">
        <v>155.08000000000001</v>
      </c>
      <c r="W183">
        <v>18</v>
      </c>
      <c r="X183" s="17">
        <v>27.919999999999899</v>
      </c>
      <c r="Y183">
        <v>183</v>
      </c>
      <c r="Z183">
        <v>1</v>
      </c>
      <c r="AA183">
        <v>1</v>
      </c>
      <c r="AB183">
        <v>5</v>
      </c>
      <c r="AC183" t="s">
        <v>138</v>
      </c>
      <c r="AD183">
        <v>1400</v>
      </c>
      <c r="AE183">
        <v>30271</v>
      </c>
      <c r="AF183" t="s">
        <v>2218</v>
      </c>
      <c r="AG183" t="s">
        <v>139</v>
      </c>
      <c r="AH183" t="s">
        <v>145</v>
      </c>
      <c r="AI183" t="s">
        <v>25</v>
      </c>
      <c r="AJ183">
        <v>877</v>
      </c>
      <c r="AK183" t="s">
        <v>147</v>
      </c>
      <c r="AL183" t="s">
        <v>1086</v>
      </c>
      <c r="AT183" t="str">
        <f t="shared" si="8"/>
        <v>F NÂ° F001-00009487</v>
      </c>
      <c r="AU183">
        <f t="shared" si="9"/>
        <v>155.08000000000001</v>
      </c>
      <c r="AV183">
        <f t="shared" si="10"/>
        <v>27.919999999999899</v>
      </c>
      <c r="AW183">
        <f t="shared" si="11"/>
        <v>183</v>
      </c>
    </row>
    <row r="184" spans="1:49" ht="15" customHeight="1">
      <c r="A184" t="s">
        <v>1240</v>
      </c>
      <c r="B184" s="17" t="s">
        <v>1241</v>
      </c>
      <c r="C184" t="s">
        <v>21</v>
      </c>
      <c r="D184" s="10">
        <v>45908</v>
      </c>
      <c r="F184" t="s">
        <v>264</v>
      </c>
      <c r="H184" t="s">
        <v>137</v>
      </c>
      <c r="I184">
        <v>20546099904</v>
      </c>
      <c r="J184" t="s">
        <v>2261</v>
      </c>
      <c r="K184" s="10">
        <v>45908</v>
      </c>
      <c r="Q184">
        <v>1895</v>
      </c>
      <c r="R184">
        <v>500</v>
      </c>
      <c r="S184">
        <v>0.30678</v>
      </c>
      <c r="T184">
        <v>0.36199999999999999</v>
      </c>
      <c r="U184">
        <v>0</v>
      </c>
      <c r="V184">
        <v>153.38999999999999</v>
      </c>
      <c r="W184">
        <v>18</v>
      </c>
      <c r="X184" s="17">
        <v>27.61</v>
      </c>
      <c r="Y184">
        <v>181</v>
      </c>
      <c r="Z184">
        <v>1</v>
      </c>
      <c r="AA184">
        <v>1</v>
      </c>
      <c r="AB184">
        <v>5</v>
      </c>
      <c r="AC184" t="s">
        <v>138</v>
      </c>
      <c r="AD184">
        <v>1400</v>
      </c>
      <c r="AE184">
        <v>30272</v>
      </c>
      <c r="AF184" t="s">
        <v>2218</v>
      </c>
      <c r="AG184" t="s">
        <v>139</v>
      </c>
      <c r="AH184" t="s">
        <v>145</v>
      </c>
      <c r="AI184" t="s">
        <v>25</v>
      </c>
      <c r="AJ184">
        <v>877</v>
      </c>
      <c r="AK184" t="s">
        <v>147</v>
      </c>
      <c r="AL184" t="s">
        <v>1086</v>
      </c>
      <c r="AT184" t="str">
        <f t="shared" si="8"/>
        <v>F NÂ° F001-00009487</v>
      </c>
      <c r="AU184">
        <f t="shared" si="9"/>
        <v>153.38999999999999</v>
      </c>
      <c r="AV184">
        <f t="shared" si="10"/>
        <v>27.61</v>
      </c>
      <c r="AW184">
        <f t="shared" si="11"/>
        <v>181</v>
      </c>
    </row>
    <row r="185" spans="1:49" ht="15" customHeight="1">
      <c r="A185" t="s">
        <v>1242</v>
      </c>
      <c r="B185" s="17" t="s">
        <v>1243</v>
      </c>
      <c r="C185" t="s">
        <v>21</v>
      </c>
      <c r="D185" s="10">
        <v>45929</v>
      </c>
      <c r="E185" s="18">
        <v>45957.697476851848</v>
      </c>
      <c r="F185" t="s">
        <v>334</v>
      </c>
      <c r="H185" t="s">
        <v>137</v>
      </c>
      <c r="I185">
        <v>20503840121</v>
      </c>
      <c r="J185" t="s">
        <v>2262</v>
      </c>
      <c r="K185" s="10">
        <v>45929</v>
      </c>
      <c r="Q185">
        <v>2048</v>
      </c>
      <c r="R185">
        <v>1</v>
      </c>
      <c r="S185">
        <v>241.11</v>
      </c>
      <c r="T185">
        <v>241.11</v>
      </c>
      <c r="U185">
        <v>0</v>
      </c>
      <c r="V185">
        <v>241.11</v>
      </c>
      <c r="W185">
        <v>0</v>
      </c>
      <c r="X185">
        <v>0</v>
      </c>
      <c r="Y185">
        <v>241.11</v>
      </c>
      <c r="Z185">
        <v>1</v>
      </c>
      <c r="AA185">
        <v>1</v>
      </c>
      <c r="AB185">
        <v>5</v>
      </c>
      <c r="AC185" t="s">
        <v>138</v>
      </c>
      <c r="AD185">
        <v>6107</v>
      </c>
      <c r="AE185">
        <v>30639</v>
      </c>
      <c r="AF185" t="s">
        <v>1145</v>
      </c>
      <c r="AG185" t="s">
        <v>139</v>
      </c>
      <c r="AH185" t="s">
        <v>145</v>
      </c>
      <c r="AI185" t="s">
        <v>25</v>
      </c>
      <c r="AJ185">
        <v>6806</v>
      </c>
      <c r="AK185" t="s">
        <v>1146</v>
      </c>
      <c r="AL185" t="s">
        <v>1098</v>
      </c>
      <c r="AT185" t="str">
        <f t="shared" si="8"/>
        <v>F814-00044499</v>
      </c>
      <c r="AU185">
        <f t="shared" si="9"/>
        <v>241.11</v>
      </c>
      <c r="AV185">
        <f t="shared" si="10"/>
        <v>0</v>
      </c>
      <c r="AW185">
        <f t="shared" si="11"/>
        <v>241.11</v>
      </c>
    </row>
    <row r="186" spans="1:49" ht="15" customHeight="1">
      <c r="A186" t="s">
        <v>1244</v>
      </c>
      <c r="B186" s="17" t="s">
        <v>1245</v>
      </c>
      <c r="C186" t="s">
        <v>21</v>
      </c>
      <c r="D186" s="10">
        <v>45929</v>
      </c>
      <c r="E186" s="18">
        <v>45957.692523148151</v>
      </c>
      <c r="F186" t="s">
        <v>337</v>
      </c>
      <c r="H186" t="s">
        <v>137</v>
      </c>
      <c r="I186">
        <v>20604183597</v>
      </c>
      <c r="J186" t="s">
        <v>2263</v>
      </c>
      <c r="K186" s="10">
        <v>45929</v>
      </c>
      <c r="Q186">
        <v>2048</v>
      </c>
      <c r="R186">
        <v>1</v>
      </c>
      <c r="S186">
        <v>64</v>
      </c>
      <c r="T186">
        <v>64</v>
      </c>
      <c r="U186">
        <v>0</v>
      </c>
      <c r="V186">
        <v>64</v>
      </c>
      <c r="W186">
        <v>0</v>
      </c>
      <c r="X186">
        <v>0</v>
      </c>
      <c r="Y186">
        <v>64</v>
      </c>
      <c r="Z186">
        <v>1</v>
      </c>
      <c r="AA186">
        <v>1</v>
      </c>
      <c r="AB186">
        <v>5</v>
      </c>
      <c r="AC186" t="s">
        <v>138</v>
      </c>
      <c r="AD186">
        <v>6106</v>
      </c>
      <c r="AE186">
        <v>30631</v>
      </c>
      <c r="AF186" t="s">
        <v>1145</v>
      </c>
      <c r="AG186" t="s">
        <v>139</v>
      </c>
      <c r="AH186" t="s">
        <v>145</v>
      </c>
      <c r="AI186" t="s">
        <v>25</v>
      </c>
      <c r="AJ186">
        <v>6806</v>
      </c>
      <c r="AK186" t="s">
        <v>1146</v>
      </c>
      <c r="AL186" t="s">
        <v>1098</v>
      </c>
      <c r="AT186" t="str">
        <f t="shared" si="8"/>
        <v>F101-00106453</v>
      </c>
      <c r="AU186">
        <f t="shared" si="9"/>
        <v>64</v>
      </c>
      <c r="AV186">
        <f t="shared" si="10"/>
        <v>0</v>
      </c>
      <c r="AW186">
        <f t="shared" si="11"/>
        <v>64</v>
      </c>
    </row>
    <row r="187" spans="1:49" ht="15" customHeight="1">
      <c r="A187" t="s">
        <v>1246</v>
      </c>
      <c r="B187" s="17" t="s">
        <v>1247</v>
      </c>
      <c r="C187" t="s">
        <v>21</v>
      </c>
      <c r="D187" s="10">
        <v>45906</v>
      </c>
      <c r="F187" t="s">
        <v>460</v>
      </c>
      <c r="H187" t="s">
        <v>137</v>
      </c>
      <c r="J187" t="s">
        <v>2264</v>
      </c>
      <c r="K187" s="10">
        <v>45906</v>
      </c>
      <c r="Q187">
        <v>2040</v>
      </c>
      <c r="R187">
        <v>1</v>
      </c>
      <c r="S187">
        <v>53</v>
      </c>
      <c r="T187">
        <v>62.54</v>
      </c>
      <c r="U187">
        <v>0</v>
      </c>
      <c r="V187">
        <v>53</v>
      </c>
      <c r="W187">
        <v>18</v>
      </c>
      <c r="X187">
        <v>9.5399999999999991</v>
      </c>
      <c r="Y187">
        <v>62.54</v>
      </c>
      <c r="Z187">
        <v>1</v>
      </c>
      <c r="AA187">
        <v>1</v>
      </c>
      <c r="AB187">
        <v>5</v>
      </c>
      <c r="AC187" t="s">
        <v>138</v>
      </c>
      <c r="AD187">
        <v>5627</v>
      </c>
      <c r="AE187">
        <v>30250</v>
      </c>
      <c r="AF187" t="s">
        <v>2013</v>
      </c>
      <c r="AG187" t="s">
        <v>139</v>
      </c>
      <c r="AH187" t="s">
        <v>145</v>
      </c>
      <c r="AI187" t="s">
        <v>25</v>
      </c>
      <c r="AJ187">
        <v>877</v>
      </c>
      <c r="AK187" t="s">
        <v>147</v>
      </c>
      <c r="AL187" t="s">
        <v>1086</v>
      </c>
      <c r="AT187" t="str">
        <f t="shared" si="8"/>
        <v>F FTR1-00000040</v>
      </c>
      <c r="AU187">
        <f t="shared" si="9"/>
        <v>53</v>
      </c>
      <c r="AV187">
        <f t="shared" si="10"/>
        <v>9.5399999999999991</v>
      </c>
      <c r="AW187">
        <f t="shared" si="11"/>
        <v>62.54</v>
      </c>
    </row>
    <row r="188" spans="1:49" ht="15" customHeight="1">
      <c r="A188" t="s">
        <v>1183</v>
      </c>
      <c r="B188" s="17" t="s">
        <v>1248</v>
      </c>
      <c r="C188" t="s">
        <v>21</v>
      </c>
      <c r="D188" s="10">
        <v>45905</v>
      </c>
      <c r="F188" t="s">
        <v>328</v>
      </c>
      <c r="G188" t="s">
        <v>1122</v>
      </c>
      <c r="H188" t="s">
        <v>137</v>
      </c>
      <c r="I188">
        <v>20563684268</v>
      </c>
      <c r="J188" t="s">
        <v>2265</v>
      </c>
      <c r="K188" s="10">
        <v>45905</v>
      </c>
      <c r="Q188">
        <v>1903</v>
      </c>
      <c r="R188">
        <v>7</v>
      </c>
      <c r="S188">
        <v>710</v>
      </c>
      <c r="T188" s="17" t="s">
        <v>1760</v>
      </c>
      <c r="U188">
        <v>0</v>
      </c>
      <c r="V188">
        <v>4970</v>
      </c>
      <c r="W188">
        <v>18</v>
      </c>
      <c r="X188" s="17">
        <v>894.6</v>
      </c>
      <c r="Y188">
        <v>5864.6</v>
      </c>
      <c r="Z188">
        <v>1</v>
      </c>
      <c r="AA188">
        <v>1</v>
      </c>
      <c r="AB188">
        <v>5</v>
      </c>
      <c r="AC188" t="s">
        <v>138</v>
      </c>
      <c r="AD188">
        <v>384</v>
      </c>
      <c r="AE188">
        <v>30285</v>
      </c>
      <c r="AF188" t="s">
        <v>1526</v>
      </c>
      <c r="AG188" t="s">
        <v>139</v>
      </c>
      <c r="AH188" t="s">
        <v>145</v>
      </c>
      <c r="AI188" t="s">
        <v>25</v>
      </c>
      <c r="AJ188">
        <v>6743</v>
      </c>
      <c r="AK188" t="s">
        <v>1040</v>
      </c>
      <c r="AL188" t="s">
        <v>1249</v>
      </c>
      <c r="AT188" t="str">
        <f t="shared" si="8"/>
        <v>F E001-00000528</v>
      </c>
      <c r="AU188">
        <f t="shared" si="9"/>
        <v>4970</v>
      </c>
      <c r="AV188">
        <f t="shared" si="10"/>
        <v>894.6</v>
      </c>
      <c r="AW188">
        <f t="shared" si="11"/>
        <v>5864.6</v>
      </c>
    </row>
    <row r="189" spans="1:49" ht="15" customHeight="1">
      <c r="A189" t="s">
        <v>1183</v>
      </c>
      <c r="B189" s="17" t="s">
        <v>1248</v>
      </c>
      <c r="C189" t="s">
        <v>21</v>
      </c>
      <c r="D189" s="10">
        <v>45905</v>
      </c>
      <c r="F189" t="s">
        <v>328</v>
      </c>
      <c r="G189" t="s">
        <v>1122</v>
      </c>
      <c r="H189" t="s">
        <v>137</v>
      </c>
      <c r="I189">
        <v>20563684268</v>
      </c>
      <c r="J189" t="s">
        <v>2265</v>
      </c>
      <c r="K189" s="10">
        <v>45905</v>
      </c>
      <c r="Q189">
        <v>1905</v>
      </c>
      <c r="R189">
        <v>63</v>
      </c>
      <c r="S189" s="17" t="s">
        <v>1761</v>
      </c>
      <c r="T189" s="17" t="s">
        <v>1762</v>
      </c>
      <c r="U189">
        <v>0</v>
      </c>
      <c r="V189">
        <v>9904.67</v>
      </c>
      <c r="W189">
        <v>18</v>
      </c>
      <c r="X189" s="17">
        <v>1782.84</v>
      </c>
      <c r="Y189">
        <v>11687.51</v>
      </c>
      <c r="Z189">
        <v>1</v>
      </c>
      <c r="AA189">
        <v>1</v>
      </c>
      <c r="AB189">
        <v>5</v>
      </c>
      <c r="AC189" t="s">
        <v>138</v>
      </c>
      <c r="AD189">
        <v>384</v>
      </c>
      <c r="AE189">
        <v>30286</v>
      </c>
      <c r="AF189" t="s">
        <v>2014</v>
      </c>
      <c r="AG189" t="s">
        <v>139</v>
      </c>
      <c r="AH189" t="s">
        <v>145</v>
      </c>
      <c r="AI189" t="s">
        <v>25</v>
      </c>
      <c r="AJ189">
        <v>6743</v>
      </c>
      <c r="AK189" t="s">
        <v>1040</v>
      </c>
      <c r="AL189" t="s">
        <v>1249</v>
      </c>
      <c r="AT189" t="str">
        <f t="shared" si="8"/>
        <v>F E001-00000528</v>
      </c>
      <c r="AU189">
        <f t="shared" si="9"/>
        <v>9904.67</v>
      </c>
      <c r="AV189">
        <f t="shared" si="10"/>
        <v>1782.84</v>
      </c>
      <c r="AW189">
        <f t="shared" si="11"/>
        <v>11687.51</v>
      </c>
    </row>
    <row r="190" spans="1:49" ht="15" customHeight="1">
      <c r="A190" t="s">
        <v>1183</v>
      </c>
      <c r="B190" s="17" t="s">
        <v>1248</v>
      </c>
      <c r="C190" t="s">
        <v>21</v>
      </c>
      <c r="D190" s="10">
        <v>45905</v>
      </c>
      <c r="F190" t="s">
        <v>328</v>
      </c>
      <c r="G190" t="s">
        <v>1122</v>
      </c>
      <c r="H190" t="s">
        <v>137</v>
      </c>
      <c r="I190">
        <v>20563684268</v>
      </c>
      <c r="J190" t="s">
        <v>2265</v>
      </c>
      <c r="K190" s="10">
        <v>45905</v>
      </c>
      <c r="Q190">
        <v>1906</v>
      </c>
      <c r="R190">
        <v>67</v>
      </c>
      <c r="S190">
        <v>97</v>
      </c>
      <c r="T190">
        <v>114.46</v>
      </c>
      <c r="U190">
        <v>0</v>
      </c>
      <c r="V190">
        <v>6499</v>
      </c>
      <c r="W190">
        <v>18</v>
      </c>
      <c r="X190" s="17">
        <v>1169.8199999999899</v>
      </c>
      <c r="Y190">
        <v>7668.82</v>
      </c>
      <c r="Z190">
        <v>1</v>
      </c>
      <c r="AA190">
        <v>1</v>
      </c>
      <c r="AB190">
        <v>5</v>
      </c>
      <c r="AC190" t="s">
        <v>138</v>
      </c>
      <c r="AD190">
        <v>384</v>
      </c>
      <c r="AE190">
        <v>30287</v>
      </c>
      <c r="AF190" t="s">
        <v>2015</v>
      </c>
      <c r="AG190" t="s">
        <v>139</v>
      </c>
      <c r="AH190" t="s">
        <v>145</v>
      </c>
      <c r="AI190" t="s">
        <v>25</v>
      </c>
      <c r="AJ190">
        <v>6743</v>
      </c>
      <c r="AK190" t="s">
        <v>1040</v>
      </c>
      <c r="AL190" t="s">
        <v>1249</v>
      </c>
      <c r="AT190" t="str">
        <f t="shared" si="8"/>
        <v>F E001-00000528</v>
      </c>
      <c r="AU190">
        <f t="shared" si="9"/>
        <v>6499</v>
      </c>
      <c r="AV190">
        <f t="shared" si="10"/>
        <v>1169.8199999999899</v>
      </c>
      <c r="AW190">
        <f t="shared" si="11"/>
        <v>7668.82</v>
      </c>
    </row>
    <row r="191" spans="1:49" ht="15" customHeight="1">
      <c r="A191" t="s">
        <v>1250</v>
      </c>
      <c r="B191" s="17" t="s">
        <v>1251</v>
      </c>
      <c r="C191" t="s">
        <v>21</v>
      </c>
      <c r="D191" s="10">
        <v>45926</v>
      </c>
      <c r="E191" s="18">
        <v>45957.70689814815</v>
      </c>
      <c r="F191" t="s">
        <v>422</v>
      </c>
      <c r="H191" t="s">
        <v>137</v>
      </c>
      <c r="I191">
        <v>20331898008</v>
      </c>
      <c r="J191" t="s">
        <v>2266</v>
      </c>
      <c r="K191" s="10">
        <v>45926</v>
      </c>
      <c r="Q191">
        <v>2023</v>
      </c>
      <c r="R191">
        <v>1</v>
      </c>
      <c r="S191">
        <v>20.079999999999998</v>
      </c>
      <c r="T191">
        <v>23.7</v>
      </c>
      <c r="U191">
        <v>0</v>
      </c>
      <c r="V191">
        <v>20.079999999999998</v>
      </c>
      <c r="W191">
        <v>18.03</v>
      </c>
      <c r="X191" s="17">
        <v>3.62</v>
      </c>
      <c r="Y191">
        <v>23.7</v>
      </c>
      <c r="Z191">
        <v>1</v>
      </c>
      <c r="AA191">
        <v>1</v>
      </c>
      <c r="AB191">
        <v>2</v>
      </c>
      <c r="AC191" t="s">
        <v>1045</v>
      </c>
      <c r="AD191">
        <v>1450</v>
      </c>
      <c r="AE191">
        <v>30583</v>
      </c>
      <c r="AF191" t="s">
        <v>2007</v>
      </c>
      <c r="AG191" t="s">
        <v>139</v>
      </c>
      <c r="AH191" t="s">
        <v>145</v>
      </c>
      <c r="AI191" t="s">
        <v>25</v>
      </c>
      <c r="AJ191">
        <v>6695</v>
      </c>
      <c r="AK191" t="s">
        <v>1252</v>
      </c>
      <c r="AL191" t="s">
        <v>1164</v>
      </c>
      <c r="AT191" t="str">
        <f t="shared" si="8"/>
        <v>S102-00419303</v>
      </c>
      <c r="AU191">
        <f t="shared" si="9"/>
        <v>20.079999999999998</v>
      </c>
      <c r="AV191">
        <f t="shared" si="10"/>
        <v>3.62</v>
      </c>
      <c r="AW191">
        <f t="shared" si="11"/>
        <v>23.7</v>
      </c>
    </row>
    <row r="192" spans="1:49" ht="15" customHeight="1">
      <c r="A192" t="s">
        <v>1066</v>
      </c>
      <c r="B192" s="17" t="s">
        <v>1253</v>
      </c>
      <c r="C192" t="s">
        <v>21</v>
      </c>
      <c r="D192" s="10">
        <v>45924</v>
      </c>
      <c r="E192" s="18">
        <v>45957.637465277781</v>
      </c>
      <c r="F192" t="s">
        <v>213</v>
      </c>
      <c r="H192" t="s">
        <v>137</v>
      </c>
      <c r="I192">
        <v>20606014113</v>
      </c>
      <c r="J192" t="s">
        <v>2267</v>
      </c>
      <c r="K192" s="10">
        <v>45924</v>
      </c>
      <c r="Q192">
        <v>1912</v>
      </c>
      <c r="R192">
        <v>1</v>
      </c>
      <c r="S192">
        <v>444</v>
      </c>
      <c r="T192">
        <v>444</v>
      </c>
      <c r="U192">
        <v>0</v>
      </c>
      <c r="V192">
        <v>444</v>
      </c>
      <c r="W192">
        <v>0</v>
      </c>
      <c r="X192">
        <v>0</v>
      </c>
      <c r="Y192">
        <v>444</v>
      </c>
      <c r="Z192">
        <v>1</v>
      </c>
      <c r="AA192">
        <v>1</v>
      </c>
      <c r="AB192">
        <v>5</v>
      </c>
      <c r="AC192" t="s">
        <v>138</v>
      </c>
      <c r="AD192">
        <v>1529</v>
      </c>
      <c r="AE192">
        <v>30504</v>
      </c>
      <c r="AF192" t="s">
        <v>1068</v>
      </c>
      <c r="AG192" t="s">
        <v>139</v>
      </c>
      <c r="AH192" t="s">
        <v>145</v>
      </c>
      <c r="AI192" t="s">
        <v>25</v>
      </c>
      <c r="AJ192">
        <v>6726</v>
      </c>
      <c r="AK192" t="s">
        <v>141</v>
      </c>
      <c r="AL192" t="s">
        <v>1069</v>
      </c>
      <c r="AT192" t="str">
        <f t="shared" si="8"/>
        <v>F003-00000798</v>
      </c>
      <c r="AU192">
        <f t="shared" si="9"/>
        <v>444</v>
      </c>
      <c r="AV192">
        <f t="shared" si="10"/>
        <v>0</v>
      </c>
      <c r="AW192">
        <f t="shared" si="11"/>
        <v>444</v>
      </c>
    </row>
    <row r="193" spans="1:49" ht="15" customHeight="1">
      <c r="A193" t="s">
        <v>1066</v>
      </c>
      <c r="B193" s="17" t="s">
        <v>1253</v>
      </c>
      <c r="C193" t="s">
        <v>21</v>
      </c>
      <c r="D193" s="10">
        <v>45924</v>
      </c>
      <c r="E193" s="18">
        <v>45957.637465277781</v>
      </c>
      <c r="F193" t="s">
        <v>213</v>
      </c>
      <c r="H193" t="s">
        <v>137</v>
      </c>
      <c r="I193">
        <v>20606014113</v>
      </c>
      <c r="J193" t="s">
        <v>2267</v>
      </c>
      <c r="K193" s="10">
        <v>45924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5</v>
      </c>
      <c r="AC193" t="s">
        <v>138</v>
      </c>
      <c r="AD193">
        <v>1529</v>
      </c>
      <c r="AE193">
        <v>30506</v>
      </c>
      <c r="AH193" t="s">
        <v>145</v>
      </c>
      <c r="AI193" t="s">
        <v>25</v>
      </c>
      <c r="AJ193">
        <v>6726</v>
      </c>
      <c r="AK193" t="s">
        <v>141</v>
      </c>
      <c r="AL193" t="s">
        <v>1047</v>
      </c>
      <c r="AT193" t="str">
        <f t="shared" si="8"/>
        <v>F003-00000798</v>
      </c>
      <c r="AU193">
        <f t="shared" si="9"/>
        <v>0</v>
      </c>
      <c r="AV193">
        <f t="shared" si="10"/>
        <v>0</v>
      </c>
      <c r="AW193">
        <f t="shared" si="11"/>
        <v>0</v>
      </c>
    </row>
    <row r="194" spans="1:49" ht="15" customHeight="1">
      <c r="A194" t="s">
        <v>1254</v>
      </c>
      <c r="B194" s="17" t="s">
        <v>1255</v>
      </c>
      <c r="C194" t="s">
        <v>21</v>
      </c>
      <c r="D194" s="10">
        <v>45904</v>
      </c>
      <c r="F194" t="s">
        <v>1096</v>
      </c>
      <c r="H194" t="s">
        <v>137</v>
      </c>
      <c r="I194">
        <v>20467534026</v>
      </c>
      <c r="J194" t="s">
        <v>2268</v>
      </c>
      <c r="K194" s="10">
        <v>45904</v>
      </c>
      <c r="Q194">
        <v>1923</v>
      </c>
      <c r="R194">
        <v>1</v>
      </c>
      <c r="S194">
        <v>27.03</v>
      </c>
      <c r="T194">
        <v>31.9</v>
      </c>
      <c r="U194">
        <v>0</v>
      </c>
      <c r="V194">
        <v>27.03</v>
      </c>
      <c r="W194">
        <v>18.02</v>
      </c>
      <c r="X194" s="17">
        <v>4.8699999999999903</v>
      </c>
      <c r="Y194">
        <v>31.9</v>
      </c>
      <c r="Z194">
        <v>1</v>
      </c>
      <c r="AA194">
        <v>1</v>
      </c>
      <c r="AB194">
        <v>5</v>
      </c>
      <c r="AC194" t="s">
        <v>138</v>
      </c>
      <c r="AD194">
        <v>2218</v>
      </c>
      <c r="AE194">
        <v>30365</v>
      </c>
      <c r="AF194" t="s">
        <v>2016</v>
      </c>
      <c r="AG194" t="s">
        <v>139</v>
      </c>
      <c r="AH194" t="s">
        <v>145</v>
      </c>
      <c r="AI194" t="s">
        <v>25</v>
      </c>
      <c r="AJ194">
        <v>6960</v>
      </c>
      <c r="AK194" t="s">
        <v>1097</v>
      </c>
      <c r="AL194" t="s">
        <v>1098</v>
      </c>
      <c r="AT194" t="str">
        <f t="shared" ref="AT194:AT257" si="12">+CONCATENATE(A194,"-",B194)</f>
        <v>R SB02-0237683114</v>
      </c>
      <c r="AU194">
        <f t="shared" ref="AU194:AU257" si="13">+IF(Z194=1,V194,IF(Z194=2,V194*AA194))</f>
        <v>27.03</v>
      </c>
      <c r="AV194">
        <f t="shared" ref="AV194:AV257" si="14">+IF(Z194=1,X194,IF(Z194=2,X194*AA194))</f>
        <v>4.8699999999999903</v>
      </c>
      <c r="AW194">
        <f t="shared" ref="AW194:AW257" si="15">+IF(Z194=1,Y194,IF(Z194=2,Y194*AA194))</f>
        <v>31.9</v>
      </c>
    </row>
    <row r="195" spans="1:49" ht="15" customHeight="1">
      <c r="A195" t="s">
        <v>1256</v>
      </c>
      <c r="B195" s="17" t="s">
        <v>1257</v>
      </c>
      <c r="C195" t="s">
        <v>21</v>
      </c>
      <c r="D195" s="10">
        <v>45904</v>
      </c>
      <c r="F195" t="s">
        <v>301</v>
      </c>
      <c r="H195" t="s">
        <v>137</v>
      </c>
      <c r="J195" t="s">
        <v>2269</v>
      </c>
      <c r="K195" s="10">
        <v>45904</v>
      </c>
      <c r="Q195">
        <v>1946</v>
      </c>
      <c r="R195">
        <v>4</v>
      </c>
      <c r="S195">
        <v>9.5775000000000006</v>
      </c>
      <c r="T195">
        <v>11.3</v>
      </c>
      <c r="U195">
        <v>0</v>
      </c>
      <c r="V195">
        <v>38.31</v>
      </c>
      <c r="W195">
        <v>17.98</v>
      </c>
      <c r="X195" s="17">
        <v>6.89</v>
      </c>
      <c r="Y195">
        <v>45.2</v>
      </c>
      <c r="Z195">
        <v>1</v>
      </c>
      <c r="AA195">
        <v>1</v>
      </c>
      <c r="AB195">
        <v>5</v>
      </c>
      <c r="AC195" t="s">
        <v>138</v>
      </c>
      <c r="AD195">
        <v>5078</v>
      </c>
      <c r="AE195">
        <v>30223</v>
      </c>
      <c r="AF195" t="s">
        <v>2017</v>
      </c>
      <c r="AG195" t="s">
        <v>139</v>
      </c>
      <c r="AH195" t="s">
        <v>145</v>
      </c>
      <c r="AI195" t="s">
        <v>25</v>
      </c>
      <c r="AJ195">
        <v>6962</v>
      </c>
      <c r="AK195" t="s">
        <v>149</v>
      </c>
      <c r="AL195" t="s">
        <v>1177</v>
      </c>
      <c r="AT195" t="str">
        <f t="shared" si="12"/>
        <v>F F001-00009405</v>
      </c>
      <c r="AU195">
        <f t="shared" si="13"/>
        <v>38.31</v>
      </c>
      <c r="AV195">
        <f t="shared" si="14"/>
        <v>6.89</v>
      </c>
      <c r="AW195">
        <f t="shared" si="15"/>
        <v>45.2</v>
      </c>
    </row>
    <row r="196" spans="1:49" ht="15" customHeight="1">
      <c r="A196" t="s">
        <v>1256</v>
      </c>
      <c r="B196" s="17" t="s">
        <v>1257</v>
      </c>
      <c r="C196" t="s">
        <v>21</v>
      </c>
      <c r="D196" s="10">
        <v>45904</v>
      </c>
      <c r="F196" t="s">
        <v>301</v>
      </c>
      <c r="H196" t="s">
        <v>137</v>
      </c>
      <c r="J196" t="s">
        <v>2269</v>
      </c>
      <c r="K196" s="10">
        <v>45904</v>
      </c>
      <c r="Q196">
        <v>1946</v>
      </c>
      <c r="R196">
        <v>3</v>
      </c>
      <c r="S196">
        <v>17.12</v>
      </c>
      <c r="T196">
        <v>20.2</v>
      </c>
      <c r="U196">
        <v>0</v>
      </c>
      <c r="V196">
        <v>51.36</v>
      </c>
      <c r="W196">
        <v>17.989999999999998</v>
      </c>
      <c r="X196" s="17">
        <v>9.24</v>
      </c>
      <c r="Y196">
        <v>60.6</v>
      </c>
      <c r="Z196">
        <v>1</v>
      </c>
      <c r="AA196">
        <v>1</v>
      </c>
      <c r="AB196">
        <v>5</v>
      </c>
      <c r="AC196" t="s">
        <v>138</v>
      </c>
      <c r="AD196">
        <v>5078</v>
      </c>
      <c r="AE196">
        <v>30224</v>
      </c>
      <c r="AF196" t="s">
        <v>2017</v>
      </c>
      <c r="AG196" t="s">
        <v>139</v>
      </c>
      <c r="AH196" t="s">
        <v>145</v>
      </c>
      <c r="AI196" t="s">
        <v>25</v>
      </c>
      <c r="AJ196">
        <v>6962</v>
      </c>
      <c r="AK196" t="s">
        <v>149</v>
      </c>
      <c r="AL196" t="s">
        <v>1177</v>
      </c>
      <c r="AT196" t="str">
        <f t="shared" si="12"/>
        <v>F F001-00009405</v>
      </c>
      <c r="AU196">
        <f t="shared" si="13"/>
        <v>51.36</v>
      </c>
      <c r="AV196">
        <f t="shared" si="14"/>
        <v>9.24</v>
      </c>
      <c r="AW196">
        <f t="shared" si="15"/>
        <v>60.6</v>
      </c>
    </row>
    <row r="197" spans="1:49" ht="15" customHeight="1">
      <c r="A197" t="s">
        <v>1256</v>
      </c>
      <c r="B197" s="17" t="s">
        <v>1257</v>
      </c>
      <c r="C197" t="s">
        <v>21</v>
      </c>
      <c r="D197" s="10">
        <v>45904</v>
      </c>
      <c r="F197" t="s">
        <v>301</v>
      </c>
      <c r="H197" t="s">
        <v>137</v>
      </c>
      <c r="J197" t="s">
        <v>2269</v>
      </c>
      <c r="K197" s="10">
        <v>45904</v>
      </c>
      <c r="Q197">
        <v>1946</v>
      </c>
      <c r="R197">
        <v>3</v>
      </c>
      <c r="S197">
        <v>10.51</v>
      </c>
      <c r="T197">
        <v>12.4</v>
      </c>
      <c r="U197">
        <v>0</v>
      </c>
      <c r="V197">
        <v>31.53</v>
      </c>
      <c r="W197">
        <v>17.98</v>
      </c>
      <c r="X197" s="17">
        <v>5.67</v>
      </c>
      <c r="Y197">
        <v>37.200000000000003</v>
      </c>
      <c r="Z197">
        <v>1</v>
      </c>
      <c r="AA197">
        <v>1</v>
      </c>
      <c r="AB197">
        <v>5</v>
      </c>
      <c r="AC197" t="s">
        <v>138</v>
      </c>
      <c r="AD197">
        <v>5078</v>
      </c>
      <c r="AE197">
        <v>30225</v>
      </c>
      <c r="AF197" t="s">
        <v>2017</v>
      </c>
      <c r="AG197" t="s">
        <v>139</v>
      </c>
      <c r="AH197" t="s">
        <v>145</v>
      </c>
      <c r="AI197" t="s">
        <v>25</v>
      </c>
      <c r="AJ197">
        <v>6962</v>
      </c>
      <c r="AK197" t="s">
        <v>149</v>
      </c>
      <c r="AL197" t="s">
        <v>1177</v>
      </c>
      <c r="AT197" t="str">
        <f t="shared" si="12"/>
        <v>F F001-00009405</v>
      </c>
      <c r="AU197">
        <f t="shared" si="13"/>
        <v>31.53</v>
      </c>
      <c r="AV197">
        <f t="shared" si="14"/>
        <v>5.67</v>
      </c>
      <c r="AW197">
        <f t="shared" si="15"/>
        <v>37.200000000000003</v>
      </c>
    </row>
    <row r="198" spans="1:49" ht="15" customHeight="1">
      <c r="A198" t="s">
        <v>1256</v>
      </c>
      <c r="B198" s="17" t="s">
        <v>1257</v>
      </c>
      <c r="C198" t="s">
        <v>21</v>
      </c>
      <c r="D198" s="10">
        <v>45904</v>
      </c>
      <c r="F198" t="s">
        <v>301</v>
      </c>
      <c r="H198" t="s">
        <v>137</v>
      </c>
      <c r="J198" t="s">
        <v>2269</v>
      </c>
      <c r="K198" s="10">
        <v>45904</v>
      </c>
      <c r="Q198">
        <v>1946</v>
      </c>
      <c r="R198">
        <v>2</v>
      </c>
      <c r="S198">
        <v>5.4249999999999998</v>
      </c>
      <c r="T198">
        <v>6.4</v>
      </c>
      <c r="U198">
        <v>0</v>
      </c>
      <c r="V198">
        <v>10.85</v>
      </c>
      <c r="W198">
        <v>17.97</v>
      </c>
      <c r="X198" s="17">
        <v>1.95</v>
      </c>
      <c r="Y198">
        <v>12.8</v>
      </c>
      <c r="Z198">
        <v>1</v>
      </c>
      <c r="AA198">
        <v>1</v>
      </c>
      <c r="AB198">
        <v>5</v>
      </c>
      <c r="AC198" t="s">
        <v>138</v>
      </c>
      <c r="AD198">
        <v>5078</v>
      </c>
      <c r="AE198">
        <v>30226</v>
      </c>
      <c r="AF198" t="s">
        <v>2017</v>
      </c>
      <c r="AG198" t="s">
        <v>139</v>
      </c>
      <c r="AH198" t="s">
        <v>145</v>
      </c>
      <c r="AI198" t="s">
        <v>25</v>
      </c>
      <c r="AJ198">
        <v>6962</v>
      </c>
      <c r="AK198" t="s">
        <v>149</v>
      </c>
      <c r="AL198" t="s">
        <v>1177</v>
      </c>
      <c r="AT198" t="str">
        <f t="shared" si="12"/>
        <v>F F001-00009405</v>
      </c>
      <c r="AU198">
        <f t="shared" si="13"/>
        <v>10.85</v>
      </c>
      <c r="AV198">
        <f t="shared" si="14"/>
        <v>1.95</v>
      </c>
      <c r="AW198">
        <f t="shared" si="15"/>
        <v>12.8</v>
      </c>
    </row>
    <row r="199" spans="1:49" ht="15" customHeight="1">
      <c r="A199" t="s">
        <v>1256</v>
      </c>
      <c r="B199" s="17" t="s">
        <v>1257</v>
      </c>
      <c r="C199" t="s">
        <v>21</v>
      </c>
      <c r="D199" s="10">
        <v>45904</v>
      </c>
      <c r="F199" t="s">
        <v>301</v>
      </c>
      <c r="H199" t="s">
        <v>137</v>
      </c>
      <c r="J199" t="s">
        <v>2269</v>
      </c>
      <c r="K199" s="10">
        <v>45904</v>
      </c>
      <c r="Q199">
        <v>1942</v>
      </c>
      <c r="R199">
        <v>2</v>
      </c>
      <c r="S199">
        <v>8.8149999999999995</v>
      </c>
      <c r="T199">
        <v>10.4</v>
      </c>
      <c r="U199">
        <v>0</v>
      </c>
      <c r="V199">
        <v>17.63</v>
      </c>
      <c r="W199">
        <v>17.98</v>
      </c>
      <c r="X199" s="17">
        <v>3.17</v>
      </c>
      <c r="Y199">
        <v>20.8</v>
      </c>
      <c r="Z199">
        <v>1</v>
      </c>
      <c r="AA199">
        <v>1</v>
      </c>
      <c r="AB199">
        <v>5</v>
      </c>
      <c r="AC199" t="s">
        <v>138</v>
      </c>
      <c r="AD199">
        <v>5078</v>
      </c>
      <c r="AE199">
        <v>30227</v>
      </c>
      <c r="AF199" t="s">
        <v>2018</v>
      </c>
      <c r="AG199" t="s">
        <v>139</v>
      </c>
      <c r="AH199" t="s">
        <v>145</v>
      </c>
      <c r="AI199" t="s">
        <v>25</v>
      </c>
      <c r="AJ199">
        <v>6962</v>
      </c>
      <c r="AK199" t="s">
        <v>149</v>
      </c>
      <c r="AL199" t="s">
        <v>1177</v>
      </c>
      <c r="AT199" t="str">
        <f t="shared" si="12"/>
        <v>F F001-00009405</v>
      </c>
      <c r="AU199">
        <f t="shared" si="13"/>
        <v>17.63</v>
      </c>
      <c r="AV199">
        <f t="shared" si="14"/>
        <v>3.17</v>
      </c>
      <c r="AW199">
        <f t="shared" si="15"/>
        <v>20.8</v>
      </c>
    </row>
    <row r="200" spans="1:49" ht="15" customHeight="1">
      <c r="A200" t="s">
        <v>1256</v>
      </c>
      <c r="B200" s="17" t="s">
        <v>1257</v>
      </c>
      <c r="C200" t="s">
        <v>21</v>
      </c>
      <c r="D200" s="10">
        <v>45904</v>
      </c>
      <c r="F200" t="s">
        <v>301</v>
      </c>
      <c r="H200" t="s">
        <v>137</v>
      </c>
      <c r="J200" t="s">
        <v>2269</v>
      </c>
      <c r="K200" s="10">
        <v>45904</v>
      </c>
      <c r="Q200">
        <v>2032</v>
      </c>
      <c r="R200">
        <v>4</v>
      </c>
      <c r="S200">
        <v>4.915</v>
      </c>
      <c r="T200">
        <v>5.8</v>
      </c>
      <c r="U200">
        <v>0</v>
      </c>
      <c r="V200">
        <v>19.66</v>
      </c>
      <c r="W200">
        <v>18.010000000000002</v>
      </c>
      <c r="X200" s="17">
        <v>3.5399999999999898</v>
      </c>
      <c r="Y200">
        <v>23.2</v>
      </c>
      <c r="Z200">
        <v>1</v>
      </c>
      <c r="AA200">
        <v>1</v>
      </c>
      <c r="AB200">
        <v>5</v>
      </c>
      <c r="AC200" t="s">
        <v>138</v>
      </c>
      <c r="AD200">
        <v>5078</v>
      </c>
      <c r="AE200">
        <v>30228</v>
      </c>
      <c r="AF200" t="s">
        <v>2019</v>
      </c>
      <c r="AG200" t="s">
        <v>139</v>
      </c>
      <c r="AH200" t="s">
        <v>145</v>
      </c>
      <c r="AI200" t="s">
        <v>25</v>
      </c>
      <c r="AJ200">
        <v>6962</v>
      </c>
      <c r="AK200" t="s">
        <v>149</v>
      </c>
      <c r="AL200" t="s">
        <v>1177</v>
      </c>
      <c r="AT200" t="str">
        <f t="shared" si="12"/>
        <v>F F001-00009405</v>
      </c>
      <c r="AU200">
        <f t="shared" si="13"/>
        <v>19.66</v>
      </c>
      <c r="AV200">
        <f t="shared" si="14"/>
        <v>3.5399999999999898</v>
      </c>
      <c r="AW200">
        <f t="shared" si="15"/>
        <v>23.2</v>
      </c>
    </row>
    <row r="201" spans="1:49" ht="15" customHeight="1">
      <c r="A201" t="s">
        <v>1256</v>
      </c>
      <c r="B201" s="17" t="s">
        <v>1257</v>
      </c>
      <c r="C201" t="s">
        <v>21</v>
      </c>
      <c r="D201" s="10">
        <v>45904</v>
      </c>
      <c r="F201" t="s">
        <v>301</v>
      </c>
      <c r="H201" t="s">
        <v>137</v>
      </c>
      <c r="J201" t="s">
        <v>2269</v>
      </c>
      <c r="K201" s="10">
        <v>45904</v>
      </c>
      <c r="Q201">
        <v>2032</v>
      </c>
      <c r="R201">
        <v>4</v>
      </c>
      <c r="S201">
        <v>4.915</v>
      </c>
      <c r="T201">
        <v>5.8</v>
      </c>
      <c r="U201">
        <v>0</v>
      </c>
      <c r="V201">
        <v>19.66</v>
      </c>
      <c r="W201">
        <v>18.010000000000002</v>
      </c>
      <c r="X201" s="17">
        <v>3.5399999999999898</v>
      </c>
      <c r="Y201">
        <v>23.2</v>
      </c>
      <c r="Z201">
        <v>1</v>
      </c>
      <c r="AA201">
        <v>1</v>
      </c>
      <c r="AB201">
        <v>5</v>
      </c>
      <c r="AC201" t="s">
        <v>138</v>
      </c>
      <c r="AD201">
        <v>5078</v>
      </c>
      <c r="AE201">
        <v>30229</v>
      </c>
      <c r="AF201" t="s">
        <v>2019</v>
      </c>
      <c r="AG201" t="s">
        <v>139</v>
      </c>
      <c r="AH201" t="s">
        <v>145</v>
      </c>
      <c r="AI201" t="s">
        <v>25</v>
      </c>
      <c r="AJ201">
        <v>6962</v>
      </c>
      <c r="AK201" t="s">
        <v>149</v>
      </c>
      <c r="AL201" t="s">
        <v>1177</v>
      </c>
      <c r="AT201" t="str">
        <f t="shared" si="12"/>
        <v>F F001-00009405</v>
      </c>
      <c r="AU201">
        <f t="shared" si="13"/>
        <v>19.66</v>
      </c>
      <c r="AV201">
        <f t="shared" si="14"/>
        <v>3.5399999999999898</v>
      </c>
      <c r="AW201">
        <f t="shared" si="15"/>
        <v>23.2</v>
      </c>
    </row>
    <row r="202" spans="1:49" ht="15" customHeight="1">
      <c r="A202" t="s">
        <v>1256</v>
      </c>
      <c r="B202" s="17" t="s">
        <v>1257</v>
      </c>
      <c r="C202" t="s">
        <v>21</v>
      </c>
      <c r="D202" s="10">
        <v>45904</v>
      </c>
      <c r="F202" t="s">
        <v>301</v>
      </c>
      <c r="H202" t="s">
        <v>137</v>
      </c>
      <c r="J202" t="s">
        <v>2269</v>
      </c>
      <c r="K202" s="10">
        <v>45904</v>
      </c>
      <c r="Q202">
        <v>1944</v>
      </c>
      <c r="R202">
        <v>2</v>
      </c>
      <c r="S202">
        <v>22.795000000000002</v>
      </c>
      <c r="T202">
        <v>26.9</v>
      </c>
      <c r="U202">
        <v>0</v>
      </c>
      <c r="V202">
        <v>45.59</v>
      </c>
      <c r="W202">
        <v>18.010000000000002</v>
      </c>
      <c r="X202" s="17">
        <v>8.2099999999999902</v>
      </c>
      <c r="Y202">
        <v>53.8</v>
      </c>
      <c r="Z202">
        <v>1</v>
      </c>
      <c r="AA202">
        <v>1</v>
      </c>
      <c r="AB202">
        <v>5</v>
      </c>
      <c r="AC202" t="s">
        <v>138</v>
      </c>
      <c r="AD202">
        <v>5078</v>
      </c>
      <c r="AE202">
        <v>30230</v>
      </c>
      <c r="AF202" t="s">
        <v>2020</v>
      </c>
      <c r="AG202" t="s">
        <v>139</v>
      </c>
      <c r="AH202" t="s">
        <v>145</v>
      </c>
      <c r="AI202" t="s">
        <v>25</v>
      </c>
      <c r="AJ202">
        <v>6962</v>
      </c>
      <c r="AK202" t="s">
        <v>149</v>
      </c>
      <c r="AL202" t="s">
        <v>1177</v>
      </c>
      <c r="AT202" t="str">
        <f t="shared" si="12"/>
        <v>F F001-00009405</v>
      </c>
      <c r="AU202">
        <f t="shared" si="13"/>
        <v>45.59</v>
      </c>
      <c r="AV202">
        <f t="shared" si="14"/>
        <v>8.2099999999999902</v>
      </c>
      <c r="AW202">
        <f t="shared" si="15"/>
        <v>53.8</v>
      </c>
    </row>
    <row r="203" spans="1:49" ht="15" customHeight="1">
      <c r="A203" t="s">
        <v>1256</v>
      </c>
      <c r="B203" s="17" t="s">
        <v>1257</v>
      </c>
      <c r="C203" t="s">
        <v>21</v>
      </c>
      <c r="D203" s="10">
        <v>45904</v>
      </c>
      <c r="F203" t="s">
        <v>301</v>
      </c>
      <c r="H203" t="s">
        <v>137</v>
      </c>
      <c r="J203" t="s">
        <v>2269</v>
      </c>
      <c r="K203" s="10">
        <v>45904</v>
      </c>
      <c r="Q203">
        <v>2033</v>
      </c>
      <c r="R203">
        <v>2</v>
      </c>
      <c r="S203">
        <v>10.425000000000001</v>
      </c>
      <c r="T203">
        <v>12.3</v>
      </c>
      <c r="U203">
        <v>0</v>
      </c>
      <c r="V203">
        <v>20.85</v>
      </c>
      <c r="W203">
        <v>17.989999999999998</v>
      </c>
      <c r="X203">
        <v>3.75</v>
      </c>
      <c r="Y203">
        <v>24.6</v>
      </c>
      <c r="Z203">
        <v>1</v>
      </c>
      <c r="AA203">
        <v>1</v>
      </c>
      <c r="AB203">
        <v>5</v>
      </c>
      <c r="AC203" t="s">
        <v>138</v>
      </c>
      <c r="AD203">
        <v>5078</v>
      </c>
      <c r="AE203">
        <v>30231</v>
      </c>
      <c r="AF203" t="s">
        <v>2021</v>
      </c>
      <c r="AG203" t="s">
        <v>139</v>
      </c>
      <c r="AH203" t="s">
        <v>145</v>
      </c>
      <c r="AI203" t="s">
        <v>25</v>
      </c>
      <c r="AJ203">
        <v>6962</v>
      </c>
      <c r="AK203" t="s">
        <v>149</v>
      </c>
      <c r="AL203" t="s">
        <v>1177</v>
      </c>
      <c r="AT203" t="str">
        <f t="shared" si="12"/>
        <v>F F001-00009405</v>
      </c>
      <c r="AU203">
        <f t="shared" si="13"/>
        <v>20.85</v>
      </c>
      <c r="AV203">
        <f t="shared" si="14"/>
        <v>3.75</v>
      </c>
      <c r="AW203">
        <f t="shared" si="15"/>
        <v>24.6</v>
      </c>
    </row>
    <row r="204" spans="1:49" ht="15" customHeight="1">
      <c r="A204" t="s">
        <v>1256</v>
      </c>
      <c r="B204" s="17" t="s">
        <v>1257</v>
      </c>
      <c r="C204" t="s">
        <v>21</v>
      </c>
      <c r="D204" s="10">
        <v>45904</v>
      </c>
      <c r="F204" t="s">
        <v>301</v>
      </c>
      <c r="H204" t="s">
        <v>137</v>
      </c>
      <c r="J204" t="s">
        <v>2269</v>
      </c>
      <c r="K204" s="10">
        <v>45904</v>
      </c>
      <c r="Q204">
        <v>1949</v>
      </c>
      <c r="R204">
        <v>1</v>
      </c>
      <c r="S204">
        <v>16.86</v>
      </c>
      <c r="T204">
        <v>19.899999999999999</v>
      </c>
      <c r="U204">
        <v>0</v>
      </c>
      <c r="V204">
        <v>16.86</v>
      </c>
      <c r="W204">
        <v>18.03</v>
      </c>
      <c r="X204" s="17">
        <v>3.0399999999999898</v>
      </c>
      <c r="Y204">
        <v>19.899999999999999</v>
      </c>
      <c r="Z204">
        <v>1</v>
      </c>
      <c r="AA204">
        <v>1</v>
      </c>
      <c r="AB204">
        <v>5</v>
      </c>
      <c r="AC204" t="s">
        <v>138</v>
      </c>
      <c r="AD204">
        <v>5078</v>
      </c>
      <c r="AE204">
        <v>30232</v>
      </c>
      <c r="AF204" t="s">
        <v>2022</v>
      </c>
      <c r="AG204" t="s">
        <v>139</v>
      </c>
      <c r="AH204" t="s">
        <v>145</v>
      </c>
      <c r="AI204" t="s">
        <v>25</v>
      </c>
      <c r="AJ204">
        <v>6962</v>
      </c>
      <c r="AK204" t="s">
        <v>149</v>
      </c>
      <c r="AL204" t="s">
        <v>1177</v>
      </c>
      <c r="AT204" t="str">
        <f t="shared" si="12"/>
        <v>F F001-00009405</v>
      </c>
      <c r="AU204">
        <f t="shared" si="13"/>
        <v>16.86</v>
      </c>
      <c r="AV204">
        <f t="shared" si="14"/>
        <v>3.0399999999999898</v>
      </c>
      <c r="AW204">
        <f t="shared" si="15"/>
        <v>19.899999999999999</v>
      </c>
    </row>
    <row r="205" spans="1:49" ht="15" customHeight="1">
      <c r="A205" t="s">
        <v>1256</v>
      </c>
      <c r="B205" s="17" t="s">
        <v>1257</v>
      </c>
      <c r="C205" t="s">
        <v>21</v>
      </c>
      <c r="D205" s="10">
        <v>45904</v>
      </c>
      <c r="F205" t="s">
        <v>301</v>
      </c>
      <c r="H205" t="s">
        <v>137</v>
      </c>
      <c r="J205" t="s">
        <v>2269</v>
      </c>
      <c r="K205" s="10">
        <v>45904</v>
      </c>
      <c r="Q205">
        <v>2034</v>
      </c>
      <c r="R205">
        <v>1</v>
      </c>
      <c r="S205">
        <v>46.53</v>
      </c>
      <c r="T205">
        <v>54.9</v>
      </c>
      <c r="U205">
        <v>0</v>
      </c>
      <c r="V205">
        <v>46.53</v>
      </c>
      <c r="W205">
        <v>17.989999999999998</v>
      </c>
      <c r="X205" s="17">
        <v>8.3699999999999903</v>
      </c>
      <c r="Y205">
        <v>54.9</v>
      </c>
      <c r="Z205">
        <v>1</v>
      </c>
      <c r="AA205">
        <v>1</v>
      </c>
      <c r="AB205">
        <v>5</v>
      </c>
      <c r="AC205" t="s">
        <v>138</v>
      </c>
      <c r="AD205">
        <v>5078</v>
      </c>
      <c r="AE205">
        <v>30233</v>
      </c>
      <c r="AF205" t="s">
        <v>2023</v>
      </c>
      <c r="AG205" t="s">
        <v>139</v>
      </c>
      <c r="AH205" t="s">
        <v>145</v>
      </c>
      <c r="AI205" t="s">
        <v>25</v>
      </c>
      <c r="AJ205">
        <v>6962</v>
      </c>
      <c r="AK205" t="s">
        <v>149</v>
      </c>
      <c r="AL205" t="s">
        <v>1177</v>
      </c>
      <c r="AT205" t="str">
        <f t="shared" si="12"/>
        <v>F F001-00009405</v>
      </c>
      <c r="AU205">
        <f t="shared" si="13"/>
        <v>46.53</v>
      </c>
      <c r="AV205">
        <f t="shared" si="14"/>
        <v>8.3699999999999903</v>
      </c>
      <c r="AW205">
        <f t="shared" si="15"/>
        <v>54.9</v>
      </c>
    </row>
    <row r="206" spans="1:49" ht="15" customHeight="1">
      <c r="A206" t="s">
        <v>1256</v>
      </c>
      <c r="B206" s="17" t="s">
        <v>1257</v>
      </c>
      <c r="C206" t="s">
        <v>21</v>
      </c>
      <c r="D206" s="10">
        <v>45904</v>
      </c>
      <c r="F206" t="s">
        <v>301</v>
      </c>
      <c r="H206" t="s">
        <v>137</v>
      </c>
      <c r="J206" t="s">
        <v>2269</v>
      </c>
      <c r="K206" s="10">
        <v>45904</v>
      </c>
      <c r="Q206">
        <v>1945</v>
      </c>
      <c r="R206">
        <v>3</v>
      </c>
      <c r="S206">
        <v>10.17</v>
      </c>
      <c r="T206">
        <v>12</v>
      </c>
      <c r="U206">
        <v>0</v>
      </c>
      <c r="V206">
        <v>30.51</v>
      </c>
      <c r="W206">
        <v>17.989999999999998</v>
      </c>
      <c r="X206" s="17">
        <v>5.4899999999999904</v>
      </c>
      <c r="Y206">
        <v>36</v>
      </c>
      <c r="Z206">
        <v>1</v>
      </c>
      <c r="AA206">
        <v>1</v>
      </c>
      <c r="AB206">
        <v>5</v>
      </c>
      <c r="AC206" t="s">
        <v>138</v>
      </c>
      <c r="AD206">
        <v>5078</v>
      </c>
      <c r="AE206">
        <v>30234</v>
      </c>
      <c r="AF206" t="s">
        <v>2024</v>
      </c>
      <c r="AG206" t="s">
        <v>139</v>
      </c>
      <c r="AH206" t="s">
        <v>145</v>
      </c>
      <c r="AI206" t="s">
        <v>25</v>
      </c>
      <c r="AJ206">
        <v>6962</v>
      </c>
      <c r="AK206" t="s">
        <v>149</v>
      </c>
      <c r="AL206" t="s">
        <v>1177</v>
      </c>
      <c r="AT206" t="str">
        <f t="shared" si="12"/>
        <v>F F001-00009405</v>
      </c>
      <c r="AU206">
        <f t="shared" si="13"/>
        <v>30.51</v>
      </c>
      <c r="AV206">
        <f t="shared" si="14"/>
        <v>5.4899999999999904</v>
      </c>
      <c r="AW206">
        <f t="shared" si="15"/>
        <v>36</v>
      </c>
    </row>
    <row r="207" spans="1:49" ht="15" customHeight="1">
      <c r="A207" t="s">
        <v>1256</v>
      </c>
      <c r="B207" s="17" t="s">
        <v>1257</v>
      </c>
      <c r="C207" t="s">
        <v>21</v>
      </c>
      <c r="D207" s="10">
        <v>45904</v>
      </c>
      <c r="F207" t="s">
        <v>301</v>
      </c>
      <c r="H207" t="s">
        <v>137</v>
      </c>
      <c r="J207" t="s">
        <v>2269</v>
      </c>
      <c r="K207" s="10">
        <v>45904</v>
      </c>
      <c r="Q207">
        <v>2001</v>
      </c>
      <c r="R207">
        <v>1</v>
      </c>
      <c r="S207">
        <v>13.47</v>
      </c>
      <c r="T207">
        <v>15.9</v>
      </c>
      <c r="U207">
        <v>0</v>
      </c>
      <c r="V207">
        <v>13.47</v>
      </c>
      <c r="W207">
        <v>18.04</v>
      </c>
      <c r="X207" s="17">
        <v>2.4299999999999899</v>
      </c>
      <c r="Y207">
        <v>15.9</v>
      </c>
      <c r="Z207">
        <v>1</v>
      </c>
      <c r="AA207">
        <v>1</v>
      </c>
      <c r="AB207">
        <v>5</v>
      </c>
      <c r="AC207" t="s">
        <v>138</v>
      </c>
      <c r="AD207">
        <v>5078</v>
      </c>
      <c r="AE207">
        <v>30235</v>
      </c>
      <c r="AF207" t="s">
        <v>2025</v>
      </c>
      <c r="AG207" t="s">
        <v>139</v>
      </c>
      <c r="AH207" t="s">
        <v>145</v>
      </c>
      <c r="AI207" t="s">
        <v>25</v>
      </c>
      <c r="AJ207">
        <v>6962</v>
      </c>
      <c r="AK207" t="s">
        <v>149</v>
      </c>
      <c r="AL207" t="s">
        <v>1177</v>
      </c>
      <c r="AT207" t="str">
        <f t="shared" si="12"/>
        <v>F F001-00009405</v>
      </c>
      <c r="AU207">
        <f t="shared" si="13"/>
        <v>13.47</v>
      </c>
      <c r="AV207">
        <f t="shared" si="14"/>
        <v>2.4299999999999899</v>
      </c>
      <c r="AW207">
        <f t="shared" si="15"/>
        <v>15.9</v>
      </c>
    </row>
    <row r="208" spans="1:49" ht="15" customHeight="1">
      <c r="A208" t="s">
        <v>1256</v>
      </c>
      <c r="B208" s="17" t="s">
        <v>1257</v>
      </c>
      <c r="C208" t="s">
        <v>21</v>
      </c>
      <c r="D208" s="10">
        <v>45904</v>
      </c>
      <c r="F208" t="s">
        <v>301</v>
      </c>
      <c r="H208" t="s">
        <v>137</v>
      </c>
      <c r="J208" t="s">
        <v>2269</v>
      </c>
      <c r="K208" s="10">
        <v>45904</v>
      </c>
      <c r="Q208">
        <v>2035</v>
      </c>
      <c r="R208">
        <v>1</v>
      </c>
      <c r="S208">
        <v>7.54</v>
      </c>
      <c r="T208">
        <v>8.9</v>
      </c>
      <c r="U208">
        <v>0</v>
      </c>
      <c r="V208">
        <v>7.54</v>
      </c>
      <c r="W208">
        <v>18.04</v>
      </c>
      <c r="X208" s="17">
        <v>1.36</v>
      </c>
      <c r="Y208">
        <v>8.9</v>
      </c>
      <c r="Z208">
        <v>1</v>
      </c>
      <c r="AA208">
        <v>1</v>
      </c>
      <c r="AB208">
        <v>5</v>
      </c>
      <c r="AC208" t="s">
        <v>138</v>
      </c>
      <c r="AD208">
        <v>5078</v>
      </c>
      <c r="AE208">
        <v>30236</v>
      </c>
      <c r="AF208" t="s">
        <v>2026</v>
      </c>
      <c r="AG208" t="s">
        <v>139</v>
      </c>
      <c r="AH208" t="s">
        <v>145</v>
      </c>
      <c r="AI208" t="s">
        <v>25</v>
      </c>
      <c r="AJ208">
        <v>6962</v>
      </c>
      <c r="AK208" t="s">
        <v>149</v>
      </c>
      <c r="AL208" t="s">
        <v>1177</v>
      </c>
      <c r="AT208" t="str">
        <f t="shared" si="12"/>
        <v>F F001-00009405</v>
      </c>
      <c r="AU208">
        <f t="shared" si="13"/>
        <v>7.54</v>
      </c>
      <c r="AV208">
        <f t="shared" si="14"/>
        <v>1.36</v>
      </c>
      <c r="AW208">
        <f t="shared" si="15"/>
        <v>8.9</v>
      </c>
    </row>
    <row r="209" spans="1:49" ht="15" customHeight="1">
      <c r="A209" t="s">
        <v>1256</v>
      </c>
      <c r="B209" s="17" t="s">
        <v>1257</v>
      </c>
      <c r="C209" t="s">
        <v>21</v>
      </c>
      <c r="D209" s="10">
        <v>45904</v>
      </c>
      <c r="F209" t="s">
        <v>301</v>
      </c>
      <c r="H209" t="s">
        <v>137</v>
      </c>
      <c r="J209" t="s">
        <v>2269</v>
      </c>
      <c r="K209" s="10">
        <v>45904</v>
      </c>
      <c r="Q209">
        <v>2036</v>
      </c>
      <c r="R209">
        <v>8</v>
      </c>
      <c r="S209">
        <v>2.7962500000000001</v>
      </c>
      <c r="T209">
        <v>3.3</v>
      </c>
      <c r="U209">
        <v>0</v>
      </c>
      <c r="V209">
        <v>22.37</v>
      </c>
      <c r="W209">
        <v>18.02</v>
      </c>
      <c r="X209" s="17">
        <v>4.0299999999999896</v>
      </c>
      <c r="Y209">
        <v>26.4</v>
      </c>
      <c r="Z209">
        <v>1</v>
      </c>
      <c r="AA209">
        <v>1</v>
      </c>
      <c r="AB209">
        <v>5</v>
      </c>
      <c r="AC209" t="s">
        <v>138</v>
      </c>
      <c r="AD209">
        <v>5078</v>
      </c>
      <c r="AE209">
        <v>30237</v>
      </c>
      <c r="AF209" t="s">
        <v>2027</v>
      </c>
      <c r="AG209" t="s">
        <v>139</v>
      </c>
      <c r="AH209" t="s">
        <v>145</v>
      </c>
      <c r="AI209" t="s">
        <v>25</v>
      </c>
      <c r="AJ209">
        <v>6962</v>
      </c>
      <c r="AK209" t="s">
        <v>149</v>
      </c>
      <c r="AL209" t="s">
        <v>1177</v>
      </c>
      <c r="AT209" t="str">
        <f t="shared" si="12"/>
        <v>F F001-00009405</v>
      </c>
      <c r="AU209">
        <f t="shared" si="13"/>
        <v>22.37</v>
      </c>
      <c r="AV209">
        <f t="shared" si="14"/>
        <v>4.0299999999999896</v>
      </c>
      <c r="AW209">
        <f t="shared" si="15"/>
        <v>26.4</v>
      </c>
    </row>
    <row r="210" spans="1:49" ht="15" customHeight="1">
      <c r="A210" t="s">
        <v>1256</v>
      </c>
      <c r="B210" s="17" t="s">
        <v>1257</v>
      </c>
      <c r="C210" t="s">
        <v>21</v>
      </c>
      <c r="D210" s="10">
        <v>45904</v>
      </c>
      <c r="F210" t="s">
        <v>301</v>
      </c>
      <c r="H210" t="s">
        <v>137</v>
      </c>
      <c r="J210" t="s">
        <v>2269</v>
      </c>
      <c r="K210" s="10">
        <v>45904</v>
      </c>
      <c r="Q210">
        <v>2037</v>
      </c>
      <c r="R210">
        <v>4</v>
      </c>
      <c r="S210">
        <v>7.7125000000000004</v>
      </c>
      <c r="T210">
        <v>9.1</v>
      </c>
      <c r="U210">
        <v>0</v>
      </c>
      <c r="V210">
        <v>30.85</v>
      </c>
      <c r="W210">
        <v>17.989999999999998</v>
      </c>
      <c r="X210" s="17">
        <v>5.5499999999999901</v>
      </c>
      <c r="Y210">
        <v>36.4</v>
      </c>
      <c r="Z210">
        <v>1</v>
      </c>
      <c r="AA210">
        <v>1</v>
      </c>
      <c r="AB210">
        <v>5</v>
      </c>
      <c r="AC210" t="s">
        <v>138</v>
      </c>
      <c r="AD210">
        <v>5078</v>
      </c>
      <c r="AE210">
        <v>30238</v>
      </c>
      <c r="AF210" t="s">
        <v>2028</v>
      </c>
      <c r="AG210" t="s">
        <v>139</v>
      </c>
      <c r="AH210" t="s">
        <v>145</v>
      </c>
      <c r="AI210" t="s">
        <v>25</v>
      </c>
      <c r="AJ210">
        <v>6962</v>
      </c>
      <c r="AK210" t="s">
        <v>149</v>
      </c>
      <c r="AL210" t="s">
        <v>1177</v>
      </c>
      <c r="AT210" t="str">
        <f t="shared" si="12"/>
        <v>F F001-00009405</v>
      </c>
      <c r="AU210">
        <f t="shared" si="13"/>
        <v>30.85</v>
      </c>
      <c r="AV210">
        <f t="shared" si="14"/>
        <v>5.5499999999999901</v>
      </c>
      <c r="AW210">
        <f t="shared" si="15"/>
        <v>36.4</v>
      </c>
    </row>
    <row r="211" spans="1:49" ht="15" customHeight="1">
      <c r="A211" t="s">
        <v>1256</v>
      </c>
      <c r="B211" s="17" t="s">
        <v>1257</v>
      </c>
      <c r="C211" t="s">
        <v>21</v>
      </c>
      <c r="D211" s="10">
        <v>45904</v>
      </c>
      <c r="F211" t="s">
        <v>301</v>
      </c>
      <c r="H211" t="s">
        <v>137</v>
      </c>
      <c r="J211" t="s">
        <v>2269</v>
      </c>
      <c r="K211" s="10">
        <v>45904</v>
      </c>
      <c r="Q211">
        <v>1947</v>
      </c>
      <c r="R211">
        <v>1</v>
      </c>
      <c r="S211">
        <v>10.08</v>
      </c>
      <c r="T211">
        <v>11.9</v>
      </c>
      <c r="U211">
        <v>0</v>
      </c>
      <c r="V211">
        <v>10.08</v>
      </c>
      <c r="W211">
        <v>18.059999999999999</v>
      </c>
      <c r="X211" s="17">
        <v>1.82</v>
      </c>
      <c r="Y211">
        <v>11.9</v>
      </c>
      <c r="Z211">
        <v>1</v>
      </c>
      <c r="AA211">
        <v>1</v>
      </c>
      <c r="AB211">
        <v>5</v>
      </c>
      <c r="AC211" t="s">
        <v>138</v>
      </c>
      <c r="AD211">
        <v>5078</v>
      </c>
      <c r="AE211">
        <v>30239</v>
      </c>
      <c r="AF211" t="s">
        <v>2029</v>
      </c>
      <c r="AG211" t="s">
        <v>139</v>
      </c>
      <c r="AH211" t="s">
        <v>145</v>
      </c>
      <c r="AI211" t="s">
        <v>25</v>
      </c>
      <c r="AJ211">
        <v>6962</v>
      </c>
      <c r="AK211" t="s">
        <v>149</v>
      </c>
      <c r="AL211" t="s">
        <v>1177</v>
      </c>
      <c r="AT211" t="str">
        <f t="shared" si="12"/>
        <v>F F001-00009405</v>
      </c>
      <c r="AU211">
        <f t="shared" si="13"/>
        <v>10.08</v>
      </c>
      <c r="AV211">
        <f t="shared" si="14"/>
        <v>1.82</v>
      </c>
      <c r="AW211">
        <f t="shared" si="15"/>
        <v>11.9</v>
      </c>
    </row>
    <row r="212" spans="1:49" ht="15" customHeight="1">
      <c r="A212" t="s">
        <v>1256</v>
      </c>
      <c r="B212" s="17" t="s">
        <v>1257</v>
      </c>
      <c r="C212" t="s">
        <v>21</v>
      </c>
      <c r="D212" s="10">
        <v>45904</v>
      </c>
      <c r="F212" t="s">
        <v>301</v>
      </c>
      <c r="H212" t="s">
        <v>137</v>
      </c>
      <c r="J212" t="s">
        <v>2269</v>
      </c>
      <c r="K212" s="10">
        <v>45904</v>
      </c>
      <c r="Q212">
        <v>1943</v>
      </c>
      <c r="R212">
        <v>2</v>
      </c>
      <c r="S212">
        <v>4.1550000000000002</v>
      </c>
      <c r="T212">
        <v>4.9000000000000004</v>
      </c>
      <c r="U212">
        <v>0</v>
      </c>
      <c r="V212">
        <v>8.31</v>
      </c>
      <c r="W212">
        <v>17.93</v>
      </c>
      <c r="X212" s="17">
        <v>1.49</v>
      </c>
      <c r="Y212">
        <v>9.8000000000000007</v>
      </c>
      <c r="Z212">
        <v>1</v>
      </c>
      <c r="AA212">
        <v>1</v>
      </c>
      <c r="AB212">
        <v>5</v>
      </c>
      <c r="AC212" t="s">
        <v>138</v>
      </c>
      <c r="AD212">
        <v>5078</v>
      </c>
      <c r="AE212">
        <v>30240</v>
      </c>
      <c r="AF212" t="s">
        <v>2030</v>
      </c>
      <c r="AG212" t="s">
        <v>139</v>
      </c>
      <c r="AH212" t="s">
        <v>145</v>
      </c>
      <c r="AI212" t="s">
        <v>25</v>
      </c>
      <c r="AJ212">
        <v>6962</v>
      </c>
      <c r="AK212" t="s">
        <v>149</v>
      </c>
      <c r="AL212" t="s">
        <v>1177</v>
      </c>
      <c r="AT212" t="str">
        <f t="shared" si="12"/>
        <v>F F001-00009405</v>
      </c>
      <c r="AU212">
        <f t="shared" si="13"/>
        <v>8.31</v>
      </c>
      <c r="AV212">
        <f t="shared" si="14"/>
        <v>1.49</v>
      </c>
      <c r="AW212">
        <f t="shared" si="15"/>
        <v>9.8000000000000007</v>
      </c>
    </row>
    <row r="213" spans="1:49" ht="15" customHeight="1">
      <c r="A213" t="s">
        <v>1256</v>
      </c>
      <c r="B213" s="17" t="s">
        <v>1257</v>
      </c>
      <c r="C213" t="s">
        <v>21</v>
      </c>
      <c r="D213" s="10">
        <v>45904</v>
      </c>
      <c r="F213" t="s">
        <v>301</v>
      </c>
      <c r="H213" t="s">
        <v>137</v>
      </c>
      <c r="J213" t="s">
        <v>2269</v>
      </c>
      <c r="K213" s="10">
        <v>45904</v>
      </c>
      <c r="Q213">
        <v>2038</v>
      </c>
      <c r="R213">
        <v>1</v>
      </c>
      <c r="S213">
        <v>34.659999999999997</v>
      </c>
      <c r="T213">
        <v>40.9</v>
      </c>
      <c r="U213">
        <v>0</v>
      </c>
      <c r="V213">
        <v>34.659999999999997</v>
      </c>
      <c r="W213">
        <v>18</v>
      </c>
      <c r="X213" s="17">
        <v>6.24</v>
      </c>
      <c r="Y213">
        <v>40.9</v>
      </c>
      <c r="Z213">
        <v>1</v>
      </c>
      <c r="AA213">
        <v>1</v>
      </c>
      <c r="AB213">
        <v>5</v>
      </c>
      <c r="AC213" t="s">
        <v>138</v>
      </c>
      <c r="AD213">
        <v>5078</v>
      </c>
      <c r="AE213">
        <v>30241</v>
      </c>
      <c r="AF213" t="s">
        <v>2031</v>
      </c>
      <c r="AG213" t="s">
        <v>139</v>
      </c>
      <c r="AH213" t="s">
        <v>145</v>
      </c>
      <c r="AI213" t="s">
        <v>25</v>
      </c>
      <c r="AJ213">
        <v>6962</v>
      </c>
      <c r="AK213" t="s">
        <v>149</v>
      </c>
      <c r="AL213" t="s">
        <v>1177</v>
      </c>
      <c r="AT213" t="str">
        <f t="shared" si="12"/>
        <v>F F001-00009405</v>
      </c>
      <c r="AU213">
        <f t="shared" si="13"/>
        <v>34.659999999999997</v>
      </c>
      <c r="AV213">
        <f t="shared" si="14"/>
        <v>6.24</v>
      </c>
      <c r="AW213">
        <f t="shared" si="15"/>
        <v>40.9</v>
      </c>
    </row>
    <row r="214" spans="1:49" ht="15" customHeight="1">
      <c r="A214" t="s">
        <v>1256</v>
      </c>
      <c r="B214" s="17" t="s">
        <v>1257</v>
      </c>
      <c r="C214" t="s">
        <v>21</v>
      </c>
      <c r="D214" s="10">
        <v>45904</v>
      </c>
      <c r="F214" t="s">
        <v>301</v>
      </c>
      <c r="H214" t="s">
        <v>137</v>
      </c>
      <c r="J214" t="s">
        <v>2269</v>
      </c>
      <c r="K214" s="10">
        <v>45904</v>
      </c>
      <c r="Q214">
        <v>2038</v>
      </c>
      <c r="R214">
        <v>2</v>
      </c>
      <c r="S214">
        <v>64.319999999999993</v>
      </c>
      <c r="T214">
        <v>75.900000000000006</v>
      </c>
      <c r="U214">
        <v>0</v>
      </c>
      <c r="V214">
        <v>128.63999999999999</v>
      </c>
      <c r="W214">
        <v>18</v>
      </c>
      <c r="X214" s="17">
        <v>23.16</v>
      </c>
      <c r="Y214">
        <v>151.80000000000001</v>
      </c>
      <c r="Z214">
        <v>1</v>
      </c>
      <c r="AA214">
        <v>1</v>
      </c>
      <c r="AB214">
        <v>5</v>
      </c>
      <c r="AC214" t="s">
        <v>138</v>
      </c>
      <c r="AD214">
        <v>5078</v>
      </c>
      <c r="AE214">
        <v>30242</v>
      </c>
      <c r="AF214" t="s">
        <v>2031</v>
      </c>
      <c r="AG214" t="s">
        <v>139</v>
      </c>
      <c r="AH214" t="s">
        <v>145</v>
      </c>
      <c r="AI214" t="s">
        <v>25</v>
      </c>
      <c r="AJ214">
        <v>6962</v>
      </c>
      <c r="AK214" t="s">
        <v>149</v>
      </c>
      <c r="AL214" t="s">
        <v>1177</v>
      </c>
      <c r="AT214" t="str">
        <f t="shared" si="12"/>
        <v>F F001-00009405</v>
      </c>
      <c r="AU214">
        <f t="shared" si="13"/>
        <v>128.63999999999999</v>
      </c>
      <c r="AV214">
        <f t="shared" si="14"/>
        <v>23.16</v>
      </c>
      <c r="AW214">
        <f t="shared" si="15"/>
        <v>151.80000000000001</v>
      </c>
    </row>
    <row r="215" spans="1:49" ht="15" customHeight="1">
      <c r="A215" t="s">
        <v>1256</v>
      </c>
      <c r="B215" s="17" t="s">
        <v>1257</v>
      </c>
      <c r="C215" t="s">
        <v>21</v>
      </c>
      <c r="D215" s="10">
        <v>45904</v>
      </c>
      <c r="F215" t="s">
        <v>301</v>
      </c>
      <c r="H215" t="s">
        <v>137</v>
      </c>
      <c r="J215" t="s">
        <v>2269</v>
      </c>
      <c r="K215" s="10">
        <v>45904</v>
      </c>
      <c r="Q215">
        <v>2033</v>
      </c>
      <c r="R215">
        <v>2</v>
      </c>
      <c r="S215">
        <v>22.375</v>
      </c>
      <c r="T215">
        <v>26.4</v>
      </c>
      <c r="U215">
        <v>0</v>
      </c>
      <c r="V215">
        <v>44.75</v>
      </c>
      <c r="W215">
        <v>17.989999999999998</v>
      </c>
      <c r="X215" s="17">
        <v>8.0499999999999901</v>
      </c>
      <c r="Y215">
        <v>52.8</v>
      </c>
      <c r="Z215">
        <v>1</v>
      </c>
      <c r="AA215">
        <v>1</v>
      </c>
      <c r="AB215">
        <v>5</v>
      </c>
      <c r="AC215" t="s">
        <v>138</v>
      </c>
      <c r="AD215">
        <v>5078</v>
      </c>
      <c r="AE215">
        <v>30243</v>
      </c>
      <c r="AF215" t="s">
        <v>2021</v>
      </c>
      <c r="AG215" t="s">
        <v>139</v>
      </c>
      <c r="AH215" t="s">
        <v>145</v>
      </c>
      <c r="AI215" t="s">
        <v>25</v>
      </c>
      <c r="AJ215">
        <v>6962</v>
      </c>
      <c r="AK215" t="s">
        <v>149</v>
      </c>
      <c r="AL215" t="s">
        <v>1177</v>
      </c>
      <c r="AT215" t="str">
        <f t="shared" si="12"/>
        <v>F F001-00009405</v>
      </c>
      <c r="AU215">
        <f t="shared" si="13"/>
        <v>44.75</v>
      </c>
      <c r="AV215">
        <f t="shared" si="14"/>
        <v>8.0499999999999901</v>
      </c>
      <c r="AW215">
        <f t="shared" si="15"/>
        <v>52.8</v>
      </c>
    </row>
    <row r="216" spans="1:49" ht="15" customHeight="1">
      <c r="A216" t="s">
        <v>1183</v>
      </c>
      <c r="B216" s="17" t="s">
        <v>1142</v>
      </c>
      <c r="C216" t="s">
        <v>21</v>
      </c>
      <c r="D216" s="10">
        <v>45904</v>
      </c>
      <c r="F216" t="s">
        <v>478</v>
      </c>
      <c r="H216" t="s">
        <v>137</v>
      </c>
      <c r="J216" t="s">
        <v>2270</v>
      </c>
      <c r="K216" s="10">
        <v>45904</v>
      </c>
      <c r="Q216">
        <v>1955</v>
      </c>
      <c r="R216">
        <v>1</v>
      </c>
      <c r="S216">
        <v>64.41</v>
      </c>
      <c r="T216">
        <v>76</v>
      </c>
      <c r="U216">
        <v>0</v>
      </c>
      <c r="V216">
        <v>64.41</v>
      </c>
      <c r="W216">
        <v>17.989999999999998</v>
      </c>
      <c r="X216" s="17">
        <v>11.59</v>
      </c>
      <c r="Y216">
        <v>76</v>
      </c>
      <c r="Z216">
        <v>1</v>
      </c>
      <c r="AA216">
        <v>1</v>
      </c>
      <c r="AB216">
        <v>5</v>
      </c>
      <c r="AC216" t="s">
        <v>138</v>
      </c>
      <c r="AD216">
        <v>5075</v>
      </c>
      <c r="AE216">
        <v>30219</v>
      </c>
      <c r="AF216" t="s">
        <v>2271</v>
      </c>
      <c r="AG216" t="s">
        <v>139</v>
      </c>
      <c r="AH216" t="s">
        <v>145</v>
      </c>
      <c r="AI216" t="s">
        <v>25</v>
      </c>
      <c r="AJ216">
        <v>6962</v>
      </c>
      <c r="AK216" t="s">
        <v>149</v>
      </c>
      <c r="AL216" t="s">
        <v>1069</v>
      </c>
      <c r="AT216" t="str">
        <f t="shared" si="12"/>
        <v>F E001-00000037</v>
      </c>
      <c r="AU216">
        <f t="shared" si="13"/>
        <v>64.41</v>
      </c>
      <c r="AV216">
        <f t="shared" si="14"/>
        <v>11.59</v>
      </c>
      <c r="AW216">
        <f t="shared" si="15"/>
        <v>76</v>
      </c>
    </row>
    <row r="217" spans="1:49" ht="15" customHeight="1">
      <c r="A217" t="s">
        <v>1183</v>
      </c>
      <c r="B217" s="17" t="s">
        <v>1142</v>
      </c>
      <c r="C217" t="s">
        <v>21</v>
      </c>
      <c r="D217" s="10">
        <v>45904</v>
      </c>
      <c r="F217" t="s">
        <v>478</v>
      </c>
      <c r="H217" t="s">
        <v>137</v>
      </c>
      <c r="J217" t="s">
        <v>2270</v>
      </c>
      <c r="K217" s="10">
        <v>45904</v>
      </c>
      <c r="Q217">
        <v>1990</v>
      </c>
      <c r="R217">
        <v>1</v>
      </c>
      <c r="S217">
        <v>6.78</v>
      </c>
      <c r="T217">
        <v>8</v>
      </c>
      <c r="U217">
        <v>0</v>
      </c>
      <c r="V217">
        <v>6.78</v>
      </c>
      <c r="W217">
        <v>17.989999999999998</v>
      </c>
      <c r="X217" s="17">
        <v>1.21999999999999</v>
      </c>
      <c r="Y217">
        <v>8</v>
      </c>
      <c r="Z217">
        <v>1</v>
      </c>
      <c r="AA217">
        <v>1</v>
      </c>
      <c r="AB217">
        <v>5</v>
      </c>
      <c r="AC217" t="s">
        <v>138</v>
      </c>
      <c r="AD217">
        <v>5075</v>
      </c>
      <c r="AE217">
        <v>30220</v>
      </c>
      <c r="AF217" t="s">
        <v>2032</v>
      </c>
      <c r="AG217" t="s">
        <v>139</v>
      </c>
      <c r="AH217" t="s">
        <v>145</v>
      </c>
      <c r="AI217" t="s">
        <v>25</v>
      </c>
      <c r="AJ217">
        <v>6962</v>
      </c>
      <c r="AK217" t="s">
        <v>149</v>
      </c>
      <c r="AL217" t="s">
        <v>1116</v>
      </c>
      <c r="AT217" t="str">
        <f t="shared" si="12"/>
        <v>F E001-00000037</v>
      </c>
      <c r="AU217">
        <f t="shared" si="13"/>
        <v>6.78</v>
      </c>
      <c r="AV217">
        <f t="shared" si="14"/>
        <v>1.21999999999999</v>
      </c>
      <c r="AW217">
        <f t="shared" si="15"/>
        <v>8</v>
      </c>
    </row>
    <row r="218" spans="1:49" ht="15" customHeight="1">
      <c r="A218" t="s">
        <v>1183</v>
      </c>
      <c r="B218" s="17" t="s">
        <v>1258</v>
      </c>
      <c r="C218" t="s">
        <v>21</v>
      </c>
      <c r="D218" s="10">
        <v>45904</v>
      </c>
      <c r="F218" t="s">
        <v>475</v>
      </c>
      <c r="H218" t="s">
        <v>137</v>
      </c>
      <c r="I218">
        <v>20601049822</v>
      </c>
      <c r="J218" t="s">
        <v>2272</v>
      </c>
      <c r="K218" s="10">
        <v>45904</v>
      </c>
      <c r="Q218">
        <v>2039</v>
      </c>
      <c r="R218">
        <v>6</v>
      </c>
      <c r="S218">
        <v>16.95</v>
      </c>
      <c r="T218" s="17" t="s">
        <v>1763</v>
      </c>
      <c r="U218">
        <v>0</v>
      </c>
      <c r="V218">
        <v>101.7</v>
      </c>
      <c r="W218">
        <v>18</v>
      </c>
      <c r="X218" s="17">
        <v>18.309999999999999</v>
      </c>
      <c r="Y218">
        <v>120.01</v>
      </c>
      <c r="Z218">
        <v>1</v>
      </c>
      <c r="AA218">
        <v>1</v>
      </c>
      <c r="AB218">
        <v>5</v>
      </c>
      <c r="AC218" t="s">
        <v>138</v>
      </c>
      <c r="AD218">
        <v>1455</v>
      </c>
      <c r="AE218">
        <v>30212</v>
      </c>
      <c r="AF218" t="s">
        <v>2033</v>
      </c>
      <c r="AG218" t="s">
        <v>139</v>
      </c>
      <c r="AH218" t="s">
        <v>145</v>
      </c>
      <c r="AI218" t="s">
        <v>25</v>
      </c>
      <c r="AJ218">
        <v>6961</v>
      </c>
      <c r="AK218" t="s">
        <v>1259</v>
      </c>
      <c r="AL218" t="s">
        <v>1260</v>
      </c>
      <c r="AT218" t="str">
        <f t="shared" si="12"/>
        <v>F E001-00000777</v>
      </c>
      <c r="AU218">
        <f t="shared" si="13"/>
        <v>101.7</v>
      </c>
      <c r="AV218">
        <f t="shared" si="14"/>
        <v>18.309999999999999</v>
      </c>
      <c r="AW218">
        <f t="shared" si="15"/>
        <v>120.01</v>
      </c>
    </row>
    <row r="219" spans="1:49" ht="15" customHeight="1">
      <c r="A219" t="s">
        <v>1261</v>
      </c>
      <c r="B219" s="17" t="s">
        <v>1262</v>
      </c>
      <c r="C219" t="s">
        <v>21</v>
      </c>
      <c r="D219" s="10">
        <v>45904</v>
      </c>
      <c r="F219" t="s">
        <v>269</v>
      </c>
      <c r="H219" t="s">
        <v>137</v>
      </c>
      <c r="I219">
        <v>20501493156</v>
      </c>
      <c r="J219" t="s">
        <v>2273</v>
      </c>
      <c r="K219" s="10">
        <v>45904</v>
      </c>
      <c r="Q219">
        <v>1987</v>
      </c>
      <c r="R219">
        <v>5</v>
      </c>
      <c r="S219" s="17" t="s">
        <v>1744</v>
      </c>
      <c r="T219">
        <v>8.5</v>
      </c>
      <c r="U219">
        <v>0</v>
      </c>
      <c r="V219">
        <v>36.020000000000003</v>
      </c>
      <c r="W219">
        <v>17.989999999999998</v>
      </c>
      <c r="X219" s="17">
        <v>6.4799999999999898</v>
      </c>
      <c r="Y219">
        <v>42.5</v>
      </c>
      <c r="Z219">
        <v>1</v>
      </c>
      <c r="AA219">
        <v>1</v>
      </c>
      <c r="AB219">
        <v>5</v>
      </c>
      <c r="AC219" t="s">
        <v>138</v>
      </c>
      <c r="AD219">
        <v>1578</v>
      </c>
      <c r="AE219">
        <v>30205</v>
      </c>
      <c r="AF219" t="s">
        <v>1989</v>
      </c>
      <c r="AG219" t="s">
        <v>139</v>
      </c>
      <c r="AH219" t="s">
        <v>145</v>
      </c>
      <c r="AI219" t="s">
        <v>25</v>
      </c>
      <c r="AJ219">
        <v>877</v>
      </c>
      <c r="AK219" t="s">
        <v>147</v>
      </c>
      <c r="AL219" t="s">
        <v>1086</v>
      </c>
      <c r="AT219" t="str">
        <f t="shared" si="12"/>
        <v>F F004-00026751</v>
      </c>
      <c r="AU219">
        <f t="shared" si="13"/>
        <v>36.020000000000003</v>
      </c>
      <c r="AV219">
        <f t="shared" si="14"/>
        <v>6.4799999999999898</v>
      </c>
      <c r="AW219">
        <f t="shared" si="15"/>
        <v>42.5</v>
      </c>
    </row>
    <row r="220" spans="1:49" ht="15" customHeight="1">
      <c r="A220" t="s">
        <v>1261</v>
      </c>
      <c r="B220" s="17" t="s">
        <v>1262</v>
      </c>
      <c r="C220" t="s">
        <v>21</v>
      </c>
      <c r="D220" s="10">
        <v>45904</v>
      </c>
      <c r="F220" t="s">
        <v>269</v>
      </c>
      <c r="H220" t="s">
        <v>137</v>
      </c>
      <c r="I220">
        <v>20501493156</v>
      </c>
      <c r="J220" t="s">
        <v>2273</v>
      </c>
      <c r="K220" s="10">
        <v>45904</v>
      </c>
      <c r="Q220">
        <v>1987</v>
      </c>
      <c r="R220">
        <v>3</v>
      </c>
      <c r="S220" s="17" t="s">
        <v>1764</v>
      </c>
      <c r="T220">
        <v>18</v>
      </c>
      <c r="U220">
        <v>0</v>
      </c>
      <c r="V220">
        <v>45.76</v>
      </c>
      <c r="W220">
        <v>18.010000000000002</v>
      </c>
      <c r="X220" s="17">
        <v>8.24</v>
      </c>
      <c r="Y220">
        <v>54</v>
      </c>
      <c r="Z220">
        <v>1</v>
      </c>
      <c r="AA220">
        <v>1</v>
      </c>
      <c r="AB220">
        <v>5</v>
      </c>
      <c r="AC220" t="s">
        <v>138</v>
      </c>
      <c r="AD220">
        <v>1578</v>
      </c>
      <c r="AE220">
        <v>30206</v>
      </c>
      <c r="AF220" t="s">
        <v>1989</v>
      </c>
      <c r="AG220" t="s">
        <v>139</v>
      </c>
      <c r="AH220" t="s">
        <v>145</v>
      </c>
      <c r="AI220" t="s">
        <v>25</v>
      </c>
      <c r="AJ220">
        <v>877</v>
      </c>
      <c r="AK220" t="s">
        <v>147</v>
      </c>
      <c r="AL220" t="s">
        <v>1086</v>
      </c>
      <c r="AT220" t="str">
        <f t="shared" si="12"/>
        <v>F F004-00026751</v>
      </c>
      <c r="AU220">
        <f t="shared" si="13"/>
        <v>45.76</v>
      </c>
      <c r="AV220">
        <f t="shared" si="14"/>
        <v>8.24</v>
      </c>
      <c r="AW220">
        <f t="shared" si="15"/>
        <v>54</v>
      </c>
    </row>
    <row r="221" spans="1:49" ht="15" customHeight="1">
      <c r="A221" t="s">
        <v>1261</v>
      </c>
      <c r="B221" s="17" t="s">
        <v>1262</v>
      </c>
      <c r="C221" t="s">
        <v>21</v>
      </c>
      <c r="D221" s="10">
        <v>45904</v>
      </c>
      <c r="F221" t="s">
        <v>269</v>
      </c>
      <c r="H221" t="s">
        <v>137</v>
      </c>
      <c r="I221">
        <v>20501493156</v>
      </c>
      <c r="J221" t="s">
        <v>2273</v>
      </c>
      <c r="K221" s="10">
        <v>45904</v>
      </c>
      <c r="Q221">
        <v>2031</v>
      </c>
      <c r="R221">
        <v>2</v>
      </c>
      <c r="S221">
        <v>6.78</v>
      </c>
      <c r="T221">
        <v>8</v>
      </c>
      <c r="U221">
        <v>0</v>
      </c>
      <c r="V221">
        <v>13.56</v>
      </c>
      <c r="W221">
        <v>17.989999999999998</v>
      </c>
      <c r="X221" s="17">
        <v>2.4399999999999902</v>
      </c>
      <c r="Y221">
        <v>16</v>
      </c>
      <c r="Z221">
        <v>1</v>
      </c>
      <c r="AA221">
        <v>1</v>
      </c>
      <c r="AB221">
        <v>5</v>
      </c>
      <c r="AC221" t="s">
        <v>138</v>
      </c>
      <c r="AD221">
        <v>1578</v>
      </c>
      <c r="AE221">
        <v>30207</v>
      </c>
      <c r="AF221" t="s">
        <v>1091</v>
      </c>
      <c r="AG221" t="s">
        <v>139</v>
      </c>
      <c r="AH221" t="s">
        <v>145</v>
      </c>
      <c r="AI221" t="s">
        <v>25</v>
      </c>
      <c r="AJ221">
        <v>877</v>
      </c>
      <c r="AK221" t="s">
        <v>147</v>
      </c>
      <c r="AL221" t="s">
        <v>1086</v>
      </c>
      <c r="AT221" t="str">
        <f t="shared" si="12"/>
        <v>F F004-00026751</v>
      </c>
      <c r="AU221">
        <f t="shared" si="13"/>
        <v>13.56</v>
      </c>
      <c r="AV221">
        <f t="shared" si="14"/>
        <v>2.4399999999999902</v>
      </c>
      <c r="AW221">
        <f t="shared" si="15"/>
        <v>16</v>
      </c>
    </row>
    <row r="222" spans="1:49" ht="15" customHeight="1">
      <c r="A222" t="s">
        <v>1263</v>
      </c>
      <c r="B222" s="17" t="s">
        <v>1264</v>
      </c>
      <c r="C222" t="s">
        <v>21</v>
      </c>
      <c r="D222" s="10">
        <v>45904</v>
      </c>
      <c r="F222" t="s">
        <v>468</v>
      </c>
      <c r="H222" t="s">
        <v>137</v>
      </c>
      <c r="J222" t="s">
        <v>2274</v>
      </c>
      <c r="K222" s="10">
        <v>45904</v>
      </c>
      <c r="Q222">
        <v>1955</v>
      </c>
      <c r="R222">
        <v>5</v>
      </c>
      <c r="S222" s="17" t="s">
        <v>1765</v>
      </c>
      <c r="T222">
        <v>53.584000000000003</v>
      </c>
      <c r="U222">
        <v>0</v>
      </c>
      <c r="V222">
        <v>227.05</v>
      </c>
      <c r="W222">
        <v>18</v>
      </c>
      <c r="X222" s="17">
        <v>40.869999999999997</v>
      </c>
      <c r="Y222">
        <v>267.92</v>
      </c>
      <c r="Z222">
        <v>1</v>
      </c>
      <c r="AA222">
        <v>1</v>
      </c>
      <c r="AB222">
        <v>5</v>
      </c>
      <c r="AC222" t="s">
        <v>138</v>
      </c>
      <c r="AD222">
        <v>2113</v>
      </c>
      <c r="AE222">
        <v>30200</v>
      </c>
      <c r="AF222" t="s">
        <v>2271</v>
      </c>
      <c r="AG222" t="s">
        <v>139</v>
      </c>
      <c r="AH222" t="s">
        <v>145</v>
      </c>
      <c r="AI222" t="s">
        <v>25</v>
      </c>
      <c r="AJ222">
        <v>6962</v>
      </c>
      <c r="AK222" t="s">
        <v>149</v>
      </c>
      <c r="AL222" t="s">
        <v>1265</v>
      </c>
      <c r="AT222" t="str">
        <f t="shared" si="12"/>
        <v>F F005-00030678</v>
      </c>
      <c r="AU222">
        <f t="shared" si="13"/>
        <v>227.05</v>
      </c>
      <c r="AV222">
        <f t="shared" si="14"/>
        <v>40.869999999999997</v>
      </c>
      <c r="AW222">
        <f t="shared" si="15"/>
        <v>267.92</v>
      </c>
    </row>
    <row r="223" spans="1:49" ht="15" customHeight="1">
      <c r="A223" t="s">
        <v>1266</v>
      </c>
      <c r="B223" s="17" t="s">
        <v>1267</v>
      </c>
      <c r="C223" t="s">
        <v>21</v>
      </c>
      <c r="D223" s="10">
        <v>45930</v>
      </c>
      <c r="E223" s="18">
        <v>45957.788171296299</v>
      </c>
      <c r="F223" t="s">
        <v>348</v>
      </c>
      <c r="H223" t="s">
        <v>137</v>
      </c>
      <c r="I223">
        <v>20506717044</v>
      </c>
      <c r="J223" t="s">
        <v>2275</v>
      </c>
      <c r="K223" s="10">
        <v>45930</v>
      </c>
      <c r="Q223">
        <v>244</v>
      </c>
      <c r="R223">
        <v>2</v>
      </c>
      <c r="S223">
        <v>1677.9649999999999</v>
      </c>
      <c r="T223">
        <v>1980</v>
      </c>
      <c r="U223">
        <v>0</v>
      </c>
      <c r="V223">
        <v>3355.93</v>
      </c>
      <c r="W223">
        <v>18</v>
      </c>
      <c r="X223" s="17">
        <v>604.07000000000005</v>
      </c>
      <c r="Y223">
        <v>3960</v>
      </c>
      <c r="Z223">
        <v>1</v>
      </c>
      <c r="AA223">
        <v>1</v>
      </c>
      <c r="AB223">
        <v>5</v>
      </c>
      <c r="AC223" t="s">
        <v>138</v>
      </c>
      <c r="AD223">
        <v>2224</v>
      </c>
      <c r="AE223">
        <v>30443</v>
      </c>
      <c r="AF223" t="s">
        <v>1823</v>
      </c>
      <c r="AG223" t="s">
        <v>1135</v>
      </c>
      <c r="AH223" t="s">
        <v>145</v>
      </c>
      <c r="AI223" t="s">
        <v>25</v>
      </c>
      <c r="AJ223">
        <v>6387</v>
      </c>
      <c r="AK223" t="s">
        <v>1268</v>
      </c>
      <c r="AL223" t="s">
        <v>1047</v>
      </c>
      <c r="AT223" t="str">
        <f t="shared" si="12"/>
        <v>FI37-00027698</v>
      </c>
      <c r="AU223">
        <f t="shared" si="13"/>
        <v>3355.93</v>
      </c>
      <c r="AV223">
        <f t="shared" si="14"/>
        <v>604.07000000000005</v>
      </c>
      <c r="AW223">
        <f t="shared" si="15"/>
        <v>3960</v>
      </c>
    </row>
    <row r="224" spans="1:49" ht="15" customHeight="1">
      <c r="A224" t="s">
        <v>1266</v>
      </c>
      <c r="B224" s="17" t="s">
        <v>1267</v>
      </c>
      <c r="C224" t="s">
        <v>21</v>
      </c>
      <c r="D224" s="10">
        <v>45930</v>
      </c>
      <c r="E224" s="18">
        <v>45957.788171296299</v>
      </c>
      <c r="F224" t="s">
        <v>348</v>
      </c>
      <c r="H224" t="s">
        <v>137</v>
      </c>
      <c r="I224">
        <v>20506717044</v>
      </c>
      <c r="J224" t="s">
        <v>2275</v>
      </c>
      <c r="K224" s="10">
        <v>45930</v>
      </c>
      <c r="Q224">
        <v>240</v>
      </c>
      <c r="R224">
        <v>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1</v>
      </c>
      <c r="AB224">
        <v>5</v>
      </c>
      <c r="AC224" t="s">
        <v>138</v>
      </c>
      <c r="AD224">
        <v>2224</v>
      </c>
      <c r="AE224">
        <v>30444</v>
      </c>
      <c r="AF224" t="s">
        <v>1827</v>
      </c>
      <c r="AG224" t="s">
        <v>1135</v>
      </c>
      <c r="AH224" t="s">
        <v>145</v>
      </c>
      <c r="AI224" t="s">
        <v>25</v>
      </c>
      <c r="AJ224">
        <v>6387</v>
      </c>
      <c r="AK224" t="s">
        <v>1268</v>
      </c>
      <c r="AL224" t="s">
        <v>1047</v>
      </c>
      <c r="AT224" t="str">
        <f t="shared" si="12"/>
        <v>FI37-00027698</v>
      </c>
      <c r="AU224">
        <f t="shared" si="13"/>
        <v>0</v>
      </c>
      <c r="AV224">
        <f t="shared" si="14"/>
        <v>0</v>
      </c>
      <c r="AW224">
        <f t="shared" si="15"/>
        <v>0</v>
      </c>
    </row>
    <row r="225" spans="1:49" ht="15" customHeight="1">
      <c r="A225" t="s">
        <v>1266</v>
      </c>
      <c r="B225" s="17" t="s">
        <v>1267</v>
      </c>
      <c r="C225" t="s">
        <v>21</v>
      </c>
      <c r="D225" s="10">
        <v>45930</v>
      </c>
      <c r="E225" s="18">
        <v>45957.788171296299</v>
      </c>
      <c r="F225" t="s">
        <v>348</v>
      </c>
      <c r="H225" t="s">
        <v>137</v>
      </c>
      <c r="I225">
        <v>20506717044</v>
      </c>
      <c r="J225" t="s">
        <v>2275</v>
      </c>
      <c r="K225" s="10">
        <v>45930</v>
      </c>
      <c r="Q225">
        <v>238</v>
      </c>
      <c r="R225">
        <v>1</v>
      </c>
      <c r="S225">
        <v>233.98</v>
      </c>
      <c r="T225">
        <v>276.10000000000002</v>
      </c>
      <c r="U225">
        <v>0</v>
      </c>
      <c r="V225">
        <v>233.98</v>
      </c>
      <c r="W225">
        <v>18</v>
      </c>
      <c r="X225" s="17">
        <v>42.12</v>
      </c>
      <c r="Y225">
        <v>276.10000000000002</v>
      </c>
      <c r="Z225">
        <v>1</v>
      </c>
      <c r="AA225">
        <v>1</v>
      </c>
      <c r="AB225">
        <v>5</v>
      </c>
      <c r="AC225" t="s">
        <v>138</v>
      </c>
      <c r="AD225">
        <v>2224</v>
      </c>
      <c r="AE225">
        <v>30445</v>
      </c>
      <c r="AF225" t="s">
        <v>1996</v>
      </c>
      <c r="AG225" t="s">
        <v>1135</v>
      </c>
      <c r="AH225" t="s">
        <v>145</v>
      </c>
      <c r="AI225" t="s">
        <v>25</v>
      </c>
      <c r="AJ225">
        <v>6387</v>
      </c>
      <c r="AK225" t="s">
        <v>1268</v>
      </c>
      <c r="AL225" t="s">
        <v>1047</v>
      </c>
      <c r="AT225" t="str">
        <f t="shared" si="12"/>
        <v>FI37-00027698</v>
      </c>
      <c r="AU225">
        <f t="shared" si="13"/>
        <v>233.98</v>
      </c>
      <c r="AV225">
        <f t="shared" si="14"/>
        <v>42.12</v>
      </c>
      <c r="AW225">
        <f t="shared" si="15"/>
        <v>276.10000000000002</v>
      </c>
    </row>
    <row r="226" spans="1:49" ht="15" customHeight="1">
      <c r="A226" t="s">
        <v>1266</v>
      </c>
      <c r="B226" s="17" t="s">
        <v>1267</v>
      </c>
      <c r="C226" t="s">
        <v>21</v>
      </c>
      <c r="D226" s="10">
        <v>45930</v>
      </c>
      <c r="E226" s="18">
        <v>45957.788171296299</v>
      </c>
      <c r="F226" t="s">
        <v>348</v>
      </c>
      <c r="H226" t="s">
        <v>137</v>
      </c>
      <c r="I226">
        <v>20506717044</v>
      </c>
      <c r="J226" t="s">
        <v>2275</v>
      </c>
      <c r="K226" s="10">
        <v>45930</v>
      </c>
      <c r="Q226">
        <v>245</v>
      </c>
      <c r="R226">
        <v>1</v>
      </c>
      <c r="S226">
        <v>79.239999999999995</v>
      </c>
      <c r="T226">
        <v>93.5</v>
      </c>
      <c r="U226">
        <v>0</v>
      </c>
      <c r="V226">
        <v>79.239999999999995</v>
      </c>
      <c r="W226">
        <v>18</v>
      </c>
      <c r="X226" s="17">
        <v>14.26</v>
      </c>
      <c r="Y226">
        <v>93.5</v>
      </c>
      <c r="Z226">
        <v>1</v>
      </c>
      <c r="AA226">
        <v>1</v>
      </c>
      <c r="AB226">
        <v>5</v>
      </c>
      <c r="AC226" t="s">
        <v>138</v>
      </c>
      <c r="AD226">
        <v>2224</v>
      </c>
      <c r="AE226">
        <v>30446</v>
      </c>
      <c r="AF226" t="s">
        <v>2034</v>
      </c>
      <c r="AG226" t="s">
        <v>1135</v>
      </c>
      <c r="AH226" t="s">
        <v>145</v>
      </c>
      <c r="AI226" t="s">
        <v>25</v>
      </c>
      <c r="AJ226">
        <v>6387</v>
      </c>
      <c r="AK226" t="s">
        <v>1268</v>
      </c>
      <c r="AL226" t="s">
        <v>1047</v>
      </c>
      <c r="AT226" t="str">
        <f t="shared" si="12"/>
        <v>FI37-00027698</v>
      </c>
      <c r="AU226">
        <f t="shared" si="13"/>
        <v>79.239999999999995</v>
      </c>
      <c r="AV226">
        <f t="shared" si="14"/>
        <v>14.26</v>
      </c>
      <c r="AW226">
        <f t="shared" si="15"/>
        <v>93.5</v>
      </c>
    </row>
    <row r="227" spans="1:49" ht="15" customHeight="1">
      <c r="A227" t="s">
        <v>1183</v>
      </c>
      <c r="B227" s="17" t="s">
        <v>1061</v>
      </c>
      <c r="C227" t="s">
        <v>21</v>
      </c>
      <c r="D227" s="10">
        <v>45902</v>
      </c>
      <c r="F227" t="s">
        <v>171</v>
      </c>
      <c r="H227" t="s">
        <v>137</v>
      </c>
      <c r="J227" t="s">
        <v>2276</v>
      </c>
      <c r="K227" s="10">
        <v>45902</v>
      </c>
      <c r="Q227">
        <v>2026</v>
      </c>
      <c r="R227">
        <v>1</v>
      </c>
      <c r="S227">
        <v>2450</v>
      </c>
      <c r="T227">
        <v>2450</v>
      </c>
      <c r="U227">
        <v>0</v>
      </c>
      <c r="V227">
        <v>2450</v>
      </c>
      <c r="W227">
        <v>0</v>
      </c>
      <c r="X227">
        <v>0</v>
      </c>
      <c r="Y227">
        <v>2450</v>
      </c>
      <c r="Z227">
        <v>1</v>
      </c>
      <c r="AA227">
        <v>1</v>
      </c>
      <c r="AB227">
        <v>2</v>
      </c>
      <c r="AC227" t="s">
        <v>1045</v>
      </c>
      <c r="AD227">
        <v>1806</v>
      </c>
      <c r="AE227">
        <v>30141</v>
      </c>
      <c r="AF227" t="s">
        <v>1975</v>
      </c>
      <c r="AG227" t="s">
        <v>139</v>
      </c>
      <c r="AH227" t="s">
        <v>145</v>
      </c>
      <c r="AI227" t="s">
        <v>25</v>
      </c>
      <c r="AJ227">
        <v>6743</v>
      </c>
      <c r="AK227" t="s">
        <v>1040</v>
      </c>
      <c r="AL227" t="s">
        <v>1041</v>
      </c>
      <c r="AT227" t="str">
        <f t="shared" si="12"/>
        <v>F E001-00000057</v>
      </c>
      <c r="AU227">
        <f t="shared" si="13"/>
        <v>2450</v>
      </c>
      <c r="AV227">
        <f t="shared" si="14"/>
        <v>0</v>
      </c>
      <c r="AW227">
        <f t="shared" si="15"/>
        <v>2450</v>
      </c>
    </row>
    <row r="228" spans="1:49" ht="15" customHeight="1">
      <c r="A228" t="s">
        <v>1172</v>
      </c>
      <c r="B228">
        <v>49</v>
      </c>
      <c r="C228" t="s">
        <v>21</v>
      </c>
      <c r="D228" s="10">
        <v>45902</v>
      </c>
      <c r="F228" t="s">
        <v>409</v>
      </c>
      <c r="H228" t="s">
        <v>137</v>
      </c>
      <c r="I228">
        <v>10778177621</v>
      </c>
      <c r="J228" t="s">
        <v>2277</v>
      </c>
      <c r="K228" s="10">
        <v>45902</v>
      </c>
      <c r="Q228">
        <v>1910</v>
      </c>
      <c r="R228">
        <v>1</v>
      </c>
      <c r="S228">
        <v>150</v>
      </c>
      <c r="T228">
        <v>150</v>
      </c>
      <c r="U228">
        <v>0</v>
      </c>
      <c r="V228">
        <v>150</v>
      </c>
      <c r="W228">
        <v>0</v>
      </c>
      <c r="X228">
        <v>0</v>
      </c>
      <c r="Y228">
        <v>150</v>
      </c>
      <c r="Z228">
        <v>1</v>
      </c>
      <c r="AA228">
        <v>1</v>
      </c>
      <c r="AB228">
        <v>2</v>
      </c>
      <c r="AC228" t="s">
        <v>1045</v>
      </c>
      <c r="AD228">
        <v>2001</v>
      </c>
      <c r="AE228">
        <v>30139</v>
      </c>
      <c r="AF228" t="s">
        <v>2278</v>
      </c>
      <c r="AG228" t="s">
        <v>139</v>
      </c>
      <c r="AH228" t="s">
        <v>145</v>
      </c>
      <c r="AI228" t="s">
        <v>25</v>
      </c>
      <c r="AJ228">
        <v>6743</v>
      </c>
      <c r="AK228" t="s">
        <v>1040</v>
      </c>
      <c r="AL228" t="s">
        <v>1103</v>
      </c>
      <c r="AT228" t="str">
        <f t="shared" si="12"/>
        <v>R E001-49</v>
      </c>
      <c r="AU228">
        <f t="shared" si="13"/>
        <v>150</v>
      </c>
      <c r="AV228">
        <f t="shared" si="14"/>
        <v>0</v>
      </c>
      <c r="AW228">
        <f t="shared" si="15"/>
        <v>150</v>
      </c>
    </row>
    <row r="229" spans="1:49" ht="15" customHeight="1">
      <c r="A229" t="s">
        <v>1172</v>
      </c>
      <c r="B229">
        <v>35</v>
      </c>
      <c r="C229" t="s">
        <v>21</v>
      </c>
      <c r="D229" s="10">
        <v>45902</v>
      </c>
      <c r="F229" t="s">
        <v>181</v>
      </c>
      <c r="G229" t="s">
        <v>1044</v>
      </c>
      <c r="H229" t="s">
        <v>137</v>
      </c>
      <c r="I229">
        <v>10767791416</v>
      </c>
      <c r="J229" t="s">
        <v>2279</v>
      </c>
      <c r="K229" s="10">
        <v>45902</v>
      </c>
      <c r="Q229">
        <v>1846</v>
      </c>
      <c r="R229">
        <v>1</v>
      </c>
      <c r="S229">
        <v>135</v>
      </c>
      <c r="T229">
        <v>135</v>
      </c>
      <c r="U229">
        <v>0</v>
      </c>
      <c r="V229">
        <v>135</v>
      </c>
      <c r="W229">
        <v>0</v>
      </c>
      <c r="X229">
        <v>0</v>
      </c>
      <c r="Y229">
        <v>135</v>
      </c>
      <c r="Z229">
        <v>1</v>
      </c>
      <c r="AA229">
        <v>1</v>
      </c>
      <c r="AB229">
        <v>2</v>
      </c>
      <c r="AC229" t="s">
        <v>1045</v>
      </c>
      <c r="AD229">
        <v>537</v>
      </c>
      <c r="AE229">
        <v>30137</v>
      </c>
      <c r="AF229" t="s">
        <v>2006</v>
      </c>
      <c r="AG229" t="s">
        <v>139</v>
      </c>
      <c r="AH229" t="s">
        <v>145</v>
      </c>
      <c r="AI229" t="s">
        <v>25</v>
      </c>
      <c r="AJ229">
        <v>6743</v>
      </c>
      <c r="AK229" t="s">
        <v>1040</v>
      </c>
      <c r="AL229" t="s">
        <v>1053</v>
      </c>
      <c r="AT229" t="str">
        <f t="shared" si="12"/>
        <v>R E001-35</v>
      </c>
      <c r="AU229">
        <f t="shared" si="13"/>
        <v>135</v>
      </c>
      <c r="AV229">
        <f t="shared" si="14"/>
        <v>0</v>
      </c>
      <c r="AW229">
        <f t="shared" si="15"/>
        <v>135</v>
      </c>
    </row>
    <row r="230" spans="1:49" ht="15" customHeight="1">
      <c r="A230" t="s">
        <v>1183</v>
      </c>
      <c r="B230" s="17" t="s">
        <v>1269</v>
      </c>
      <c r="C230" t="s">
        <v>21</v>
      </c>
      <c r="D230" s="10">
        <v>45902</v>
      </c>
      <c r="F230" t="s">
        <v>1076</v>
      </c>
      <c r="H230" t="s">
        <v>137</v>
      </c>
      <c r="I230">
        <v>10440668581</v>
      </c>
      <c r="J230" t="s">
        <v>2280</v>
      </c>
      <c r="K230" s="10">
        <v>45902</v>
      </c>
      <c r="Q230">
        <v>1858</v>
      </c>
      <c r="R230">
        <v>1</v>
      </c>
      <c r="S230">
        <v>40</v>
      </c>
      <c r="T230">
        <v>47.2</v>
      </c>
      <c r="U230">
        <v>0</v>
      </c>
      <c r="V230">
        <v>40</v>
      </c>
      <c r="W230">
        <v>18</v>
      </c>
      <c r="X230" s="17">
        <v>7.2</v>
      </c>
      <c r="Y230">
        <v>47.2</v>
      </c>
      <c r="Z230">
        <v>1</v>
      </c>
      <c r="AA230">
        <v>1</v>
      </c>
      <c r="AB230">
        <v>5</v>
      </c>
      <c r="AC230" t="s">
        <v>138</v>
      </c>
      <c r="AD230">
        <v>1389</v>
      </c>
      <c r="AE230">
        <v>30132</v>
      </c>
      <c r="AF230" t="s">
        <v>2237</v>
      </c>
      <c r="AG230" t="s">
        <v>139</v>
      </c>
      <c r="AH230" t="s">
        <v>145</v>
      </c>
      <c r="AI230" t="s">
        <v>25</v>
      </c>
      <c r="AJ230">
        <v>6723</v>
      </c>
      <c r="AK230" t="s">
        <v>1050</v>
      </c>
      <c r="AL230" t="s">
        <v>1098</v>
      </c>
      <c r="AT230" t="str">
        <f t="shared" si="12"/>
        <v>F E001-00000113</v>
      </c>
      <c r="AU230">
        <f t="shared" si="13"/>
        <v>40</v>
      </c>
      <c r="AV230">
        <f t="shared" si="14"/>
        <v>7.2</v>
      </c>
      <c r="AW230">
        <f t="shared" si="15"/>
        <v>47.2</v>
      </c>
    </row>
    <row r="231" spans="1:49" ht="15" customHeight="1">
      <c r="A231" t="s">
        <v>1270</v>
      </c>
      <c r="B231" s="17" t="s">
        <v>1271</v>
      </c>
      <c r="C231" t="s">
        <v>21</v>
      </c>
      <c r="D231" s="10">
        <v>45901</v>
      </c>
      <c r="F231" t="s">
        <v>267</v>
      </c>
      <c r="G231" t="s">
        <v>1044</v>
      </c>
      <c r="H231" t="s">
        <v>137</v>
      </c>
      <c r="I231">
        <v>20549068201</v>
      </c>
      <c r="J231" t="s">
        <v>2281</v>
      </c>
      <c r="K231" s="10">
        <v>45901</v>
      </c>
      <c r="Q231">
        <v>1891</v>
      </c>
      <c r="R231">
        <v>1</v>
      </c>
      <c r="S231">
        <v>221.82</v>
      </c>
      <c r="T231">
        <v>261.75</v>
      </c>
      <c r="U231">
        <v>0</v>
      </c>
      <c r="V231">
        <v>221.82</v>
      </c>
      <c r="W231">
        <v>18</v>
      </c>
      <c r="X231" s="17">
        <v>39.93</v>
      </c>
      <c r="Y231">
        <v>261.75</v>
      </c>
      <c r="Z231">
        <v>1</v>
      </c>
      <c r="AA231">
        <v>1</v>
      </c>
      <c r="AB231">
        <v>2</v>
      </c>
      <c r="AC231" t="s">
        <v>1045</v>
      </c>
      <c r="AD231">
        <v>561</v>
      </c>
      <c r="AE231">
        <v>30277</v>
      </c>
      <c r="AF231" t="s">
        <v>1569</v>
      </c>
      <c r="AG231" t="s">
        <v>139</v>
      </c>
      <c r="AH231" t="s">
        <v>145</v>
      </c>
      <c r="AI231" t="s">
        <v>25</v>
      </c>
      <c r="AJ231">
        <v>6743</v>
      </c>
      <c r="AK231" t="s">
        <v>1040</v>
      </c>
      <c r="AL231" t="s">
        <v>1103</v>
      </c>
      <c r="AT231" t="str">
        <f t="shared" si="12"/>
        <v>F FE29-00019866</v>
      </c>
      <c r="AU231">
        <f t="shared" si="13"/>
        <v>221.82</v>
      </c>
      <c r="AV231">
        <f t="shared" si="14"/>
        <v>39.93</v>
      </c>
      <c r="AW231">
        <f t="shared" si="15"/>
        <v>261.75</v>
      </c>
    </row>
    <row r="232" spans="1:49" ht="15" customHeight="1">
      <c r="A232" t="s">
        <v>1183</v>
      </c>
      <c r="B232" s="17" t="s">
        <v>1272</v>
      </c>
      <c r="C232" t="s">
        <v>21</v>
      </c>
      <c r="D232" s="10">
        <v>45901</v>
      </c>
      <c r="F232" t="s">
        <v>1076</v>
      </c>
      <c r="H232" t="s">
        <v>137</v>
      </c>
      <c r="I232">
        <v>10440668581</v>
      </c>
      <c r="J232" t="s">
        <v>2282</v>
      </c>
      <c r="K232" s="10">
        <v>45901</v>
      </c>
      <c r="Q232">
        <v>1859</v>
      </c>
      <c r="R232">
        <v>1</v>
      </c>
      <c r="S232">
        <v>2840</v>
      </c>
      <c r="T232">
        <v>3351.2</v>
      </c>
      <c r="U232">
        <v>0</v>
      </c>
      <c r="V232">
        <v>2840</v>
      </c>
      <c r="W232">
        <v>18</v>
      </c>
      <c r="X232" s="17">
        <v>511.19999999999902</v>
      </c>
      <c r="Y232">
        <v>3351.2</v>
      </c>
      <c r="Z232">
        <v>1</v>
      </c>
      <c r="AA232">
        <v>1</v>
      </c>
      <c r="AB232">
        <v>2</v>
      </c>
      <c r="AC232" t="s">
        <v>1045</v>
      </c>
      <c r="AD232">
        <v>1389</v>
      </c>
      <c r="AE232">
        <v>30129</v>
      </c>
      <c r="AF232" t="s">
        <v>2283</v>
      </c>
      <c r="AG232" t="s">
        <v>139</v>
      </c>
      <c r="AH232" t="s">
        <v>145</v>
      </c>
      <c r="AI232" t="s">
        <v>25</v>
      </c>
      <c r="AJ232">
        <v>6743</v>
      </c>
      <c r="AK232" t="s">
        <v>1040</v>
      </c>
      <c r="AL232" t="s">
        <v>1053</v>
      </c>
      <c r="AT232" t="str">
        <f t="shared" si="12"/>
        <v>F E001-00000112</v>
      </c>
      <c r="AU232">
        <f t="shared" si="13"/>
        <v>2840</v>
      </c>
      <c r="AV232">
        <f t="shared" si="14"/>
        <v>511.19999999999902</v>
      </c>
      <c r="AW232">
        <f t="shared" si="15"/>
        <v>3351.2</v>
      </c>
    </row>
    <row r="233" spans="1:49" ht="15" customHeight="1">
      <c r="A233" t="s">
        <v>1229</v>
      </c>
      <c r="B233" s="17" t="s">
        <v>1273</v>
      </c>
      <c r="C233" t="s">
        <v>21</v>
      </c>
      <c r="D233" s="10">
        <v>45930</v>
      </c>
      <c r="E233" s="18">
        <v>45957.569224537037</v>
      </c>
      <c r="F233" t="s">
        <v>304</v>
      </c>
      <c r="H233" t="s">
        <v>137</v>
      </c>
      <c r="I233">
        <v>20605899286</v>
      </c>
      <c r="J233" t="s">
        <v>2284</v>
      </c>
      <c r="K233" s="10">
        <v>45930</v>
      </c>
      <c r="Q233">
        <v>1912</v>
      </c>
      <c r="R233">
        <v>1</v>
      </c>
      <c r="S233">
        <v>86</v>
      </c>
      <c r="T233">
        <v>86</v>
      </c>
      <c r="U233">
        <v>0</v>
      </c>
      <c r="V233">
        <v>86</v>
      </c>
      <c r="W233">
        <v>0</v>
      </c>
      <c r="X233">
        <v>0</v>
      </c>
      <c r="Y233">
        <v>86</v>
      </c>
      <c r="Z233">
        <v>1</v>
      </c>
      <c r="AA233">
        <v>1</v>
      </c>
      <c r="AB233">
        <v>5</v>
      </c>
      <c r="AC233" t="s">
        <v>138</v>
      </c>
      <c r="AD233">
        <v>4975</v>
      </c>
      <c r="AE233">
        <v>30687</v>
      </c>
      <c r="AF233" t="s">
        <v>1068</v>
      </c>
      <c r="AG233" t="s">
        <v>139</v>
      </c>
      <c r="AH233" t="s">
        <v>145</v>
      </c>
      <c r="AI233" t="s">
        <v>25</v>
      </c>
      <c r="AJ233">
        <v>6726</v>
      </c>
      <c r="AK233" t="s">
        <v>141</v>
      </c>
      <c r="AL233" t="s">
        <v>1069</v>
      </c>
      <c r="AT233" t="str">
        <f t="shared" si="12"/>
        <v>F021-00005320</v>
      </c>
      <c r="AU233">
        <f t="shared" si="13"/>
        <v>86</v>
      </c>
      <c r="AV233">
        <f t="shared" si="14"/>
        <v>0</v>
      </c>
      <c r="AW233">
        <f t="shared" si="15"/>
        <v>86</v>
      </c>
    </row>
    <row r="234" spans="1:49" ht="15" customHeight="1">
      <c r="A234" t="s">
        <v>1183</v>
      </c>
      <c r="B234" s="17" t="s">
        <v>1118</v>
      </c>
      <c r="C234" t="s">
        <v>21</v>
      </c>
      <c r="D234" s="10">
        <v>45899</v>
      </c>
      <c r="F234" t="s">
        <v>500</v>
      </c>
      <c r="H234" t="s">
        <v>137</v>
      </c>
      <c r="J234" t="s">
        <v>2285</v>
      </c>
      <c r="K234" s="10">
        <v>45899</v>
      </c>
      <c r="Q234">
        <v>260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1</v>
      </c>
      <c r="AB234">
        <v>5</v>
      </c>
      <c r="AC234" t="s">
        <v>138</v>
      </c>
      <c r="AD234">
        <v>5060</v>
      </c>
      <c r="AE234">
        <v>30135</v>
      </c>
      <c r="AF234" t="s">
        <v>1274</v>
      </c>
      <c r="AG234" t="s">
        <v>1135</v>
      </c>
      <c r="AH234" t="s">
        <v>145</v>
      </c>
      <c r="AI234" t="s">
        <v>25</v>
      </c>
      <c r="AJ234">
        <v>6746</v>
      </c>
      <c r="AK234" t="s">
        <v>1112</v>
      </c>
      <c r="AL234" t="s">
        <v>1086</v>
      </c>
      <c r="AT234" t="str">
        <f t="shared" si="12"/>
        <v>F E001-00000073</v>
      </c>
      <c r="AU234">
        <f t="shared" si="13"/>
        <v>0</v>
      </c>
      <c r="AV234">
        <f t="shared" si="14"/>
        <v>0</v>
      </c>
      <c r="AW234">
        <f t="shared" si="15"/>
        <v>0</v>
      </c>
    </row>
    <row r="235" spans="1:49" ht="15" customHeight="1">
      <c r="A235" t="s">
        <v>1183</v>
      </c>
      <c r="B235" s="17" t="s">
        <v>1275</v>
      </c>
      <c r="C235" t="s">
        <v>21</v>
      </c>
      <c r="D235" s="10">
        <v>45899</v>
      </c>
      <c r="F235" t="s">
        <v>328</v>
      </c>
      <c r="G235" t="s">
        <v>1122</v>
      </c>
      <c r="H235" t="s">
        <v>137</v>
      </c>
      <c r="I235">
        <v>20563684268</v>
      </c>
      <c r="J235" t="s">
        <v>2286</v>
      </c>
      <c r="K235" s="10">
        <v>45899</v>
      </c>
      <c r="Q235">
        <v>1830</v>
      </c>
      <c r="R235">
        <v>20</v>
      </c>
      <c r="S235">
        <v>374.45</v>
      </c>
      <c r="T235">
        <v>441.851</v>
      </c>
      <c r="U235">
        <v>0</v>
      </c>
      <c r="V235">
        <v>7489</v>
      </c>
      <c r="W235">
        <v>18</v>
      </c>
      <c r="X235" s="17">
        <v>1348.02</v>
      </c>
      <c r="Y235">
        <v>8837.02</v>
      </c>
      <c r="Z235">
        <v>1</v>
      </c>
      <c r="AA235">
        <v>1</v>
      </c>
      <c r="AB235">
        <v>5</v>
      </c>
      <c r="AC235" t="s">
        <v>138</v>
      </c>
      <c r="AD235">
        <v>384</v>
      </c>
      <c r="AE235">
        <v>30112</v>
      </c>
      <c r="AF235" t="s">
        <v>2035</v>
      </c>
      <c r="AG235" t="s">
        <v>139</v>
      </c>
      <c r="AH235" t="s">
        <v>145</v>
      </c>
      <c r="AI235" t="s">
        <v>25</v>
      </c>
      <c r="AJ235">
        <v>6743</v>
      </c>
      <c r="AK235" t="s">
        <v>1040</v>
      </c>
      <c r="AL235" t="s">
        <v>1047</v>
      </c>
      <c r="AT235" t="str">
        <f t="shared" si="12"/>
        <v>F E001-00000527</v>
      </c>
      <c r="AU235">
        <f t="shared" si="13"/>
        <v>7489</v>
      </c>
      <c r="AV235">
        <f t="shared" si="14"/>
        <v>1348.02</v>
      </c>
      <c r="AW235">
        <f t="shared" si="15"/>
        <v>8837.02</v>
      </c>
    </row>
    <row r="236" spans="1:49" ht="15" customHeight="1">
      <c r="A236" t="s">
        <v>1183</v>
      </c>
      <c r="B236" s="17" t="s">
        <v>1275</v>
      </c>
      <c r="C236" t="s">
        <v>21</v>
      </c>
      <c r="D236" s="10">
        <v>45899</v>
      </c>
      <c r="F236" t="s">
        <v>328</v>
      </c>
      <c r="G236" t="s">
        <v>1122</v>
      </c>
      <c r="H236" t="s">
        <v>137</v>
      </c>
      <c r="I236">
        <v>20563684268</v>
      </c>
      <c r="J236" t="s">
        <v>2286</v>
      </c>
      <c r="K236" s="10">
        <v>45899</v>
      </c>
      <c r="Q236">
        <v>1905</v>
      </c>
      <c r="R236">
        <v>10</v>
      </c>
      <c r="S236">
        <v>227.685</v>
      </c>
      <c r="T236">
        <v>268.66800000000001</v>
      </c>
      <c r="U236">
        <v>0</v>
      </c>
      <c r="V236">
        <v>2276.85</v>
      </c>
      <c r="W236">
        <v>18</v>
      </c>
      <c r="X236" s="17">
        <v>409.82999999999902</v>
      </c>
      <c r="Y236">
        <v>2686.68</v>
      </c>
      <c r="Z236">
        <v>1</v>
      </c>
      <c r="AA236">
        <v>1</v>
      </c>
      <c r="AB236">
        <v>5</v>
      </c>
      <c r="AC236" t="s">
        <v>138</v>
      </c>
      <c r="AD236">
        <v>384</v>
      </c>
      <c r="AE236">
        <v>30113</v>
      </c>
      <c r="AF236" t="s">
        <v>2014</v>
      </c>
      <c r="AG236" t="s">
        <v>139</v>
      </c>
      <c r="AH236" t="s">
        <v>145</v>
      </c>
      <c r="AI236" t="s">
        <v>25</v>
      </c>
      <c r="AJ236">
        <v>6743</v>
      </c>
      <c r="AK236" t="s">
        <v>1040</v>
      </c>
      <c r="AL236" t="s">
        <v>1047</v>
      </c>
      <c r="AT236" t="str">
        <f t="shared" si="12"/>
        <v>F E001-00000527</v>
      </c>
      <c r="AU236">
        <f t="shared" si="13"/>
        <v>2276.85</v>
      </c>
      <c r="AV236">
        <f t="shared" si="14"/>
        <v>409.82999999999902</v>
      </c>
      <c r="AW236">
        <f t="shared" si="15"/>
        <v>2686.68</v>
      </c>
    </row>
    <row r="237" spans="1:49" ht="15" customHeight="1">
      <c r="A237" t="s">
        <v>1183</v>
      </c>
      <c r="B237" s="17" t="s">
        <v>1276</v>
      </c>
      <c r="C237" t="s">
        <v>21</v>
      </c>
      <c r="D237" s="10">
        <v>45899</v>
      </c>
      <c r="F237" t="s">
        <v>328</v>
      </c>
      <c r="G237" t="s">
        <v>1122</v>
      </c>
      <c r="H237" t="s">
        <v>137</v>
      </c>
      <c r="I237">
        <v>20563684268</v>
      </c>
      <c r="J237" t="s">
        <v>2287</v>
      </c>
      <c r="K237" s="10">
        <v>45899</v>
      </c>
      <c r="Q237">
        <v>1903</v>
      </c>
      <c r="R237">
        <v>3</v>
      </c>
      <c r="S237" s="17" t="s">
        <v>1766</v>
      </c>
      <c r="T237" s="17" t="s">
        <v>1767</v>
      </c>
      <c r="U237">
        <v>0</v>
      </c>
      <c r="V237">
        <v>2130.02</v>
      </c>
      <c r="W237">
        <v>18</v>
      </c>
      <c r="X237" s="17">
        <v>383.4</v>
      </c>
      <c r="Y237">
        <v>2513.42</v>
      </c>
      <c r="Z237">
        <v>1</v>
      </c>
      <c r="AA237">
        <v>1</v>
      </c>
      <c r="AB237">
        <v>5</v>
      </c>
      <c r="AC237" t="s">
        <v>138</v>
      </c>
      <c r="AD237">
        <v>384</v>
      </c>
      <c r="AE237">
        <v>30107</v>
      </c>
      <c r="AF237" t="s">
        <v>1526</v>
      </c>
      <c r="AG237" t="s">
        <v>139</v>
      </c>
      <c r="AH237" t="s">
        <v>145</v>
      </c>
      <c r="AI237" t="s">
        <v>25</v>
      </c>
      <c r="AJ237">
        <v>6743</v>
      </c>
      <c r="AK237" t="s">
        <v>1040</v>
      </c>
      <c r="AL237" t="s">
        <v>1047</v>
      </c>
      <c r="AT237" t="str">
        <f t="shared" si="12"/>
        <v>F E001-00000526</v>
      </c>
      <c r="AU237">
        <f t="shared" si="13"/>
        <v>2130.02</v>
      </c>
      <c r="AV237">
        <f t="shared" si="14"/>
        <v>383.4</v>
      </c>
      <c r="AW237">
        <f t="shared" si="15"/>
        <v>2513.42</v>
      </c>
    </row>
    <row r="238" spans="1:49" ht="15" customHeight="1">
      <c r="A238" t="s">
        <v>1183</v>
      </c>
      <c r="B238" s="17" t="s">
        <v>1276</v>
      </c>
      <c r="C238" t="s">
        <v>21</v>
      </c>
      <c r="D238" s="10">
        <v>45899</v>
      </c>
      <c r="F238" t="s">
        <v>328</v>
      </c>
      <c r="G238" t="s">
        <v>1122</v>
      </c>
      <c r="H238" t="s">
        <v>137</v>
      </c>
      <c r="I238">
        <v>20563684268</v>
      </c>
      <c r="J238" t="s">
        <v>2287</v>
      </c>
      <c r="K238" s="10">
        <v>45899</v>
      </c>
      <c r="Q238">
        <v>1905</v>
      </c>
      <c r="R238">
        <v>86</v>
      </c>
      <c r="S238" s="17" t="s">
        <v>1768</v>
      </c>
      <c r="T238" s="17" t="s">
        <v>1769</v>
      </c>
      <c r="U238">
        <v>0</v>
      </c>
      <c r="V238">
        <v>13520.66</v>
      </c>
      <c r="W238">
        <v>18</v>
      </c>
      <c r="X238" s="17">
        <v>2433.7199999999898</v>
      </c>
      <c r="Y238">
        <v>15954.38</v>
      </c>
      <c r="Z238">
        <v>1</v>
      </c>
      <c r="AA238">
        <v>1</v>
      </c>
      <c r="AB238">
        <v>5</v>
      </c>
      <c r="AC238" t="s">
        <v>138</v>
      </c>
      <c r="AD238">
        <v>384</v>
      </c>
      <c r="AE238">
        <v>30108</v>
      </c>
      <c r="AF238" t="s">
        <v>2014</v>
      </c>
      <c r="AG238" t="s">
        <v>139</v>
      </c>
      <c r="AH238" t="s">
        <v>145</v>
      </c>
      <c r="AI238" t="s">
        <v>25</v>
      </c>
      <c r="AJ238">
        <v>6743</v>
      </c>
      <c r="AK238" t="s">
        <v>1040</v>
      </c>
      <c r="AL238" t="s">
        <v>1047</v>
      </c>
      <c r="AT238" t="str">
        <f t="shared" si="12"/>
        <v>F E001-00000526</v>
      </c>
      <c r="AU238">
        <f t="shared" si="13"/>
        <v>13520.66</v>
      </c>
      <c r="AV238">
        <f t="shared" si="14"/>
        <v>2433.7199999999898</v>
      </c>
      <c r="AW238">
        <f t="shared" si="15"/>
        <v>15954.38</v>
      </c>
    </row>
    <row r="239" spans="1:49" ht="15" customHeight="1">
      <c r="A239" t="s">
        <v>1183</v>
      </c>
      <c r="B239" s="17" t="s">
        <v>1276</v>
      </c>
      <c r="C239" t="s">
        <v>21</v>
      </c>
      <c r="D239" s="10">
        <v>45899</v>
      </c>
      <c r="F239" t="s">
        <v>328</v>
      </c>
      <c r="G239" t="s">
        <v>1122</v>
      </c>
      <c r="H239" t="s">
        <v>137</v>
      </c>
      <c r="I239">
        <v>20563684268</v>
      </c>
      <c r="J239" t="s">
        <v>2287</v>
      </c>
      <c r="K239" s="10">
        <v>45899</v>
      </c>
      <c r="Q239">
        <v>1906</v>
      </c>
      <c r="R239">
        <v>59</v>
      </c>
      <c r="S239">
        <v>97</v>
      </c>
      <c r="T239" s="17" t="s">
        <v>1770</v>
      </c>
      <c r="U239">
        <v>0</v>
      </c>
      <c r="V239">
        <v>5723</v>
      </c>
      <c r="W239">
        <v>18</v>
      </c>
      <c r="X239" s="17">
        <v>1030.1400000000001</v>
      </c>
      <c r="Y239">
        <v>6753.14</v>
      </c>
      <c r="Z239">
        <v>1</v>
      </c>
      <c r="AA239">
        <v>1</v>
      </c>
      <c r="AB239">
        <v>5</v>
      </c>
      <c r="AC239" t="s">
        <v>138</v>
      </c>
      <c r="AD239">
        <v>384</v>
      </c>
      <c r="AE239">
        <v>30109</v>
      </c>
      <c r="AF239" t="s">
        <v>2015</v>
      </c>
      <c r="AG239" t="s">
        <v>139</v>
      </c>
      <c r="AH239" t="s">
        <v>145</v>
      </c>
      <c r="AI239" t="s">
        <v>25</v>
      </c>
      <c r="AJ239">
        <v>6743</v>
      </c>
      <c r="AK239" t="s">
        <v>1040</v>
      </c>
      <c r="AL239" t="s">
        <v>1047</v>
      </c>
      <c r="AT239" t="str">
        <f t="shared" si="12"/>
        <v>F E001-00000526</v>
      </c>
      <c r="AU239">
        <f t="shared" si="13"/>
        <v>5723</v>
      </c>
      <c r="AV239">
        <f t="shared" si="14"/>
        <v>1030.1400000000001</v>
      </c>
      <c r="AW239">
        <f t="shared" si="15"/>
        <v>6753.14</v>
      </c>
    </row>
    <row r="240" spans="1:49" ht="15" customHeight="1">
      <c r="A240" t="s">
        <v>1227</v>
      </c>
      <c r="B240" s="17" t="s">
        <v>1277</v>
      </c>
      <c r="C240" t="s">
        <v>21</v>
      </c>
      <c r="D240" s="10">
        <v>45930</v>
      </c>
      <c r="E240" s="18">
        <v>45957.515243055554</v>
      </c>
      <c r="F240" t="s">
        <v>314</v>
      </c>
      <c r="G240" t="s">
        <v>1044</v>
      </c>
      <c r="H240" t="s">
        <v>137</v>
      </c>
      <c r="I240">
        <v>20100075858</v>
      </c>
      <c r="J240" t="s">
        <v>2288</v>
      </c>
      <c r="K240" s="10">
        <v>45930</v>
      </c>
      <c r="Q240">
        <v>2048</v>
      </c>
      <c r="R240">
        <v>1</v>
      </c>
      <c r="S240">
        <v>195.05</v>
      </c>
      <c r="T240">
        <v>195.05</v>
      </c>
      <c r="U240">
        <v>0</v>
      </c>
      <c r="V240">
        <v>195.05</v>
      </c>
      <c r="W240">
        <v>0</v>
      </c>
      <c r="X240">
        <v>0</v>
      </c>
      <c r="Y240">
        <v>195.05</v>
      </c>
      <c r="Z240">
        <v>1</v>
      </c>
      <c r="AA240">
        <v>1</v>
      </c>
      <c r="AB240">
        <v>5</v>
      </c>
      <c r="AC240" t="s">
        <v>138</v>
      </c>
      <c r="AD240">
        <v>499</v>
      </c>
      <c r="AE240">
        <v>30665</v>
      </c>
      <c r="AF240" t="s">
        <v>1145</v>
      </c>
      <c r="AG240" t="s">
        <v>139</v>
      </c>
      <c r="AH240" t="s">
        <v>145</v>
      </c>
      <c r="AI240" t="s">
        <v>25</v>
      </c>
      <c r="AJ240">
        <v>6806</v>
      </c>
      <c r="AK240" t="s">
        <v>1146</v>
      </c>
      <c r="AL240" t="s">
        <v>1069</v>
      </c>
      <c r="AT240" t="str">
        <f t="shared" si="12"/>
        <v>FC01-00132402</v>
      </c>
      <c r="AU240">
        <f t="shared" si="13"/>
        <v>195.05</v>
      </c>
      <c r="AV240">
        <f t="shared" si="14"/>
        <v>0</v>
      </c>
      <c r="AW240">
        <f t="shared" si="15"/>
        <v>195.05</v>
      </c>
    </row>
    <row r="241" spans="1:49" ht="15" customHeight="1">
      <c r="A241" t="s">
        <v>1256</v>
      </c>
      <c r="B241" s="17" t="s">
        <v>1278</v>
      </c>
      <c r="C241" t="s">
        <v>21</v>
      </c>
      <c r="D241" s="10">
        <v>45898</v>
      </c>
      <c r="F241" t="s">
        <v>264</v>
      </c>
      <c r="H241" t="s">
        <v>137</v>
      </c>
      <c r="I241">
        <v>20546099904</v>
      </c>
      <c r="J241" t="s">
        <v>2289</v>
      </c>
      <c r="K241" s="10">
        <v>45898</v>
      </c>
      <c r="Q241">
        <v>223</v>
      </c>
      <c r="R241">
        <v>5000</v>
      </c>
      <c r="S241" s="17" t="s">
        <v>1771</v>
      </c>
      <c r="T241">
        <v>0.32</v>
      </c>
      <c r="U241">
        <v>0</v>
      </c>
      <c r="V241">
        <v>1355.93</v>
      </c>
      <c r="W241">
        <v>18</v>
      </c>
      <c r="X241" s="17">
        <v>244.069999999999</v>
      </c>
      <c r="Y241">
        <v>1600</v>
      </c>
      <c r="Z241">
        <v>1</v>
      </c>
      <c r="AA241">
        <v>1</v>
      </c>
      <c r="AB241">
        <v>5</v>
      </c>
      <c r="AC241" t="s">
        <v>138</v>
      </c>
      <c r="AD241">
        <v>1400</v>
      </c>
      <c r="AE241">
        <v>30157</v>
      </c>
      <c r="AF241" t="s">
        <v>2217</v>
      </c>
      <c r="AG241" t="s">
        <v>1171</v>
      </c>
      <c r="AH241" t="s">
        <v>145</v>
      </c>
      <c r="AI241" t="s">
        <v>25</v>
      </c>
      <c r="AJ241">
        <v>877</v>
      </c>
      <c r="AK241" t="s">
        <v>147</v>
      </c>
      <c r="AL241" t="s">
        <v>1047</v>
      </c>
      <c r="AT241" t="str">
        <f t="shared" si="12"/>
        <v>F F001-00009446</v>
      </c>
      <c r="AU241">
        <f t="shared" si="13"/>
        <v>1355.93</v>
      </c>
      <c r="AV241">
        <f t="shared" si="14"/>
        <v>244.069999999999</v>
      </c>
      <c r="AW241">
        <f t="shared" si="15"/>
        <v>1600</v>
      </c>
    </row>
    <row r="242" spans="1:49" ht="15" customHeight="1">
      <c r="A242" t="s">
        <v>1256</v>
      </c>
      <c r="B242" s="17" t="s">
        <v>1278</v>
      </c>
      <c r="C242" t="s">
        <v>21</v>
      </c>
      <c r="D242" s="10">
        <v>45898</v>
      </c>
      <c r="F242" t="s">
        <v>264</v>
      </c>
      <c r="H242" t="s">
        <v>137</v>
      </c>
      <c r="I242">
        <v>20546099904</v>
      </c>
      <c r="J242" t="s">
        <v>2289</v>
      </c>
      <c r="K242" s="10">
        <v>45898</v>
      </c>
      <c r="Q242">
        <v>223</v>
      </c>
      <c r="R242">
        <v>5000</v>
      </c>
      <c r="S242" s="17" t="s">
        <v>1771</v>
      </c>
      <c r="T242">
        <v>0.32</v>
      </c>
      <c r="U242">
        <v>0</v>
      </c>
      <c r="V242">
        <v>1355.93</v>
      </c>
      <c r="W242">
        <v>18</v>
      </c>
      <c r="X242" s="17">
        <v>244.069999999999</v>
      </c>
      <c r="Y242">
        <v>1600</v>
      </c>
      <c r="Z242">
        <v>1</v>
      </c>
      <c r="AA242">
        <v>1</v>
      </c>
      <c r="AB242">
        <v>5</v>
      </c>
      <c r="AC242" t="s">
        <v>138</v>
      </c>
      <c r="AD242">
        <v>1400</v>
      </c>
      <c r="AE242">
        <v>30158</v>
      </c>
      <c r="AF242" t="s">
        <v>2217</v>
      </c>
      <c r="AG242" t="s">
        <v>1171</v>
      </c>
      <c r="AH242" t="s">
        <v>145</v>
      </c>
      <c r="AI242" t="s">
        <v>25</v>
      </c>
      <c r="AJ242">
        <v>877</v>
      </c>
      <c r="AK242" t="s">
        <v>147</v>
      </c>
      <c r="AL242" t="s">
        <v>1047</v>
      </c>
      <c r="AT242" t="str">
        <f t="shared" si="12"/>
        <v>F F001-00009446</v>
      </c>
      <c r="AU242">
        <f t="shared" si="13"/>
        <v>1355.93</v>
      </c>
      <c r="AV242">
        <f t="shared" si="14"/>
        <v>244.069999999999</v>
      </c>
      <c r="AW242">
        <f t="shared" si="15"/>
        <v>1600</v>
      </c>
    </row>
    <row r="243" spans="1:49" ht="15" customHeight="1">
      <c r="A243" t="s">
        <v>1256</v>
      </c>
      <c r="B243" s="17" t="s">
        <v>1278</v>
      </c>
      <c r="C243" t="s">
        <v>21</v>
      </c>
      <c r="D243" s="10">
        <v>45898</v>
      </c>
      <c r="F243" t="s">
        <v>264</v>
      </c>
      <c r="H243" t="s">
        <v>137</v>
      </c>
      <c r="I243">
        <v>20546099904</v>
      </c>
      <c r="J243" t="s">
        <v>2289</v>
      </c>
      <c r="K243" s="10">
        <v>45898</v>
      </c>
      <c r="Q243">
        <v>1895</v>
      </c>
      <c r="R243">
        <v>1500</v>
      </c>
      <c r="S243" s="17" t="s">
        <v>1742</v>
      </c>
      <c r="T243">
        <v>0.183</v>
      </c>
      <c r="U243">
        <v>0</v>
      </c>
      <c r="V243">
        <v>232.63</v>
      </c>
      <c r="W243">
        <v>18</v>
      </c>
      <c r="X243" s="17">
        <v>41.87</v>
      </c>
      <c r="Y243">
        <v>274.5</v>
      </c>
      <c r="Z243">
        <v>1</v>
      </c>
      <c r="AA243">
        <v>1</v>
      </c>
      <c r="AB243">
        <v>5</v>
      </c>
      <c r="AC243" t="s">
        <v>138</v>
      </c>
      <c r="AD243">
        <v>1400</v>
      </c>
      <c r="AE243">
        <v>30159</v>
      </c>
      <c r="AF243" t="s">
        <v>2218</v>
      </c>
      <c r="AG243" t="s">
        <v>139</v>
      </c>
      <c r="AH243" t="s">
        <v>145</v>
      </c>
      <c r="AI243" t="s">
        <v>25</v>
      </c>
      <c r="AJ243">
        <v>877</v>
      </c>
      <c r="AK243" t="s">
        <v>147</v>
      </c>
      <c r="AL243" t="s">
        <v>1047</v>
      </c>
      <c r="AT243" t="str">
        <f t="shared" si="12"/>
        <v>F F001-00009446</v>
      </c>
      <c r="AU243">
        <f t="shared" si="13"/>
        <v>232.63</v>
      </c>
      <c r="AV243">
        <f t="shared" si="14"/>
        <v>41.87</v>
      </c>
      <c r="AW243">
        <f t="shared" si="15"/>
        <v>274.5</v>
      </c>
    </row>
    <row r="244" spans="1:49" ht="15" customHeight="1">
      <c r="A244" t="s">
        <v>1256</v>
      </c>
      <c r="B244" s="17" t="s">
        <v>1278</v>
      </c>
      <c r="C244" t="s">
        <v>21</v>
      </c>
      <c r="D244" s="10">
        <v>45898</v>
      </c>
      <c r="F244" t="s">
        <v>264</v>
      </c>
      <c r="H244" t="s">
        <v>137</v>
      </c>
      <c r="I244">
        <v>20546099904</v>
      </c>
      <c r="J244" t="s">
        <v>2289</v>
      </c>
      <c r="K244" s="10">
        <v>45898</v>
      </c>
      <c r="Q244">
        <v>1895</v>
      </c>
      <c r="R244">
        <v>1000</v>
      </c>
      <c r="S244" s="17" t="s">
        <v>1757</v>
      </c>
      <c r="T244">
        <v>0.183</v>
      </c>
      <c r="U244">
        <v>0</v>
      </c>
      <c r="V244">
        <v>155.08000000000001</v>
      </c>
      <c r="W244">
        <v>18</v>
      </c>
      <c r="X244" s="17">
        <v>27.919999999999899</v>
      </c>
      <c r="Y244">
        <v>183</v>
      </c>
      <c r="Z244">
        <v>1</v>
      </c>
      <c r="AA244">
        <v>1</v>
      </c>
      <c r="AB244">
        <v>5</v>
      </c>
      <c r="AC244" t="s">
        <v>138</v>
      </c>
      <c r="AD244">
        <v>1400</v>
      </c>
      <c r="AE244">
        <v>30160</v>
      </c>
      <c r="AF244" t="s">
        <v>2218</v>
      </c>
      <c r="AG244" t="s">
        <v>139</v>
      </c>
      <c r="AH244" t="s">
        <v>145</v>
      </c>
      <c r="AI244" t="s">
        <v>25</v>
      </c>
      <c r="AJ244">
        <v>877</v>
      </c>
      <c r="AK244" t="s">
        <v>147</v>
      </c>
      <c r="AL244" t="s">
        <v>1047</v>
      </c>
      <c r="AT244" t="str">
        <f t="shared" si="12"/>
        <v>F F001-00009446</v>
      </c>
      <c r="AU244">
        <f t="shared" si="13"/>
        <v>155.08000000000001</v>
      </c>
      <c r="AV244">
        <f t="shared" si="14"/>
        <v>27.919999999999899</v>
      </c>
      <c r="AW244">
        <f t="shared" si="15"/>
        <v>183</v>
      </c>
    </row>
    <row r="245" spans="1:49" ht="15" customHeight="1">
      <c r="A245" t="s">
        <v>1256</v>
      </c>
      <c r="B245" s="17" t="s">
        <v>1278</v>
      </c>
      <c r="C245" t="s">
        <v>21</v>
      </c>
      <c r="D245" s="10">
        <v>45898</v>
      </c>
      <c r="F245" t="s">
        <v>264</v>
      </c>
      <c r="H245" t="s">
        <v>137</v>
      </c>
      <c r="I245">
        <v>20546099904</v>
      </c>
      <c r="J245" t="s">
        <v>2289</v>
      </c>
      <c r="K245" s="10">
        <v>45898</v>
      </c>
      <c r="Q245">
        <v>1895</v>
      </c>
      <c r="R245">
        <v>500</v>
      </c>
      <c r="S245" s="17" t="s">
        <v>1757</v>
      </c>
      <c r="T245">
        <v>0.183</v>
      </c>
      <c r="U245">
        <v>0</v>
      </c>
      <c r="V245">
        <v>77.540000000000006</v>
      </c>
      <c r="W245">
        <v>18</v>
      </c>
      <c r="X245" s="17">
        <v>13.9599999999999</v>
      </c>
      <c r="Y245">
        <v>91.5</v>
      </c>
      <c r="Z245">
        <v>1</v>
      </c>
      <c r="AA245">
        <v>1</v>
      </c>
      <c r="AB245">
        <v>5</v>
      </c>
      <c r="AC245" t="s">
        <v>138</v>
      </c>
      <c r="AD245">
        <v>1400</v>
      </c>
      <c r="AE245">
        <v>30161</v>
      </c>
      <c r="AF245" t="s">
        <v>2218</v>
      </c>
      <c r="AG245" t="s">
        <v>139</v>
      </c>
      <c r="AH245" t="s">
        <v>145</v>
      </c>
      <c r="AI245" t="s">
        <v>25</v>
      </c>
      <c r="AJ245">
        <v>877</v>
      </c>
      <c r="AK245" t="s">
        <v>147</v>
      </c>
      <c r="AL245" t="s">
        <v>1047</v>
      </c>
      <c r="AT245" t="str">
        <f t="shared" si="12"/>
        <v>F F001-00009446</v>
      </c>
      <c r="AU245">
        <f t="shared" si="13"/>
        <v>77.540000000000006</v>
      </c>
      <c r="AV245">
        <f t="shared" si="14"/>
        <v>13.9599999999999</v>
      </c>
      <c r="AW245">
        <f t="shared" si="15"/>
        <v>91.5</v>
      </c>
    </row>
    <row r="246" spans="1:49" ht="15" customHeight="1">
      <c r="A246" t="s">
        <v>1256</v>
      </c>
      <c r="B246" s="17" t="s">
        <v>1278</v>
      </c>
      <c r="C246" t="s">
        <v>21</v>
      </c>
      <c r="D246" s="10">
        <v>45898</v>
      </c>
      <c r="F246" t="s">
        <v>264</v>
      </c>
      <c r="H246" t="s">
        <v>137</v>
      </c>
      <c r="I246">
        <v>20546099904</v>
      </c>
      <c r="J246" t="s">
        <v>2289</v>
      </c>
      <c r="K246" s="10">
        <v>45898</v>
      </c>
      <c r="Q246">
        <v>1895</v>
      </c>
      <c r="R246">
        <v>500</v>
      </c>
      <c r="S246" s="17" t="s">
        <v>1757</v>
      </c>
      <c r="T246">
        <v>0.183</v>
      </c>
      <c r="U246">
        <v>0</v>
      </c>
      <c r="V246">
        <v>77.540000000000006</v>
      </c>
      <c r="W246">
        <v>18</v>
      </c>
      <c r="X246" s="17">
        <v>13.9599999999999</v>
      </c>
      <c r="Y246">
        <v>91.5</v>
      </c>
      <c r="Z246">
        <v>1</v>
      </c>
      <c r="AA246">
        <v>1</v>
      </c>
      <c r="AB246">
        <v>5</v>
      </c>
      <c r="AC246" t="s">
        <v>138</v>
      </c>
      <c r="AD246">
        <v>1400</v>
      </c>
      <c r="AE246">
        <v>30162</v>
      </c>
      <c r="AF246" t="s">
        <v>2218</v>
      </c>
      <c r="AG246" t="s">
        <v>139</v>
      </c>
      <c r="AH246" t="s">
        <v>145</v>
      </c>
      <c r="AI246" t="s">
        <v>25</v>
      </c>
      <c r="AJ246">
        <v>877</v>
      </c>
      <c r="AK246" t="s">
        <v>147</v>
      </c>
      <c r="AL246" t="s">
        <v>1047</v>
      </c>
      <c r="AT246" t="str">
        <f t="shared" si="12"/>
        <v>F F001-00009446</v>
      </c>
      <c r="AU246">
        <f t="shared" si="13"/>
        <v>77.540000000000006</v>
      </c>
      <c r="AV246">
        <f t="shared" si="14"/>
        <v>13.9599999999999</v>
      </c>
      <c r="AW246">
        <f t="shared" si="15"/>
        <v>91.5</v>
      </c>
    </row>
    <row r="247" spans="1:49" ht="15" customHeight="1">
      <c r="A247" t="s">
        <v>1256</v>
      </c>
      <c r="B247" s="17" t="s">
        <v>1278</v>
      </c>
      <c r="C247" t="s">
        <v>21</v>
      </c>
      <c r="D247" s="10">
        <v>45898</v>
      </c>
      <c r="F247" t="s">
        <v>264</v>
      </c>
      <c r="H247" t="s">
        <v>137</v>
      </c>
      <c r="I247">
        <v>20546099904</v>
      </c>
      <c r="J247" t="s">
        <v>2289</v>
      </c>
      <c r="K247" s="10">
        <v>45898</v>
      </c>
      <c r="Q247">
        <v>1895</v>
      </c>
      <c r="R247">
        <v>500</v>
      </c>
      <c r="S247" s="17" t="s">
        <v>1757</v>
      </c>
      <c r="T247">
        <v>0.183</v>
      </c>
      <c r="U247">
        <v>0</v>
      </c>
      <c r="V247">
        <v>77.540000000000006</v>
      </c>
      <c r="W247">
        <v>18</v>
      </c>
      <c r="X247" s="17">
        <v>13.9599999999999</v>
      </c>
      <c r="Y247">
        <v>91.5</v>
      </c>
      <c r="Z247">
        <v>1</v>
      </c>
      <c r="AA247">
        <v>1</v>
      </c>
      <c r="AB247">
        <v>5</v>
      </c>
      <c r="AC247" t="s">
        <v>138</v>
      </c>
      <c r="AD247">
        <v>1400</v>
      </c>
      <c r="AE247">
        <v>30163</v>
      </c>
      <c r="AF247" t="s">
        <v>2218</v>
      </c>
      <c r="AG247" t="s">
        <v>139</v>
      </c>
      <c r="AH247" t="s">
        <v>145</v>
      </c>
      <c r="AI247" t="s">
        <v>25</v>
      </c>
      <c r="AJ247">
        <v>877</v>
      </c>
      <c r="AK247" t="s">
        <v>147</v>
      </c>
      <c r="AL247" t="s">
        <v>1047</v>
      </c>
      <c r="AT247" t="str">
        <f t="shared" si="12"/>
        <v>F F001-00009446</v>
      </c>
      <c r="AU247">
        <f t="shared" si="13"/>
        <v>77.540000000000006</v>
      </c>
      <c r="AV247">
        <f t="shared" si="14"/>
        <v>13.9599999999999</v>
      </c>
      <c r="AW247">
        <f t="shared" si="15"/>
        <v>91.5</v>
      </c>
    </row>
    <row r="248" spans="1:49" ht="15" customHeight="1">
      <c r="A248" t="s">
        <v>1256</v>
      </c>
      <c r="B248" s="17" t="s">
        <v>1278</v>
      </c>
      <c r="C248" t="s">
        <v>21</v>
      </c>
      <c r="D248" s="10">
        <v>45898</v>
      </c>
      <c r="F248" t="s">
        <v>264</v>
      </c>
      <c r="H248" t="s">
        <v>137</v>
      </c>
      <c r="I248">
        <v>20546099904</v>
      </c>
      <c r="J248" t="s">
        <v>2289</v>
      </c>
      <c r="K248" s="10">
        <v>45898</v>
      </c>
      <c r="Q248">
        <v>1895</v>
      </c>
      <c r="R248">
        <v>500</v>
      </c>
      <c r="S248" s="17" t="s">
        <v>1757</v>
      </c>
      <c r="T248">
        <v>0.183</v>
      </c>
      <c r="U248">
        <v>0</v>
      </c>
      <c r="V248">
        <v>77.540000000000006</v>
      </c>
      <c r="W248">
        <v>18</v>
      </c>
      <c r="X248" s="17">
        <v>13.9599999999999</v>
      </c>
      <c r="Y248">
        <v>91.5</v>
      </c>
      <c r="Z248">
        <v>1</v>
      </c>
      <c r="AA248">
        <v>1</v>
      </c>
      <c r="AB248">
        <v>5</v>
      </c>
      <c r="AC248" t="s">
        <v>138</v>
      </c>
      <c r="AD248">
        <v>1400</v>
      </c>
      <c r="AE248">
        <v>30164</v>
      </c>
      <c r="AF248" t="s">
        <v>2218</v>
      </c>
      <c r="AG248" t="s">
        <v>139</v>
      </c>
      <c r="AH248" t="s">
        <v>145</v>
      </c>
      <c r="AI248" t="s">
        <v>25</v>
      </c>
      <c r="AJ248">
        <v>877</v>
      </c>
      <c r="AK248" t="s">
        <v>147</v>
      </c>
      <c r="AL248" t="s">
        <v>1047</v>
      </c>
      <c r="AT248" t="str">
        <f t="shared" si="12"/>
        <v>F F001-00009446</v>
      </c>
      <c r="AU248">
        <f t="shared" si="13"/>
        <v>77.540000000000006</v>
      </c>
      <c r="AV248">
        <f t="shared" si="14"/>
        <v>13.9599999999999</v>
      </c>
      <c r="AW248">
        <f t="shared" si="15"/>
        <v>91.5</v>
      </c>
    </row>
    <row r="249" spans="1:49" ht="15" customHeight="1">
      <c r="A249" t="s">
        <v>1256</v>
      </c>
      <c r="B249" s="17" t="s">
        <v>1278</v>
      </c>
      <c r="C249" t="s">
        <v>21</v>
      </c>
      <c r="D249" s="10">
        <v>45898</v>
      </c>
      <c r="F249" t="s">
        <v>264</v>
      </c>
      <c r="H249" t="s">
        <v>137</v>
      </c>
      <c r="I249">
        <v>20546099904</v>
      </c>
      <c r="J249" t="s">
        <v>2289</v>
      </c>
      <c r="K249" s="10">
        <v>45898</v>
      </c>
      <c r="Q249">
        <v>1895</v>
      </c>
      <c r="R249">
        <v>500</v>
      </c>
      <c r="S249" s="17" t="s">
        <v>1757</v>
      </c>
      <c r="T249">
        <v>0.183</v>
      </c>
      <c r="U249">
        <v>0</v>
      </c>
      <c r="V249">
        <v>77.540000000000006</v>
      </c>
      <c r="W249">
        <v>18</v>
      </c>
      <c r="X249" s="17">
        <v>13.9599999999999</v>
      </c>
      <c r="Y249">
        <v>91.5</v>
      </c>
      <c r="Z249">
        <v>1</v>
      </c>
      <c r="AA249">
        <v>1</v>
      </c>
      <c r="AB249">
        <v>5</v>
      </c>
      <c r="AC249" t="s">
        <v>138</v>
      </c>
      <c r="AD249">
        <v>1400</v>
      </c>
      <c r="AE249">
        <v>30165</v>
      </c>
      <c r="AF249" t="s">
        <v>2218</v>
      </c>
      <c r="AG249" t="s">
        <v>139</v>
      </c>
      <c r="AH249" t="s">
        <v>145</v>
      </c>
      <c r="AI249" t="s">
        <v>25</v>
      </c>
      <c r="AJ249">
        <v>877</v>
      </c>
      <c r="AK249" t="s">
        <v>147</v>
      </c>
      <c r="AL249" t="s">
        <v>1047</v>
      </c>
      <c r="AT249" t="str">
        <f t="shared" si="12"/>
        <v>F F001-00009446</v>
      </c>
      <c r="AU249">
        <f t="shared" si="13"/>
        <v>77.540000000000006</v>
      </c>
      <c r="AV249">
        <f t="shared" si="14"/>
        <v>13.9599999999999</v>
      </c>
      <c r="AW249">
        <f t="shared" si="15"/>
        <v>91.5</v>
      </c>
    </row>
    <row r="250" spans="1:49" ht="15" customHeight="1">
      <c r="A250" t="s">
        <v>1256</v>
      </c>
      <c r="B250" s="17" t="s">
        <v>1278</v>
      </c>
      <c r="C250" t="s">
        <v>21</v>
      </c>
      <c r="D250" s="10">
        <v>45898</v>
      </c>
      <c r="F250" t="s">
        <v>264</v>
      </c>
      <c r="H250" t="s">
        <v>137</v>
      </c>
      <c r="I250">
        <v>20546099904</v>
      </c>
      <c r="J250" t="s">
        <v>2289</v>
      </c>
      <c r="K250" s="10">
        <v>45898</v>
      </c>
      <c r="Q250">
        <v>1895</v>
      </c>
      <c r="R250">
        <v>1000</v>
      </c>
      <c r="S250">
        <v>0.15339</v>
      </c>
      <c r="T250">
        <v>0.18099999999999999</v>
      </c>
      <c r="U250">
        <v>0</v>
      </c>
      <c r="V250">
        <v>153.38999999999999</v>
      </c>
      <c r="W250">
        <v>18</v>
      </c>
      <c r="X250" s="17">
        <v>27.61</v>
      </c>
      <c r="Y250">
        <v>181</v>
      </c>
      <c r="Z250">
        <v>1</v>
      </c>
      <c r="AA250">
        <v>1</v>
      </c>
      <c r="AB250">
        <v>5</v>
      </c>
      <c r="AC250" t="s">
        <v>138</v>
      </c>
      <c r="AD250">
        <v>1400</v>
      </c>
      <c r="AE250">
        <v>30166</v>
      </c>
      <c r="AF250" t="s">
        <v>2218</v>
      </c>
      <c r="AG250" t="s">
        <v>139</v>
      </c>
      <c r="AH250" t="s">
        <v>145</v>
      </c>
      <c r="AI250" t="s">
        <v>25</v>
      </c>
      <c r="AJ250">
        <v>877</v>
      </c>
      <c r="AK250" t="s">
        <v>147</v>
      </c>
      <c r="AL250" t="s">
        <v>1047</v>
      </c>
      <c r="AT250" t="str">
        <f t="shared" si="12"/>
        <v>F F001-00009446</v>
      </c>
      <c r="AU250">
        <f t="shared" si="13"/>
        <v>153.38999999999999</v>
      </c>
      <c r="AV250">
        <f t="shared" si="14"/>
        <v>27.61</v>
      </c>
      <c r="AW250">
        <f t="shared" si="15"/>
        <v>181</v>
      </c>
    </row>
    <row r="251" spans="1:49" ht="15" customHeight="1">
      <c r="A251" t="s">
        <v>1256</v>
      </c>
      <c r="B251" s="17" t="s">
        <v>1278</v>
      </c>
      <c r="C251" t="s">
        <v>21</v>
      </c>
      <c r="D251" s="10">
        <v>45898</v>
      </c>
      <c r="F251" t="s">
        <v>264</v>
      </c>
      <c r="H251" t="s">
        <v>137</v>
      </c>
      <c r="I251">
        <v>20546099904</v>
      </c>
      <c r="J251" t="s">
        <v>2289</v>
      </c>
      <c r="K251" s="10">
        <v>45898</v>
      </c>
      <c r="Q251">
        <v>223</v>
      </c>
      <c r="R251">
        <v>1000</v>
      </c>
      <c r="S251">
        <v>0.27118999999999999</v>
      </c>
      <c r="T251">
        <v>0.32</v>
      </c>
      <c r="U251">
        <v>0</v>
      </c>
      <c r="V251">
        <v>271.19</v>
      </c>
      <c r="W251">
        <v>18</v>
      </c>
      <c r="X251">
        <v>48.81</v>
      </c>
      <c r="Y251">
        <v>320</v>
      </c>
      <c r="Z251">
        <v>1</v>
      </c>
      <c r="AA251">
        <v>1</v>
      </c>
      <c r="AB251">
        <v>5</v>
      </c>
      <c r="AC251" t="s">
        <v>138</v>
      </c>
      <c r="AD251">
        <v>1400</v>
      </c>
      <c r="AE251">
        <v>30167</v>
      </c>
      <c r="AF251" t="s">
        <v>2217</v>
      </c>
      <c r="AG251" t="s">
        <v>1171</v>
      </c>
      <c r="AH251" t="s">
        <v>145</v>
      </c>
      <c r="AI251" t="s">
        <v>25</v>
      </c>
      <c r="AJ251">
        <v>877</v>
      </c>
      <c r="AK251" t="s">
        <v>147</v>
      </c>
      <c r="AL251" t="s">
        <v>1047</v>
      </c>
      <c r="AT251" t="str">
        <f t="shared" si="12"/>
        <v>F F001-00009446</v>
      </c>
      <c r="AU251">
        <f t="shared" si="13"/>
        <v>271.19</v>
      </c>
      <c r="AV251">
        <f t="shared" si="14"/>
        <v>48.81</v>
      </c>
      <c r="AW251">
        <f t="shared" si="15"/>
        <v>320</v>
      </c>
    </row>
    <row r="252" spans="1:49" ht="15" customHeight="1">
      <c r="A252" t="s">
        <v>1256</v>
      </c>
      <c r="B252" s="17" t="s">
        <v>1278</v>
      </c>
      <c r="C252" t="s">
        <v>21</v>
      </c>
      <c r="D252" s="10">
        <v>45898</v>
      </c>
      <c r="F252" t="s">
        <v>264</v>
      </c>
      <c r="H252" t="s">
        <v>137</v>
      </c>
      <c r="I252">
        <v>20546099904</v>
      </c>
      <c r="J252" t="s">
        <v>2289</v>
      </c>
      <c r="K252" s="10">
        <v>45898</v>
      </c>
      <c r="Q252">
        <v>223</v>
      </c>
      <c r="R252">
        <v>1000</v>
      </c>
      <c r="S252">
        <v>0.27118999999999999</v>
      </c>
      <c r="T252">
        <v>0.32</v>
      </c>
      <c r="U252">
        <v>0</v>
      </c>
      <c r="V252">
        <v>271.19</v>
      </c>
      <c r="W252">
        <v>18</v>
      </c>
      <c r="X252">
        <v>48.81</v>
      </c>
      <c r="Y252">
        <v>320</v>
      </c>
      <c r="Z252">
        <v>1</v>
      </c>
      <c r="AA252">
        <v>1</v>
      </c>
      <c r="AB252">
        <v>5</v>
      </c>
      <c r="AC252" t="s">
        <v>138</v>
      </c>
      <c r="AD252">
        <v>1400</v>
      </c>
      <c r="AE252">
        <v>30168</v>
      </c>
      <c r="AF252" t="s">
        <v>2217</v>
      </c>
      <c r="AG252" t="s">
        <v>1171</v>
      </c>
      <c r="AH252" t="s">
        <v>145</v>
      </c>
      <c r="AI252" t="s">
        <v>25</v>
      </c>
      <c r="AJ252">
        <v>877</v>
      </c>
      <c r="AK252" t="s">
        <v>147</v>
      </c>
      <c r="AL252" t="s">
        <v>1047</v>
      </c>
      <c r="AT252" t="str">
        <f t="shared" si="12"/>
        <v>F F001-00009446</v>
      </c>
      <c r="AU252">
        <f t="shared" si="13"/>
        <v>271.19</v>
      </c>
      <c r="AV252">
        <f t="shared" si="14"/>
        <v>48.81</v>
      </c>
      <c r="AW252">
        <f t="shared" si="15"/>
        <v>320</v>
      </c>
    </row>
    <row r="253" spans="1:49" ht="15" customHeight="1">
      <c r="A253" t="s">
        <v>1256</v>
      </c>
      <c r="B253" s="17" t="s">
        <v>1278</v>
      </c>
      <c r="C253" t="s">
        <v>21</v>
      </c>
      <c r="D253" s="10">
        <v>45898</v>
      </c>
      <c r="F253" t="s">
        <v>264</v>
      </c>
      <c r="H253" t="s">
        <v>137</v>
      </c>
      <c r="I253">
        <v>20546099904</v>
      </c>
      <c r="J253" t="s">
        <v>2289</v>
      </c>
      <c r="K253" s="10">
        <v>45898</v>
      </c>
      <c r="Q253">
        <v>1895</v>
      </c>
      <c r="R253">
        <v>1500</v>
      </c>
      <c r="S253" s="17" t="s">
        <v>1742</v>
      </c>
      <c r="T253">
        <v>0.183</v>
      </c>
      <c r="U253">
        <v>0</v>
      </c>
      <c r="V253">
        <v>232.63</v>
      </c>
      <c r="W253">
        <v>18</v>
      </c>
      <c r="X253" s="17">
        <v>41.87</v>
      </c>
      <c r="Y253">
        <v>274.5</v>
      </c>
      <c r="Z253">
        <v>1</v>
      </c>
      <c r="AA253">
        <v>1</v>
      </c>
      <c r="AB253">
        <v>5</v>
      </c>
      <c r="AC253" t="s">
        <v>138</v>
      </c>
      <c r="AD253">
        <v>1400</v>
      </c>
      <c r="AE253">
        <v>30169</v>
      </c>
      <c r="AF253" t="s">
        <v>2218</v>
      </c>
      <c r="AG253" t="s">
        <v>139</v>
      </c>
      <c r="AH253" t="s">
        <v>145</v>
      </c>
      <c r="AI253" t="s">
        <v>25</v>
      </c>
      <c r="AJ253">
        <v>877</v>
      </c>
      <c r="AK253" t="s">
        <v>147</v>
      </c>
      <c r="AL253" t="s">
        <v>1047</v>
      </c>
      <c r="AT253" t="str">
        <f t="shared" si="12"/>
        <v>F F001-00009446</v>
      </c>
      <c r="AU253">
        <f t="shared" si="13"/>
        <v>232.63</v>
      </c>
      <c r="AV253">
        <f t="shared" si="14"/>
        <v>41.87</v>
      </c>
      <c r="AW253">
        <f t="shared" si="15"/>
        <v>274.5</v>
      </c>
    </row>
    <row r="254" spans="1:49" ht="15" customHeight="1">
      <c r="A254" t="s">
        <v>1256</v>
      </c>
      <c r="B254" s="17" t="s">
        <v>1278</v>
      </c>
      <c r="C254" t="s">
        <v>21</v>
      </c>
      <c r="D254" s="10">
        <v>45898</v>
      </c>
      <c r="F254" t="s">
        <v>264</v>
      </c>
      <c r="H254" t="s">
        <v>137</v>
      </c>
      <c r="I254">
        <v>20546099904</v>
      </c>
      <c r="J254" t="s">
        <v>2289</v>
      </c>
      <c r="K254" s="10">
        <v>45898</v>
      </c>
      <c r="Q254">
        <v>1895</v>
      </c>
      <c r="R254">
        <v>1500</v>
      </c>
      <c r="S254" s="17" t="s">
        <v>1742</v>
      </c>
      <c r="T254">
        <v>0.183</v>
      </c>
      <c r="U254">
        <v>0</v>
      </c>
      <c r="V254">
        <v>232.63</v>
      </c>
      <c r="W254">
        <v>18</v>
      </c>
      <c r="X254" s="17">
        <v>41.87</v>
      </c>
      <c r="Y254">
        <v>274.5</v>
      </c>
      <c r="Z254">
        <v>1</v>
      </c>
      <c r="AA254">
        <v>1</v>
      </c>
      <c r="AB254">
        <v>5</v>
      </c>
      <c r="AC254" t="s">
        <v>138</v>
      </c>
      <c r="AD254">
        <v>1400</v>
      </c>
      <c r="AE254">
        <v>30170</v>
      </c>
      <c r="AF254" t="s">
        <v>2218</v>
      </c>
      <c r="AG254" t="s">
        <v>139</v>
      </c>
      <c r="AH254" t="s">
        <v>145</v>
      </c>
      <c r="AI254" t="s">
        <v>25</v>
      </c>
      <c r="AJ254">
        <v>877</v>
      </c>
      <c r="AK254" t="s">
        <v>147</v>
      </c>
      <c r="AL254" t="s">
        <v>1047</v>
      </c>
      <c r="AT254" t="str">
        <f t="shared" si="12"/>
        <v>F F001-00009446</v>
      </c>
      <c r="AU254">
        <f t="shared" si="13"/>
        <v>232.63</v>
      </c>
      <c r="AV254">
        <f t="shared" si="14"/>
        <v>41.87</v>
      </c>
      <c r="AW254">
        <f t="shared" si="15"/>
        <v>274.5</v>
      </c>
    </row>
    <row r="255" spans="1:49" ht="15" customHeight="1">
      <c r="A255" t="s">
        <v>1256</v>
      </c>
      <c r="B255" s="17" t="s">
        <v>1278</v>
      </c>
      <c r="C255" t="s">
        <v>21</v>
      </c>
      <c r="D255" s="10">
        <v>45898</v>
      </c>
      <c r="F255" t="s">
        <v>264</v>
      </c>
      <c r="H255" t="s">
        <v>137</v>
      </c>
      <c r="I255">
        <v>20546099904</v>
      </c>
      <c r="J255" t="s">
        <v>2289</v>
      </c>
      <c r="K255" s="10">
        <v>45898</v>
      </c>
      <c r="Q255">
        <v>223</v>
      </c>
      <c r="R255">
        <v>350</v>
      </c>
      <c r="S255">
        <v>0.2712</v>
      </c>
      <c r="T255">
        <v>0.32</v>
      </c>
      <c r="U255">
        <v>0</v>
      </c>
      <c r="V255">
        <v>94.92</v>
      </c>
      <c r="W255">
        <v>17.989999999999998</v>
      </c>
      <c r="X255">
        <v>17.079999999999998</v>
      </c>
      <c r="Y255">
        <v>112</v>
      </c>
      <c r="Z255">
        <v>1</v>
      </c>
      <c r="AA255">
        <v>1</v>
      </c>
      <c r="AB255">
        <v>5</v>
      </c>
      <c r="AC255" t="s">
        <v>138</v>
      </c>
      <c r="AD255">
        <v>1400</v>
      </c>
      <c r="AE255">
        <v>30171</v>
      </c>
      <c r="AF255" t="s">
        <v>2217</v>
      </c>
      <c r="AG255" t="s">
        <v>1171</v>
      </c>
      <c r="AH255" t="s">
        <v>145</v>
      </c>
      <c r="AI255" t="s">
        <v>25</v>
      </c>
      <c r="AJ255">
        <v>877</v>
      </c>
      <c r="AK255" t="s">
        <v>147</v>
      </c>
      <c r="AL255" t="s">
        <v>1047</v>
      </c>
      <c r="AT255" t="str">
        <f t="shared" si="12"/>
        <v>F F001-00009446</v>
      </c>
      <c r="AU255">
        <f t="shared" si="13"/>
        <v>94.92</v>
      </c>
      <c r="AV255">
        <f t="shared" si="14"/>
        <v>17.079999999999998</v>
      </c>
      <c r="AW255">
        <f t="shared" si="15"/>
        <v>112</v>
      </c>
    </row>
    <row r="256" spans="1:49" ht="15" customHeight="1">
      <c r="A256" t="s">
        <v>1256</v>
      </c>
      <c r="B256" s="17" t="s">
        <v>1278</v>
      </c>
      <c r="C256" t="s">
        <v>21</v>
      </c>
      <c r="D256" s="10">
        <v>45898</v>
      </c>
      <c r="F256" t="s">
        <v>264</v>
      </c>
      <c r="H256" t="s">
        <v>137</v>
      </c>
      <c r="I256">
        <v>20546099904</v>
      </c>
      <c r="J256" t="s">
        <v>2289</v>
      </c>
      <c r="K256" s="10">
        <v>45898</v>
      </c>
      <c r="Q256">
        <v>223</v>
      </c>
      <c r="R256">
        <v>350</v>
      </c>
      <c r="S256">
        <v>0.2712</v>
      </c>
      <c r="T256">
        <v>0.32</v>
      </c>
      <c r="U256">
        <v>0</v>
      </c>
      <c r="V256">
        <v>94.92</v>
      </c>
      <c r="W256">
        <v>17.989999999999998</v>
      </c>
      <c r="X256">
        <v>17.079999999999998</v>
      </c>
      <c r="Y256">
        <v>112</v>
      </c>
      <c r="Z256">
        <v>1</v>
      </c>
      <c r="AA256">
        <v>1</v>
      </c>
      <c r="AB256">
        <v>5</v>
      </c>
      <c r="AC256" t="s">
        <v>138</v>
      </c>
      <c r="AD256">
        <v>1400</v>
      </c>
      <c r="AE256">
        <v>30172</v>
      </c>
      <c r="AF256" t="s">
        <v>2217</v>
      </c>
      <c r="AG256" t="s">
        <v>1171</v>
      </c>
      <c r="AH256" t="s">
        <v>145</v>
      </c>
      <c r="AI256" t="s">
        <v>25</v>
      </c>
      <c r="AJ256">
        <v>877</v>
      </c>
      <c r="AK256" t="s">
        <v>147</v>
      </c>
      <c r="AL256" t="s">
        <v>1047</v>
      </c>
      <c r="AT256" t="str">
        <f t="shared" si="12"/>
        <v>F F001-00009446</v>
      </c>
      <c r="AU256">
        <f t="shared" si="13"/>
        <v>94.92</v>
      </c>
      <c r="AV256">
        <f t="shared" si="14"/>
        <v>17.079999999999998</v>
      </c>
      <c r="AW256">
        <f t="shared" si="15"/>
        <v>112</v>
      </c>
    </row>
    <row r="257" spans="1:49" ht="15" customHeight="1">
      <c r="A257" t="s">
        <v>1256</v>
      </c>
      <c r="B257" s="17" t="s">
        <v>1278</v>
      </c>
      <c r="C257" t="s">
        <v>21</v>
      </c>
      <c r="D257" s="10">
        <v>45898</v>
      </c>
      <c r="F257" t="s">
        <v>264</v>
      </c>
      <c r="H257" t="s">
        <v>137</v>
      </c>
      <c r="I257">
        <v>20546099904</v>
      </c>
      <c r="J257" t="s">
        <v>2289</v>
      </c>
      <c r="K257" s="10">
        <v>45898</v>
      </c>
      <c r="Q257">
        <v>223</v>
      </c>
      <c r="R257">
        <v>300</v>
      </c>
      <c r="S257">
        <v>0.2712</v>
      </c>
      <c r="T257">
        <v>0.32</v>
      </c>
      <c r="U257">
        <v>0</v>
      </c>
      <c r="V257">
        <v>81.36</v>
      </c>
      <c r="W257">
        <v>17.989999999999998</v>
      </c>
      <c r="X257">
        <v>14.64</v>
      </c>
      <c r="Y257">
        <v>96</v>
      </c>
      <c r="Z257">
        <v>1</v>
      </c>
      <c r="AA257">
        <v>1</v>
      </c>
      <c r="AB257">
        <v>5</v>
      </c>
      <c r="AC257" t="s">
        <v>138</v>
      </c>
      <c r="AD257">
        <v>1400</v>
      </c>
      <c r="AE257">
        <v>30173</v>
      </c>
      <c r="AF257" t="s">
        <v>2217</v>
      </c>
      <c r="AG257" t="s">
        <v>1171</v>
      </c>
      <c r="AH257" t="s">
        <v>145</v>
      </c>
      <c r="AI257" t="s">
        <v>25</v>
      </c>
      <c r="AJ257">
        <v>877</v>
      </c>
      <c r="AK257" t="s">
        <v>147</v>
      </c>
      <c r="AL257" t="s">
        <v>1047</v>
      </c>
      <c r="AT257" t="str">
        <f t="shared" si="12"/>
        <v>F F001-00009446</v>
      </c>
      <c r="AU257">
        <f t="shared" si="13"/>
        <v>81.36</v>
      </c>
      <c r="AV257">
        <f t="shared" si="14"/>
        <v>14.64</v>
      </c>
      <c r="AW257">
        <f t="shared" si="15"/>
        <v>96</v>
      </c>
    </row>
    <row r="258" spans="1:49" ht="15" customHeight="1">
      <c r="A258" t="s">
        <v>1256</v>
      </c>
      <c r="B258" s="17" t="s">
        <v>1278</v>
      </c>
      <c r="C258" t="s">
        <v>21</v>
      </c>
      <c r="D258" s="10">
        <v>45898</v>
      </c>
      <c r="F258" t="s">
        <v>264</v>
      </c>
      <c r="H258" t="s">
        <v>137</v>
      </c>
      <c r="I258">
        <v>20546099904</v>
      </c>
      <c r="J258" t="s">
        <v>2289</v>
      </c>
      <c r="K258" s="10">
        <v>45898</v>
      </c>
      <c r="Q258">
        <v>1895</v>
      </c>
      <c r="R258">
        <v>500</v>
      </c>
      <c r="S258">
        <v>0.16950000000000001</v>
      </c>
      <c r="T258">
        <v>0.2</v>
      </c>
      <c r="U258">
        <v>0</v>
      </c>
      <c r="V258">
        <v>84.75</v>
      </c>
      <c r="W258">
        <v>17.989999999999998</v>
      </c>
      <c r="X258">
        <v>15.25</v>
      </c>
      <c r="Y258">
        <v>100</v>
      </c>
      <c r="Z258">
        <v>1</v>
      </c>
      <c r="AA258">
        <v>1</v>
      </c>
      <c r="AB258">
        <v>5</v>
      </c>
      <c r="AC258" t="s">
        <v>138</v>
      </c>
      <c r="AD258">
        <v>1400</v>
      </c>
      <c r="AE258">
        <v>30174</v>
      </c>
      <c r="AF258" t="s">
        <v>2218</v>
      </c>
      <c r="AG258" t="s">
        <v>139</v>
      </c>
      <c r="AH258" t="s">
        <v>145</v>
      </c>
      <c r="AI258" t="s">
        <v>25</v>
      </c>
      <c r="AJ258">
        <v>877</v>
      </c>
      <c r="AK258" t="s">
        <v>147</v>
      </c>
      <c r="AL258" t="s">
        <v>1047</v>
      </c>
      <c r="AT258" t="str">
        <f t="shared" ref="AT258:AT321" si="16">+CONCATENATE(A258,"-",B258)</f>
        <v>F F001-00009446</v>
      </c>
      <c r="AU258">
        <f t="shared" ref="AU258:AU321" si="17">+IF(Z258=1,V258,IF(Z258=2,V258*AA258))</f>
        <v>84.75</v>
      </c>
      <c r="AV258">
        <f t="shared" ref="AV258:AV321" si="18">+IF(Z258=1,X258,IF(Z258=2,X258*AA258))</f>
        <v>15.25</v>
      </c>
      <c r="AW258">
        <f t="shared" ref="AW258:AW321" si="19">+IF(Z258=1,Y258,IF(Z258=2,Y258*AA258))</f>
        <v>100</v>
      </c>
    </row>
    <row r="259" spans="1:49" ht="15" customHeight="1">
      <c r="A259" t="s">
        <v>1256</v>
      </c>
      <c r="B259" s="17" t="s">
        <v>1278</v>
      </c>
      <c r="C259" t="s">
        <v>21</v>
      </c>
      <c r="D259" s="10">
        <v>45898</v>
      </c>
      <c r="F259" t="s">
        <v>264</v>
      </c>
      <c r="H259" t="s">
        <v>137</v>
      </c>
      <c r="I259">
        <v>20546099904</v>
      </c>
      <c r="J259" t="s">
        <v>2289</v>
      </c>
      <c r="K259" s="10">
        <v>45898</v>
      </c>
      <c r="Q259">
        <v>1895</v>
      </c>
      <c r="R259">
        <v>500</v>
      </c>
      <c r="S259">
        <v>0.17796000000000001</v>
      </c>
      <c r="T259">
        <v>0.21</v>
      </c>
      <c r="U259">
        <v>0</v>
      </c>
      <c r="V259">
        <v>88.98</v>
      </c>
      <c r="W259">
        <v>18</v>
      </c>
      <c r="X259" s="17">
        <v>16.0199999999999</v>
      </c>
      <c r="Y259">
        <v>105</v>
      </c>
      <c r="Z259">
        <v>1</v>
      </c>
      <c r="AA259">
        <v>1</v>
      </c>
      <c r="AB259">
        <v>5</v>
      </c>
      <c r="AC259" t="s">
        <v>138</v>
      </c>
      <c r="AD259">
        <v>1400</v>
      </c>
      <c r="AE259">
        <v>30175</v>
      </c>
      <c r="AF259" t="s">
        <v>2218</v>
      </c>
      <c r="AG259" t="s">
        <v>139</v>
      </c>
      <c r="AH259" t="s">
        <v>145</v>
      </c>
      <c r="AI259" t="s">
        <v>25</v>
      </c>
      <c r="AJ259">
        <v>877</v>
      </c>
      <c r="AK259" t="s">
        <v>147</v>
      </c>
      <c r="AL259" t="s">
        <v>1047</v>
      </c>
      <c r="AT259" t="str">
        <f t="shared" si="16"/>
        <v>F F001-00009446</v>
      </c>
      <c r="AU259">
        <f t="shared" si="17"/>
        <v>88.98</v>
      </c>
      <c r="AV259">
        <f t="shared" si="18"/>
        <v>16.0199999999999</v>
      </c>
      <c r="AW259">
        <f t="shared" si="19"/>
        <v>105</v>
      </c>
    </row>
    <row r="260" spans="1:49" ht="15" customHeight="1">
      <c r="A260" t="s">
        <v>1256</v>
      </c>
      <c r="B260" s="17" t="s">
        <v>1278</v>
      </c>
      <c r="C260" t="s">
        <v>21</v>
      </c>
      <c r="D260" s="10">
        <v>45898</v>
      </c>
      <c r="F260" t="s">
        <v>264</v>
      </c>
      <c r="H260" t="s">
        <v>137</v>
      </c>
      <c r="I260">
        <v>20546099904</v>
      </c>
      <c r="J260" t="s">
        <v>2289</v>
      </c>
      <c r="K260" s="10">
        <v>45898</v>
      </c>
      <c r="Q260">
        <v>223</v>
      </c>
      <c r="R260">
        <v>1000</v>
      </c>
      <c r="S260">
        <v>0.27118999999999999</v>
      </c>
      <c r="T260">
        <v>0.32</v>
      </c>
      <c r="U260">
        <v>0</v>
      </c>
      <c r="V260">
        <v>271.19</v>
      </c>
      <c r="W260">
        <v>18</v>
      </c>
      <c r="X260">
        <v>48.81</v>
      </c>
      <c r="Y260">
        <v>320</v>
      </c>
      <c r="Z260">
        <v>1</v>
      </c>
      <c r="AA260">
        <v>1</v>
      </c>
      <c r="AB260">
        <v>5</v>
      </c>
      <c r="AC260" t="s">
        <v>138</v>
      </c>
      <c r="AD260">
        <v>1400</v>
      </c>
      <c r="AE260">
        <v>30176</v>
      </c>
      <c r="AF260" t="s">
        <v>2217</v>
      </c>
      <c r="AG260" t="s">
        <v>1171</v>
      </c>
      <c r="AH260" t="s">
        <v>145</v>
      </c>
      <c r="AI260" t="s">
        <v>25</v>
      </c>
      <c r="AJ260">
        <v>877</v>
      </c>
      <c r="AK260" t="s">
        <v>147</v>
      </c>
      <c r="AL260" t="s">
        <v>1047</v>
      </c>
      <c r="AT260" t="str">
        <f t="shared" si="16"/>
        <v>F F001-00009446</v>
      </c>
      <c r="AU260">
        <f t="shared" si="17"/>
        <v>271.19</v>
      </c>
      <c r="AV260">
        <f t="shared" si="18"/>
        <v>48.81</v>
      </c>
      <c r="AW260">
        <f t="shared" si="19"/>
        <v>320</v>
      </c>
    </row>
    <row r="261" spans="1:49" ht="15" customHeight="1">
      <c r="A261" t="s">
        <v>1194</v>
      </c>
      <c r="B261" s="17" t="s">
        <v>1279</v>
      </c>
      <c r="C261" t="s">
        <v>21</v>
      </c>
      <c r="D261" s="10">
        <v>45898</v>
      </c>
      <c r="F261" t="s">
        <v>174</v>
      </c>
      <c r="G261" t="s">
        <v>1044</v>
      </c>
      <c r="H261" t="s">
        <v>137</v>
      </c>
      <c r="I261">
        <v>20607097039</v>
      </c>
      <c r="J261" t="s">
        <v>2290</v>
      </c>
      <c r="K261" s="10">
        <v>45898</v>
      </c>
      <c r="Q261">
        <v>283</v>
      </c>
      <c r="R261">
        <v>1</v>
      </c>
      <c r="S261">
        <v>562.5</v>
      </c>
      <c r="T261">
        <v>663.75</v>
      </c>
      <c r="U261">
        <v>0</v>
      </c>
      <c r="V261">
        <v>562.5</v>
      </c>
      <c r="W261">
        <v>18</v>
      </c>
      <c r="X261">
        <v>101.25</v>
      </c>
      <c r="Y261">
        <v>663.75</v>
      </c>
      <c r="Z261">
        <v>1</v>
      </c>
      <c r="AA261">
        <v>1</v>
      </c>
      <c r="AB261">
        <v>5</v>
      </c>
      <c r="AC261" t="s">
        <v>138</v>
      </c>
      <c r="AD261">
        <v>565</v>
      </c>
      <c r="AE261">
        <v>30126</v>
      </c>
      <c r="AF261" t="s">
        <v>2036</v>
      </c>
      <c r="AG261" t="s">
        <v>1280</v>
      </c>
      <c r="AH261" t="s">
        <v>145</v>
      </c>
      <c r="AI261" t="s">
        <v>25</v>
      </c>
      <c r="AJ261">
        <v>6743</v>
      </c>
      <c r="AK261" t="s">
        <v>1040</v>
      </c>
      <c r="AL261" t="s">
        <v>1281</v>
      </c>
      <c r="AT261" t="str">
        <f t="shared" si="16"/>
        <v>F F002-00001507</v>
      </c>
      <c r="AU261">
        <f t="shared" si="17"/>
        <v>562.5</v>
      </c>
      <c r="AV261">
        <f t="shared" si="18"/>
        <v>101.25</v>
      </c>
      <c r="AW261">
        <f t="shared" si="19"/>
        <v>663.75</v>
      </c>
    </row>
    <row r="262" spans="1:49" ht="15" customHeight="1">
      <c r="A262" t="s">
        <v>1183</v>
      </c>
      <c r="B262" s="17" t="s">
        <v>1282</v>
      </c>
      <c r="C262" t="s">
        <v>21</v>
      </c>
      <c r="D262" s="10">
        <v>45898</v>
      </c>
      <c r="F262" t="s">
        <v>511</v>
      </c>
      <c r="H262" t="s">
        <v>137</v>
      </c>
      <c r="J262" t="s">
        <v>2291</v>
      </c>
      <c r="K262" s="10">
        <v>45898</v>
      </c>
      <c r="Q262">
        <v>2026</v>
      </c>
      <c r="R262">
        <v>1</v>
      </c>
      <c r="S262">
        <v>75</v>
      </c>
      <c r="T262">
        <v>88.5</v>
      </c>
      <c r="U262">
        <v>0</v>
      </c>
      <c r="V262">
        <v>75</v>
      </c>
      <c r="W262">
        <v>18</v>
      </c>
      <c r="X262">
        <v>13.5</v>
      </c>
      <c r="Y262">
        <v>88.5</v>
      </c>
      <c r="Z262">
        <v>1</v>
      </c>
      <c r="AA262">
        <v>1</v>
      </c>
      <c r="AB262">
        <v>2</v>
      </c>
      <c r="AC262" t="s">
        <v>1045</v>
      </c>
      <c r="AD262">
        <v>4858</v>
      </c>
      <c r="AE262">
        <v>30096</v>
      </c>
      <c r="AF262" t="s">
        <v>1975</v>
      </c>
      <c r="AG262" t="s">
        <v>139</v>
      </c>
      <c r="AH262" t="s">
        <v>145</v>
      </c>
      <c r="AI262" t="s">
        <v>25</v>
      </c>
      <c r="AJ262">
        <v>6742</v>
      </c>
      <c r="AK262" t="s">
        <v>1283</v>
      </c>
      <c r="AL262" t="s">
        <v>1047</v>
      </c>
      <c r="AT262" t="str">
        <f t="shared" si="16"/>
        <v>F E001-00000049</v>
      </c>
      <c r="AU262">
        <f t="shared" si="17"/>
        <v>75</v>
      </c>
      <c r="AV262">
        <f t="shared" si="18"/>
        <v>13.5</v>
      </c>
      <c r="AW262">
        <f t="shared" si="19"/>
        <v>88.5</v>
      </c>
    </row>
    <row r="263" spans="1:49" ht="15" customHeight="1">
      <c r="A263" t="s">
        <v>1183</v>
      </c>
      <c r="B263" s="17" t="s">
        <v>1282</v>
      </c>
      <c r="C263" t="s">
        <v>21</v>
      </c>
      <c r="D263" s="10">
        <v>45898</v>
      </c>
      <c r="F263" t="s">
        <v>511</v>
      </c>
      <c r="H263" t="s">
        <v>137</v>
      </c>
      <c r="J263" t="s">
        <v>2291</v>
      </c>
      <c r="K263" s="10">
        <v>45898</v>
      </c>
      <c r="Q263">
        <v>2026</v>
      </c>
      <c r="R263">
        <v>1</v>
      </c>
      <c r="S263">
        <v>75</v>
      </c>
      <c r="T263">
        <v>88.5</v>
      </c>
      <c r="U263">
        <v>0</v>
      </c>
      <c r="V263">
        <v>75</v>
      </c>
      <c r="W263">
        <v>18</v>
      </c>
      <c r="X263">
        <v>13.5</v>
      </c>
      <c r="Y263">
        <v>88.5</v>
      </c>
      <c r="Z263">
        <v>1</v>
      </c>
      <c r="AA263">
        <v>1</v>
      </c>
      <c r="AB263">
        <v>5</v>
      </c>
      <c r="AC263" t="s">
        <v>138</v>
      </c>
      <c r="AD263">
        <v>4858</v>
      </c>
      <c r="AE263">
        <v>30097</v>
      </c>
      <c r="AF263" t="s">
        <v>1975</v>
      </c>
      <c r="AG263" t="s">
        <v>139</v>
      </c>
      <c r="AH263" t="s">
        <v>145</v>
      </c>
      <c r="AI263" t="s">
        <v>25</v>
      </c>
      <c r="AJ263">
        <v>6742</v>
      </c>
      <c r="AK263" t="s">
        <v>1283</v>
      </c>
      <c r="AL263" t="s">
        <v>1047</v>
      </c>
      <c r="AT263" t="str">
        <f t="shared" si="16"/>
        <v>F E001-00000049</v>
      </c>
      <c r="AU263">
        <f t="shared" si="17"/>
        <v>75</v>
      </c>
      <c r="AV263">
        <f t="shared" si="18"/>
        <v>13.5</v>
      </c>
      <c r="AW263">
        <f t="shared" si="19"/>
        <v>88.5</v>
      </c>
    </row>
    <row r="264" spans="1:49" ht="15" customHeight="1">
      <c r="A264" t="s">
        <v>1256</v>
      </c>
      <c r="B264" s="17" t="s">
        <v>1284</v>
      </c>
      <c r="C264" t="s">
        <v>21</v>
      </c>
      <c r="D264" s="10">
        <v>45898</v>
      </c>
      <c r="F264" t="s">
        <v>508</v>
      </c>
      <c r="H264" t="s">
        <v>137</v>
      </c>
      <c r="J264" t="s">
        <v>2292</v>
      </c>
      <c r="K264" s="10">
        <v>45898</v>
      </c>
      <c r="Q264">
        <v>1917</v>
      </c>
      <c r="R264">
        <v>1</v>
      </c>
      <c r="S264">
        <v>335</v>
      </c>
      <c r="T264">
        <v>395.3</v>
      </c>
      <c r="U264">
        <v>0</v>
      </c>
      <c r="V264">
        <v>335</v>
      </c>
      <c r="W264">
        <v>18</v>
      </c>
      <c r="X264" s="17">
        <v>60.3</v>
      </c>
      <c r="Y264">
        <v>395.3</v>
      </c>
      <c r="Z264">
        <v>1</v>
      </c>
      <c r="AA264">
        <v>1</v>
      </c>
      <c r="AB264">
        <v>2</v>
      </c>
      <c r="AC264" t="s">
        <v>1045</v>
      </c>
      <c r="AD264">
        <v>5014</v>
      </c>
      <c r="AE264">
        <v>30086</v>
      </c>
      <c r="AF264" t="s">
        <v>2037</v>
      </c>
      <c r="AG264" t="s">
        <v>139</v>
      </c>
      <c r="AH264" t="s">
        <v>145</v>
      </c>
      <c r="AI264" t="s">
        <v>25</v>
      </c>
      <c r="AJ264">
        <v>6723</v>
      </c>
      <c r="AK264" t="s">
        <v>1050</v>
      </c>
      <c r="AL264" t="s">
        <v>1116</v>
      </c>
      <c r="AT264" t="str">
        <f t="shared" si="16"/>
        <v>F F001-00000432</v>
      </c>
      <c r="AU264">
        <f t="shared" si="17"/>
        <v>335</v>
      </c>
      <c r="AV264">
        <f t="shared" si="18"/>
        <v>60.3</v>
      </c>
      <c r="AW264">
        <f t="shared" si="19"/>
        <v>395.3</v>
      </c>
    </row>
    <row r="265" spans="1:49" ht="15" customHeight="1">
      <c r="A265" t="s">
        <v>1285</v>
      </c>
      <c r="B265">
        <v>8800045721</v>
      </c>
      <c r="C265" t="s">
        <v>21</v>
      </c>
      <c r="D265" s="10">
        <v>45897</v>
      </c>
      <c r="F265" t="s">
        <v>1286</v>
      </c>
      <c r="H265" t="s">
        <v>137</v>
      </c>
      <c r="J265" t="s">
        <v>2293</v>
      </c>
      <c r="K265" s="10">
        <v>45897</v>
      </c>
      <c r="Q265">
        <v>252</v>
      </c>
      <c r="R265">
        <v>1</v>
      </c>
      <c r="S265">
        <v>238.98</v>
      </c>
      <c r="T265">
        <v>282</v>
      </c>
      <c r="U265">
        <v>0</v>
      </c>
      <c r="V265">
        <v>238.98</v>
      </c>
      <c r="W265">
        <v>18</v>
      </c>
      <c r="X265" s="17">
        <v>43.02</v>
      </c>
      <c r="Y265">
        <v>282</v>
      </c>
      <c r="Z265">
        <v>1</v>
      </c>
      <c r="AA265">
        <v>1</v>
      </c>
      <c r="AB265">
        <v>5</v>
      </c>
      <c r="AC265" t="s">
        <v>138</v>
      </c>
      <c r="AD265">
        <v>5015</v>
      </c>
      <c r="AE265">
        <v>30074</v>
      </c>
      <c r="AF265" t="s">
        <v>2038</v>
      </c>
      <c r="AG265" t="s">
        <v>1135</v>
      </c>
      <c r="AH265" t="s">
        <v>145</v>
      </c>
      <c r="AI265" t="s">
        <v>25</v>
      </c>
      <c r="AJ265">
        <v>6383</v>
      </c>
      <c r="AK265" t="s">
        <v>1287</v>
      </c>
      <c r="AL265" t="s">
        <v>1213</v>
      </c>
      <c r="AT265" t="str">
        <f t="shared" si="16"/>
        <v>FFBNÂº-8800045721</v>
      </c>
      <c r="AU265">
        <f t="shared" si="17"/>
        <v>238.98</v>
      </c>
      <c r="AV265">
        <f t="shared" si="18"/>
        <v>43.02</v>
      </c>
      <c r="AW265">
        <f t="shared" si="19"/>
        <v>282</v>
      </c>
    </row>
    <row r="266" spans="1:49" ht="15" customHeight="1">
      <c r="A266" t="s">
        <v>1256</v>
      </c>
      <c r="B266" s="17" t="s">
        <v>1288</v>
      </c>
      <c r="C266" t="s">
        <v>21</v>
      </c>
      <c r="D266" s="10">
        <v>45896</v>
      </c>
      <c r="F266" t="s">
        <v>243</v>
      </c>
      <c r="G266" t="s">
        <v>1044</v>
      </c>
      <c r="H266" t="s">
        <v>137</v>
      </c>
      <c r="I266">
        <v>20430785266</v>
      </c>
      <c r="J266" t="s">
        <v>2294</v>
      </c>
      <c r="K266" s="10">
        <v>45896</v>
      </c>
      <c r="Q266">
        <v>1902</v>
      </c>
      <c r="R266">
        <v>30</v>
      </c>
      <c r="S266">
        <v>67.599999999999994</v>
      </c>
      <c r="T266">
        <v>79.768000000000001</v>
      </c>
      <c r="U266">
        <v>0</v>
      </c>
      <c r="V266">
        <v>2028</v>
      </c>
      <c r="W266">
        <v>18</v>
      </c>
      <c r="X266" s="17">
        <v>365.039999999999</v>
      </c>
      <c r="Y266">
        <v>2393.04</v>
      </c>
      <c r="Z266">
        <v>1</v>
      </c>
      <c r="AA266">
        <v>1</v>
      </c>
      <c r="AB266">
        <v>5</v>
      </c>
      <c r="AC266" t="s">
        <v>138</v>
      </c>
      <c r="AD266">
        <v>470</v>
      </c>
      <c r="AE266">
        <v>30081</v>
      </c>
      <c r="AF266" t="s">
        <v>1979</v>
      </c>
      <c r="AG266" t="s">
        <v>139</v>
      </c>
      <c r="AH266" t="s">
        <v>145</v>
      </c>
      <c r="AI266" t="s">
        <v>25</v>
      </c>
      <c r="AJ266">
        <v>6962</v>
      </c>
      <c r="AK266" t="s">
        <v>149</v>
      </c>
      <c r="AL266" t="s">
        <v>1086</v>
      </c>
      <c r="AT266" t="str">
        <f t="shared" si="16"/>
        <v>F F001-00025294</v>
      </c>
      <c r="AU266">
        <f t="shared" si="17"/>
        <v>2028</v>
      </c>
      <c r="AV266">
        <f t="shared" si="18"/>
        <v>365.039999999999</v>
      </c>
      <c r="AW266">
        <f t="shared" si="19"/>
        <v>2393.04</v>
      </c>
    </row>
    <row r="267" spans="1:49" ht="15" customHeight="1">
      <c r="A267" t="s">
        <v>1183</v>
      </c>
      <c r="B267" s="17" t="s">
        <v>1289</v>
      </c>
      <c r="C267" t="s">
        <v>21</v>
      </c>
      <c r="D267" s="10">
        <v>45896</v>
      </c>
      <c r="F267" t="s">
        <v>369</v>
      </c>
      <c r="H267" t="s">
        <v>137</v>
      </c>
      <c r="I267">
        <v>20602597441</v>
      </c>
      <c r="J267" t="s">
        <v>2295</v>
      </c>
      <c r="K267" s="10">
        <v>45896</v>
      </c>
      <c r="Q267">
        <v>1938</v>
      </c>
      <c r="R267">
        <v>1</v>
      </c>
      <c r="S267">
        <v>1500</v>
      </c>
      <c r="T267">
        <v>1770</v>
      </c>
      <c r="U267">
        <v>0</v>
      </c>
      <c r="V267">
        <v>1500</v>
      </c>
      <c r="W267">
        <v>18</v>
      </c>
      <c r="X267">
        <v>270</v>
      </c>
      <c r="Y267">
        <v>1770</v>
      </c>
      <c r="Z267">
        <v>1</v>
      </c>
      <c r="AA267">
        <v>1</v>
      </c>
      <c r="AB267">
        <v>2</v>
      </c>
      <c r="AC267" t="s">
        <v>1045</v>
      </c>
      <c r="AD267">
        <v>1412</v>
      </c>
      <c r="AE267">
        <v>30061</v>
      </c>
      <c r="AF267" t="s">
        <v>1479</v>
      </c>
      <c r="AG267" t="s">
        <v>139</v>
      </c>
      <c r="AH267" t="s">
        <v>145</v>
      </c>
      <c r="AI267" t="s">
        <v>25</v>
      </c>
      <c r="AJ267">
        <v>6963</v>
      </c>
      <c r="AK267" t="s">
        <v>1152</v>
      </c>
      <c r="AL267" t="s">
        <v>1153</v>
      </c>
      <c r="AT267" t="str">
        <f t="shared" si="16"/>
        <v>F E001-00000280</v>
      </c>
      <c r="AU267">
        <f t="shared" si="17"/>
        <v>1500</v>
      </c>
      <c r="AV267">
        <f t="shared" si="18"/>
        <v>270</v>
      </c>
      <c r="AW267">
        <f t="shared" si="19"/>
        <v>1770</v>
      </c>
    </row>
    <row r="268" spans="1:49" ht="15" customHeight="1">
      <c r="A268" t="s">
        <v>1290</v>
      </c>
      <c r="B268" s="17" t="s">
        <v>1291</v>
      </c>
      <c r="C268" t="s">
        <v>21</v>
      </c>
      <c r="D268" s="10">
        <v>45896</v>
      </c>
      <c r="F268" t="s">
        <v>324</v>
      </c>
      <c r="H268" t="s">
        <v>137</v>
      </c>
      <c r="I268">
        <v>10444278345</v>
      </c>
      <c r="J268" t="s">
        <v>2296</v>
      </c>
      <c r="K268" s="10">
        <v>45896</v>
      </c>
      <c r="Q268">
        <v>1935</v>
      </c>
      <c r="R268">
        <v>1</v>
      </c>
      <c r="S268">
        <v>476.27</v>
      </c>
      <c r="T268">
        <v>562</v>
      </c>
      <c r="U268">
        <v>0</v>
      </c>
      <c r="V268">
        <v>476.27</v>
      </c>
      <c r="W268">
        <v>18</v>
      </c>
      <c r="X268" s="17">
        <v>85.73</v>
      </c>
      <c r="Y268">
        <v>562</v>
      </c>
      <c r="Z268">
        <v>1</v>
      </c>
      <c r="AA268">
        <v>1</v>
      </c>
      <c r="AB268">
        <v>5</v>
      </c>
      <c r="AC268" t="s">
        <v>138</v>
      </c>
      <c r="AD268">
        <v>1811</v>
      </c>
      <c r="AE268">
        <v>30045</v>
      </c>
      <c r="AF268" t="s">
        <v>1474</v>
      </c>
      <c r="AG268" t="s">
        <v>139</v>
      </c>
      <c r="AH268" t="s">
        <v>145</v>
      </c>
      <c r="AI268" t="s">
        <v>25</v>
      </c>
      <c r="AJ268">
        <v>6740</v>
      </c>
      <c r="AK268" t="s">
        <v>1046</v>
      </c>
      <c r="AL268" t="s">
        <v>1119</v>
      </c>
      <c r="AT268" t="str">
        <f t="shared" si="16"/>
        <v>RE-00171</v>
      </c>
      <c r="AU268">
        <f t="shared" si="17"/>
        <v>476.27</v>
      </c>
      <c r="AV268">
        <f t="shared" si="18"/>
        <v>85.73</v>
      </c>
      <c r="AW268">
        <f t="shared" si="19"/>
        <v>562</v>
      </c>
    </row>
    <row r="269" spans="1:49" ht="15" customHeight="1">
      <c r="A269" t="s">
        <v>1183</v>
      </c>
      <c r="B269" s="17" t="s">
        <v>1292</v>
      </c>
      <c r="C269" t="s">
        <v>21</v>
      </c>
      <c r="D269" s="10">
        <v>45896</v>
      </c>
      <c r="F269" t="s">
        <v>1076</v>
      </c>
      <c r="H269" t="s">
        <v>137</v>
      </c>
      <c r="I269">
        <v>10440668581</v>
      </c>
      <c r="J269" t="s">
        <v>2297</v>
      </c>
      <c r="K269" s="10">
        <v>45896</v>
      </c>
      <c r="Q269">
        <v>1859</v>
      </c>
      <c r="R269">
        <v>1</v>
      </c>
      <c r="S269">
        <v>1360</v>
      </c>
      <c r="T269">
        <v>1604.8</v>
      </c>
      <c r="U269">
        <v>0</v>
      </c>
      <c r="V269">
        <v>1360</v>
      </c>
      <c r="W269">
        <v>18</v>
      </c>
      <c r="X269" s="17">
        <v>244.79999999999899</v>
      </c>
      <c r="Y269">
        <v>1604.8</v>
      </c>
      <c r="Z269">
        <v>1</v>
      </c>
      <c r="AA269">
        <v>1</v>
      </c>
      <c r="AB269">
        <v>2</v>
      </c>
      <c r="AC269" t="s">
        <v>1045</v>
      </c>
      <c r="AD269">
        <v>1389</v>
      </c>
      <c r="AE269">
        <v>30037</v>
      </c>
      <c r="AF269" t="s">
        <v>2283</v>
      </c>
      <c r="AG269" t="s">
        <v>139</v>
      </c>
      <c r="AH269" t="s">
        <v>145</v>
      </c>
      <c r="AI269" t="s">
        <v>25</v>
      </c>
      <c r="AJ269">
        <v>6743</v>
      </c>
      <c r="AK269" t="s">
        <v>1040</v>
      </c>
      <c r="AL269" t="s">
        <v>1053</v>
      </c>
      <c r="AT269" t="str">
        <f t="shared" si="16"/>
        <v>F E001-00000110</v>
      </c>
      <c r="AU269">
        <f t="shared" si="17"/>
        <v>1360</v>
      </c>
      <c r="AV269">
        <f t="shared" si="18"/>
        <v>244.79999999999899</v>
      </c>
      <c r="AW269">
        <f t="shared" si="19"/>
        <v>1604.8</v>
      </c>
    </row>
    <row r="270" spans="1:49" ht="15" customHeight="1">
      <c r="A270" t="s">
        <v>1194</v>
      </c>
      <c r="B270" s="17" t="s">
        <v>1293</v>
      </c>
      <c r="C270" t="s">
        <v>21</v>
      </c>
      <c r="D270" s="10">
        <v>45896</v>
      </c>
      <c r="F270" t="s">
        <v>174</v>
      </c>
      <c r="G270" t="s">
        <v>1044</v>
      </c>
      <c r="H270" t="s">
        <v>137</v>
      </c>
      <c r="I270">
        <v>20607097039</v>
      </c>
      <c r="J270" t="s">
        <v>2298</v>
      </c>
      <c r="K270" s="10">
        <v>45896</v>
      </c>
      <c r="Q270">
        <v>1935</v>
      </c>
      <c r="R270">
        <v>1</v>
      </c>
      <c r="S270">
        <v>1950</v>
      </c>
      <c r="T270">
        <v>2301</v>
      </c>
      <c r="U270">
        <v>0</v>
      </c>
      <c r="V270">
        <v>1950</v>
      </c>
      <c r="W270">
        <v>18</v>
      </c>
      <c r="X270">
        <v>351</v>
      </c>
      <c r="Y270">
        <v>2301</v>
      </c>
      <c r="Z270">
        <v>1</v>
      </c>
      <c r="AA270">
        <v>1</v>
      </c>
      <c r="AB270">
        <v>5</v>
      </c>
      <c r="AC270" t="s">
        <v>138</v>
      </c>
      <c r="AD270">
        <v>565</v>
      </c>
      <c r="AE270">
        <v>29763</v>
      </c>
      <c r="AF270" t="s">
        <v>1474</v>
      </c>
      <c r="AG270" t="s">
        <v>139</v>
      </c>
      <c r="AH270" t="s">
        <v>145</v>
      </c>
      <c r="AI270" t="s">
        <v>25</v>
      </c>
      <c r="AJ270">
        <v>6743</v>
      </c>
      <c r="AK270" t="s">
        <v>1040</v>
      </c>
      <c r="AL270" t="s">
        <v>1174</v>
      </c>
      <c r="AT270" t="str">
        <f t="shared" si="16"/>
        <v>F F002-00001504</v>
      </c>
      <c r="AU270">
        <f t="shared" si="17"/>
        <v>1950</v>
      </c>
      <c r="AV270">
        <f t="shared" si="18"/>
        <v>351</v>
      </c>
      <c r="AW270">
        <f t="shared" si="19"/>
        <v>2301</v>
      </c>
    </row>
    <row r="271" spans="1:49" ht="15" customHeight="1">
      <c r="A271" t="s">
        <v>1194</v>
      </c>
      <c r="B271" s="17" t="s">
        <v>1294</v>
      </c>
      <c r="C271" t="s">
        <v>21</v>
      </c>
      <c r="D271" s="10">
        <v>45894</v>
      </c>
      <c r="F271" s="19" t="s">
        <v>144</v>
      </c>
      <c r="H271" t="s">
        <v>137</v>
      </c>
      <c r="I271">
        <v>20421530107</v>
      </c>
      <c r="J271" t="s">
        <v>2299</v>
      </c>
      <c r="K271" s="10">
        <v>45894</v>
      </c>
      <c r="Q271">
        <v>1895</v>
      </c>
      <c r="R271">
        <v>5000</v>
      </c>
      <c r="S271" s="17" t="s">
        <v>1756</v>
      </c>
      <c r="T271">
        <v>0.19</v>
      </c>
      <c r="U271">
        <v>0</v>
      </c>
      <c r="V271">
        <v>805.08</v>
      </c>
      <c r="W271">
        <v>18</v>
      </c>
      <c r="X271" s="17">
        <v>144.91999999999899</v>
      </c>
      <c r="Y271">
        <v>950</v>
      </c>
      <c r="Z271">
        <v>1</v>
      </c>
      <c r="AA271">
        <v>1</v>
      </c>
      <c r="AB271">
        <v>5</v>
      </c>
      <c r="AC271" t="s">
        <v>138</v>
      </c>
      <c r="AD271">
        <v>1555</v>
      </c>
      <c r="AE271">
        <v>30179</v>
      </c>
      <c r="AF271" t="s">
        <v>2218</v>
      </c>
      <c r="AG271" t="s">
        <v>139</v>
      </c>
      <c r="AH271" t="s">
        <v>145</v>
      </c>
      <c r="AI271" t="s">
        <v>25</v>
      </c>
      <c r="AJ271">
        <v>877</v>
      </c>
      <c r="AK271" t="s">
        <v>147</v>
      </c>
      <c r="AL271" t="s">
        <v>1047</v>
      </c>
      <c r="AT271" t="str">
        <f t="shared" si="16"/>
        <v>F F002-00032725</v>
      </c>
      <c r="AU271">
        <f t="shared" si="17"/>
        <v>805.08</v>
      </c>
      <c r="AV271">
        <f t="shared" si="18"/>
        <v>144.91999999999899</v>
      </c>
      <c r="AW271">
        <f t="shared" si="19"/>
        <v>950</v>
      </c>
    </row>
    <row r="272" spans="1:49" ht="15" customHeight="1">
      <c r="A272" t="s">
        <v>1194</v>
      </c>
      <c r="B272" s="17" t="s">
        <v>1294</v>
      </c>
      <c r="C272" t="s">
        <v>21</v>
      </c>
      <c r="D272" s="10">
        <v>45894</v>
      </c>
      <c r="F272" s="19" t="s">
        <v>144</v>
      </c>
      <c r="H272" t="s">
        <v>137</v>
      </c>
      <c r="I272">
        <v>20421530107</v>
      </c>
      <c r="J272" t="s">
        <v>2299</v>
      </c>
      <c r="K272" s="10">
        <v>45894</v>
      </c>
      <c r="Q272">
        <v>1895</v>
      </c>
      <c r="R272">
        <v>5000</v>
      </c>
      <c r="S272" s="17" t="s">
        <v>1756</v>
      </c>
      <c r="T272">
        <v>0.19</v>
      </c>
      <c r="U272">
        <v>0</v>
      </c>
      <c r="V272">
        <v>805.08</v>
      </c>
      <c r="W272">
        <v>18</v>
      </c>
      <c r="X272" s="17">
        <v>144.91999999999899</v>
      </c>
      <c r="Y272">
        <v>950</v>
      </c>
      <c r="Z272">
        <v>1</v>
      </c>
      <c r="AA272">
        <v>1</v>
      </c>
      <c r="AB272">
        <v>5</v>
      </c>
      <c r="AC272" t="s">
        <v>138</v>
      </c>
      <c r="AD272">
        <v>1555</v>
      </c>
      <c r="AE272">
        <v>30180</v>
      </c>
      <c r="AF272" t="s">
        <v>2218</v>
      </c>
      <c r="AG272" t="s">
        <v>139</v>
      </c>
      <c r="AH272" t="s">
        <v>145</v>
      </c>
      <c r="AI272" t="s">
        <v>25</v>
      </c>
      <c r="AJ272">
        <v>877</v>
      </c>
      <c r="AK272" t="s">
        <v>147</v>
      </c>
      <c r="AL272" t="s">
        <v>1047</v>
      </c>
      <c r="AT272" t="str">
        <f t="shared" si="16"/>
        <v>F F002-00032725</v>
      </c>
      <c r="AU272">
        <f t="shared" si="17"/>
        <v>805.08</v>
      </c>
      <c r="AV272">
        <f t="shared" si="18"/>
        <v>144.91999999999899</v>
      </c>
      <c r="AW272">
        <f t="shared" si="19"/>
        <v>950</v>
      </c>
    </row>
    <row r="273" spans="1:49" ht="15" customHeight="1">
      <c r="A273" t="s">
        <v>1194</v>
      </c>
      <c r="B273" s="17" t="s">
        <v>1294</v>
      </c>
      <c r="C273" t="s">
        <v>21</v>
      </c>
      <c r="D273" s="10">
        <v>45894</v>
      </c>
      <c r="F273" s="19" t="s">
        <v>144</v>
      </c>
      <c r="H273" t="s">
        <v>137</v>
      </c>
      <c r="I273">
        <v>20421530107</v>
      </c>
      <c r="J273" t="s">
        <v>2299</v>
      </c>
      <c r="K273" s="10">
        <v>45894</v>
      </c>
      <c r="Q273">
        <v>1895</v>
      </c>
      <c r="R273">
        <v>5000</v>
      </c>
      <c r="S273" s="17" t="s">
        <v>1756</v>
      </c>
      <c r="T273">
        <v>0.19</v>
      </c>
      <c r="U273">
        <v>0</v>
      </c>
      <c r="V273">
        <v>805.08</v>
      </c>
      <c r="W273">
        <v>18</v>
      </c>
      <c r="X273" s="17">
        <v>144.91999999999899</v>
      </c>
      <c r="Y273">
        <v>950</v>
      </c>
      <c r="Z273">
        <v>1</v>
      </c>
      <c r="AA273">
        <v>1</v>
      </c>
      <c r="AB273">
        <v>5</v>
      </c>
      <c r="AC273" t="s">
        <v>138</v>
      </c>
      <c r="AD273">
        <v>1555</v>
      </c>
      <c r="AE273">
        <v>30181</v>
      </c>
      <c r="AF273" t="s">
        <v>2218</v>
      </c>
      <c r="AG273" t="s">
        <v>139</v>
      </c>
      <c r="AH273" t="s">
        <v>145</v>
      </c>
      <c r="AI273" t="s">
        <v>25</v>
      </c>
      <c r="AJ273">
        <v>877</v>
      </c>
      <c r="AK273" t="s">
        <v>147</v>
      </c>
      <c r="AL273" t="s">
        <v>1047</v>
      </c>
      <c r="AT273" t="str">
        <f t="shared" si="16"/>
        <v>F F002-00032725</v>
      </c>
      <c r="AU273">
        <f t="shared" si="17"/>
        <v>805.08</v>
      </c>
      <c r="AV273">
        <f t="shared" si="18"/>
        <v>144.91999999999899</v>
      </c>
      <c r="AW273">
        <f t="shared" si="19"/>
        <v>950</v>
      </c>
    </row>
    <row r="274" spans="1:49" ht="15" customHeight="1">
      <c r="A274" t="s">
        <v>1194</v>
      </c>
      <c r="B274" s="17" t="s">
        <v>1294</v>
      </c>
      <c r="C274" t="s">
        <v>21</v>
      </c>
      <c r="D274" s="10">
        <v>45894</v>
      </c>
      <c r="F274" s="19" t="s">
        <v>144</v>
      </c>
      <c r="H274" t="s">
        <v>137</v>
      </c>
      <c r="I274">
        <v>20421530107</v>
      </c>
      <c r="J274" t="s">
        <v>2299</v>
      </c>
      <c r="K274" s="10">
        <v>45894</v>
      </c>
      <c r="Q274">
        <v>1895</v>
      </c>
      <c r="R274">
        <v>5000</v>
      </c>
      <c r="S274" s="17" t="s">
        <v>1756</v>
      </c>
      <c r="T274">
        <v>0.19</v>
      </c>
      <c r="U274">
        <v>0</v>
      </c>
      <c r="V274">
        <v>805.08</v>
      </c>
      <c r="W274">
        <v>18</v>
      </c>
      <c r="X274" s="17">
        <v>144.91999999999899</v>
      </c>
      <c r="Y274">
        <v>950</v>
      </c>
      <c r="Z274">
        <v>1</v>
      </c>
      <c r="AA274">
        <v>1</v>
      </c>
      <c r="AB274">
        <v>5</v>
      </c>
      <c r="AC274" t="s">
        <v>138</v>
      </c>
      <c r="AD274">
        <v>1555</v>
      </c>
      <c r="AE274">
        <v>30182</v>
      </c>
      <c r="AF274" t="s">
        <v>2218</v>
      </c>
      <c r="AG274" t="s">
        <v>139</v>
      </c>
      <c r="AH274" t="s">
        <v>145</v>
      </c>
      <c r="AI274" t="s">
        <v>25</v>
      </c>
      <c r="AJ274">
        <v>877</v>
      </c>
      <c r="AK274" t="s">
        <v>147</v>
      </c>
      <c r="AL274" t="s">
        <v>1047</v>
      </c>
      <c r="AT274" t="str">
        <f t="shared" si="16"/>
        <v>F F002-00032725</v>
      </c>
      <c r="AU274">
        <f t="shared" si="17"/>
        <v>805.08</v>
      </c>
      <c r="AV274">
        <f t="shared" si="18"/>
        <v>144.91999999999899</v>
      </c>
      <c r="AW274">
        <f t="shared" si="19"/>
        <v>950</v>
      </c>
    </row>
    <row r="275" spans="1:49" ht="15" customHeight="1">
      <c r="A275" t="s">
        <v>1194</v>
      </c>
      <c r="B275" s="17" t="s">
        <v>1294</v>
      </c>
      <c r="C275" t="s">
        <v>21</v>
      </c>
      <c r="D275" s="10">
        <v>45894</v>
      </c>
      <c r="F275" s="19" t="s">
        <v>144</v>
      </c>
      <c r="H275" t="s">
        <v>137</v>
      </c>
      <c r="I275">
        <v>20421530107</v>
      </c>
      <c r="J275" t="s">
        <v>2299</v>
      </c>
      <c r="K275" s="10">
        <v>45894</v>
      </c>
      <c r="Q275">
        <v>1895</v>
      </c>
      <c r="R275">
        <v>5000</v>
      </c>
      <c r="S275" s="17" t="s">
        <v>1756</v>
      </c>
      <c r="T275">
        <v>0.19</v>
      </c>
      <c r="U275">
        <v>0</v>
      </c>
      <c r="V275">
        <v>805.08</v>
      </c>
      <c r="W275">
        <v>18</v>
      </c>
      <c r="X275" s="17">
        <v>144.91999999999899</v>
      </c>
      <c r="Y275">
        <v>950</v>
      </c>
      <c r="Z275">
        <v>1</v>
      </c>
      <c r="AA275">
        <v>1</v>
      </c>
      <c r="AB275">
        <v>5</v>
      </c>
      <c r="AC275" t="s">
        <v>138</v>
      </c>
      <c r="AD275">
        <v>1555</v>
      </c>
      <c r="AE275">
        <v>30183</v>
      </c>
      <c r="AF275" t="s">
        <v>2218</v>
      </c>
      <c r="AG275" t="s">
        <v>139</v>
      </c>
      <c r="AH275" t="s">
        <v>145</v>
      </c>
      <c r="AI275" t="s">
        <v>25</v>
      </c>
      <c r="AJ275">
        <v>877</v>
      </c>
      <c r="AK275" t="s">
        <v>147</v>
      </c>
      <c r="AL275" t="s">
        <v>1047</v>
      </c>
      <c r="AT275" t="str">
        <f t="shared" si="16"/>
        <v>F F002-00032725</v>
      </c>
      <c r="AU275">
        <f t="shared" si="17"/>
        <v>805.08</v>
      </c>
      <c r="AV275">
        <f t="shared" si="18"/>
        <v>144.91999999999899</v>
      </c>
      <c r="AW275">
        <f t="shared" si="19"/>
        <v>950</v>
      </c>
    </row>
    <row r="276" spans="1:49" ht="15" customHeight="1">
      <c r="A276" t="s">
        <v>1194</v>
      </c>
      <c r="B276" s="17" t="s">
        <v>1294</v>
      </c>
      <c r="C276" t="s">
        <v>21</v>
      </c>
      <c r="D276" s="10">
        <v>45894</v>
      </c>
      <c r="F276" s="19" t="s">
        <v>144</v>
      </c>
      <c r="H276" t="s">
        <v>137</v>
      </c>
      <c r="I276">
        <v>20421530107</v>
      </c>
      <c r="J276" t="s">
        <v>2299</v>
      </c>
      <c r="K276" s="10">
        <v>45894</v>
      </c>
      <c r="Q276">
        <v>1895</v>
      </c>
      <c r="R276">
        <v>5000</v>
      </c>
      <c r="S276" s="17" t="s">
        <v>1756</v>
      </c>
      <c r="T276">
        <v>0.19</v>
      </c>
      <c r="U276">
        <v>0</v>
      </c>
      <c r="V276">
        <v>805.08</v>
      </c>
      <c r="W276">
        <v>18</v>
      </c>
      <c r="X276" s="17">
        <v>144.91999999999899</v>
      </c>
      <c r="Y276">
        <v>950</v>
      </c>
      <c r="Z276">
        <v>1</v>
      </c>
      <c r="AA276">
        <v>1</v>
      </c>
      <c r="AB276">
        <v>5</v>
      </c>
      <c r="AC276" t="s">
        <v>138</v>
      </c>
      <c r="AD276">
        <v>1555</v>
      </c>
      <c r="AE276">
        <v>30184</v>
      </c>
      <c r="AF276" t="s">
        <v>2218</v>
      </c>
      <c r="AG276" t="s">
        <v>139</v>
      </c>
      <c r="AH276" t="s">
        <v>145</v>
      </c>
      <c r="AI276" t="s">
        <v>25</v>
      </c>
      <c r="AJ276">
        <v>877</v>
      </c>
      <c r="AK276" t="s">
        <v>147</v>
      </c>
      <c r="AL276" t="s">
        <v>1047</v>
      </c>
      <c r="AT276" t="str">
        <f t="shared" si="16"/>
        <v>F F002-00032725</v>
      </c>
      <c r="AU276">
        <f t="shared" si="17"/>
        <v>805.08</v>
      </c>
      <c r="AV276">
        <f t="shared" si="18"/>
        <v>144.91999999999899</v>
      </c>
      <c r="AW276">
        <f t="shared" si="19"/>
        <v>950</v>
      </c>
    </row>
    <row r="277" spans="1:49" ht="15" customHeight="1">
      <c r="A277" t="s">
        <v>1194</v>
      </c>
      <c r="B277" s="17" t="s">
        <v>1294</v>
      </c>
      <c r="C277" t="s">
        <v>21</v>
      </c>
      <c r="D277" s="10">
        <v>45894</v>
      </c>
      <c r="F277" s="19" t="s">
        <v>144</v>
      </c>
      <c r="H277" t="s">
        <v>137</v>
      </c>
      <c r="I277">
        <v>20421530107</v>
      </c>
      <c r="J277" t="s">
        <v>2299</v>
      </c>
      <c r="K277" s="10">
        <v>45894</v>
      </c>
      <c r="Q277">
        <v>1895</v>
      </c>
      <c r="R277">
        <v>5000</v>
      </c>
      <c r="S277" s="17" t="s">
        <v>1756</v>
      </c>
      <c r="T277">
        <v>0.19</v>
      </c>
      <c r="U277">
        <v>0</v>
      </c>
      <c r="V277">
        <v>805.08</v>
      </c>
      <c r="W277">
        <v>18</v>
      </c>
      <c r="X277" s="17">
        <v>144.91999999999899</v>
      </c>
      <c r="Y277">
        <v>950</v>
      </c>
      <c r="Z277">
        <v>1</v>
      </c>
      <c r="AA277">
        <v>1</v>
      </c>
      <c r="AB277">
        <v>5</v>
      </c>
      <c r="AC277" t="s">
        <v>138</v>
      </c>
      <c r="AD277">
        <v>1555</v>
      </c>
      <c r="AE277">
        <v>30185</v>
      </c>
      <c r="AF277" t="s">
        <v>2218</v>
      </c>
      <c r="AG277" t="s">
        <v>139</v>
      </c>
      <c r="AH277" t="s">
        <v>145</v>
      </c>
      <c r="AI277" t="s">
        <v>25</v>
      </c>
      <c r="AJ277">
        <v>877</v>
      </c>
      <c r="AK277" t="s">
        <v>147</v>
      </c>
      <c r="AL277" t="s">
        <v>1047</v>
      </c>
      <c r="AT277" t="str">
        <f t="shared" si="16"/>
        <v>F F002-00032725</v>
      </c>
      <c r="AU277">
        <f t="shared" si="17"/>
        <v>805.08</v>
      </c>
      <c r="AV277">
        <f t="shared" si="18"/>
        <v>144.91999999999899</v>
      </c>
      <c r="AW277">
        <f t="shared" si="19"/>
        <v>950</v>
      </c>
    </row>
    <row r="278" spans="1:49" ht="15" customHeight="1">
      <c r="A278" t="s">
        <v>1194</v>
      </c>
      <c r="B278" s="17" t="s">
        <v>1294</v>
      </c>
      <c r="C278" t="s">
        <v>21</v>
      </c>
      <c r="D278" s="10">
        <v>45894</v>
      </c>
      <c r="F278" s="19" t="s">
        <v>144</v>
      </c>
      <c r="H278" t="s">
        <v>137</v>
      </c>
      <c r="I278">
        <v>20421530107</v>
      </c>
      <c r="J278" t="s">
        <v>2299</v>
      </c>
      <c r="K278" s="10">
        <v>45894</v>
      </c>
      <c r="Q278">
        <v>1895</v>
      </c>
      <c r="R278">
        <v>5000</v>
      </c>
      <c r="S278" s="17" t="s">
        <v>1756</v>
      </c>
      <c r="T278">
        <v>0.19</v>
      </c>
      <c r="U278">
        <v>0</v>
      </c>
      <c r="V278">
        <v>805.08</v>
      </c>
      <c r="W278">
        <v>18</v>
      </c>
      <c r="X278" s="17">
        <v>144.91999999999899</v>
      </c>
      <c r="Y278">
        <v>950</v>
      </c>
      <c r="Z278">
        <v>1</v>
      </c>
      <c r="AA278">
        <v>1</v>
      </c>
      <c r="AB278">
        <v>5</v>
      </c>
      <c r="AC278" t="s">
        <v>138</v>
      </c>
      <c r="AD278">
        <v>1555</v>
      </c>
      <c r="AE278">
        <v>30186</v>
      </c>
      <c r="AF278" t="s">
        <v>2218</v>
      </c>
      <c r="AG278" t="s">
        <v>139</v>
      </c>
      <c r="AH278" t="s">
        <v>145</v>
      </c>
      <c r="AI278" t="s">
        <v>25</v>
      </c>
      <c r="AJ278">
        <v>877</v>
      </c>
      <c r="AK278" t="s">
        <v>147</v>
      </c>
      <c r="AL278" t="s">
        <v>1047</v>
      </c>
      <c r="AT278" t="str">
        <f t="shared" si="16"/>
        <v>F F002-00032725</v>
      </c>
      <c r="AU278">
        <f t="shared" si="17"/>
        <v>805.08</v>
      </c>
      <c r="AV278">
        <f t="shared" si="18"/>
        <v>144.91999999999899</v>
      </c>
      <c r="AW278">
        <f t="shared" si="19"/>
        <v>950</v>
      </c>
    </row>
    <row r="279" spans="1:49" ht="15" customHeight="1">
      <c r="A279" t="s">
        <v>1194</v>
      </c>
      <c r="B279" s="17" t="s">
        <v>1294</v>
      </c>
      <c r="C279" t="s">
        <v>21</v>
      </c>
      <c r="D279" s="10">
        <v>45894</v>
      </c>
      <c r="F279" s="19" t="s">
        <v>144</v>
      </c>
      <c r="H279" t="s">
        <v>137</v>
      </c>
      <c r="I279">
        <v>20421530107</v>
      </c>
      <c r="J279" t="s">
        <v>2299</v>
      </c>
      <c r="K279" s="10">
        <v>45894</v>
      </c>
      <c r="Q279">
        <v>1895</v>
      </c>
      <c r="R279">
        <v>5000</v>
      </c>
      <c r="S279" s="17" t="s">
        <v>1756</v>
      </c>
      <c r="T279">
        <v>0.19</v>
      </c>
      <c r="U279">
        <v>0</v>
      </c>
      <c r="V279">
        <v>805.08</v>
      </c>
      <c r="W279">
        <v>18</v>
      </c>
      <c r="X279" s="17">
        <v>144.91999999999899</v>
      </c>
      <c r="Y279">
        <v>950</v>
      </c>
      <c r="Z279">
        <v>1</v>
      </c>
      <c r="AA279">
        <v>1</v>
      </c>
      <c r="AB279">
        <v>5</v>
      </c>
      <c r="AC279" t="s">
        <v>138</v>
      </c>
      <c r="AD279">
        <v>1555</v>
      </c>
      <c r="AE279">
        <v>30187</v>
      </c>
      <c r="AF279" t="s">
        <v>2218</v>
      </c>
      <c r="AG279" t="s">
        <v>139</v>
      </c>
      <c r="AH279" t="s">
        <v>145</v>
      </c>
      <c r="AI279" t="s">
        <v>25</v>
      </c>
      <c r="AJ279">
        <v>877</v>
      </c>
      <c r="AK279" t="s">
        <v>147</v>
      </c>
      <c r="AL279" t="s">
        <v>1047</v>
      </c>
      <c r="AT279" t="str">
        <f t="shared" si="16"/>
        <v>F F002-00032725</v>
      </c>
      <c r="AU279">
        <f t="shared" si="17"/>
        <v>805.08</v>
      </c>
      <c r="AV279">
        <f t="shared" si="18"/>
        <v>144.91999999999899</v>
      </c>
      <c r="AW279">
        <f t="shared" si="19"/>
        <v>950</v>
      </c>
    </row>
    <row r="280" spans="1:49" ht="15" customHeight="1">
      <c r="A280" t="s">
        <v>1194</v>
      </c>
      <c r="B280" s="17" t="s">
        <v>1294</v>
      </c>
      <c r="C280" t="s">
        <v>21</v>
      </c>
      <c r="D280" s="10">
        <v>45894</v>
      </c>
      <c r="F280" s="19" t="s">
        <v>144</v>
      </c>
      <c r="H280" t="s">
        <v>137</v>
      </c>
      <c r="I280">
        <v>20421530107</v>
      </c>
      <c r="J280" t="s">
        <v>2299</v>
      </c>
      <c r="K280" s="10">
        <v>45894</v>
      </c>
      <c r="Q280">
        <v>1895</v>
      </c>
      <c r="R280">
        <v>5000</v>
      </c>
      <c r="S280" s="17" t="s">
        <v>1756</v>
      </c>
      <c r="T280">
        <v>0.19</v>
      </c>
      <c r="U280">
        <v>0</v>
      </c>
      <c r="V280">
        <v>805.08</v>
      </c>
      <c r="W280">
        <v>18</v>
      </c>
      <c r="X280" s="17">
        <v>144.91999999999899</v>
      </c>
      <c r="Y280">
        <v>950</v>
      </c>
      <c r="Z280">
        <v>1</v>
      </c>
      <c r="AA280">
        <v>1</v>
      </c>
      <c r="AB280">
        <v>5</v>
      </c>
      <c r="AC280" t="s">
        <v>138</v>
      </c>
      <c r="AD280">
        <v>1555</v>
      </c>
      <c r="AE280">
        <v>30188</v>
      </c>
      <c r="AF280" t="s">
        <v>2218</v>
      </c>
      <c r="AG280" t="s">
        <v>139</v>
      </c>
      <c r="AH280" t="s">
        <v>145</v>
      </c>
      <c r="AI280" t="s">
        <v>25</v>
      </c>
      <c r="AJ280">
        <v>877</v>
      </c>
      <c r="AK280" t="s">
        <v>147</v>
      </c>
      <c r="AL280" t="s">
        <v>1047</v>
      </c>
      <c r="AT280" t="str">
        <f t="shared" si="16"/>
        <v>F F002-00032725</v>
      </c>
      <c r="AU280">
        <f t="shared" si="17"/>
        <v>805.08</v>
      </c>
      <c r="AV280">
        <f t="shared" si="18"/>
        <v>144.91999999999899</v>
      </c>
      <c r="AW280">
        <f t="shared" si="19"/>
        <v>950</v>
      </c>
    </row>
    <row r="281" spans="1:49" ht="15" customHeight="1">
      <c r="A281" t="s">
        <v>1194</v>
      </c>
      <c r="B281" s="17" t="s">
        <v>1294</v>
      </c>
      <c r="C281" t="s">
        <v>21</v>
      </c>
      <c r="D281" s="10">
        <v>45894</v>
      </c>
      <c r="F281" s="19" t="s">
        <v>144</v>
      </c>
      <c r="H281" t="s">
        <v>137</v>
      </c>
      <c r="I281">
        <v>20421530107</v>
      </c>
      <c r="J281" t="s">
        <v>2299</v>
      </c>
      <c r="K281" s="10">
        <v>45894</v>
      </c>
      <c r="Q281">
        <v>1895</v>
      </c>
      <c r="R281">
        <v>5000</v>
      </c>
      <c r="S281" s="17" t="s">
        <v>1756</v>
      </c>
      <c r="T281">
        <v>0.19</v>
      </c>
      <c r="U281">
        <v>0</v>
      </c>
      <c r="V281">
        <v>805.08</v>
      </c>
      <c r="W281">
        <v>18</v>
      </c>
      <c r="X281" s="17">
        <v>144.91999999999899</v>
      </c>
      <c r="Y281">
        <v>950</v>
      </c>
      <c r="Z281">
        <v>1</v>
      </c>
      <c r="AA281">
        <v>1</v>
      </c>
      <c r="AB281">
        <v>5</v>
      </c>
      <c r="AC281" t="s">
        <v>138</v>
      </c>
      <c r="AD281">
        <v>1555</v>
      </c>
      <c r="AE281">
        <v>30189</v>
      </c>
      <c r="AF281" t="s">
        <v>2218</v>
      </c>
      <c r="AG281" t="s">
        <v>139</v>
      </c>
      <c r="AH281" t="s">
        <v>145</v>
      </c>
      <c r="AI281" t="s">
        <v>25</v>
      </c>
      <c r="AJ281">
        <v>877</v>
      </c>
      <c r="AK281" t="s">
        <v>147</v>
      </c>
      <c r="AL281" t="s">
        <v>1047</v>
      </c>
      <c r="AT281" t="str">
        <f t="shared" si="16"/>
        <v>F F002-00032725</v>
      </c>
      <c r="AU281">
        <f t="shared" si="17"/>
        <v>805.08</v>
      </c>
      <c r="AV281">
        <f t="shared" si="18"/>
        <v>144.91999999999899</v>
      </c>
      <c r="AW281">
        <f t="shared" si="19"/>
        <v>950</v>
      </c>
    </row>
    <row r="282" spans="1:49" ht="15" customHeight="1">
      <c r="A282" t="s">
        <v>1295</v>
      </c>
      <c r="B282" s="17" t="s">
        <v>1296</v>
      </c>
      <c r="C282" t="s">
        <v>21</v>
      </c>
      <c r="D282" s="10">
        <v>45891</v>
      </c>
      <c r="F282" t="s">
        <v>535</v>
      </c>
      <c r="H282" t="s">
        <v>137</v>
      </c>
      <c r="J282" t="s">
        <v>2300</v>
      </c>
      <c r="K282" s="10">
        <v>45891</v>
      </c>
      <c r="Q282">
        <v>2022</v>
      </c>
      <c r="R282">
        <v>3</v>
      </c>
      <c r="S282">
        <v>3.53</v>
      </c>
      <c r="T282" s="17" t="s">
        <v>1772</v>
      </c>
      <c r="U282">
        <v>0</v>
      </c>
      <c r="V282">
        <v>10.59</v>
      </c>
      <c r="W282">
        <v>18.04</v>
      </c>
      <c r="X282" s="17">
        <v>1.91</v>
      </c>
      <c r="Y282">
        <v>12.5</v>
      </c>
      <c r="Z282">
        <v>1</v>
      </c>
      <c r="AA282">
        <v>1</v>
      </c>
      <c r="AB282">
        <v>5</v>
      </c>
      <c r="AC282" t="s">
        <v>138</v>
      </c>
      <c r="AD282">
        <v>2742</v>
      </c>
      <c r="AE282">
        <v>29977</v>
      </c>
      <c r="AF282" t="s">
        <v>2039</v>
      </c>
      <c r="AG282" t="s">
        <v>139</v>
      </c>
      <c r="AH282" t="s">
        <v>145</v>
      </c>
      <c r="AI282" t="s">
        <v>25</v>
      </c>
      <c r="AJ282">
        <v>6962</v>
      </c>
      <c r="AK282" t="s">
        <v>149</v>
      </c>
      <c r="AL282" t="s">
        <v>1265</v>
      </c>
      <c r="AT282" t="str">
        <f t="shared" si="16"/>
        <v>FFNÂº-00401103267</v>
      </c>
      <c r="AU282">
        <f t="shared" si="17"/>
        <v>10.59</v>
      </c>
      <c r="AV282">
        <f t="shared" si="18"/>
        <v>1.91</v>
      </c>
      <c r="AW282">
        <f t="shared" si="19"/>
        <v>12.5</v>
      </c>
    </row>
    <row r="283" spans="1:49" ht="15" customHeight="1">
      <c r="A283" t="s">
        <v>1295</v>
      </c>
      <c r="B283" s="17" t="s">
        <v>1296</v>
      </c>
      <c r="C283" t="s">
        <v>21</v>
      </c>
      <c r="D283" s="10">
        <v>45891</v>
      </c>
      <c r="F283" t="s">
        <v>535</v>
      </c>
      <c r="H283" t="s">
        <v>137</v>
      </c>
      <c r="J283" t="s">
        <v>2300</v>
      </c>
      <c r="K283" s="10">
        <v>45891</v>
      </c>
      <c r="Q283">
        <v>2016</v>
      </c>
      <c r="R283">
        <v>10</v>
      </c>
      <c r="S283" s="17" t="s">
        <v>1773</v>
      </c>
      <c r="T283" s="17" t="s">
        <v>1774</v>
      </c>
      <c r="U283">
        <v>0</v>
      </c>
      <c r="V283">
        <v>3.4</v>
      </c>
      <c r="W283">
        <v>17.940000000000001</v>
      </c>
      <c r="X283" s="17">
        <v>0.60999999999999899</v>
      </c>
      <c r="Y283">
        <v>4.01</v>
      </c>
      <c r="Z283">
        <v>1</v>
      </c>
      <c r="AA283">
        <v>1</v>
      </c>
      <c r="AB283">
        <v>5</v>
      </c>
      <c r="AC283" t="s">
        <v>138</v>
      </c>
      <c r="AD283">
        <v>2742</v>
      </c>
      <c r="AE283">
        <v>29978</v>
      </c>
      <c r="AF283" t="s">
        <v>2040</v>
      </c>
      <c r="AG283" t="s">
        <v>139</v>
      </c>
      <c r="AH283" t="s">
        <v>145</v>
      </c>
      <c r="AI283" t="s">
        <v>25</v>
      </c>
      <c r="AJ283">
        <v>6676</v>
      </c>
      <c r="AK283" t="s">
        <v>1141</v>
      </c>
      <c r="AL283" t="s">
        <v>1265</v>
      </c>
      <c r="AT283" t="str">
        <f t="shared" si="16"/>
        <v>FFNÂº-00401103267</v>
      </c>
      <c r="AU283">
        <f t="shared" si="17"/>
        <v>3.4</v>
      </c>
      <c r="AV283">
        <f t="shared" si="18"/>
        <v>0.60999999999999899</v>
      </c>
      <c r="AW283">
        <f t="shared" si="19"/>
        <v>4.01</v>
      </c>
    </row>
    <row r="284" spans="1:49" ht="15" customHeight="1">
      <c r="A284" t="s">
        <v>1295</v>
      </c>
      <c r="B284" s="17" t="s">
        <v>1296</v>
      </c>
      <c r="C284" t="s">
        <v>21</v>
      </c>
      <c r="D284" s="10">
        <v>45891</v>
      </c>
      <c r="F284" t="s">
        <v>535</v>
      </c>
      <c r="H284" t="s">
        <v>137</v>
      </c>
      <c r="J284" t="s">
        <v>2300</v>
      </c>
      <c r="K284" s="10">
        <v>45891</v>
      </c>
      <c r="Q284">
        <v>2016</v>
      </c>
      <c r="R284">
        <v>5</v>
      </c>
      <c r="S284">
        <v>0.32</v>
      </c>
      <c r="T284">
        <v>0.378</v>
      </c>
      <c r="U284">
        <v>0</v>
      </c>
      <c r="V284">
        <v>1.6</v>
      </c>
      <c r="W284">
        <v>18.12</v>
      </c>
      <c r="X284" s="17">
        <v>0.28999999999999898</v>
      </c>
      <c r="Y284">
        <v>1.89</v>
      </c>
      <c r="Z284">
        <v>1</v>
      </c>
      <c r="AA284">
        <v>1</v>
      </c>
      <c r="AB284">
        <v>5</v>
      </c>
      <c r="AC284" t="s">
        <v>138</v>
      </c>
      <c r="AD284">
        <v>2742</v>
      </c>
      <c r="AE284">
        <v>29979</v>
      </c>
      <c r="AF284" t="s">
        <v>2040</v>
      </c>
      <c r="AG284" t="s">
        <v>139</v>
      </c>
      <c r="AH284" t="s">
        <v>145</v>
      </c>
      <c r="AI284" t="s">
        <v>25</v>
      </c>
      <c r="AJ284">
        <v>6676</v>
      </c>
      <c r="AK284" t="s">
        <v>1141</v>
      </c>
      <c r="AL284" t="s">
        <v>1265</v>
      </c>
      <c r="AT284" t="str">
        <f t="shared" si="16"/>
        <v>FFNÂº-00401103267</v>
      </c>
      <c r="AU284">
        <f t="shared" si="17"/>
        <v>1.6</v>
      </c>
      <c r="AV284">
        <f t="shared" si="18"/>
        <v>0.28999999999999898</v>
      </c>
      <c r="AW284">
        <f t="shared" si="19"/>
        <v>1.89</v>
      </c>
    </row>
    <row r="285" spans="1:49" ht="15" customHeight="1">
      <c r="A285" t="s">
        <v>1295</v>
      </c>
      <c r="B285" s="17" t="s">
        <v>1296</v>
      </c>
      <c r="C285" t="s">
        <v>21</v>
      </c>
      <c r="D285" s="10">
        <v>45891</v>
      </c>
      <c r="F285" t="s">
        <v>535</v>
      </c>
      <c r="H285" t="s">
        <v>137</v>
      </c>
      <c r="J285" t="s">
        <v>2300</v>
      </c>
      <c r="K285" s="10">
        <v>45891</v>
      </c>
      <c r="Q285">
        <v>2016</v>
      </c>
      <c r="R285">
        <v>10</v>
      </c>
      <c r="S285">
        <v>0.32</v>
      </c>
      <c r="T285">
        <v>0.378</v>
      </c>
      <c r="U285">
        <v>0</v>
      </c>
      <c r="V285">
        <v>3.2</v>
      </c>
      <c r="W285">
        <v>18.12</v>
      </c>
      <c r="X285" s="17">
        <v>0.57999999999999896</v>
      </c>
      <c r="Y285">
        <v>3.78</v>
      </c>
      <c r="Z285">
        <v>1</v>
      </c>
      <c r="AA285">
        <v>1</v>
      </c>
      <c r="AB285">
        <v>5</v>
      </c>
      <c r="AC285" t="s">
        <v>138</v>
      </c>
      <c r="AD285">
        <v>2742</v>
      </c>
      <c r="AE285">
        <v>29980</v>
      </c>
      <c r="AF285" t="s">
        <v>2040</v>
      </c>
      <c r="AG285" t="s">
        <v>139</v>
      </c>
      <c r="AH285" t="s">
        <v>145</v>
      </c>
      <c r="AI285" t="s">
        <v>25</v>
      </c>
      <c r="AJ285">
        <v>6676</v>
      </c>
      <c r="AK285" t="s">
        <v>1141</v>
      </c>
      <c r="AL285" t="s">
        <v>1265</v>
      </c>
      <c r="AT285" t="str">
        <f t="shared" si="16"/>
        <v>FFNÂº-00401103267</v>
      </c>
      <c r="AU285">
        <f t="shared" si="17"/>
        <v>3.2</v>
      </c>
      <c r="AV285">
        <f t="shared" si="18"/>
        <v>0.57999999999999896</v>
      </c>
      <c r="AW285">
        <f t="shared" si="19"/>
        <v>3.78</v>
      </c>
    </row>
    <row r="286" spans="1:49" ht="15" customHeight="1">
      <c r="A286" t="s">
        <v>1295</v>
      </c>
      <c r="B286" s="17" t="s">
        <v>1296</v>
      </c>
      <c r="C286" t="s">
        <v>21</v>
      </c>
      <c r="D286" s="10">
        <v>45891</v>
      </c>
      <c r="F286" t="s">
        <v>535</v>
      </c>
      <c r="H286" t="s">
        <v>137</v>
      </c>
      <c r="J286" t="s">
        <v>2300</v>
      </c>
      <c r="K286" s="10">
        <v>45891</v>
      </c>
      <c r="Q286">
        <v>1937</v>
      </c>
      <c r="R286">
        <v>3</v>
      </c>
      <c r="S286">
        <v>4.71</v>
      </c>
      <c r="T286" s="17" t="s">
        <v>1775</v>
      </c>
      <c r="U286">
        <v>0</v>
      </c>
      <c r="V286">
        <v>14.13</v>
      </c>
      <c r="W286">
        <v>17.98</v>
      </c>
      <c r="X286" s="17">
        <v>2.54</v>
      </c>
      <c r="Y286">
        <v>16.670000000000002</v>
      </c>
      <c r="Z286">
        <v>1</v>
      </c>
      <c r="AA286">
        <v>1</v>
      </c>
      <c r="AB286">
        <v>5</v>
      </c>
      <c r="AC286" t="s">
        <v>138</v>
      </c>
      <c r="AD286">
        <v>2742</v>
      </c>
      <c r="AE286">
        <v>29981</v>
      </c>
      <c r="AF286" t="s">
        <v>2041</v>
      </c>
      <c r="AG286" t="s">
        <v>139</v>
      </c>
      <c r="AH286" t="s">
        <v>145</v>
      </c>
      <c r="AI286" t="s">
        <v>25</v>
      </c>
      <c r="AJ286">
        <v>6676</v>
      </c>
      <c r="AK286" t="s">
        <v>1141</v>
      </c>
      <c r="AL286" t="s">
        <v>1265</v>
      </c>
      <c r="AT286" t="str">
        <f t="shared" si="16"/>
        <v>FFNÂº-00401103267</v>
      </c>
      <c r="AU286">
        <f t="shared" si="17"/>
        <v>14.13</v>
      </c>
      <c r="AV286">
        <f t="shared" si="18"/>
        <v>2.54</v>
      </c>
      <c r="AW286">
        <f t="shared" si="19"/>
        <v>16.670000000000002</v>
      </c>
    </row>
    <row r="287" spans="1:49" ht="15" customHeight="1">
      <c r="A287" t="s">
        <v>1295</v>
      </c>
      <c r="B287" s="17" t="s">
        <v>1296</v>
      </c>
      <c r="C287" t="s">
        <v>21</v>
      </c>
      <c r="D287" s="10">
        <v>45891</v>
      </c>
      <c r="F287" t="s">
        <v>535</v>
      </c>
      <c r="H287" t="s">
        <v>137</v>
      </c>
      <c r="J287" t="s">
        <v>2300</v>
      </c>
      <c r="K287" s="10">
        <v>45891</v>
      </c>
      <c r="Q287">
        <v>2017</v>
      </c>
      <c r="R287">
        <v>1</v>
      </c>
      <c r="S287">
        <v>9.75</v>
      </c>
      <c r="T287">
        <v>11.51</v>
      </c>
      <c r="U287">
        <v>0</v>
      </c>
      <c r="V287">
        <v>9.75</v>
      </c>
      <c r="W287">
        <v>18.05</v>
      </c>
      <c r="X287" s="17">
        <v>1.75999999999999</v>
      </c>
      <c r="Y287">
        <v>11.51</v>
      </c>
      <c r="Z287">
        <v>1</v>
      </c>
      <c r="AA287">
        <v>1</v>
      </c>
      <c r="AB287">
        <v>5</v>
      </c>
      <c r="AC287" t="s">
        <v>138</v>
      </c>
      <c r="AD287">
        <v>2742</v>
      </c>
      <c r="AE287">
        <v>29982</v>
      </c>
      <c r="AF287" t="s">
        <v>2042</v>
      </c>
      <c r="AG287" t="s">
        <v>139</v>
      </c>
      <c r="AH287" t="s">
        <v>145</v>
      </c>
      <c r="AI287" t="s">
        <v>25</v>
      </c>
      <c r="AJ287">
        <v>6676</v>
      </c>
      <c r="AK287" t="s">
        <v>1141</v>
      </c>
      <c r="AL287" t="s">
        <v>1265</v>
      </c>
      <c r="AT287" t="str">
        <f t="shared" si="16"/>
        <v>FFNÂº-00401103267</v>
      </c>
      <c r="AU287">
        <f t="shared" si="17"/>
        <v>9.75</v>
      </c>
      <c r="AV287">
        <f t="shared" si="18"/>
        <v>1.75999999999999</v>
      </c>
      <c r="AW287">
        <f t="shared" si="19"/>
        <v>11.51</v>
      </c>
    </row>
    <row r="288" spans="1:49" ht="15" customHeight="1">
      <c r="A288" t="s">
        <v>1295</v>
      </c>
      <c r="B288" s="17" t="s">
        <v>1296</v>
      </c>
      <c r="C288" t="s">
        <v>21</v>
      </c>
      <c r="D288" s="10">
        <v>45891</v>
      </c>
      <c r="F288" t="s">
        <v>535</v>
      </c>
      <c r="H288" t="s">
        <v>137</v>
      </c>
      <c r="J288" t="s">
        <v>2300</v>
      </c>
      <c r="K288" s="10">
        <v>45891</v>
      </c>
      <c r="Q288">
        <v>1967</v>
      </c>
      <c r="R288">
        <v>2</v>
      </c>
      <c r="S288">
        <v>16.43</v>
      </c>
      <c r="T288">
        <v>19.385000000000002</v>
      </c>
      <c r="U288">
        <v>0</v>
      </c>
      <c r="V288">
        <v>32.86</v>
      </c>
      <c r="W288">
        <v>17.989999999999998</v>
      </c>
      <c r="X288" s="17">
        <v>5.91</v>
      </c>
      <c r="Y288">
        <v>38.770000000000003</v>
      </c>
      <c r="Z288">
        <v>1</v>
      </c>
      <c r="AA288">
        <v>1</v>
      </c>
      <c r="AB288">
        <v>5</v>
      </c>
      <c r="AC288" t="s">
        <v>138</v>
      </c>
      <c r="AD288">
        <v>2742</v>
      </c>
      <c r="AE288">
        <v>29983</v>
      </c>
      <c r="AF288" t="s">
        <v>2043</v>
      </c>
      <c r="AG288" t="s">
        <v>139</v>
      </c>
      <c r="AH288" t="s">
        <v>145</v>
      </c>
      <c r="AI288" t="s">
        <v>25</v>
      </c>
      <c r="AJ288">
        <v>6676</v>
      </c>
      <c r="AK288" t="s">
        <v>1141</v>
      </c>
      <c r="AL288" t="s">
        <v>1265</v>
      </c>
      <c r="AT288" t="str">
        <f t="shared" si="16"/>
        <v>FFNÂº-00401103267</v>
      </c>
      <c r="AU288">
        <f t="shared" si="17"/>
        <v>32.86</v>
      </c>
      <c r="AV288">
        <f t="shared" si="18"/>
        <v>5.91</v>
      </c>
      <c r="AW288">
        <f t="shared" si="19"/>
        <v>38.770000000000003</v>
      </c>
    </row>
    <row r="289" spans="1:49" ht="15" customHeight="1">
      <c r="A289" t="s">
        <v>1295</v>
      </c>
      <c r="B289" s="17" t="s">
        <v>1296</v>
      </c>
      <c r="C289" t="s">
        <v>21</v>
      </c>
      <c r="D289" s="10">
        <v>45891</v>
      </c>
      <c r="F289" t="s">
        <v>535</v>
      </c>
      <c r="H289" t="s">
        <v>137</v>
      </c>
      <c r="J289" t="s">
        <v>2300</v>
      </c>
      <c r="K289" s="10">
        <v>45891</v>
      </c>
      <c r="Q289">
        <v>1971</v>
      </c>
      <c r="R289">
        <v>3</v>
      </c>
      <c r="S289">
        <v>2.75</v>
      </c>
      <c r="T289" s="17" t="s">
        <v>1776</v>
      </c>
      <c r="U289">
        <v>0</v>
      </c>
      <c r="V289">
        <v>8.25</v>
      </c>
      <c r="W289">
        <v>18.059999999999999</v>
      </c>
      <c r="X289" s="17">
        <v>1.49</v>
      </c>
      <c r="Y289">
        <v>9.74</v>
      </c>
      <c r="Z289">
        <v>1</v>
      </c>
      <c r="AA289">
        <v>1</v>
      </c>
      <c r="AB289">
        <v>5</v>
      </c>
      <c r="AC289" t="s">
        <v>138</v>
      </c>
      <c r="AD289">
        <v>2742</v>
      </c>
      <c r="AE289">
        <v>29984</v>
      </c>
      <c r="AF289" t="s">
        <v>2044</v>
      </c>
      <c r="AG289" t="s">
        <v>139</v>
      </c>
      <c r="AH289" t="s">
        <v>145</v>
      </c>
      <c r="AI289" t="s">
        <v>25</v>
      </c>
      <c r="AJ289">
        <v>6676</v>
      </c>
      <c r="AK289" t="s">
        <v>1141</v>
      </c>
      <c r="AL289" t="s">
        <v>1265</v>
      </c>
      <c r="AT289" t="str">
        <f t="shared" si="16"/>
        <v>FFNÂº-00401103267</v>
      </c>
      <c r="AU289">
        <f t="shared" si="17"/>
        <v>8.25</v>
      </c>
      <c r="AV289">
        <f t="shared" si="18"/>
        <v>1.49</v>
      </c>
      <c r="AW289">
        <f t="shared" si="19"/>
        <v>9.74</v>
      </c>
    </row>
    <row r="290" spans="1:49" ht="15" customHeight="1">
      <c r="A290" t="s">
        <v>1295</v>
      </c>
      <c r="B290" s="17" t="s">
        <v>1296</v>
      </c>
      <c r="C290" t="s">
        <v>21</v>
      </c>
      <c r="D290" s="10">
        <v>45891</v>
      </c>
      <c r="F290" t="s">
        <v>535</v>
      </c>
      <c r="H290" t="s">
        <v>137</v>
      </c>
      <c r="J290" t="s">
        <v>2300</v>
      </c>
      <c r="K290" s="10">
        <v>45891</v>
      </c>
      <c r="Q290">
        <v>2018</v>
      </c>
      <c r="R290">
        <v>3</v>
      </c>
      <c r="S290">
        <v>2.12</v>
      </c>
      <c r="T290">
        <v>2.5</v>
      </c>
      <c r="U290">
        <v>0</v>
      </c>
      <c r="V290">
        <v>6.36</v>
      </c>
      <c r="W290">
        <v>17.920000000000002</v>
      </c>
      <c r="X290" s="17">
        <v>1.1399999999999899</v>
      </c>
      <c r="Y290">
        <v>7.5</v>
      </c>
      <c r="Z290">
        <v>1</v>
      </c>
      <c r="AA290">
        <v>1</v>
      </c>
      <c r="AB290">
        <v>5</v>
      </c>
      <c r="AC290" t="s">
        <v>138</v>
      </c>
      <c r="AD290">
        <v>2742</v>
      </c>
      <c r="AE290">
        <v>29985</v>
      </c>
      <c r="AF290" t="s">
        <v>2045</v>
      </c>
      <c r="AG290" t="s">
        <v>139</v>
      </c>
      <c r="AH290" t="s">
        <v>145</v>
      </c>
      <c r="AI290" t="s">
        <v>25</v>
      </c>
      <c r="AJ290">
        <v>6676</v>
      </c>
      <c r="AK290" t="s">
        <v>1141</v>
      </c>
      <c r="AL290" t="s">
        <v>1265</v>
      </c>
      <c r="AT290" t="str">
        <f t="shared" si="16"/>
        <v>FFNÂº-00401103267</v>
      </c>
      <c r="AU290">
        <f t="shared" si="17"/>
        <v>6.36</v>
      </c>
      <c r="AV290">
        <f t="shared" si="18"/>
        <v>1.1399999999999899</v>
      </c>
      <c r="AW290">
        <f t="shared" si="19"/>
        <v>7.5</v>
      </c>
    </row>
    <row r="291" spans="1:49" ht="15" customHeight="1">
      <c r="A291" t="s">
        <v>1295</v>
      </c>
      <c r="B291" s="17" t="s">
        <v>1296</v>
      </c>
      <c r="C291" t="s">
        <v>21</v>
      </c>
      <c r="D291" s="10">
        <v>45891</v>
      </c>
      <c r="F291" t="s">
        <v>535</v>
      </c>
      <c r="H291" t="s">
        <v>137</v>
      </c>
      <c r="J291" t="s">
        <v>2300</v>
      </c>
      <c r="K291" s="10">
        <v>45891</v>
      </c>
      <c r="Q291">
        <v>2019</v>
      </c>
      <c r="R291">
        <v>1</v>
      </c>
      <c r="S291">
        <v>5.35</v>
      </c>
      <c r="T291">
        <v>6.31</v>
      </c>
      <c r="U291">
        <v>0</v>
      </c>
      <c r="V291">
        <v>5.35</v>
      </c>
      <c r="W291">
        <v>17.940000000000001</v>
      </c>
      <c r="X291">
        <v>0.96</v>
      </c>
      <c r="Y291">
        <v>6.31</v>
      </c>
      <c r="Z291">
        <v>1</v>
      </c>
      <c r="AA291">
        <v>1</v>
      </c>
      <c r="AB291">
        <v>5</v>
      </c>
      <c r="AC291" t="s">
        <v>138</v>
      </c>
      <c r="AD291">
        <v>2742</v>
      </c>
      <c r="AE291">
        <v>29986</v>
      </c>
      <c r="AF291" t="s">
        <v>2046</v>
      </c>
      <c r="AG291" t="s">
        <v>139</v>
      </c>
      <c r="AH291" t="s">
        <v>145</v>
      </c>
      <c r="AI291" t="s">
        <v>25</v>
      </c>
      <c r="AJ291">
        <v>6676</v>
      </c>
      <c r="AK291" t="s">
        <v>1141</v>
      </c>
      <c r="AL291" t="s">
        <v>1265</v>
      </c>
      <c r="AT291" t="str">
        <f t="shared" si="16"/>
        <v>FFNÂº-00401103267</v>
      </c>
      <c r="AU291">
        <f t="shared" si="17"/>
        <v>5.35</v>
      </c>
      <c r="AV291">
        <f t="shared" si="18"/>
        <v>0.96</v>
      </c>
      <c r="AW291">
        <f t="shared" si="19"/>
        <v>6.31</v>
      </c>
    </row>
    <row r="292" spans="1:49" ht="15" customHeight="1">
      <c r="A292" t="s">
        <v>1295</v>
      </c>
      <c r="B292" s="17" t="s">
        <v>1296</v>
      </c>
      <c r="C292" t="s">
        <v>21</v>
      </c>
      <c r="D292" s="10">
        <v>45891</v>
      </c>
      <c r="F292" t="s">
        <v>535</v>
      </c>
      <c r="H292" t="s">
        <v>137</v>
      </c>
      <c r="J292" t="s">
        <v>2300</v>
      </c>
      <c r="K292" s="10">
        <v>45891</v>
      </c>
      <c r="Q292">
        <v>2019</v>
      </c>
      <c r="R292">
        <v>1</v>
      </c>
      <c r="S292">
        <v>3.75</v>
      </c>
      <c r="T292">
        <v>4.43</v>
      </c>
      <c r="U292">
        <v>0</v>
      </c>
      <c r="V292">
        <v>3.75</v>
      </c>
      <c r="W292">
        <v>18.13</v>
      </c>
      <c r="X292" s="17">
        <v>0.67999999999999905</v>
      </c>
      <c r="Y292">
        <v>4.43</v>
      </c>
      <c r="Z292">
        <v>1</v>
      </c>
      <c r="AA292">
        <v>1</v>
      </c>
      <c r="AB292">
        <v>5</v>
      </c>
      <c r="AC292" t="s">
        <v>138</v>
      </c>
      <c r="AD292">
        <v>2742</v>
      </c>
      <c r="AE292">
        <v>29987</v>
      </c>
      <c r="AF292" t="s">
        <v>2046</v>
      </c>
      <c r="AG292" t="s">
        <v>139</v>
      </c>
      <c r="AH292" t="s">
        <v>145</v>
      </c>
      <c r="AI292" t="s">
        <v>25</v>
      </c>
      <c r="AJ292">
        <v>6676</v>
      </c>
      <c r="AK292" t="s">
        <v>1141</v>
      </c>
      <c r="AL292" t="s">
        <v>1265</v>
      </c>
      <c r="AT292" t="str">
        <f t="shared" si="16"/>
        <v>FFNÂº-00401103267</v>
      </c>
      <c r="AU292">
        <f t="shared" si="17"/>
        <v>3.75</v>
      </c>
      <c r="AV292">
        <f t="shared" si="18"/>
        <v>0.67999999999999905</v>
      </c>
      <c r="AW292">
        <f t="shared" si="19"/>
        <v>4.43</v>
      </c>
    </row>
    <row r="293" spans="1:49" ht="15" customHeight="1">
      <c r="A293" t="s">
        <v>1295</v>
      </c>
      <c r="B293" s="17" t="s">
        <v>1296</v>
      </c>
      <c r="C293" t="s">
        <v>21</v>
      </c>
      <c r="D293" s="10">
        <v>45891</v>
      </c>
      <c r="F293" t="s">
        <v>535</v>
      </c>
      <c r="H293" t="s">
        <v>137</v>
      </c>
      <c r="J293" t="s">
        <v>2300</v>
      </c>
      <c r="K293" s="10">
        <v>45891</v>
      </c>
      <c r="Q293">
        <v>2019</v>
      </c>
      <c r="R293">
        <v>1</v>
      </c>
      <c r="S293">
        <v>2.75</v>
      </c>
      <c r="T293">
        <v>3.25</v>
      </c>
      <c r="U293">
        <v>0</v>
      </c>
      <c r="V293">
        <v>2.75</v>
      </c>
      <c r="W293">
        <v>18.18</v>
      </c>
      <c r="X293">
        <v>0.5</v>
      </c>
      <c r="Y293">
        <v>3.25</v>
      </c>
      <c r="Z293">
        <v>1</v>
      </c>
      <c r="AA293">
        <v>1</v>
      </c>
      <c r="AB293">
        <v>5</v>
      </c>
      <c r="AC293" t="s">
        <v>138</v>
      </c>
      <c r="AD293">
        <v>2742</v>
      </c>
      <c r="AE293">
        <v>29988</v>
      </c>
      <c r="AF293" t="s">
        <v>2046</v>
      </c>
      <c r="AG293" t="s">
        <v>139</v>
      </c>
      <c r="AH293" t="s">
        <v>145</v>
      </c>
      <c r="AI293" t="s">
        <v>25</v>
      </c>
      <c r="AJ293">
        <v>6676</v>
      </c>
      <c r="AK293" t="s">
        <v>1141</v>
      </c>
      <c r="AL293" t="s">
        <v>1265</v>
      </c>
      <c r="AT293" t="str">
        <f t="shared" si="16"/>
        <v>FFNÂº-00401103267</v>
      </c>
      <c r="AU293">
        <f t="shared" si="17"/>
        <v>2.75</v>
      </c>
      <c r="AV293">
        <f t="shared" si="18"/>
        <v>0.5</v>
      </c>
      <c r="AW293">
        <f t="shared" si="19"/>
        <v>3.25</v>
      </c>
    </row>
    <row r="294" spans="1:49" ht="15" customHeight="1">
      <c r="A294" t="s">
        <v>1295</v>
      </c>
      <c r="B294" s="17" t="s">
        <v>1296</v>
      </c>
      <c r="C294" t="s">
        <v>21</v>
      </c>
      <c r="D294" s="10">
        <v>45891</v>
      </c>
      <c r="F294" t="s">
        <v>535</v>
      </c>
      <c r="H294" t="s">
        <v>137</v>
      </c>
      <c r="J294" t="s">
        <v>2300</v>
      </c>
      <c r="K294" s="10">
        <v>45891</v>
      </c>
      <c r="Q294">
        <v>2020</v>
      </c>
      <c r="R294">
        <v>1</v>
      </c>
      <c r="S294">
        <v>11.35</v>
      </c>
      <c r="T294">
        <v>13.39</v>
      </c>
      <c r="U294">
        <v>0</v>
      </c>
      <c r="V294">
        <v>11.35</v>
      </c>
      <c r="W294">
        <v>17.97</v>
      </c>
      <c r="X294" s="17">
        <v>2.04</v>
      </c>
      <c r="Y294">
        <v>13.39</v>
      </c>
      <c r="Z294">
        <v>1</v>
      </c>
      <c r="AA294">
        <v>1</v>
      </c>
      <c r="AB294">
        <v>5</v>
      </c>
      <c r="AC294" t="s">
        <v>138</v>
      </c>
      <c r="AD294">
        <v>2742</v>
      </c>
      <c r="AE294">
        <v>29989</v>
      </c>
      <c r="AF294" t="s">
        <v>2047</v>
      </c>
      <c r="AG294" t="s">
        <v>139</v>
      </c>
      <c r="AH294" t="s">
        <v>145</v>
      </c>
      <c r="AI294" t="s">
        <v>25</v>
      </c>
      <c r="AJ294">
        <v>6962</v>
      </c>
      <c r="AK294" t="s">
        <v>149</v>
      </c>
      <c r="AL294" t="s">
        <v>1265</v>
      </c>
      <c r="AT294" t="str">
        <f t="shared" si="16"/>
        <v>FFNÂº-00401103267</v>
      </c>
      <c r="AU294">
        <f t="shared" si="17"/>
        <v>11.35</v>
      </c>
      <c r="AV294">
        <f t="shared" si="18"/>
        <v>2.04</v>
      </c>
      <c r="AW294">
        <f t="shared" si="19"/>
        <v>13.39</v>
      </c>
    </row>
    <row r="295" spans="1:49" ht="15" customHeight="1">
      <c r="A295" t="s">
        <v>1295</v>
      </c>
      <c r="B295" s="17" t="s">
        <v>1296</v>
      </c>
      <c r="C295" t="s">
        <v>21</v>
      </c>
      <c r="D295" s="10">
        <v>45891</v>
      </c>
      <c r="F295" t="s">
        <v>535</v>
      </c>
      <c r="H295" t="s">
        <v>137</v>
      </c>
      <c r="J295" t="s">
        <v>2300</v>
      </c>
      <c r="K295" s="10">
        <v>45891</v>
      </c>
      <c r="Q295">
        <v>2020</v>
      </c>
      <c r="R295">
        <v>1</v>
      </c>
      <c r="S295">
        <v>10.51</v>
      </c>
      <c r="T295">
        <v>12.4</v>
      </c>
      <c r="U295">
        <v>0</v>
      </c>
      <c r="V295">
        <v>10.51</v>
      </c>
      <c r="W295">
        <v>17.98</v>
      </c>
      <c r="X295" s="17">
        <v>1.89</v>
      </c>
      <c r="Y295">
        <v>12.4</v>
      </c>
      <c r="Z295">
        <v>1</v>
      </c>
      <c r="AA295">
        <v>1</v>
      </c>
      <c r="AB295">
        <v>5</v>
      </c>
      <c r="AC295" t="s">
        <v>138</v>
      </c>
      <c r="AD295">
        <v>2742</v>
      </c>
      <c r="AE295">
        <v>29990</v>
      </c>
      <c r="AF295" t="s">
        <v>2047</v>
      </c>
      <c r="AG295" t="s">
        <v>139</v>
      </c>
      <c r="AH295" t="s">
        <v>145</v>
      </c>
      <c r="AI295" t="s">
        <v>25</v>
      </c>
      <c r="AJ295">
        <v>6962</v>
      </c>
      <c r="AK295" t="s">
        <v>149</v>
      </c>
      <c r="AL295" t="s">
        <v>1265</v>
      </c>
      <c r="AT295" t="str">
        <f t="shared" si="16"/>
        <v>FFNÂº-00401103267</v>
      </c>
      <c r="AU295">
        <f t="shared" si="17"/>
        <v>10.51</v>
      </c>
      <c r="AV295">
        <f t="shared" si="18"/>
        <v>1.89</v>
      </c>
      <c r="AW295">
        <f t="shared" si="19"/>
        <v>12.4</v>
      </c>
    </row>
    <row r="296" spans="1:49" ht="15" customHeight="1">
      <c r="A296" t="s">
        <v>1295</v>
      </c>
      <c r="B296" s="17" t="s">
        <v>1296</v>
      </c>
      <c r="C296" t="s">
        <v>21</v>
      </c>
      <c r="D296" s="10">
        <v>45891</v>
      </c>
      <c r="F296" t="s">
        <v>535</v>
      </c>
      <c r="H296" t="s">
        <v>137</v>
      </c>
      <c r="J296" t="s">
        <v>2300</v>
      </c>
      <c r="K296" s="10">
        <v>45891</v>
      </c>
      <c r="Q296">
        <v>2020</v>
      </c>
      <c r="R296">
        <v>1</v>
      </c>
      <c r="S296">
        <v>4.74</v>
      </c>
      <c r="T296">
        <v>5.59</v>
      </c>
      <c r="U296">
        <v>0</v>
      </c>
      <c r="V296">
        <v>4.74</v>
      </c>
      <c r="W296">
        <v>17.93</v>
      </c>
      <c r="X296" s="17">
        <v>0.84999999999999898</v>
      </c>
      <c r="Y296">
        <v>5.59</v>
      </c>
      <c r="Z296">
        <v>1</v>
      </c>
      <c r="AA296">
        <v>1</v>
      </c>
      <c r="AB296">
        <v>5</v>
      </c>
      <c r="AC296" t="s">
        <v>138</v>
      </c>
      <c r="AD296">
        <v>2742</v>
      </c>
      <c r="AE296">
        <v>29991</v>
      </c>
      <c r="AF296" t="s">
        <v>2047</v>
      </c>
      <c r="AG296" t="s">
        <v>139</v>
      </c>
      <c r="AH296" t="s">
        <v>145</v>
      </c>
      <c r="AI296" t="s">
        <v>25</v>
      </c>
      <c r="AJ296">
        <v>6962</v>
      </c>
      <c r="AK296" t="s">
        <v>149</v>
      </c>
      <c r="AL296" t="s">
        <v>1265</v>
      </c>
      <c r="AT296" t="str">
        <f t="shared" si="16"/>
        <v>FFNÂº-00401103267</v>
      </c>
      <c r="AU296">
        <f t="shared" si="17"/>
        <v>4.74</v>
      </c>
      <c r="AV296">
        <f t="shared" si="18"/>
        <v>0.84999999999999898</v>
      </c>
      <c r="AW296">
        <f t="shared" si="19"/>
        <v>5.59</v>
      </c>
    </row>
    <row r="297" spans="1:49" ht="15" customHeight="1">
      <c r="A297" t="s">
        <v>1295</v>
      </c>
      <c r="B297" s="17" t="s">
        <v>1296</v>
      </c>
      <c r="C297" t="s">
        <v>21</v>
      </c>
      <c r="D297" s="10">
        <v>45891</v>
      </c>
      <c r="F297" t="s">
        <v>535</v>
      </c>
      <c r="H297" t="s">
        <v>137</v>
      </c>
      <c r="J297" t="s">
        <v>2300</v>
      </c>
      <c r="K297" s="10">
        <v>45891</v>
      </c>
      <c r="Q297">
        <v>2021</v>
      </c>
      <c r="R297">
        <v>2</v>
      </c>
      <c r="S297">
        <v>24.07</v>
      </c>
      <c r="T297">
        <v>28.405000000000001</v>
      </c>
      <c r="U297">
        <v>0</v>
      </c>
      <c r="V297">
        <v>48.14</v>
      </c>
      <c r="W297">
        <v>18.010000000000002</v>
      </c>
      <c r="X297" s="17">
        <v>8.67</v>
      </c>
      <c r="Y297">
        <v>56.81</v>
      </c>
      <c r="Z297">
        <v>1</v>
      </c>
      <c r="AA297">
        <v>1</v>
      </c>
      <c r="AB297">
        <v>5</v>
      </c>
      <c r="AC297" t="s">
        <v>138</v>
      </c>
      <c r="AD297">
        <v>2742</v>
      </c>
      <c r="AE297">
        <v>29992</v>
      </c>
      <c r="AF297" t="s">
        <v>2301</v>
      </c>
      <c r="AG297" t="s">
        <v>139</v>
      </c>
      <c r="AH297" t="s">
        <v>145</v>
      </c>
      <c r="AI297" t="s">
        <v>25</v>
      </c>
      <c r="AJ297">
        <v>6962</v>
      </c>
      <c r="AK297" t="s">
        <v>149</v>
      </c>
      <c r="AL297" t="s">
        <v>1265</v>
      </c>
      <c r="AT297" t="str">
        <f t="shared" si="16"/>
        <v>FFNÂº-00401103267</v>
      </c>
      <c r="AU297">
        <f t="shared" si="17"/>
        <v>48.14</v>
      </c>
      <c r="AV297">
        <f t="shared" si="18"/>
        <v>8.67</v>
      </c>
      <c r="AW297">
        <f t="shared" si="19"/>
        <v>56.81</v>
      </c>
    </row>
    <row r="298" spans="1:49" ht="15" customHeight="1">
      <c r="A298" t="s">
        <v>1297</v>
      </c>
      <c r="B298">
        <v>191441554</v>
      </c>
      <c r="C298" t="s">
        <v>21</v>
      </c>
      <c r="D298" s="10">
        <v>45891</v>
      </c>
      <c r="F298" t="s">
        <v>529</v>
      </c>
      <c r="G298" t="s">
        <v>1044</v>
      </c>
      <c r="H298" t="s">
        <v>137</v>
      </c>
      <c r="I298">
        <v>20106897914</v>
      </c>
      <c r="J298" t="s">
        <v>2302</v>
      </c>
      <c r="K298" s="10">
        <v>45891</v>
      </c>
      <c r="Q298">
        <v>1829</v>
      </c>
      <c r="R298">
        <v>1</v>
      </c>
      <c r="S298">
        <v>21.48</v>
      </c>
      <c r="T298">
        <v>25.35</v>
      </c>
      <c r="U298">
        <v>0</v>
      </c>
      <c r="V298">
        <v>21.48</v>
      </c>
      <c r="W298">
        <v>18.02</v>
      </c>
      <c r="X298" s="17">
        <v>3.87</v>
      </c>
      <c r="Y298">
        <v>25.35</v>
      </c>
      <c r="Z298">
        <v>1</v>
      </c>
      <c r="AA298">
        <v>1</v>
      </c>
      <c r="AB298">
        <v>5</v>
      </c>
      <c r="AC298" t="s">
        <v>138</v>
      </c>
      <c r="AD298">
        <v>544</v>
      </c>
      <c r="AE298">
        <v>29943</v>
      </c>
      <c r="AF298" t="s">
        <v>1981</v>
      </c>
      <c r="AG298" t="s">
        <v>139</v>
      </c>
      <c r="AH298" t="s">
        <v>145</v>
      </c>
      <c r="AI298" t="s">
        <v>25</v>
      </c>
      <c r="AJ298">
        <v>6960</v>
      </c>
      <c r="AK298" t="s">
        <v>1097</v>
      </c>
      <c r="AL298" t="s">
        <v>1249</v>
      </c>
      <c r="AT298" t="str">
        <f t="shared" si="16"/>
        <v>F S002-191441554</v>
      </c>
      <c r="AU298">
        <f t="shared" si="17"/>
        <v>21.48</v>
      </c>
      <c r="AV298">
        <f t="shared" si="18"/>
        <v>3.87</v>
      </c>
      <c r="AW298">
        <f t="shared" si="19"/>
        <v>25.35</v>
      </c>
    </row>
    <row r="299" spans="1:49" ht="15" customHeight="1">
      <c r="A299" t="s">
        <v>1297</v>
      </c>
      <c r="B299">
        <v>191441554</v>
      </c>
      <c r="C299" t="s">
        <v>21</v>
      </c>
      <c r="D299" s="10">
        <v>45891</v>
      </c>
      <c r="F299" t="s">
        <v>529</v>
      </c>
      <c r="G299" t="s">
        <v>1044</v>
      </c>
      <c r="H299" t="s">
        <v>137</v>
      </c>
      <c r="I299">
        <v>20106897914</v>
      </c>
      <c r="J299" t="s">
        <v>2302</v>
      </c>
      <c r="K299" s="10">
        <v>45891</v>
      </c>
      <c r="Q299">
        <v>1829</v>
      </c>
      <c r="R299">
        <v>1</v>
      </c>
      <c r="S299">
        <v>21.48</v>
      </c>
      <c r="T299">
        <v>25.35</v>
      </c>
      <c r="U299">
        <v>0</v>
      </c>
      <c r="V299">
        <v>21.48</v>
      </c>
      <c r="W299">
        <v>18.02</v>
      </c>
      <c r="X299" s="17">
        <v>3.87</v>
      </c>
      <c r="Y299">
        <v>25.35</v>
      </c>
      <c r="Z299">
        <v>1</v>
      </c>
      <c r="AA299">
        <v>1</v>
      </c>
      <c r="AB299">
        <v>5</v>
      </c>
      <c r="AC299" t="s">
        <v>138</v>
      </c>
      <c r="AD299">
        <v>544</v>
      </c>
      <c r="AE299">
        <v>29944</v>
      </c>
      <c r="AF299" t="s">
        <v>1981</v>
      </c>
      <c r="AG299" t="s">
        <v>139</v>
      </c>
      <c r="AH299" t="s">
        <v>145</v>
      </c>
      <c r="AI299" t="s">
        <v>25</v>
      </c>
      <c r="AJ299">
        <v>6960</v>
      </c>
      <c r="AK299" t="s">
        <v>1097</v>
      </c>
      <c r="AL299" t="s">
        <v>1298</v>
      </c>
      <c r="AT299" t="str">
        <f t="shared" si="16"/>
        <v>F S002-191441554</v>
      </c>
      <c r="AU299">
        <f t="shared" si="17"/>
        <v>21.48</v>
      </c>
      <c r="AV299">
        <f t="shared" si="18"/>
        <v>3.87</v>
      </c>
      <c r="AW299">
        <f t="shared" si="19"/>
        <v>25.35</v>
      </c>
    </row>
    <row r="300" spans="1:49" ht="15" customHeight="1">
      <c r="A300" t="s">
        <v>1297</v>
      </c>
      <c r="B300">
        <v>191441554</v>
      </c>
      <c r="C300" t="s">
        <v>21</v>
      </c>
      <c r="D300" s="10">
        <v>45891</v>
      </c>
      <c r="F300" t="s">
        <v>529</v>
      </c>
      <c r="G300" t="s">
        <v>1044</v>
      </c>
      <c r="H300" t="s">
        <v>137</v>
      </c>
      <c r="I300">
        <v>20106897914</v>
      </c>
      <c r="J300" t="s">
        <v>2302</v>
      </c>
      <c r="K300" s="10">
        <v>45891</v>
      </c>
      <c r="Q300">
        <v>1829</v>
      </c>
      <c r="R300">
        <v>1</v>
      </c>
      <c r="S300">
        <v>21.48</v>
      </c>
      <c r="T300">
        <v>25.35</v>
      </c>
      <c r="U300">
        <v>0</v>
      </c>
      <c r="V300">
        <v>21.48</v>
      </c>
      <c r="W300">
        <v>18.02</v>
      </c>
      <c r="X300" s="17">
        <v>3.87</v>
      </c>
      <c r="Y300">
        <v>25.35</v>
      </c>
      <c r="Z300">
        <v>1</v>
      </c>
      <c r="AA300">
        <v>1</v>
      </c>
      <c r="AB300">
        <v>5</v>
      </c>
      <c r="AC300" t="s">
        <v>138</v>
      </c>
      <c r="AD300">
        <v>544</v>
      </c>
      <c r="AE300">
        <v>29945</v>
      </c>
      <c r="AF300" t="s">
        <v>1981</v>
      </c>
      <c r="AG300" t="s">
        <v>139</v>
      </c>
      <c r="AH300" t="s">
        <v>145</v>
      </c>
      <c r="AI300" t="s">
        <v>25</v>
      </c>
      <c r="AJ300">
        <v>6960</v>
      </c>
      <c r="AK300" t="s">
        <v>1097</v>
      </c>
      <c r="AL300" t="s">
        <v>1131</v>
      </c>
      <c r="AT300" t="str">
        <f t="shared" si="16"/>
        <v>F S002-191441554</v>
      </c>
      <c r="AU300">
        <f t="shared" si="17"/>
        <v>21.48</v>
      </c>
      <c r="AV300">
        <f t="shared" si="18"/>
        <v>3.87</v>
      </c>
      <c r="AW300">
        <f t="shared" si="19"/>
        <v>25.35</v>
      </c>
    </row>
    <row r="301" spans="1:49" ht="15" customHeight="1">
      <c r="A301" t="s">
        <v>1297</v>
      </c>
      <c r="B301">
        <v>191441554</v>
      </c>
      <c r="C301" t="s">
        <v>21</v>
      </c>
      <c r="D301" s="10">
        <v>45891</v>
      </c>
      <c r="F301" t="s">
        <v>529</v>
      </c>
      <c r="G301" t="s">
        <v>1044</v>
      </c>
      <c r="H301" t="s">
        <v>137</v>
      </c>
      <c r="I301">
        <v>20106897914</v>
      </c>
      <c r="J301" t="s">
        <v>2302</v>
      </c>
      <c r="K301" s="10">
        <v>45891</v>
      </c>
      <c r="Q301">
        <v>1829</v>
      </c>
      <c r="R301">
        <v>1</v>
      </c>
      <c r="S301">
        <v>35.83</v>
      </c>
      <c r="T301">
        <v>42.28</v>
      </c>
      <c r="U301">
        <v>0</v>
      </c>
      <c r="V301">
        <v>35.83</v>
      </c>
      <c r="W301">
        <v>18</v>
      </c>
      <c r="X301" s="17">
        <v>6.45</v>
      </c>
      <c r="Y301">
        <v>42.28</v>
      </c>
      <c r="Z301">
        <v>1</v>
      </c>
      <c r="AA301">
        <v>1</v>
      </c>
      <c r="AB301">
        <v>5</v>
      </c>
      <c r="AC301" t="s">
        <v>138</v>
      </c>
      <c r="AD301">
        <v>544</v>
      </c>
      <c r="AE301">
        <v>29946</v>
      </c>
      <c r="AF301" t="s">
        <v>1981</v>
      </c>
      <c r="AG301" t="s">
        <v>139</v>
      </c>
      <c r="AH301" t="s">
        <v>145</v>
      </c>
      <c r="AI301" t="s">
        <v>25</v>
      </c>
      <c r="AJ301">
        <v>6960</v>
      </c>
      <c r="AK301" t="s">
        <v>1097</v>
      </c>
      <c r="AL301" t="s">
        <v>1249</v>
      </c>
      <c r="AT301" t="str">
        <f t="shared" si="16"/>
        <v>F S002-191441554</v>
      </c>
      <c r="AU301">
        <f t="shared" si="17"/>
        <v>35.83</v>
      </c>
      <c r="AV301">
        <f t="shared" si="18"/>
        <v>6.45</v>
      </c>
      <c r="AW301">
        <f t="shared" si="19"/>
        <v>42.28</v>
      </c>
    </row>
    <row r="302" spans="1:49" ht="15" customHeight="1">
      <c r="A302" t="s">
        <v>1183</v>
      </c>
      <c r="B302" s="17" t="s">
        <v>1299</v>
      </c>
      <c r="C302" t="s">
        <v>21</v>
      </c>
      <c r="D302" s="10">
        <v>45891</v>
      </c>
      <c r="F302" t="s">
        <v>392</v>
      </c>
      <c r="G302" t="s">
        <v>1044</v>
      </c>
      <c r="H302" t="s">
        <v>137</v>
      </c>
      <c r="I302">
        <v>10734630620</v>
      </c>
      <c r="J302" t="s">
        <v>2303</v>
      </c>
      <c r="K302" s="10">
        <v>45891</v>
      </c>
      <c r="Q302">
        <v>1924</v>
      </c>
      <c r="R302">
        <v>4000</v>
      </c>
      <c r="S302">
        <v>0.41525499999999999</v>
      </c>
      <c r="T302">
        <v>0.49</v>
      </c>
      <c r="U302">
        <v>0</v>
      </c>
      <c r="V302">
        <v>1661.02</v>
      </c>
      <c r="W302">
        <v>18</v>
      </c>
      <c r="X302">
        <v>298.98</v>
      </c>
      <c r="Y302">
        <v>1960</v>
      </c>
      <c r="Z302">
        <v>1</v>
      </c>
      <c r="AA302">
        <v>1</v>
      </c>
      <c r="AB302">
        <v>5</v>
      </c>
      <c r="AC302" t="s">
        <v>138</v>
      </c>
      <c r="AD302">
        <v>482</v>
      </c>
      <c r="AE302">
        <v>29938</v>
      </c>
      <c r="AF302" t="s">
        <v>2225</v>
      </c>
      <c r="AG302" t="s">
        <v>139</v>
      </c>
      <c r="AH302" t="s">
        <v>145</v>
      </c>
      <c r="AI302" t="s">
        <v>25</v>
      </c>
      <c r="AJ302">
        <v>877</v>
      </c>
      <c r="AK302" t="s">
        <v>147</v>
      </c>
      <c r="AL302" t="s">
        <v>1086</v>
      </c>
      <c r="AT302" t="str">
        <f t="shared" si="16"/>
        <v>F E001-00000288</v>
      </c>
      <c r="AU302">
        <f t="shared" si="17"/>
        <v>1661.02</v>
      </c>
      <c r="AV302">
        <f t="shared" si="18"/>
        <v>298.98</v>
      </c>
      <c r="AW302">
        <f t="shared" si="19"/>
        <v>1960</v>
      </c>
    </row>
    <row r="303" spans="1:49" ht="15" customHeight="1">
      <c r="A303" t="s">
        <v>1183</v>
      </c>
      <c r="B303" s="17" t="s">
        <v>1300</v>
      </c>
      <c r="C303" t="s">
        <v>21</v>
      </c>
      <c r="D303" s="10">
        <v>45891</v>
      </c>
      <c r="F303" t="s">
        <v>171</v>
      </c>
      <c r="H303" t="s">
        <v>137</v>
      </c>
      <c r="J303" t="s">
        <v>2304</v>
      </c>
      <c r="K303" s="10">
        <v>45891</v>
      </c>
      <c r="Q303">
        <v>1993</v>
      </c>
      <c r="R303">
        <v>1</v>
      </c>
      <c r="S303">
        <v>850</v>
      </c>
      <c r="T303">
        <v>850</v>
      </c>
      <c r="U303">
        <v>0</v>
      </c>
      <c r="V303">
        <v>850</v>
      </c>
      <c r="W303">
        <v>0</v>
      </c>
      <c r="X303">
        <v>0</v>
      </c>
      <c r="Y303">
        <v>850</v>
      </c>
      <c r="Z303">
        <v>1</v>
      </c>
      <c r="AA303">
        <v>1</v>
      </c>
      <c r="AB303">
        <v>2</v>
      </c>
      <c r="AC303" t="s">
        <v>1045</v>
      </c>
      <c r="AD303">
        <v>1806</v>
      </c>
      <c r="AE303">
        <v>29934</v>
      </c>
      <c r="AF303" t="s">
        <v>2048</v>
      </c>
      <c r="AG303" t="s">
        <v>139</v>
      </c>
      <c r="AH303" t="s">
        <v>145</v>
      </c>
      <c r="AI303" t="s">
        <v>25</v>
      </c>
      <c r="AJ303">
        <v>6743</v>
      </c>
      <c r="AK303" t="s">
        <v>1040</v>
      </c>
      <c r="AL303" t="s">
        <v>1137</v>
      </c>
      <c r="AT303" t="str">
        <f t="shared" si="16"/>
        <v>F E001-00000056</v>
      </c>
      <c r="AU303">
        <f t="shared" si="17"/>
        <v>850</v>
      </c>
      <c r="AV303">
        <f t="shared" si="18"/>
        <v>0</v>
      </c>
      <c r="AW303">
        <f t="shared" si="19"/>
        <v>850</v>
      </c>
    </row>
    <row r="304" spans="1:49" ht="15" customHeight="1">
      <c r="A304" t="s">
        <v>1301</v>
      </c>
      <c r="B304" s="17" t="s">
        <v>1302</v>
      </c>
      <c r="C304" t="s">
        <v>21</v>
      </c>
      <c r="D304" s="10">
        <v>45891</v>
      </c>
      <c r="F304" t="s">
        <v>532</v>
      </c>
      <c r="H304" t="s">
        <v>137</v>
      </c>
      <c r="I304">
        <v>20100041953</v>
      </c>
      <c r="J304" t="s">
        <v>2305</v>
      </c>
      <c r="K304" s="10">
        <v>45891</v>
      </c>
      <c r="Q304">
        <v>2025</v>
      </c>
      <c r="R304">
        <v>1</v>
      </c>
      <c r="S304">
        <v>2081.3000000000002</v>
      </c>
      <c r="T304">
        <v>2455.9299999999998</v>
      </c>
      <c r="U304">
        <v>0</v>
      </c>
      <c r="V304">
        <v>2081.3000000000002</v>
      </c>
      <c r="W304">
        <v>18</v>
      </c>
      <c r="X304" s="17">
        <v>374.62999999999897</v>
      </c>
      <c r="Y304">
        <v>2455.9299999999998</v>
      </c>
      <c r="Z304">
        <v>1</v>
      </c>
      <c r="AA304">
        <v>1</v>
      </c>
      <c r="AB304">
        <v>5</v>
      </c>
      <c r="AC304" t="s">
        <v>138</v>
      </c>
      <c r="AD304">
        <v>1488</v>
      </c>
      <c r="AE304">
        <v>29931</v>
      </c>
      <c r="AF304" t="s">
        <v>1189</v>
      </c>
      <c r="AG304" t="s">
        <v>139</v>
      </c>
      <c r="AH304" t="s">
        <v>145</v>
      </c>
      <c r="AI304" t="s">
        <v>25</v>
      </c>
      <c r="AJ304">
        <v>6743</v>
      </c>
      <c r="AK304" t="s">
        <v>1040</v>
      </c>
      <c r="AL304" t="s">
        <v>1131</v>
      </c>
      <c r="AT304" t="str">
        <f t="shared" si="16"/>
        <v>F F581-07054538</v>
      </c>
      <c r="AU304">
        <f t="shared" si="17"/>
        <v>2081.3000000000002</v>
      </c>
      <c r="AV304">
        <f t="shared" si="18"/>
        <v>374.62999999999897</v>
      </c>
      <c r="AW304">
        <f t="shared" si="19"/>
        <v>2455.9299999999998</v>
      </c>
    </row>
    <row r="305" spans="1:49" ht="15" customHeight="1">
      <c r="A305" t="s">
        <v>1183</v>
      </c>
      <c r="B305" s="17" t="s">
        <v>1303</v>
      </c>
      <c r="C305" t="s">
        <v>21</v>
      </c>
      <c r="D305" s="10">
        <v>45890</v>
      </c>
      <c r="F305" t="s">
        <v>171</v>
      </c>
      <c r="H305" t="s">
        <v>137</v>
      </c>
      <c r="J305" t="s">
        <v>2306</v>
      </c>
      <c r="K305" s="10">
        <v>45890</v>
      </c>
      <c r="Q305">
        <v>1993</v>
      </c>
      <c r="R305">
        <v>1</v>
      </c>
      <c r="S305">
        <v>2450</v>
      </c>
      <c r="T305">
        <v>2450</v>
      </c>
      <c r="U305">
        <v>0</v>
      </c>
      <c r="V305">
        <v>2450</v>
      </c>
      <c r="W305">
        <v>0</v>
      </c>
      <c r="X305">
        <v>0</v>
      </c>
      <c r="Y305">
        <v>2450</v>
      </c>
      <c r="Z305">
        <v>1</v>
      </c>
      <c r="AA305">
        <v>1</v>
      </c>
      <c r="AB305">
        <v>2</v>
      </c>
      <c r="AC305" t="s">
        <v>1045</v>
      </c>
      <c r="AD305">
        <v>1806</v>
      </c>
      <c r="AE305">
        <v>30012</v>
      </c>
      <c r="AF305" t="s">
        <v>2048</v>
      </c>
      <c r="AG305" t="s">
        <v>139</v>
      </c>
      <c r="AH305" t="s">
        <v>145</v>
      </c>
      <c r="AI305" t="s">
        <v>25</v>
      </c>
      <c r="AJ305">
        <v>6743</v>
      </c>
      <c r="AK305" t="s">
        <v>1040</v>
      </c>
      <c r="AL305" t="s">
        <v>1304</v>
      </c>
      <c r="AT305" t="str">
        <f t="shared" si="16"/>
        <v>F E001-00000055</v>
      </c>
      <c r="AU305">
        <f t="shared" si="17"/>
        <v>2450</v>
      </c>
      <c r="AV305">
        <f t="shared" si="18"/>
        <v>0</v>
      </c>
      <c r="AW305">
        <f t="shared" si="19"/>
        <v>2450</v>
      </c>
    </row>
    <row r="306" spans="1:49" ht="15" customHeight="1">
      <c r="A306" t="s">
        <v>1183</v>
      </c>
      <c r="B306" s="17" t="s">
        <v>1305</v>
      </c>
      <c r="C306" t="s">
        <v>21</v>
      </c>
      <c r="D306" s="10">
        <v>45889</v>
      </c>
      <c r="F306" t="s">
        <v>546</v>
      </c>
      <c r="H306" t="s">
        <v>137</v>
      </c>
      <c r="I306">
        <v>10466293429</v>
      </c>
      <c r="J306" t="s">
        <v>2307</v>
      </c>
      <c r="K306" s="10">
        <v>45889</v>
      </c>
      <c r="Q306">
        <v>1958</v>
      </c>
      <c r="R306">
        <v>1</v>
      </c>
      <c r="S306">
        <v>5255.82</v>
      </c>
      <c r="T306">
        <v>6201.87</v>
      </c>
      <c r="U306">
        <v>0</v>
      </c>
      <c r="V306">
        <v>5255.82</v>
      </c>
      <c r="W306">
        <v>18</v>
      </c>
      <c r="X306" s="17">
        <v>946.05</v>
      </c>
      <c r="Y306">
        <v>6201.87</v>
      </c>
      <c r="Z306">
        <v>1</v>
      </c>
      <c r="AA306">
        <v>1</v>
      </c>
      <c r="AB306">
        <v>5</v>
      </c>
      <c r="AC306" t="s">
        <v>138</v>
      </c>
      <c r="AD306">
        <v>1752</v>
      </c>
      <c r="AE306">
        <v>30102</v>
      </c>
      <c r="AF306" t="s">
        <v>1444</v>
      </c>
      <c r="AG306" t="s">
        <v>139</v>
      </c>
      <c r="AH306" t="s">
        <v>145</v>
      </c>
      <c r="AI306" t="s">
        <v>25</v>
      </c>
      <c r="AJ306">
        <v>877</v>
      </c>
      <c r="AK306" t="s">
        <v>147</v>
      </c>
      <c r="AL306" t="s">
        <v>1098</v>
      </c>
      <c r="AT306" t="str">
        <f t="shared" si="16"/>
        <v>F E001-00000044</v>
      </c>
      <c r="AU306">
        <f t="shared" si="17"/>
        <v>5255.82</v>
      </c>
      <c r="AV306">
        <f t="shared" si="18"/>
        <v>946.05</v>
      </c>
      <c r="AW306">
        <f t="shared" si="19"/>
        <v>6201.87</v>
      </c>
    </row>
    <row r="307" spans="1:49" ht="15" customHeight="1">
      <c r="A307" t="s">
        <v>1306</v>
      </c>
      <c r="B307" s="17" t="s">
        <v>1307</v>
      </c>
      <c r="C307" t="s">
        <v>21</v>
      </c>
      <c r="D307" s="10">
        <v>45889</v>
      </c>
      <c r="F307" t="s">
        <v>279</v>
      </c>
      <c r="H307" t="s">
        <v>137</v>
      </c>
      <c r="I307">
        <v>20100152356</v>
      </c>
      <c r="J307" t="s">
        <v>2308</v>
      </c>
      <c r="K307" s="10">
        <v>45889</v>
      </c>
      <c r="Q307">
        <v>1991</v>
      </c>
      <c r="R307">
        <v>1</v>
      </c>
      <c r="S307">
        <v>6.27</v>
      </c>
      <c r="T307">
        <v>7.4</v>
      </c>
      <c r="U307">
        <v>0</v>
      </c>
      <c r="V307">
        <v>6.27</v>
      </c>
      <c r="W307">
        <v>18.02</v>
      </c>
      <c r="X307" s="17">
        <v>1.1299999999999999</v>
      </c>
      <c r="Y307">
        <v>7.4</v>
      </c>
      <c r="Z307">
        <v>1</v>
      </c>
      <c r="AA307">
        <v>1</v>
      </c>
      <c r="AB307">
        <v>2</v>
      </c>
      <c r="AC307" t="s">
        <v>1045</v>
      </c>
      <c r="AD307">
        <v>3976</v>
      </c>
      <c r="AE307">
        <v>30069</v>
      </c>
      <c r="AF307" t="s">
        <v>2000</v>
      </c>
      <c r="AG307" t="s">
        <v>139</v>
      </c>
      <c r="AH307" t="s">
        <v>145</v>
      </c>
      <c r="AI307" t="s">
        <v>25</v>
      </c>
      <c r="AJ307">
        <v>6763</v>
      </c>
      <c r="AK307" t="s">
        <v>1163</v>
      </c>
      <c r="AL307" t="s">
        <v>1164</v>
      </c>
      <c r="AT307" t="str">
        <f t="shared" si="16"/>
        <v>R S106-0013191099</v>
      </c>
      <c r="AU307">
        <f t="shared" si="17"/>
        <v>6.27</v>
      </c>
      <c r="AV307">
        <f t="shared" si="18"/>
        <v>1.1299999999999999</v>
      </c>
      <c r="AW307">
        <f t="shared" si="19"/>
        <v>7.4</v>
      </c>
    </row>
    <row r="308" spans="1:49" ht="15" customHeight="1">
      <c r="A308" t="s">
        <v>1308</v>
      </c>
      <c r="B308" s="17" t="s">
        <v>1309</v>
      </c>
      <c r="C308" t="s">
        <v>21</v>
      </c>
      <c r="D308" s="10">
        <v>45929</v>
      </c>
      <c r="E308" s="18">
        <v>45957.409189814818</v>
      </c>
      <c r="F308" t="s">
        <v>293</v>
      </c>
      <c r="H308" t="s">
        <v>137</v>
      </c>
      <c r="I308">
        <v>20127765279</v>
      </c>
      <c r="J308" t="s">
        <v>2309</v>
      </c>
      <c r="K308" s="10">
        <v>45929</v>
      </c>
      <c r="Q308">
        <v>2048</v>
      </c>
      <c r="R308">
        <v>1</v>
      </c>
      <c r="S308">
        <v>190.41</v>
      </c>
      <c r="T308">
        <v>190.41</v>
      </c>
      <c r="U308">
        <v>0</v>
      </c>
      <c r="V308">
        <v>190.41</v>
      </c>
      <c r="W308">
        <v>0</v>
      </c>
      <c r="X308">
        <v>0</v>
      </c>
      <c r="Y308">
        <v>190.41</v>
      </c>
      <c r="Z308">
        <v>1</v>
      </c>
      <c r="AA308">
        <v>1</v>
      </c>
      <c r="AB308">
        <v>5</v>
      </c>
      <c r="AC308" t="s">
        <v>138</v>
      </c>
      <c r="AD308">
        <v>1532</v>
      </c>
      <c r="AE308">
        <v>30620</v>
      </c>
      <c r="AF308" t="s">
        <v>1145</v>
      </c>
      <c r="AG308" t="s">
        <v>139</v>
      </c>
      <c r="AH308" t="s">
        <v>145</v>
      </c>
      <c r="AI308" t="s">
        <v>25</v>
      </c>
      <c r="AJ308">
        <v>6806</v>
      </c>
      <c r="AK308" t="s">
        <v>1146</v>
      </c>
      <c r="AL308" t="s">
        <v>1098</v>
      </c>
      <c r="AT308" t="str">
        <f t="shared" si="16"/>
        <v>F620-00033046</v>
      </c>
      <c r="AU308">
        <f t="shared" si="17"/>
        <v>190.41</v>
      </c>
      <c r="AV308">
        <f t="shared" si="18"/>
        <v>0</v>
      </c>
      <c r="AW308">
        <f t="shared" si="19"/>
        <v>190.41</v>
      </c>
    </row>
    <row r="309" spans="1:49" ht="15" customHeight="1">
      <c r="A309" t="s">
        <v>1261</v>
      </c>
      <c r="B309" s="17" t="s">
        <v>1310</v>
      </c>
      <c r="C309" t="s">
        <v>21</v>
      </c>
      <c r="D309" s="10">
        <v>45888</v>
      </c>
      <c r="F309" t="s">
        <v>535</v>
      </c>
      <c r="H309" t="s">
        <v>137</v>
      </c>
      <c r="J309" t="s">
        <v>2310</v>
      </c>
      <c r="K309" s="10">
        <v>45888</v>
      </c>
      <c r="Q309">
        <v>1918</v>
      </c>
      <c r="R309">
        <v>34</v>
      </c>
      <c r="S309">
        <v>9.75</v>
      </c>
      <c r="T309">
        <v>11.505000000000001</v>
      </c>
      <c r="U309">
        <v>0</v>
      </c>
      <c r="V309">
        <v>331.5</v>
      </c>
      <c r="W309">
        <v>18</v>
      </c>
      <c r="X309" s="17">
        <v>59.67</v>
      </c>
      <c r="Y309">
        <v>391.17</v>
      </c>
      <c r="Z309">
        <v>1</v>
      </c>
      <c r="AA309">
        <v>1</v>
      </c>
      <c r="AB309">
        <v>4</v>
      </c>
      <c r="AC309" t="s">
        <v>1311</v>
      </c>
      <c r="AD309">
        <v>2742</v>
      </c>
      <c r="AE309">
        <v>29908</v>
      </c>
      <c r="AF309" t="s">
        <v>833</v>
      </c>
      <c r="AG309" t="s">
        <v>1312</v>
      </c>
      <c r="AH309" t="s">
        <v>145</v>
      </c>
      <c r="AI309" t="s">
        <v>25</v>
      </c>
      <c r="AJ309">
        <v>6676</v>
      </c>
      <c r="AK309" t="s">
        <v>1141</v>
      </c>
      <c r="AL309" t="s">
        <v>1047</v>
      </c>
      <c r="AT309" t="str">
        <f t="shared" si="16"/>
        <v>F F004-01101419</v>
      </c>
      <c r="AU309">
        <f t="shared" si="17"/>
        <v>331.5</v>
      </c>
      <c r="AV309">
        <f t="shared" si="18"/>
        <v>59.67</v>
      </c>
      <c r="AW309">
        <f t="shared" si="19"/>
        <v>391.17</v>
      </c>
    </row>
    <row r="310" spans="1:49" ht="15" customHeight="1">
      <c r="A310" t="s">
        <v>1261</v>
      </c>
      <c r="B310" s="17" t="s">
        <v>1310</v>
      </c>
      <c r="C310" t="s">
        <v>21</v>
      </c>
      <c r="D310" s="10">
        <v>45888</v>
      </c>
      <c r="F310" t="s">
        <v>535</v>
      </c>
      <c r="H310" t="s">
        <v>137</v>
      </c>
      <c r="J310" t="s">
        <v>2310</v>
      </c>
      <c r="K310" s="10">
        <v>45888</v>
      </c>
      <c r="Q310">
        <v>1918</v>
      </c>
      <c r="R310">
        <v>2</v>
      </c>
      <c r="S310">
        <v>7.29</v>
      </c>
      <c r="T310">
        <v>8.6</v>
      </c>
      <c r="U310">
        <v>0</v>
      </c>
      <c r="V310">
        <v>14.58</v>
      </c>
      <c r="W310">
        <v>17.97</v>
      </c>
      <c r="X310" s="17">
        <v>2.6199999999999899</v>
      </c>
      <c r="Y310">
        <v>17.2</v>
      </c>
      <c r="Z310">
        <v>1</v>
      </c>
      <c r="AA310">
        <v>1</v>
      </c>
      <c r="AB310">
        <v>4</v>
      </c>
      <c r="AC310" t="s">
        <v>1311</v>
      </c>
      <c r="AD310">
        <v>2742</v>
      </c>
      <c r="AE310">
        <v>29909</v>
      </c>
      <c r="AF310" t="s">
        <v>833</v>
      </c>
      <c r="AG310" t="s">
        <v>1312</v>
      </c>
      <c r="AH310" t="s">
        <v>145</v>
      </c>
      <c r="AI310" t="s">
        <v>25</v>
      </c>
      <c r="AJ310">
        <v>6676</v>
      </c>
      <c r="AK310" t="s">
        <v>1141</v>
      </c>
      <c r="AL310" t="s">
        <v>1047</v>
      </c>
      <c r="AT310" t="str">
        <f t="shared" si="16"/>
        <v>F F004-01101419</v>
      </c>
      <c r="AU310">
        <f t="shared" si="17"/>
        <v>14.58</v>
      </c>
      <c r="AV310">
        <f t="shared" si="18"/>
        <v>2.6199999999999899</v>
      </c>
      <c r="AW310">
        <f t="shared" si="19"/>
        <v>17.2</v>
      </c>
    </row>
    <row r="311" spans="1:49" ht="15" customHeight="1">
      <c r="A311" t="s">
        <v>1261</v>
      </c>
      <c r="B311" s="17" t="s">
        <v>1310</v>
      </c>
      <c r="C311" t="s">
        <v>21</v>
      </c>
      <c r="D311" s="10">
        <v>45888</v>
      </c>
      <c r="F311" t="s">
        <v>535</v>
      </c>
      <c r="H311" t="s">
        <v>137</v>
      </c>
      <c r="J311" t="s">
        <v>2310</v>
      </c>
      <c r="K311" s="10">
        <v>45888</v>
      </c>
      <c r="Q311">
        <v>1918</v>
      </c>
      <c r="R311">
        <v>2</v>
      </c>
      <c r="S311">
        <v>10.01</v>
      </c>
      <c r="T311">
        <v>11.81</v>
      </c>
      <c r="U311">
        <v>0</v>
      </c>
      <c r="V311">
        <v>20.02</v>
      </c>
      <c r="W311">
        <v>17.98</v>
      </c>
      <c r="X311" s="17">
        <v>3.6</v>
      </c>
      <c r="Y311">
        <v>23.62</v>
      </c>
      <c r="Z311">
        <v>1</v>
      </c>
      <c r="AA311">
        <v>1</v>
      </c>
      <c r="AB311">
        <v>4</v>
      </c>
      <c r="AC311" t="s">
        <v>1311</v>
      </c>
      <c r="AD311">
        <v>2742</v>
      </c>
      <c r="AE311">
        <v>29910</v>
      </c>
      <c r="AF311" t="s">
        <v>833</v>
      </c>
      <c r="AG311" t="s">
        <v>1312</v>
      </c>
      <c r="AH311" t="s">
        <v>145</v>
      </c>
      <c r="AI311" t="s">
        <v>25</v>
      </c>
      <c r="AJ311">
        <v>6676</v>
      </c>
      <c r="AK311" t="s">
        <v>1141</v>
      </c>
      <c r="AL311" t="s">
        <v>1047</v>
      </c>
      <c r="AT311" t="str">
        <f t="shared" si="16"/>
        <v>F F004-01101419</v>
      </c>
      <c r="AU311">
        <f t="shared" si="17"/>
        <v>20.02</v>
      </c>
      <c r="AV311">
        <f t="shared" si="18"/>
        <v>3.6</v>
      </c>
      <c r="AW311">
        <f t="shared" si="19"/>
        <v>23.62</v>
      </c>
    </row>
    <row r="312" spans="1:49" ht="15" customHeight="1">
      <c r="A312" t="s">
        <v>1172</v>
      </c>
      <c r="B312">
        <v>14</v>
      </c>
      <c r="C312" t="s">
        <v>21</v>
      </c>
      <c r="D312" s="10">
        <v>45888</v>
      </c>
      <c r="F312" t="s">
        <v>236</v>
      </c>
      <c r="H312" t="s">
        <v>137</v>
      </c>
      <c r="I312">
        <v>10722818593</v>
      </c>
      <c r="J312" t="s">
        <v>2311</v>
      </c>
      <c r="K312" s="10">
        <v>45888</v>
      </c>
      <c r="Q312">
        <v>1851</v>
      </c>
      <c r="R312">
        <v>3</v>
      </c>
      <c r="S312">
        <v>40</v>
      </c>
      <c r="T312">
        <v>40</v>
      </c>
      <c r="U312">
        <v>0</v>
      </c>
      <c r="V312">
        <v>120</v>
      </c>
      <c r="W312">
        <v>0</v>
      </c>
      <c r="X312">
        <v>0</v>
      </c>
      <c r="Y312">
        <v>120</v>
      </c>
      <c r="Z312">
        <v>1</v>
      </c>
      <c r="AA312">
        <v>1</v>
      </c>
      <c r="AB312">
        <v>2</v>
      </c>
      <c r="AC312" t="s">
        <v>1045</v>
      </c>
      <c r="AD312">
        <v>4421</v>
      </c>
      <c r="AE312">
        <v>29843</v>
      </c>
      <c r="AF312" t="s">
        <v>1052</v>
      </c>
      <c r="AG312" t="s">
        <v>139</v>
      </c>
      <c r="AH312" t="s">
        <v>145</v>
      </c>
      <c r="AI312" t="s">
        <v>25</v>
      </c>
      <c r="AJ312">
        <v>6743</v>
      </c>
      <c r="AK312" t="s">
        <v>1040</v>
      </c>
      <c r="AL312" t="s">
        <v>1313</v>
      </c>
      <c r="AT312" t="str">
        <f t="shared" si="16"/>
        <v>R E001-14</v>
      </c>
      <c r="AU312">
        <f t="shared" si="17"/>
        <v>120</v>
      </c>
      <c r="AV312">
        <f t="shared" si="18"/>
        <v>0</v>
      </c>
      <c r="AW312">
        <f t="shared" si="19"/>
        <v>120</v>
      </c>
    </row>
    <row r="313" spans="1:49" ht="15" customHeight="1">
      <c r="A313" t="s">
        <v>1183</v>
      </c>
      <c r="B313" s="17" t="s">
        <v>1314</v>
      </c>
      <c r="C313" t="s">
        <v>21</v>
      </c>
      <c r="D313" s="10">
        <v>45888</v>
      </c>
      <c r="F313" t="s">
        <v>1076</v>
      </c>
      <c r="H313" t="s">
        <v>137</v>
      </c>
      <c r="I313">
        <v>10440668581</v>
      </c>
      <c r="J313" t="s">
        <v>2312</v>
      </c>
      <c r="K313" s="10">
        <v>45888</v>
      </c>
      <c r="Q313">
        <v>1859</v>
      </c>
      <c r="R313">
        <v>10</v>
      </c>
      <c r="S313">
        <v>120</v>
      </c>
      <c r="T313">
        <v>141.6</v>
      </c>
      <c r="U313">
        <v>0</v>
      </c>
      <c r="V313">
        <v>1200</v>
      </c>
      <c r="W313">
        <v>18</v>
      </c>
      <c r="X313">
        <v>216</v>
      </c>
      <c r="Y313">
        <v>1416</v>
      </c>
      <c r="Z313">
        <v>1</v>
      </c>
      <c r="AA313">
        <v>1</v>
      </c>
      <c r="AB313">
        <v>2</v>
      </c>
      <c r="AC313" t="s">
        <v>1045</v>
      </c>
      <c r="AD313">
        <v>1389</v>
      </c>
      <c r="AE313">
        <v>29832</v>
      </c>
      <c r="AF313" t="s">
        <v>2283</v>
      </c>
      <c r="AG313" t="s">
        <v>139</v>
      </c>
      <c r="AH313" t="s">
        <v>145</v>
      </c>
      <c r="AI313" t="s">
        <v>25</v>
      </c>
      <c r="AJ313">
        <v>6743</v>
      </c>
      <c r="AK313" t="s">
        <v>1040</v>
      </c>
      <c r="AL313" t="s">
        <v>1053</v>
      </c>
      <c r="AT313" t="str">
        <f t="shared" si="16"/>
        <v>F E001-00000106</v>
      </c>
      <c r="AU313">
        <f t="shared" si="17"/>
        <v>1200</v>
      </c>
      <c r="AV313">
        <f t="shared" si="18"/>
        <v>216</v>
      </c>
      <c r="AW313">
        <f t="shared" si="19"/>
        <v>1416</v>
      </c>
    </row>
    <row r="314" spans="1:49" ht="15" customHeight="1">
      <c r="A314" t="s">
        <v>1256</v>
      </c>
      <c r="B314" s="17" t="s">
        <v>1315</v>
      </c>
      <c r="C314" t="s">
        <v>21</v>
      </c>
      <c r="D314" s="10">
        <v>45887</v>
      </c>
      <c r="F314" t="s">
        <v>243</v>
      </c>
      <c r="G314" t="s">
        <v>1044</v>
      </c>
      <c r="H314" t="s">
        <v>137</v>
      </c>
      <c r="I314">
        <v>20430785266</v>
      </c>
      <c r="J314" t="s">
        <v>2313</v>
      </c>
      <c r="K314" s="10">
        <v>45887</v>
      </c>
      <c r="Q314">
        <v>251</v>
      </c>
      <c r="R314">
        <v>1</v>
      </c>
      <c r="S314">
        <v>820</v>
      </c>
      <c r="T314">
        <v>967.6</v>
      </c>
      <c r="U314">
        <v>0</v>
      </c>
      <c r="V314">
        <v>820</v>
      </c>
      <c r="W314">
        <v>18</v>
      </c>
      <c r="X314" s="17">
        <v>147.6</v>
      </c>
      <c r="Y314">
        <v>967.6</v>
      </c>
      <c r="Z314">
        <v>1</v>
      </c>
      <c r="AA314">
        <v>1</v>
      </c>
      <c r="AB314">
        <v>5</v>
      </c>
      <c r="AC314" t="s">
        <v>138</v>
      </c>
      <c r="AD314">
        <v>470</v>
      </c>
      <c r="AE314">
        <v>29877</v>
      </c>
      <c r="AF314" t="s">
        <v>2049</v>
      </c>
      <c r="AG314" t="s">
        <v>1135</v>
      </c>
      <c r="AH314" t="s">
        <v>145</v>
      </c>
      <c r="AI314" t="s">
        <v>25</v>
      </c>
      <c r="AJ314">
        <v>6746</v>
      </c>
      <c r="AK314" t="s">
        <v>1112</v>
      </c>
      <c r="AL314" t="s">
        <v>1137</v>
      </c>
      <c r="AT314" t="str">
        <f t="shared" si="16"/>
        <v>F F001-00025171</v>
      </c>
      <c r="AU314">
        <f t="shared" si="17"/>
        <v>820</v>
      </c>
      <c r="AV314">
        <f t="shared" si="18"/>
        <v>147.6</v>
      </c>
      <c r="AW314">
        <f t="shared" si="19"/>
        <v>967.6</v>
      </c>
    </row>
    <row r="315" spans="1:49" ht="15" customHeight="1">
      <c r="A315" t="s">
        <v>1194</v>
      </c>
      <c r="B315" s="17" t="s">
        <v>1316</v>
      </c>
      <c r="C315" t="s">
        <v>21</v>
      </c>
      <c r="D315" s="10">
        <v>45887</v>
      </c>
      <c r="F315" t="s">
        <v>554</v>
      </c>
      <c r="H315" t="s">
        <v>137</v>
      </c>
      <c r="J315" t="s">
        <v>2314</v>
      </c>
      <c r="K315" s="10">
        <v>45887</v>
      </c>
      <c r="Q315">
        <v>2015</v>
      </c>
      <c r="R315">
        <v>10</v>
      </c>
      <c r="S315" s="17" t="s">
        <v>1777</v>
      </c>
      <c r="T315">
        <v>25.358000000000001</v>
      </c>
      <c r="U315">
        <v>0</v>
      </c>
      <c r="V315">
        <v>214.9</v>
      </c>
      <c r="W315">
        <v>18</v>
      </c>
      <c r="X315" s="17">
        <v>38.68</v>
      </c>
      <c r="Y315">
        <v>253.58</v>
      </c>
      <c r="Z315">
        <v>1</v>
      </c>
      <c r="AA315">
        <v>1</v>
      </c>
      <c r="AB315">
        <v>5</v>
      </c>
      <c r="AC315" t="s">
        <v>138</v>
      </c>
      <c r="AD315">
        <v>4771</v>
      </c>
      <c r="AE315">
        <v>29825</v>
      </c>
      <c r="AF315" t="s">
        <v>2050</v>
      </c>
      <c r="AG315" t="s">
        <v>139</v>
      </c>
      <c r="AH315" t="s">
        <v>145</v>
      </c>
      <c r="AI315" t="s">
        <v>25</v>
      </c>
      <c r="AJ315">
        <v>6413</v>
      </c>
      <c r="AK315" t="s">
        <v>1317</v>
      </c>
      <c r="AL315" t="s">
        <v>1318</v>
      </c>
      <c r="AT315" t="str">
        <f t="shared" si="16"/>
        <v>F F002-00057777</v>
      </c>
      <c r="AU315">
        <f t="shared" si="17"/>
        <v>214.9</v>
      </c>
      <c r="AV315">
        <f t="shared" si="18"/>
        <v>38.68</v>
      </c>
      <c r="AW315">
        <f t="shared" si="19"/>
        <v>253.58</v>
      </c>
    </row>
    <row r="316" spans="1:49" ht="15" customHeight="1">
      <c r="A316" t="s">
        <v>1172</v>
      </c>
      <c r="B316">
        <v>24</v>
      </c>
      <c r="C316" t="s">
        <v>21</v>
      </c>
      <c r="D316" s="10">
        <v>45887</v>
      </c>
      <c r="F316" t="s">
        <v>201</v>
      </c>
      <c r="H316" t="s">
        <v>137</v>
      </c>
      <c r="I316">
        <v>10712300251</v>
      </c>
      <c r="J316" t="s">
        <v>2315</v>
      </c>
      <c r="K316" s="10">
        <v>45887</v>
      </c>
      <c r="Q316">
        <v>2024</v>
      </c>
      <c r="R316">
        <v>1</v>
      </c>
      <c r="S316">
        <v>570</v>
      </c>
      <c r="T316">
        <v>570</v>
      </c>
      <c r="U316">
        <v>0</v>
      </c>
      <c r="V316">
        <v>570</v>
      </c>
      <c r="W316">
        <v>0</v>
      </c>
      <c r="X316">
        <v>0</v>
      </c>
      <c r="Y316">
        <v>570</v>
      </c>
      <c r="Z316">
        <v>1</v>
      </c>
      <c r="AA316">
        <v>1</v>
      </c>
      <c r="AB316">
        <v>5</v>
      </c>
      <c r="AC316" t="s">
        <v>138</v>
      </c>
      <c r="AD316">
        <v>1642</v>
      </c>
      <c r="AE316">
        <v>29823</v>
      </c>
      <c r="AF316" t="s">
        <v>2051</v>
      </c>
      <c r="AG316" t="s">
        <v>139</v>
      </c>
      <c r="AH316" t="s">
        <v>145</v>
      </c>
      <c r="AI316" t="s">
        <v>25</v>
      </c>
      <c r="AJ316">
        <v>877</v>
      </c>
      <c r="AK316" t="s">
        <v>147</v>
      </c>
      <c r="AL316" t="s">
        <v>1062</v>
      </c>
      <c r="AT316" t="str">
        <f t="shared" si="16"/>
        <v>R E001-24</v>
      </c>
      <c r="AU316">
        <f t="shared" si="17"/>
        <v>570</v>
      </c>
      <c r="AV316">
        <f t="shared" si="18"/>
        <v>0</v>
      </c>
      <c r="AW316">
        <f t="shared" si="19"/>
        <v>570</v>
      </c>
    </row>
    <row r="317" spans="1:49" ht="15" customHeight="1">
      <c r="A317" t="s">
        <v>1240</v>
      </c>
      <c r="B317" s="17" t="s">
        <v>1319</v>
      </c>
      <c r="C317" t="s">
        <v>21</v>
      </c>
      <c r="D317" s="10">
        <v>45887</v>
      </c>
      <c r="F317" t="s">
        <v>264</v>
      </c>
      <c r="H317" t="s">
        <v>137</v>
      </c>
      <c r="I317">
        <v>20546099904</v>
      </c>
      <c r="J317" t="s">
        <v>2316</v>
      </c>
      <c r="K317" s="10">
        <v>45887</v>
      </c>
      <c r="Q317">
        <v>1895</v>
      </c>
      <c r="R317">
        <v>1000</v>
      </c>
      <c r="S317" s="17" t="s">
        <v>1757</v>
      </c>
      <c r="T317">
        <v>0.183</v>
      </c>
      <c r="U317">
        <v>0</v>
      </c>
      <c r="V317">
        <v>155.08000000000001</v>
      </c>
      <c r="W317">
        <v>18</v>
      </c>
      <c r="X317" s="17">
        <v>27.919999999999899</v>
      </c>
      <c r="Y317">
        <v>183</v>
      </c>
      <c r="Z317">
        <v>1</v>
      </c>
      <c r="AA317">
        <v>1</v>
      </c>
      <c r="AB317">
        <v>5</v>
      </c>
      <c r="AC317" t="s">
        <v>138</v>
      </c>
      <c r="AD317">
        <v>1400</v>
      </c>
      <c r="AE317">
        <v>29796</v>
      </c>
      <c r="AF317" t="s">
        <v>2218</v>
      </c>
      <c r="AG317" t="s">
        <v>139</v>
      </c>
      <c r="AH317" t="s">
        <v>145</v>
      </c>
      <c r="AI317" t="s">
        <v>25</v>
      </c>
      <c r="AJ317">
        <v>877</v>
      </c>
      <c r="AK317" t="s">
        <v>147</v>
      </c>
      <c r="AL317" t="s">
        <v>1047</v>
      </c>
      <c r="AT317" t="str">
        <f t="shared" si="16"/>
        <v>F NÂ° F001-00009370</v>
      </c>
      <c r="AU317">
        <f t="shared" si="17"/>
        <v>155.08000000000001</v>
      </c>
      <c r="AV317">
        <f t="shared" si="18"/>
        <v>27.919999999999899</v>
      </c>
      <c r="AW317">
        <f t="shared" si="19"/>
        <v>183</v>
      </c>
    </row>
    <row r="318" spans="1:49" ht="15" customHeight="1">
      <c r="A318" t="s">
        <v>1240</v>
      </c>
      <c r="B318" s="17" t="s">
        <v>1319</v>
      </c>
      <c r="C318" t="s">
        <v>21</v>
      </c>
      <c r="D318" s="10">
        <v>45887</v>
      </c>
      <c r="F318" t="s">
        <v>264</v>
      </c>
      <c r="H318" t="s">
        <v>137</v>
      </c>
      <c r="I318">
        <v>20546099904</v>
      </c>
      <c r="J318" t="s">
        <v>2316</v>
      </c>
      <c r="K318" s="10">
        <v>45887</v>
      </c>
      <c r="Q318">
        <v>1895</v>
      </c>
      <c r="R318">
        <v>1000</v>
      </c>
      <c r="S318" s="17" t="s">
        <v>1757</v>
      </c>
      <c r="T318">
        <v>0.183</v>
      </c>
      <c r="U318">
        <v>0</v>
      </c>
      <c r="V318">
        <v>155.08000000000001</v>
      </c>
      <c r="W318">
        <v>18</v>
      </c>
      <c r="X318" s="17">
        <v>27.919999999999899</v>
      </c>
      <c r="Y318">
        <v>183</v>
      </c>
      <c r="Z318">
        <v>1</v>
      </c>
      <c r="AA318">
        <v>1</v>
      </c>
      <c r="AB318">
        <v>5</v>
      </c>
      <c r="AC318" t="s">
        <v>138</v>
      </c>
      <c r="AD318">
        <v>1400</v>
      </c>
      <c r="AE318">
        <v>29797</v>
      </c>
      <c r="AF318" t="s">
        <v>2218</v>
      </c>
      <c r="AG318" t="s">
        <v>139</v>
      </c>
      <c r="AH318" t="s">
        <v>145</v>
      </c>
      <c r="AI318" t="s">
        <v>25</v>
      </c>
      <c r="AJ318">
        <v>877</v>
      </c>
      <c r="AK318" t="s">
        <v>147</v>
      </c>
      <c r="AL318" t="s">
        <v>1047</v>
      </c>
      <c r="AT318" t="str">
        <f t="shared" si="16"/>
        <v>F NÂ° F001-00009370</v>
      </c>
      <c r="AU318">
        <f t="shared" si="17"/>
        <v>155.08000000000001</v>
      </c>
      <c r="AV318">
        <f t="shared" si="18"/>
        <v>27.919999999999899</v>
      </c>
      <c r="AW318">
        <f t="shared" si="19"/>
        <v>183</v>
      </c>
    </row>
    <row r="319" spans="1:49" ht="15" customHeight="1">
      <c r="A319" t="s">
        <v>1240</v>
      </c>
      <c r="B319" s="17" t="s">
        <v>1319</v>
      </c>
      <c r="C319" t="s">
        <v>21</v>
      </c>
      <c r="D319" s="10">
        <v>45887</v>
      </c>
      <c r="F319" t="s">
        <v>264</v>
      </c>
      <c r="H319" t="s">
        <v>137</v>
      </c>
      <c r="I319">
        <v>20546099904</v>
      </c>
      <c r="J319" t="s">
        <v>2316</v>
      </c>
      <c r="K319" s="10">
        <v>45887</v>
      </c>
      <c r="Q319">
        <v>1895</v>
      </c>
      <c r="R319">
        <v>1000</v>
      </c>
      <c r="S319" s="17" t="s">
        <v>1757</v>
      </c>
      <c r="T319">
        <v>0.183</v>
      </c>
      <c r="U319">
        <v>0</v>
      </c>
      <c r="V319">
        <v>155.08000000000001</v>
      </c>
      <c r="W319">
        <v>18</v>
      </c>
      <c r="X319" s="17">
        <v>27.919999999999899</v>
      </c>
      <c r="Y319">
        <v>183</v>
      </c>
      <c r="Z319">
        <v>1</v>
      </c>
      <c r="AA319">
        <v>1</v>
      </c>
      <c r="AB319">
        <v>5</v>
      </c>
      <c r="AC319" t="s">
        <v>138</v>
      </c>
      <c r="AD319">
        <v>1400</v>
      </c>
      <c r="AE319">
        <v>29798</v>
      </c>
      <c r="AF319" t="s">
        <v>2218</v>
      </c>
      <c r="AG319" t="s">
        <v>139</v>
      </c>
      <c r="AH319" t="s">
        <v>145</v>
      </c>
      <c r="AI319" t="s">
        <v>25</v>
      </c>
      <c r="AJ319">
        <v>877</v>
      </c>
      <c r="AK319" t="s">
        <v>147</v>
      </c>
      <c r="AL319" t="s">
        <v>1047</v>
      </c>
      <c r="AT319" t="str">
        <f t="shared" si="16"/>
        <v>F NÂ° F001-00009370</v>
      </c>
      <c r="AU319">
        <f t="shared" si="17"/>
        <v>155.08000000000001</v>
      </c>
      <c r="AV319">
        <f t="shared" si="18"/>
        <v>27.919999999999899</v>
      </c>
      <c r="AW319">
        <f t="shared" si="19"/>
        <v>183</v>
      </c>
    </row>
    <row r="320" spans="1:49" ht="15" customHeight="1">
      <c r="A320" t="s">
        <v>1240</v>
      </c>
      <c r="B320" s="17" t="s">
        <v>1319</v>
      </c>
      <c r="C320" t="s">
        <v>21</v>
      </c>
      <c r="D320" s="10">
        <v>45887</v>
      </c>
      <c r="F320" t="s">
        <v>264</v>
      </c>
      <c r="H320" t="s">
        <v>137</v>
      </c>
      <c r="I320">
        <v>20546099904</v>
      </c>
      <c r="J320" t="s">
        <v>2316</v>
      </c>
      <c r="K320" s="10">
        <v>45887</v>
      </c>
      <c r="Q320">
        <v>1895</v>
      </c>
      <c r="R320">
        <v>1800</v>
      </c>
      <c r="S320">
        <v>8.6438888888888801E-2</v>
      </c>
      <c r="T320">
        <v>0.10199999999999999</v>
      </c>
      <c r="U320">
        <v>0</v>
      </c>
      <c r="V320">
        <v>155.59</v>
      </c>
      <c r="W320">
        <v>18</v>
      </c>
      <c r="X320" s="17">
        <v>28.009999999999899</v>
      </c>
      <c r="Y320">
        <v>183.6</v>
      </c>
      <c r="Z320">
        <v>1</v>
      </c>
      <c r="AA320">
        <v>1</v>
      </c>
      <c r="AB320">
        <v>5</v>
      </c>
      <c r="AC320" t="s">
        <v>138</v>
      </c>
      <c r="AD320">
        <v>1400</v>
      </c>
      <c r="AE320">
        <v>29799</v>
      </c>
      <c r="AF320" t="s">
        <v>2218</v>
      </c>
      <c r="AG320" t="s">
        <v>139</v>
      </c>
      <c r="AH320" t="s">
        <v>145</v>
      </c>
      <c r="AI320" t="s">
        <v>25</v>
      </c>
      <c r="AJ320">
        <v>877</v>
      </c>
      <c r="AK320" t="s">
        <v>147</v>
      </c>
      <c r="AL320" t="s">
        <v>1047</v>
      </c>
      <c r="AT320" t="str">
        <f t="shared" si="16"/>
        <v>F NÂ° F001-00009370</v>
      </c>
      <c r="AU320">
        <f t="shared" si="17"/>
        <v>155.59</v>
      </c>
      <c r="AV320">
        <f t="shared" si="18"/>
        <v>28.009999999999899</v>
      </c>
      <c r="AW320">
        <f t="shared" si="19"/>
        <v>183.6</v>
      </c>
    </row>
    <row r="321" spans="1:49" ht="15" customHeight="1">
      <c r="A321" t="s">
        <v>1240</v>
      </c>
      <c r="B321" s="17" t="s">
        <v>1319</v>
      </c>
      <c r="C321" t="s">
        <v>21</v>
      </c>
      <c r="D321" s="10">
        <v>45887</v>
      </c>
      <c r="F321" t="s">
        <v>264</v>
      </c>
      <c r="H321" t="s">
        <v>137</v>
      </c>
      <c r="I321">
        <v>20546099904</v>
      </c>
      <c r="J321" t="s">
        <v>2316</v>
      </c>
      <c r="K321" s="10">
        <v>45887</v>
      </c>
      <c r="Q321">
        <v>1895</v>
      </c>
      <c r="R321">
        <v>200</v>
      </c>
      <c r="S321" s="17" t="s">
        <v>1778</v>
      </c>
      <c r="T321">
        <v>0.91500000000000004</v>
      </c>
      <c r="U321">
        <v>0</v>
      </c>
      <c r="V321">
        <v>155.08000000000001</v>
      </c>
      <c r="W321">
        <v>18</v>
      </c>
      <c r="X321" s="17">
        <v>27.919999999999899</v>
      </c>
      <c r="Y321">
        <v>183</v>
      </c>
      <c r="Z321">
        <v>1</v>
      </c>
      <c r="AA321">
        <v>1</v>
      </c>
      <c r="AB321">
        <v>5</v>
      </c>
      <c r="AC321" t="s">
        <v>138</v>
      </c>
      <c r="AD321">
        <v>1400</v>
      </c>
      <c r="AE321">
        <v>29800</v>
      </c>
      <c r="AF321" t="s">
        <v>2218</v>
      </c>
      <c r="AG321" t="s">
        <v>139</v>
      </c>
      <c r="AH321" t="s">
        <v>145</v>
      </c>
      <c r="AI321" t="s">
        <v>25</v>
      </c>
      <c r="AJ321">
        <v>877</v>
      </c>
      <c r="AK321" t="s">
        <v>147</v>
      </c>
      <c r="AL321" t="s">
        <v>1047</v>
      </c>
      <c r="AT321" t="str">
        <f t="shared" si="16"/>
        <v>F NÂ° F001-00009370</v>
      </c>
      <c r="AU321">
        <f t="shared" si="17"/>
        <v>155.08000000000001</v>
      </c>
      <c r="AV321">
        <f t="shared" si="18"/>
        <v>27.919999999999899</v>
      </c>
      <c r="AW321">
        <f t="shared" si="19"/>
        <v>183</v>
      </c>
    </row>
    <row r="322" spans="1:49" ht="15" customHeight="1">
      <c r="A322" t="s">
        <v>1240</v>
      </c>
      <c r="B322" s="17" t="s">
        <v>1319</v>
      </c>
      <c r="C322" t="s">
        <v>21</v>
      </c>
      <c r="D322" s="10">
        <v>45887</v>
      </c>
      <c r="F322" t="s">
        <v>264</v>
      </c>
      <c r="H322" t="s">
        <v>137</v>
      </c>
      <c r="I322">
        <v>20546099904</v>
      </c>
      <c r="J322" t="s">
        <v>2316</v>
      </c>
      <c r="K322" s="10">
        <v>45887</v>
      </c>
      <c r="Q322">
        <v>1895</v>
      </c>
      <c r="R322">
        <v>2000</v>
      </c>
      <c r="S322">
        <v>0.155085</v>
      </c>
      <c r="T322">
        <v>0.183</v>
      </c>
      <c r="U322">
        <v>0</v>
      </c>
      <c r="V322">
        <v>310.17</v>
      </c>
      <c r="W322">
        <v>18</v>
      </c>
      <c r="X322" s="17">
        <v>55.829999999999899</v>
      </c>
      <c r="Y322">
        <v>366</v>
      </c>
      <c r="Z322">
        <v>1</v>
      </c>
      <c r="AA322">
        <v>1</v>
      </c>
      <c r="AB322">
        <v>5</v>
      </c>
      <c r="AC322" t="s">
        <v>138</v>
      </c>
      <c r="AD322">
        <v>1400</v>
      </c>
      <c r="AE322">
        <v>29801</v>
      </c>
      <c r="AF322" t="s">
        <v>2218</v>
      </c>
      <c r="AG322" t="s">
        <v>139</v>
      </c>
      <c r="AH322" t="s">
        <v>145</v>
      </c>
      <c r="AI322" t="s">
        <v>25</v>
      </c>
      <c r="AJ322">
        <v>877</v>
      </c>
      <c r="AK322" t="s">
        <v>147</v>
      </c>
      <c r="AL322" t="s">
        <v>1047</v>
      </c>
      <c r="AT322" t="str">
        <f t="shared" ref="AT322:AT385" si="20">+CONCATENATE(A322,"-",B322)</f>
        <v>F NÂ° F001-00009370</v>
      </c>
      <c r="AU322">
        <f t="shared" ref="AU322:AU385" si="21">+IF(Z322=1,V322,IF(Z322=2,V322*AA322))</f>
        <v>310.17</v>
      </c>
      <c r="AV322">
        <f t="shared" ref="AV322:AV385" si="22">+IF(Z322=1,X322,IF(Z322=2,X322*AA322))</f>
        <v>55.829999999999899</v>
      </c>
      <c r="AW322">
        <f t="shared" ref="AW322:AW385" si="23">+IF(Z322=1,Y322,IF(Z322=2,Y322*AA322))</f>
        <v>366</v>
      </c>
    </row>
    <row r="323" spans="1:49" ht="15" customHeight="1">
      <c r="A323" t="s">
        <v>1240</v>
      </c>
      <c r="B323" s="17" t="s">
        <v>1319</v>
      </c>
      <c r="C323" t="s">
        <v>21</v>
      </c>
      <c r="D323" s="10">
        <v>45887</v>
      </c>
      <c r="F323" t="s">
        <v>264</v>
      </c>
      <c r="H323" t="s">
        <v>137</v>
      </c>
      <c r="I323">
        <v>20546099904</v>
      </c>
      <c r="J323" t="s">
        <v>2316</v>
      </c>
      <c r="K323" s="10">
        <v>45887</v>
      </c>
      <c r="Q323">
        <v>1895</v>
      </c>
      <c r="R323">
        <v>1400</v>
      </c>
      <c r="S323">
        <v>7.6271428571428504E-2</v>
      </c>
      <c r="T323">
        <v>0.09</v>
      </c>
      <c r="U323">
        <v>0</v>
      </c>
      <c r="V323">
        <v>106.78</v>
      </c>
      <c r="W323">
        <v>18</v>
      </c>
      <c r="X323">
        <v>19.22</v>
      </c>
      <c r="Y323">
        <v>126</v>
      </c>
      <c r="Z323">
        <v>1</v>
      </c>
      <c r="AA323">
        <v>1</v>
      </c>
      <c r="AB323">
        <v>5</v>
      </c>
      <c r="AC323" t="s">
        <v>138</v>
      </c>
      <c r="AD323">
        <v>1400</v>
      </c>
      <c r="AE323">
        <v>29802</v>
      </c>
      <c r="AF323" t="s">
        <v>2218</v>
      </c>
      <c r="AG323" t="s">
        <v>139</v>
      </c>
      <c r="AH323" t="s">
        <v>145</v>
      </c>
      <c r="AI323" t="s">
        <v>25</v>
      </c>
      <c r="AJ323">
        <v>877</v>
      </c>
      <c r="AK323" t="s">
        <v>147</v>
      </c>
      <c r="AL323" t="s">
        <v>1047</v>
      </c>
      <c r="AT323" t="str">
        <f t="shared" si="20"/>
        <v>F NÂ° F001-00009370</v>
      </c>
      <c r="AU323">
        <f t="shared" si="21"/>
        <v>106.78</v>
      </c>
      <c r="AV323">
        <f t="shared" si="22"/>
        <v>19.22</v>
      </c>
      <c r="AW323">
        <f t="shared" si="23"/>
        <v>126</v>
      </c>
    </row>
    <row r="324" spans="1:49" ht="15" customHeight="1">
      <c r="A324" t="s">
        <v>1240</v>
      </c>
      <c r="B324" s="17" t="s">
        <v>1319</v>
      </c>
      <c r="C324" t="s">
        <v>21</v>
      </c>
      <c r="D324" s="10">
        <v>45887</v>
      </c>
      <c r="F324" t="s">
        <v>264</v>
      </c>
      <c r="H324" t="s">
        <v>137</v>
      </c>
      <c r="I324">
        <v>20546099904</v>
      </c>
      <c r="J324" t="s">
        <v>2316</v>
      </c>
      <c r="K324" s="10">
        <v>45887</v>
      </c>
      <c r="Q324">
        <v>1895</v>
      </c>
      <c r="R324">
        <v>100</v>
      </c>
      <c r="S324">
        <v>1.0517000000000001</v>
      </c>
      <c r="T324" s="17" t="s">
        <v>1779</v>
      </c>
      <c r="U324">
        <v>0</v>
      </c>
      <c r="V324">
        <v>105.17</v>
      </c>
      <c r="W324">
        <v>18</v>
      </c>
      <c r="X324" s="17">
        <v>18.9299999999999</v>
      </c>
      <c r="Y324">
        <v>124.1</v>
      </c>
      <c r="Z324">
        <v>1</v>
      </c>
      <c r="AA324">
        <v>1</v>
      </c>
      <c r="AB324">
        <v>5</v>
      </c>
      <c r="AC324" t="s">
        <v>138</v>
      </c>
      <c r="AD324">
        <v>1400</v>
      </c>
      <c r="AE324">
        <v>29803</v>
      </c>
      <c r="AF324" t="s">
        <v>2218</v>
      </c>
      <c r="AG324" t="s">
        <v>139</v>
      </c>
      <c r="AH324" t="s">
        <v>145</v>
      </c>
      <c r="AI324" t="s">
        <v>25</v>
      </c>
      <c r="AJ324">
        <v>877</v>
      </c>
      <c r="AK324" t="s">
        <v>147</v>
      </c>
      <c r="AL324" t="s">
        <v>1047</v>
      </c>
      <c r="AT324" t="str">
        <f t="shared" si="20"/>
        <v>F NÂ° F001-00009370</v>
      </c>
      <c r="AU324">
        <f t="shared" si="21"/>
        <v>105.17</v>
      </c>
      <c r="AV324">
        <f t="shared" si="22"/>
        <v>18.9299999999999</v>
      </c>
      <c r="AW324">
        <f t="shared" si="23"/>
        <v>124.1</v>
      </c>
    </row>
    <row r="325" spans="1:49" ht="15" customHeight="1">
      <c r="A325" t="s">
        <v>1240</v>
      </c>
      <c r="B325" s="17" t="s">
        <v>1319</v>
      </c>
      <c r="C325" t="s">
        <v>21</v>
      </c>
      <c r="D325" s="10">
        <v>45887</v>
      </c>
      <c r="F325" t="s">
        <v>264</v>
      </c>
      <c r="H325" t="s">
        <v>137</v>
      </c>
      <c r="I325">
        <v>20546099904</v>
      </c>
      <c r="J325" t="s">
        <v>2316</v>
      </c>
      <c r="K325" s="10">
        <v>45887</v>
      </c>
      <c r="Q325">
        <v>1895</v>
      </c>
      <c r="R325">
        <v>500</v>
      </c>
      <c r="S325" s="17" t="s">
        <v>1780</v>
      </c>
      <c r="T325">
        <v>0.25</v>
      </c>
      <c r="U325">
        <v>0</v>
      </c>
      <c r="V325">
        <v>105.93</v>
      </c>
      <c r="W325">
        <v>18</v>
      </c>
      <c r="X325" s="17">
        <v>19.069999999999901</v>
      </c>
      <c r="Y325">
        <v>125</v>
      </c>
      <c r="Z325">
        <v>1</v>
      </c>
      <c r="AA325">
        <v>1</v>
      </c>
      <c r="AB325">
        <v>5</v>
      </c>
      <c r="AC325" t="s">
        <v>138</v>
      </c>
      <c r="AD325">
        <v>1400</v>
      </c>
      <c r="AE325">
        <v>29804</v>
      </c>
      <c r="AF325" t="s">
        <v>2218</v>
      </c>
      <c r="AG325" t="s">
        <v>139</v>
      </c>
      <c r="AH325" t="s">
        <v>145</v>
      </c>
      <c r="AI325" t="s">
        <v>25</v>
      </c>
      <c r="AJ325">
        <v>877</v>
      </c>
      <c r="AK325" t="s">
        <v>147</v>
      </c>
      <c r="AL325" t="s">
        <v>1047</v>
      </c>
      <c r="AT325" t="str">
        <f t="shared" si="20"/>
        <v>F NÂ° F001-00009370</v>
      </c>
      <c r="AU325">
        <f t="shared" si="21"/>
        <v>105.93</v>
      </c>
      <c r="AV325">
        <f t="shared" si="22"/>
        <v>19.069999999999901</v>
      </c>
      <c r="AW325">
        <f t="shared" si="23"/>
        <v>125</v>
      </c>
    </row>
    <row r="326" spans="1:49" ht="15" customHeight="1">
      <c r="A326" t="s">
        <v>1240</v>
      </c>
      <c r="B326" s="17" t="s">
        <v>1319</v>
      </c>
      <c r="C326" t="s">
        <v>21</v>
      </c>
      <c r="D326" s="10">
        <v>45887</v>
      </c>
      <c r="F326" t="s">
        <v>264</v>
      </c>
      <c r="H326" t="s">
        <v>137</v>
      </c>
      <c r="I326">
        <v>20546099904</v>
      </c>
      <c r="J326" t="s">
        <v>2316</v>
      </c>
      <c r="K326" s="10">
        <v>45887</v>
      </c>
      <c r="Q326">
        <v>1895</v>
      </c>
      <c r="R326">
        <v>1000</v>
      </c>
      <c r="S326" s="17" t="s">
        <v>1757</v>
      </c>
      <c r="T326">
        <v>0.183</v>
      </c>
      <c r="U326">
        <v>0</v>
      </c>
      <c r="V326">
        <v>155.08000000000001</v>
      </c>
      <c r="W326">
        <v>18</v>
      </c>
      <c r="X326" s="17">
        <v>27.919999999999899</v>
      </c>
      <c r="Y326">
        <v>183</v>
      </c>
      <c r="Z326">
        <v>1</v>
      </c>
      <c r="AA326">
        <v>1</v>
      </c>
      <c r="AB326">
        <v>5</v>
      </c>
      <c r="AC326" t="s">
        <v>138</v>
      </c>
      <c r="AD326">
        <v>1400</v>
      </c>
      <c r="AE326">
        <v>29805</v>
      </c>
      <c r="AF326" t="s">
        <v>2218</v>
      </c>
      <c r="AG326" t="s">
        <v>139</v>
      </c>
      <c r="AH326" t="s">
        <v>145</v>
      </c>
      <c r="AI326" t="s">
        <v>25</v>
      </c>
      <c r="AJ326">
        <v>877</v>
      </c>
      <c r="AK326" t="s">
        <v>147</v>
      </c>
      <c r="AL326" t="s">
        <v>1047</v>
      </c>
      <c r="AT326" t="str">
        <f t="shared" si="20"/>
        <v>F NÂ° F001-00009370</v>
      </c>
      <c r="AU326">
        <f t="shared" si="21"/>
        <v>155.08000000000001</v>
      </c>
      <c r="AV326">
        <f t="shared" si="22"/>
        <v>27.919999999999899</v>
      </c>
      <c r="AW326">
        <f t="shared" si="23"/>
        <v>183</v>
      </c>
    </row>
    <row r="327" spans="1:49" ht="15" customHeight="1">
      <c r="A327" t="s">
        <v>1240</v>
      </c>
      <c r="B327" s="17" t="s">
        <v>1319</v>
      </c>
      <c r="C327" t="s">
        <v>21</v>
      </c>
      <c r="D327" s="10">
        <v>45887</v>
      </c>
      <c r="F327" t="s">
        <v>264</v>
      </c>
      <c r="H327" t="s">
        <v>137</v>
      </c>
      <c r="I327">
        <v>20546099904</v>
      </c>
      <c r="J327" t="s">
        <v>2316</v>
      </c>
      <c r="K327" s="10">
        <v>45887</v>
      </c>
      <c r="Q327">
        <v>1895</v>
      </c>
      <c r="R327">
        <v>2000</v>
      </c>
      <c r="S327">
        <v>7.7965000000000007E-2</v>
      </c>
      <c r="T327">
        <v>9.1999999999999998E-2</v>
      </c>
      <c r="U327">
        <v>0</v>
      </c>
      <c r="V327">
        <v>155.93</v>
      </c>
      <c r="W327">
        <v>18</v>
      </c>
      <c r="X327" s="17">
        <v>28.069999999999901</v>
      </c>
      <c r="Y327">
        <v>184</v>
      </c>
      <c r="Z327">
        <v>1</v>
      </c>
      <c r="AA327">
        <v>1</v>
      </c>
      <c r="AB327">
        <v>5</v>
      </c>
      <c r="AC327" t="s">
        <v>138</v>
      </c>
      <c r="AD327">
        <v>1400</v>
      </c>
      <c r="AE327">
        <v>29806</v>
      </c>
      <c r="AF327" t="s">
        <v>2218</v>
      </c>
      <c r="AG327" t="s">
        <v>139</v>
      </c>
      <c r="AH327" t="s">
        <v>145</v>
      </c>
      <c r="AI327" t="s">
        <v>25</v>
      </c>
      <c r="AJ327">
        <v>877</v>
      </c>
      <c r="AK327" t="s">
        <v>147</v>
      </c>
      <c r="AL327" t="s">
        <v>1047</v>
      </c>
      <c r="AT327" t="str">
        <f t="shared" si="20"/>
        <v>F NÂ° F001-00009370</v>
      </c>
      <c r="AU327">
        <f t="shared" si="21"/>
        <v>155.93</v>
      </c>
      <c r="AV327">
        <f t="shared" si="22"/>
        <v>28.069999999999901</v>
      </c>
      <c r="AW327">
        <f t="shared" si="23"/>
        <v>184</v>
      </c>
    </row>
    <row r="328" spans="1:49" ht="15" customHeight="1">
      <c r="A328" t="s">
        <v>1240</v>
      </c>
      <c r="B328" s="17" t="s">
        <v>1319</v>
      </c>
      <c r="C328" t="s">
        <v>21</v>
      </c>
      <c r="D328" s="10">
        <v>45887</v>
      </c>
      <c r="F328" t="s">
        <v>264</v>
      </c>
      <c r="H328" t="s">
        <v>137</v>
      </c>
      <c r="I328">
        <v>20546099904</v>
      </c>
      <c r="J328" t="s">
        <v>2316</v>
      </c>
      <c r="K328" s="10">
        <v>45887</v>
      </c>
      <c r="Q328">
        <v>1895</v>
      </c>
      <c r="R328">
        <v>500</v>
      </c>
      <c r="S328" s="17" t="s">
        <v>1759</v>
      </c>
      <c r="T328">
        <v>0.36599999999999999</v>
      </c>
      <c r="U328">
        <v>0</v>
      </c>
      <c r="V328">
        <v>155.08000000000001</v>
      </c>
      <c r="W328">
        <v>18</v>
      </c>
      <c r="X328" s="17">
        <v>27.919999999999899</v>
      </c>
      <c r="Y328">
        <v>183</v>
      </c>
      <c r="Z328">
        <v>1</v>
      </c>
      <c r="AA328">
        <v>1</v>
      </c>
      <c r="AB328">
        <v>5</v>
      </c>
      <c r="AC328" t="s">
        <v>138</v>
      </c>
      <c r="AD328">
        <v>1400</v>
      </c>
      <c r="AE328">
        <v>29807</v>
      </c>
      <c r="AF328" t="s">
        <v>2218</v>
      </c>
      <c r="AG328" t="s">
        <v>139</v>
      </c>
      <c r="AH328" t="s">
        <v>145</v>
      </c>
      <c r="AI328" t="s">
        <v>25</v>
      </c>
      <c r="AJ328">
        <v>877</v>
      </c>
      <c r="AK328" t="s">
        <v>147</v>
      </c>
      <c r="AL328" t="s">
        <v>1047</v>
      </c>
      <c r="AT328" t="str">
        <f t="shared" si="20"/>
        <v>F NÂ° F001-00009370</v>
      </c>
      <c r="AU328">
        <f t="shared" si="21"/>
        <v>155.08000000000001</v>
      </c>
      <c r="AV328">
        <f t="shared" si="22"/>
        <v>27.919999999999899</v>
      </c>
      <c r="AW328">
        <f t="shared" si="23"/>
        <v>183</v>
      </c>
    </row>
    <row r="329" spans="1:49" ht="15" customHeight="1">
      <c r="A329" t="s">
        <v>1240</v>
      </c>
      <c r="B329" s="17" t="s">
        <v>1319</v>
      </c>
      <c r="C329" t="s">
        <v>21</v>
      </c>
      <c r="D329" s="10">
        <v>45887</v>
      </c>
      <c r="F329" t="s">
        <v>264</v>
      </c>
      <c r="H329" t="s">
        <v>137</v>
      </c>
      <c r="I329">
        <v>20546099904</v>
      </c>
      <c r="J329" t="s">
        <v>2316</v>
      </c>
      <c r="K329" s="10">
        <v>45887</v>
      </c>
      <c r="Q329">
        <v>1895</v>
      </c>
      <c r="R329">
        <v>500</v>
      </c>
      <c r="S329" s="17" t="s">
        <v>1759</v>
      </c>
      <c r="T329">
        <v>0.36599999999999999</v>
      </c>
      <c r="U329">
        <v>0</v>
      </c>
      <c r="V329">
        <v>155.08000000000001</v>
      </c>
      <c r="W329">
        <v>18</v>
      </c>
      <c r="X329" s="17">
        <v>27.919999999999899</v>
      </c>
      <c r="Y329">
        <v>183</v>
      </c>
      <c r="Z329">
        <v>1</v>
      </c>
      <c r="AA329">
        <v>1</v>
      </c>
      <c r="AB329">
        <v>5</v>
      </c>
      <c r="AC329" t="s">
        <v>138</v>
      </c>
      <c r="AD329">
        <v>1400</v>
      </c>
      <c r="AE329">
        <v>29808</v>
      </c>
      <c r="AF329" t="s">
        <v>2218</v>
      </c>
      <c r="AG329" t="s">
        <v>139</v>
      </c>
      <c r="AH329" t="s">
        <v>145</v>
      </c>
      <c r="AI329" t="s">
        <v>25</v>
      </c>
      <c r="AJ329">
        <v>877</v>
      </c>
      <c r="AK329" t="s">
        <v>147</v>
      </c>
      <c r="AL329" t="s">
        <v>1047</v>
      </c>
      <c r="AT329" t="str">
        <f t="shared" si="20"/>
        <v>F NÂ° F001-00009370</v>
      </c>
      <c r="AU329">
        <f t="shared" si="21"/>
        <v>155.08000000000001</v>
      </c>
      <c r="AV329">
        <f t="shared" si="22"/>
        <v>27.919999999999899</v>
      </c>
      <c r="AW329">
        <f t="shared" si="23"/>
        <v>183</v>
      </c>
    </row>
    <row r="330" spans="1:49" ht="15" customHeight="1">
      <c r="A330" t="s">
        <v>1240</v>
      </c>
      <c r="B330" s="17" t="s">
        <v>1319</v>
      </c>
      <c r="C330" t="s">
        <v>21</v>
      </c>
      <c r="D330" s="10">
        <v>45887</v>
      </c>
      <c r="F330" t="s">
        <v>264</v>
      </c>
      <c r="H330" t="s">
        <v>137</v>
      </c>
      <c r="I330">
        <v>20546099904</v>
      </c>
      <c r="J330" t="s">
        <v>2316</v>
      </c>
      <c r="K330" s="10">
        <v>45887</v>
      </c>
      <c r="Q330">
        <v>1895</v>
      </c>
      <c r="R330">
        <v>500</v>
      </c>
      <c r="S330">
        <v>0.16272</v>
      </c>
      <c r="T330">
        <v>0.192</v>
      </c>
      <c r="U330">
        <v>0</v>
      </c>
      <c r="V330">
        <v>81.36</v>
      </c>
      <c r="W330">
        <v>17.989999999999998</v>
      </c>
      <c r="X330">
        <v>14.64</v>
      </c>
      <c r="Y330">
        <v>96</v>
      </c>
      <c r="Z330">
        <v>1</v>
      </c>
      <c r="AA330">
        <v>1</v>
      </c>
      <c r="AB330">
        <v>5</v>
      </c>
      <c r="AC330" t="s">
        <v>138</v>
      </c>
      <c r="AD330">
        <v>1400</v>
      </c>
      <c r="AE330">
        <v>29809</v>
      </c>
      <c r="AF330" t="s">
        <v>2218</v>
      </c>
      <c r="AG330" t="s">
        <v>139</v>
      </c>
      <c r="AH330" t="s">
        <v>145</v>
      </c>
      <c r="AI330" t="s">
        <v>25</v>
      </c>
      <c r="AJ330">
        <v>877</v>
      </c>
      <c r="AK330" t="s">
        <v>147</v>
      </c>
      <c r="AL330" t="s">
        <v>1047</v>
      </c>
      <c r="AT330" t="str">
        <f t="shared" si="20"/>
        <v>F NÂ° F001-00009370</v>
      </c>
      <c r="AU330">
        <f t="shared" si="21"/>
        <v>81.36</v>
      </c>
      <c r="AV330">
        <f t="shared" si="22"/>
        <v>14.64</v>
      </c>
      <c r="AW330">
        <f t="shared" si="23"/>
        <v>96</v>
      </c>
    </row>
    <row r="331" spans="1:49" ht="15" customHeight="1">
      <c r="A331" t="s">
        <v>1240</v>
      </c>
      <c r="B331" s="17" t="s">
        <v>1319</v>
      </c>
      <c r="C331" t="s">
        <v>21</v>
      </c>
      <c r="D331" s="10">
        <v>45887</v>
      </c>
      <c r="F331" t="s">
        <v>264</v>
      </c>
      <c r="H331" t="s">
        <v>137</v>
      </c>
      <c r="I331">
        <v>20546099904</v>
      </c>
      <c r="J331" t="s">
        <v>2316</v>
      </c>
      <c r="K331" s="10">
        <v>45887</v>
      </c>
      <c r="Q331">
        <v>1895</v>
      </c>
      <c r="R331">
        <v>700</v>
      </c>
      <c r="S331" s="17" t="s">
        <v>1781</v>
      </c>
      <c r="T331" s="17" t="s">
        <v>1782</v>
      </c>
      <c r="U331">
        <v>0</v>
      </c>
      <c r="V331">
        <v>82.46</v>
      </c>
      <c r="W331">
        <v>18</v>
      </c>
      <c r="X331" s="17">
        <v>14.84</v>
      </c>
      <c r="Y331">
        <v>97.3</v>
      </c>
      <c r="Z331">
        <v>1</v>
      </c>
      <c r="AA331">
        <v>1</v>
      </c>
      <c r="AB331">
        <v>5</v>
      </c>
      <c r="AC331" t="s">
        <v>138</v>
      </c>
      <c r="AD331">
        <v>1400</v>
      </c>
      <c r="AE331">
        <v>29810</v>
      </c>
      <c r="AF331" t="s">
        <v>2218</v>
      </c>
      <c r="AG331" t="s">
        <v>139</v>
      </c>
      <c r="AH331" t="s">
        <v>145</v>
      </c>
      <c r="AI331" t="s">
        <v>25</v>
      </c>
      <c r="AJ331">
        <v>877</v>
      </c>
      <c r="AK331" t="s">
        <v>147</v>
      </c>
      <c r="AL331" t="s">
        <v>1047</v>
      </c>
      <c r="AT331" t="str">
        <f t="shared" si="20"/>
        <v>F NÂ° F001-00009370</v>
      </c>
      <c r="AU331">
        <f t="shared" si="21"/>
        <v>82.46</v>
      </c>
      <c r="AV331">
        <f t="shared" si="22"/>
        <v>14.84</v>
      </c>
      <c r="AW331">
        <f t="shared" si="23"/>
        <v>97.3</v>
      </c>
    </row>
    <row r="332" spans="1:49" ht="15" customHeight="1">
      <c r="A332" t="s">
        <v>1240</v>
      </c>
      <c r="B332" s="17" t="s">
        <v>1319</v>
      </c>
      <c r="C332" t="s">
        <v>21</v>
      </c>
      <c r="D332" s="10">
        <v>45887</v>
      </c>
      <c r="F332" t="s">
        <v>264</v>
      </c>
      <c r="H332" t="s">
        <v>137</v>
      </c>
      <c r="I332">
        <v>20546099904</v>
      </c>
      <c r="J332" t="s">
        <v>2316</v>
      </c>
      <c r="K332" s="10">
        <v>45887</v>
      </c>
      <c r="Q332">
        <v>1895</v>
      </c>
      <c r="R332">
        <v>300</v>
      </c>
      <c r="S332">
        <v>0.2712</v>
      </c>
      <c r="T332">
        <v>0.32</v>
      </c>
      <c r="U332">
        <v>0</v>
      </c>
      <c r="V332">
        <v>81.36</v>
      </c>
      <c r="W332">
        <v>17.989999999999998</v>
      </c>
      <c r="X332">
        <v>14.64</v>
      </c>
      <c r="Y332">
        <v>96</v>
      </c>
      <c r="Z332">
        <v>1</v>
      </c>
      <c r="AA332">
        <v>1</v>
      </c>
      <c r="AB332">
        <v>5</v>
      </c>
      <c r="AC332" t="s">
        <v>138</v>
      </c>
      <c r="AD332">
        <v>1400</v>
      </c>
      <c r="AE332">
        <v>29811</v>
      </c>
      <c r="AF332" t="s">
        <v>2218</v>
      </c>
      <c r="AG332" t="s">
        <v>139</v>
      </c>
      <c r="AH332" t="s">
        <v>145</v>
      </c>
      <c r="AI332" t="s">
        <v>25</v>
      </c>
      <c r="AJ332">
        <v>877</v>
      </c>
      <c r="AK332" t="s">
        <v>147</v>
      </c>
      <c r="AL332" t="s">
        <v>1047</v>
      </c>
      <c r="AT332" t="str">
        <f t="shared" si="20"/>
        <v>F NÂ° F001-00009370</v>
      </c>
      <c r="AU332">
        <f t="shared" si="21"/>
        <v>81.36</v>
      </c>
      <c r="AV332">
        <f t="shared" si="22"/>
        <v>14.64</v>
      </c>
      <c r="AW332">
        <f t="shared" si="23"/>
        <v>96</v>
      </c>
    </row>
    <row r="333" spans="1:49" ht="15" customHeight="1">
      <c r="A333" t="s">
        <v>1240</v>
      </c>
      <c r="B333" s="17" t="s">
        <v>1319</v>
      </c>
      <c r="C333" t="s">
        <v>21</v>
      </c>
      <c r="D333" s="10">
        <v>45887</v>
      </c>
      <c r="F333" t="s">
        <v>264</v>
      </c>
      <c r="H333" t="s">
        <v>137</v>
      </c>
      <c r="I333">
        <v>20546099904</v>
      </c>
      <c r="J333" t="s">
        <v>2316</v>
      </c>
      <c r="K333" s="10">
        <v>45887</v>
      </c>
      <c r="Q333">
        <v>1895</v>
      </c>
      <c r="R333">
        <v>500</v>
      </c>
      <c r="S333">
        <v>0.16272</v>
      </c>
      <c r="T333">
        <v>0.192</v>
      </c>
      <c r="U333">
        <v>0</v>
      </c>
      <c r="V333">
        <v>81.36</v>
      </c>
      <c r="W333">
        <v>17.989999999999998</v>
      </c>
      <c r="X333">
        <v>14.64</v>
      </c>
      <c r="Y333">
        <v>96</v>
      </c>
      <c r="Z333">
        <v>1</v>
      </c>
      <c r="AA333">
        <v>1</v>
      </c>
      <c r="AB333">
        <v>5</v>
      </c>
      <c r="AC333" t="s">
        <v>138</v>
      </c>
      <c r="AD333">
        <v>1400</v>
      </c>
      <c r="AE333">
        <v>29812</v>
      </c>
      <c r="AF333" t="s">
        <v>2218</v>
      </c>
      <c r="AG333" t="s">
        <v>139</v>
      </c>
      <c r="AH333" t="s">
        <v>145</v>
      </c>
      <c r="AI333" t="s">
        <v>25</v>
      </c>
      <c r="AJ333">
        <v>877</v>
      </c>
      <c r="AK333" t="s">
        <v>147</v>
      </c>
      <c r="AL333" t="s">
        <v>1047</v>
      </c>
      <c r="AT333" t="str">
        <f t="shared" si="20"/>
        <v>F NÂ° F001-00009370</v>
      </c>
      <c r="AU333">
        <f t="shared" si="21"/>
        <v>81.36</v>
      </c>
      <c r="AV333">
        <f t="shared" si="22"/>
        <v>14.64</v>
      </c>
      <c r="AW333">
        <f t="shared" si="23"/>
        <v>96</v>
      </c>
    </row>
    <row r="334" spans="1:49" ht="15" customHeight="1">
      <c r="A334" t="s">
        <v>1240</v>
      </c>
      <c r="B334" s="17" t="s">
        <v>1319</v>
      </c>
      <c r="C334" t="s">
        <v>21</v>
      </c>
      <c r="D334" s="10">
        <v>45887</v>
      </c>
      <c r="F334" t="s">
        <v>264</v>
      </c>
      <c r="H334" t="s">
        <v>137</v>
      </c>
      <c r="I334">
        <v>20546099904</v>
      </c>
      <c r="J334" t="s">
        <v>2316</v>
      </c>
      <c r="K334" s="10">
        <v>45887</v>
      </c>
      <c r="Q334">
        <v>223</v>
      </c>
      <c r="R334">
        <v>1000</v>
      </c>
      <c r="S334">
        <v>0.27118999999999999</v>
      </c>
      <c r="T334">
        <v>0.32</v>
      </c>
      <c r="U334">
        <v>0</v>
      </c>
      <c r="V334">
        <v>271.19</v>
      </c>
      <c r="W334">
        <v>18</v>
      </c>
      <c r="X334">
        <v>48.81</v>
      </c>
      <c r="Y334">
        <v>320</v>
      </c>
      <c r="Z334">
        <v>1</v>
      </c>
      <c r="AA334">
        <v>1</v>
      </c>
      <c r="AB334">
        <v>5</v>
      </c>
      <c r="AC334" t="s">
        <v>138</v>
      </c>
      <c r="AD334">
        <v>1400</v>
      </c>
      <c r="AE334">
        <v>29813</v>
      </c>
      <c r="AF334" t="s">
        <v>2217</v>
      </c>
      <c r="AG334" t="s">
        <v>1171</v>
      </c>
      <c r="AH334" t="s">
        <v>145</v>
      </c>
      <c r="AI334" t="s">
        <v>25</v>
      </c>
      <c r="AJ334">
        <v>877</v>
      </c>
      <c r="AK334" t="s">
        <v>147</v>
      </c>
      <c r="AL334" t="s">
        <v>1047</v>
      </c>
      <c r="AT334" t="str">
        <f t="shared" si="20"/>
        <v>F NÂ° F001-00009370</v>
      </c>
      <c r="AU334">
        <f t="shared" si="21"/>
        <v>271.19</v>
      </c>
      <c r="AV334">
        <f t="shared" si="22"/>
        <v>48.81</v>
      </c>
      <c r="AW334">
        <f t="shared" si="23"/>
        <v>320</v>
      </c>
    </row>
    <row r="335" spans="1:49" ht="15" customHeight="1">
      <c r="A335" t="s">
        <v>1240</v>
      </c>
      <c r="B335" s="17" t="s">
        <v>1319</v>
      </c>
      <c r="C335" t="s">
        <v>21</v>
      </c>
      <c r="D335" s="10">
        <v>45887</v>
      </c>
      <c r="F335" t="s">
        <v>264</v>
      </c>
      <c r="H335" t="s">
        <v>137</v>
      </c>
      <c r="I335">
        <v>20546099904</v>
      </c>
      <c r="J335" t="s">
        <v>2316</v>
      </c>
      <c r="K335" s="10">
        <v>45887</v>
      </c>
      <c r="Q335">
        <v>223</v>
      </c>
      <c r="R335">
        <v>1000</v>
      </c>
      <c r="S335">
        <v>0.27118999999999999</v>
      </c>
      <c r="T335">
        <v>0.32</v>
      </c>
      <c r="U335">
        <v>0</v>
      </c>
      <c r="V335">
        <v>271.19</v>
      </c>
      <c r="W335">
        <v>18</v>
      </c>
      <c r="X335">
        <v>48.81</v>
      </c>
      <c r="Y335">
        <v>320</v>
      </c>
      <c r="Z335">
        <v>1</v>
      </c>
      <c r="AA335">
        <v>1</v>
      </c>
      <c r="AB335">
        <v>5</v>
      </c>
      <c r="AC335" t="s">
        <v>138</v>
      </c>
      <c r="AD335">
        <v>1400</v>
      </c>
      <c r="AE335">
        <v>29814</v>
      </c>
      <c r="AF335" t="s">
        <v>2217</v>
      </c>
      <c r="AG335" t="s">
        <v>1171</v>
      </c>
      <c r="AH335" t="s">
        <v>145</v>
      </c>
      <c r="AI335" t="s">
        <v>25</v>
      </c>
      <c r="AJ335">
        <v>877</v>
      </c>
      <c r="AK335" t="s">
        <v>147</v>
      </c>
      <c r="AL335" t="s">
        <v>1047</v>
      </c>
      <c r="AT335" t="str">
        <f t="shared" si="20"/>
        <v>F NÂ° F001-00009370</v>
      </c>
      <c r="AU335">
        <f t="shared" si="21"/>
        <v>271.19</v>
      </c>
      <c r="AV335">
        <f t="shared" si="22"/>
        <v>48.81</v>
      </c>
      <c r="AW335">
        <f t="shared" si="23"/>
        <v>320</v>
      </c>
    </row>
    <row r="336" spans="1:49" ht="15" customHeight="1">
      <c r="A336" t="s">
        <v>1320</v>
      </c>
      <c r="B336" s="17" t="s">
        <v>1321</v>
      </c>
      <c r="C336" t="s">
        <v>21</v>
      </c>
      <c r="D336" s="10">
        <v>45884</v>
      </c>
      <c r="F336" t="s">
        <v>348</v>
      </c>
      <c r="H336" t="s">
        <v>137</v>
      </c>
      <c r="I336">
        <v>20506717044</v>
      </c>
      <c r="J336" t="s">
        <v>2317</v>
      </c>
      <c r="K336" s="10">
        <v>45884</v>
      </c>
      <c r="Q336">
        <v>238</v>
      </c>
      <c r="R336">
        <v>1</v>
      </c>
      <c r="S336">
        <v>222.04</v>
      </c>
      <c r="T336">
        <v>262.01</v>
      </c>
      <c r="U336">
        <v>0</v>
      </c>
      <c r="V336">
        <v>222.04</v>
      </c>
      <c r="W336">
        <v>18</v>
      </c>
      <c r="X336">
        <v>39.97</v>
      </c>
      <c r="Y336">
        <v>262.01</v>
      </c>
      <c r="Z336">
        <v>1</v>
      </c>
      <c r="AA336">
        <v>1</v>
      </c>
      <c r="AB336">
        <v>5</v>
      </c>
      <c r="AC336" t="s">
        <v>138</v>
      </c>
      <c r="AD336">
        <v>2224</v>
      </c>
      <c r="AE336">
        <v>29850</v>
      </c>
      <c r="AF336" t="s">
        <v>1996</v>
      </c>
      <c r="AG336" t="s">
        <v>1135</v>
      </c>
      <c r="AH336" t="s">
        <v>145</v>
      </c>
      <c r="AI336" t="s">
        <v>25</v>
      </c>
      <c r="AJ336">
        <v>6746</v>
      </c>
      <c r="AK336" t="s">
        <v>1112</v>
      </c>
      <c r="AL336" t="s">
        <v>1113</v>
      </c>
      <c r="AT336" t="str">
        <f t="shared" si="20"/>
        <v>F FI40-00015738</v>
      </c>
      <c r="AU336">
        <f t="shared" si="21"/>
        <v>222.04</v>
      </c>
      <c r="AV336">
        <f t="shared" si="22"/>
        <v>39.97</v>
      </c>
      <c r="AW336">
        <f t="shared" si="23"/>
        <v>262.01</v>
      </c>
    </row>
    <row r="337" spans="1:49" ht="15" customHeight="1">
      <c r="A337" t="s">
        <v>1320</v>
      </c>
      <c r="B337" s="17" t="s">
        <v>1321</v>
      </c>
      <c r="C337" t="s">
        <v>21</v>
      </c>
      <c r="D337" s="10">
        <v>45884</v>
      </c>
      <c r="F337" t="s">
        <v>348</v>
      </c>
      <c r="H337" t="s">
        <v>137</v>
      </c>
      <c r="I337">
        <v>20506717044</v>
      </c>
      <c r="J337" t="s">
        <v>2317</v>
      </c>
      <c r="K337" s="10">
        <v>45884</v>
      </c>
      <c r="Q337">
        <v>2012</v>
      </c>
      <c r="R337">
        <v>1</v>
      </c>
      <c r="S337">
        <v>51.69</v>
      </c>
      <c r="T337">
        <v>60.99</v>
      </c>
      <c r="U337">
        <v>0</v>
      </c>
      <c r="V337">
        <v>51.69</v>
      </c>
      <c r="W337">
        <v>17.989999999999998</v>
      </c>
      <c r="X337" s="17">
        <v>9.3000000000000007</v>
      </c>
      <c r="Y337">
        <v>60.99</v>
      </c>
      <c r="Z337">
        <v>1</v>
      </c>
      <c r="AA337">
        <v>1</v>
      </c>
      <c r="AB337">
        <v>5</v>
      </c>
      <c r="AC337" t="s">
        <v>138</v>
      </c>
      <c r="AD337">
        <v>2224</v>
      </c>
      <c r="AE337">
        <v>29851</v>
      </c>
      <c r="AF337" t="s">
        <v>2052</v>
      </c>
      <c r="AG337" t="s">
        <v>139</v>
      </c>
      <c r="AH337" t="s">
        <v>145</v>
      </c>
      <c r="AI337" t="s">
        <v>25</v>
      </c>
      <c r="AJ337">
        <v>6746</v>
      </c>
      <c r="AK337" t="s">
        <v>1112</v>
      </c>
      <c r="AL337" t="s">
        <v>1113</v>
      </c>
      <c r="AT337" t="str">
        <f t="shared" si="20"/>
        <v>F FI40-00015738</v>
      </c>
      <c r="AU337">
        <f t="shared" si="21"/>
        <v>51.69</v>
      </c>
      <c r="AV337">
        <f t="shared" si="22"/>
        <v>9.3000000000000007</v>
      </c>
      <c r="AW337">
        <f t="shared" si="23"/>
        <v>60.99</v>
      </c>
    </row>
    <row r="338" spans="1:49" ht="15" customHeight="1">
      <c r="A338" t="s">
        <v>1290</v>
      </c>
      <c r="B338" s="17" t="s">
        <v>1322</v>
      </c>
      <c r="C338" t="s">
        <v>21</v>
      </c>
      <c r="D338" s="10">
        <v>45884</v>
      </c>
      <c r="F338" t="s">
        <v>565</v>
      </c>
      <c r="H338" t="s">
        <v>137</v>
      </c>
      <c r="I338">
        <v>10093811122</v>
      </c>
      <c r="J338" t="s">
        <v>2318</v>
      </c>
      <c r="K338" s="10">
        <v>45884</v>
      </c>
      <c r="Q338">
        <v>1851</v>
      </c>
      <c r="R338">
        <v>1</v>
      </c>
      <c r="S338">
        <v>3750</v>
      </c>
      <c r="T338">
        <v>3450</v>
      </c>
      <c r="U338">
        <v>0</v>
      </c>
      <c r="V338">
        <v>3750</v>
      </c>
      <c r="W338">
        <v>-8</v>
      </c>
      <c r="X338">
        <v>-300</v>
      </c>
      <c r="Y338">
        <v>3450</v>
      </c>
      <c r="Z338">
        <v>1</v>
      </c>
      <c r="AA338">
        <v>1</v>
      </c>
      <c r="AB338">
        <v>2</v>
      </c>
      <c r="AC338" t="s">
        <v>1045</v>
      </c>
      <c r="AD338">
        <v>4732</v>
      </c>
      <c r="AE338">
        <v>29793</v>
      </c>
      <c r="AF338" t="s">
        <v>1052</v>
      </c>
      <c r="AG338" t="s">
        <v>139</v>
      </c>
      <c r="AH338" t="s">
        <v>145</v>
      </c>
      <c r="AI338" t="s">
        <v>25</v>
      </c>
      <c r="AJ338">
        <v>877</v>
      </c>
      <c r="AK338" t="s">
        <v>147</v>
      </c>
      <c r="AL338" t="s">
        <v>1323</v>
      </c>
      <c r="AT338" t="str">
        <f t="shared" si="20"/>
        <v>RE-0013</v>
      </c>
      <c r="AU338">
        <f t="shared" si="21"/>
        <v>3750</v>
      </c>
      <c r="AV338">
        <f t="shared" si="22"/>
        <v>-300</v>
      </c>
      <c r="AW338">
        <f t="shared" si="23"/>
        <v>3450</v>
      </c>
    </row>
    <row r="339" spans="1:49" ht="15" customHeight="1">
      <c r="A339" t="s">
        <v>1194</v>
      </c>
      <c r="B339" s="17" t="s">
        <v>1324</v>
      </c>
      <c r="C339" t="s">
        <v>21</v>
      </c>
      <c r="D339" s="10">
        <v>45884</v>
      </c>
      <c r="F339" t="s">
        <v>243</v>
      </c>
      <c r="G339" t="s">
        <v>1044</v>
      </c>
      <c r="H339" t="s">
        <v>137</v>
      </c>
      <c r="I339">
        <v>20430785266</v>
      </c>
      <c r="J339" t="s">
        <v>2319</v>
      </c>
      <c r="K339" s="10">
        <v>45884</v>
      </c>
      <c r="Q339">
        <v>1940</v>
      </c>
      <c r="R339">
        <v>20</v>
      </c>
      <c r="S339">
        <v>62</v>
      </c>
      <c r="T339">
        <v>73.16</v>
      </c>
      <c r="U339">
        <v>0</v>
      </c>
      <c r="V339">
        <v>1240</v>
      </c>
      <c r="W339">
        <v>18</v>
      </c>
      <c r="X339" s="17">
        <v>223.2</v>
      </c>
      <c r="Y339">
        <v>1463.2</v>
      </c>
      <c r="Z339">
        <v>1</v>
      </c>
      <c r="AA339">
        <v>1</v>
      </c>
      <c r="AB339">
        <v>5</v>
      </c>
      <c r="AC339" t="s">
        <v>138</v>
      </c>
      <c r="AD339">
        <v>470</v>
      </c>
      <c r="AE339">
        <v>29786</v>
      </c>
      <c r="AF339" t="s">
        <v>2053</v>
      </c>
      <c r="AG339" t="s">
        <v>139</v>
      </c>
      <c r="AH339" t="s">
        <v>145</v>
      </c>
      <c r="AI339" t="s">
        <v>25</v>
      </c>
      <c r="AJ339">
        <v>877</v>
      </c>
      <c r="AK339" t="s">
        <v>147</v>
      </c>
      <c r="AL339" t="s">
        <v>1086</v>
      </c>
      <c r="AT339" t="str">
        <f t="shared" si="20"/>
        <v>F F002-00015013</v>
      </c>
      <c r="AU339">
        <f t="shared" si="21"/>
        <v>1240</v>
      </c>
      <c r="AV339">
        <f t="shared" si="22"/>
        <v>223.2</v>
      </c>
      <c r="AW339">
        <f t="shared" si="23"/>
        <v>1463.2</v>
      </c>
    </row>
    <row r="340" spans="1:49" ht="15" customHeight="1">
      <c r="A340" t="s">
        <v>1183</v>
      </c>
      <c r="B340" s="17" t="s">
        <v>1325</v>
      </c>
      <c r="C340" t="s">
        <v>21</v>
      </c>
      <c r="D340" s="10">
        <v>45884</v>
      </c>
      <c r="F340" t="s">
        <v>572</v>
      </c>
      <c r="H340" t="s">
        <v>137</v>
      </c>
      <c r="J340" t="s">
        <v>2320</v>
      </c>
      <c r="K340" s="10">
        <v>45884</v>
      </c>
      <c r="Q340">
        <v>234</v>
      </c>
      <c r="R340">
        <v>1</v>
      </c>
      <c r="S340">
        <v>570</v>
      </c>
      <c r="T340">
        <v>672.6</v>
      </c>
      <c r="U340">
        <v>0</v>
      </c>
      <c r="V340">
        <v>570</v>
      </c>
      <c r="W340">
        <v>18</v>
      </c>
      <c r="X340" s="17">
        <v>102.6</v>
      </c>
      <c r="Y340">
        <v>672.6</v>
      </c>
      <c r="Z340">
        <v>1</v>
      </c>
      <c r="AA340">
        <v>1</v>
      </c>
      <c r="AB340">
        <v>5</v>
      </c>
      <c r="AC340" t="s">
        <v>138</v>
      </c>
      <c r="AD340">
        <v>2187</v>
      </c>
      <c r="AE340">
        <v>29778</v>
      </c>
      <c r="AF340" t="s">
        <v>2054</v>
      </c>
      <c r="AG340" t="s">
        <v>1135</v>
      </c>
      <c r="AH340" t="s">
        <v>145</v>
      </c>
      <c r="AI340" t="s">
        <v>25</v>
      </c>
      <c r="AJ340">
        <v>6746</v>
      </c>
      <c r="AK340" t="s">
        <v>1112</v>
      </c>
      <c r="AL340" t="s">
        <v>1326</v>
      </c>
      <c r="AT340" t="str">
        <f t="shared" si="20"/>
        <v>F E001-00000012</v>
      </c>
      <c r="AU340">
        <f t="shared" si="21"/>
        <v>570</v>
      </c>
      <c r="AV340">
        <f t="shared" si="22"/>
        <v>102.6</v>
      </c>
      <c r="AW340">
        <f t="shared" si="23"/>
        <v>672.6</v>
      </c>
    </row>
    <row r="341" spans="1:49" ht="15" customHeight="1">
      <c r="A341" t="s">
        <v>1320</v>
      </c>
      <c r="B341" s="17" t="s">
        <v>1327</v>
      </c>
      <c r="C341" t="s">
        <v>21</v>
      </c>
      <c r="D341" s="10">
        <v>45883</v>
      </c>
      <c r="F341" t="s">
        <v>348</v>
      </c>
      <c r="H341" t="s">
        <v>137</v>
      </c>
      <c r="I341">
        <v>20506717044</v>
      </c>
      <c r="J341" t="s">
        <v>2321</v>
      </c>
      <c r="K341" s="10">
        <v>45883</v>
      </c>
      <c r="Q341">
        <v>1916</v>
      </c>
      <c r="R341">
        <v>1</v>
      </c>
      <c r="S341">
        <v>16.95</v>
      </c>
      <c r="T341">
        <v>20</v>
      </c>
      <c r="U341">
        <v>0</v>
      </c>
      <c r="V341">
        <v>16.95</v>
      </c>
      <c r="W341">
        <v>17.989999999999998</v>
      </c>
      <c r="X341" s="17">
        <v>3.05</v>
      </c>
      <c r="Y341">
        <v>20</v>
      </c>
      <c r="Z341">
        <v>1</v>
      </c>
      <c r="AA341">
        <v>1</v>
      </c>
      <c r="AB341">
        <v>2</v>
      </c>
      <c r="AC341" t="s">
        <v>1045</v>
      </c>
      <c r="AD341">
        <v>2224</v>
      </c>
      <c r="AE341">
        <v>29856</v>
      </c>
      <c r="AF341" t="s">
        <v>93</v>
      </c>
      <c r="AG341" t="s">
        <v>139</v>
      </c>
      <c r="AH341" t="s">
        <v>145</v>
      </c>
      <c r="AI341" t="s">
        <v>25</v>
      </c>
      <c r="AJ341">
        <v>6743</v>
      </c>
      <c r="AK341" t="s">
        <v>1040</v>
      </c>
      <c r="AL341" t="s">
        <v>1328</v>
      </c>
      <c r="AT341" t="str">
        <f t="shared" si="20"/>
        <v>F FI40-00015675</v>
      </c>
      <c r="AU341">
        <f t="shared" si="21"/>
        <v>16.95</v>
      </c>
      <c r="AV341">
        <f t="shared" si="22"/>
        <v>3.05</v>
      </c>
      <c r="AW341">
        <f t="shared" si="23"/>
        <v>20</v>
      </c>
    </row>
    <row r="342" spans="1:49" ht="15" customHeight="1">
      <c r="A342" t="s">
        <v>1205</v>
      </c>
      <c r="B342">
        <v>17516879</v>
      </c>
      <c r="C342" t="s">
        <v>21</v>
      </c>
      <c r="D342" s="10">
        <v>45883</v>
      </c>
      <c r="F342" t="s">
        <v>414</v>
      </c>
      <c r="H342" t="s">
        <v>137</v>
      </c>
      <c r="I342">
        <v>20521233991</v>
      </c>
      <c r="J342" t="s">
        <v>2322</v>
      </c>
      <c r="K342" s="10">
        <v>45883</v>
      </c>
      <c r="Q342">
        <v>2014</v>
      </c>
      <c r="R342">
        <v>1</v>
      </c>
      <c r="S342">
        <v>109.32</v>
      </c>
      <c r="T342">
        <v>129</v>
      </c>
      <c r="U342">
        <v>0</v>
      </c>
      <c r="V342">
        <v>109.32</v>
      </c>
      <c r="W342">
        <v>18</v>
      </c>
      <c r="X342" s="17">
        <v>19.68</v>
      </c>
      <c r="Y342">
        <v>129</v>
      </c>
      <c r="Z342">
        <v>1</v>
      </c>
      <c r="AA342">
        <v>1</v>
      </c>
      <c r="AB342">
        <v>2</v>
      </c>
      <c r="AC342" t="s">
        <v>1045</v>
      </c>
      <c r="AD342">
        <v>1451</v>
      </c>
      <c r="AE342">
        <v>29845</v>
      </c>
      <c r="AF342" t="s">
        <v>2005</v>
      </c>
      <c r="AG342" t="s">
        <v>139</v>
      </c>
      <c r="AH342" t="s">
        <v>145</v>
      </c>
      <c r="AI342" t="s">
        <v>25</v>
      </c>
      <c r="AJ342">
        <v>6765</v>
      </c>
      <c r="AK342" t="s">
        <v>1206</v>
      </c>
      <c r="AL342" t="s">
        <v>1131</v>
      </c>
      <c r="AT342" t="str">
        <f t="shared" si="20"/>
        <v>R S001-17516879</v>
      </c>
      <c r="AU342">
        <f t="shared" si="21"/>
        <v>109.32</v>
      </c>
      <c r="AV342">
        <f t="shared" si="22"/>
        <v>19.68</v>
      </c>
      <c r="AW342">
        <f t="shared" si="23"/>
        <v>129</v>
      </c>
    </row>
    <row r="343" spans="1:49" ht="15" customHeight="1">
      <c r="A343" t="s">
        <v>1183</v>
      </c>
      <c r="B343" s="17" t="s">
        <v>1329</v>
      </c>
      <c r="C343" t="s">
        <v>21</v>
      </c>
      <c r="D343" s="10">
        <v>45883</v>
      </c>
      <c r="F343" t="s">
        <v>579</v>
      </c>
      <c r="H343" t="s">
        <v>137</v>
      </c>
      <c r="J343" t="s">
        <v>2323</v>
      </c>
      <c r="K343" s="10">
        <v>45883</v>
      </c>
      <c r="Q343">
        <v>1851</v>
      </c>
      <c r="R343">
        <v>1</v>
      </c>
      <c r="S343">
        <v>950</v>
      </c>
      <c r="T343">
        <v>1121</v>
      </c>
      <c r="U343">
        <v>0</v>
      </c>
      <c r="V343">
        <v>950</v>
      </c>
      <c r="W343">
        <v>18</v>
      </c>
      <c r="X343">
        <v>171</v>
      </c>
      <c r="Y343">
        <v>1121</v>
      </c>
      <c r="Z343">
        <v>1</v>
      </c>
      <c r="AA343">
        <v>1</v>
      </c>
      <c r="AB343">
        <v>2</v>
      </c>
      <c r="AC343" t="s">
        <v>1045</v>
      </c>
      <c r="AD343">
        <v>4658</v>
      </c>
      <c r="AE343">
        <v>29773</v>
      </c>
      <c r="AF343" t="s">
        <v>1052</v>
      </c>
      <c r="AG343" t="s">
        <v>139</v>
      </c>
      <c r="AH343" t="s">
        <v>145</v>
      </c>
      <c r="AI343" t="s">
        <v>25</v>
      </c>
      <c r="AJ343">
        <v>6743</v>
      </c>
      <c r="AK343" t="s">
        <v>1040</v>
      </c>
      <c r="AL343" t="s">
        <v>1098</v>
      </c>
      <c r="AT343" t="str">
        <f t="shared" si="20"/>
        <v>F E001-00000152</v>
      </c>
      <c r="AU343">
        <f t="shared" si="21"/>
        <v>950</v>
      </c>
      <c r="AV343">
        <f t="shared" si="22"/>
        <v>171</v>
      </c>
      <c r="AW343">
        <f t="shared" si="23"/>
        <v>1121</v>
      </c>
    </row>
    <row r="344" spans="1:49" ht="15" customHeight="1">
      <c r="A344" t="s">
        <v>1261</v>
      </c>
      <c r="B344" s="17" t="s">
        <v>1330</v>
      </c>
      <c r="C344" t="s">
        <v>21</v>
      </c>
      <c r="D344" s="10">
        <v>45882</v>
      </c>
      <c r="F344" t="s">
        <v>535</v>
      </c>
      <c r="H344" t="s">
        <v>137</v>
      </c>
      <c r="J344" t="s">
        <v>2324</v>
      </c>
      <c r="K344" s="10">
        <v>45882</v>
      </c>
      <c r="Q344">
        <v>2000</v>
      </c>
      <c r="R344">
        <v>4</v>
      </c>
      <c r="S344">
        <v>9.6</v>
      </c>
      <c r="T344">
        <v>11.327500000000001</v>
      </c>
      <c r="U344">
        <v>0</v>
      </c>
      <c r="V344">
        <v>38.4</v>
      </c>
      <c r="W344">
        <v>17.989999999999998</v>
      </c>
      <c r="X344" s="17">
        <v>6.91</v>
      </c>
      <c r="Y344">
        <v>45.31</v>
      </c>
      <c r="Z344">
        <v>1</v>
      </c>
      <c r="AA344">
        <v>1</v>
      </c>
      <c r="AB344">
        <v>5</v>
      </c>
      <c r="AC344" t="s">
        <v>138</v>
      </c>
      <c r="AD344">
        <v>2742</v>
      </c>
      <c r="AE344">
        <v>29867</v>
      </c>
      <c r="AF344" t="s">
        <v>1178</v>
      </c>
      <c r="AG344" t="s">
        <v>139</v>
      </c>
      <c r="AH344" t="s">
        <v>145</v>
      </c>
      <c r="AI344" t="s">
        <v>25</v>
      </c>
      <c r="AJ344">
        <v>6328</v>
      </c>
      <c r="AK344" t="s">
        <v>1331</v>
      </c>
      <c r="AL344" t="s">
        <v>1177</v>
      </c>
      <c r="AT344" t="str">
        <f t="shared" si="20"/>
        <v>F F004-00102454</v>
      </c>
      <c r="AU344">
        <f t="shared" si="21"/>
        <v>38.4</v>
      </c>
      <c r="AV344">
        <f t="shared" si="22"/>
        <v>6.91</v>
      </c>
      <c r="AW344">
        <f t="shared" si="23"/>
        <v>45.31</v>
      </c>
    </row>
    <row r="345" spans="1:49" ht="15" customHeight="1">
      <c r="A345" t="s">
        <v>1261</v>
      </c>
      <c r="B345" s="17" t="s">
        <v>1330</v>
      </c>
      <c r="C345" t="s">
        <v>21</v>
      </c>
      <c r="D345" s="10">
        <v>45882</v>
      </c>
      <c r="F345" t="s">
        <v>535</v>
      </c>
      <c r="H345" t="s">
        <v>137</v>
      </c>
      <c r="J345" t="s">
        <v>2324</v>
      </c>
      <c r="K345" s="10">
        <v>45882</v>
      </c>
      <c r="Q345">
        <v>1952</v>
      </c>
      <c r="R345">
        <v>2</v>
      </c>
      <c r="S345">
        <v>25</v>
      </c>
      <c r="T345">
        <v>29.5</v>
      </c>
      <c r="U345">
        <v>0</v>
      </c>
      <c r="V345">
        <v>50</v>
      </c>
      <c r="W345">
        <v>18</v>
      </c>
      <c r="X345">
        <v>9</v>
      </c>
      <c r="Y345">
        <v>59</v>
      </c>
      <c r="Z345">
        <v>1</v>
      </c>
      <c r="AA345">
        <v>1</v>
      </c>
      <c r="AB345">
        <v>5</v>
      </c>
      <c r="AC345" t="s">
        <v>138</v>
      </c>
      <c r="AD345">
        <v>2742</v>
      </c>
      <c r="AE345">
        <v>29868</v>
      </c>
      <c r="AF345" t="s">
        <v>1176</v>
      </c>
      <c r="AG345" t="s">
        <v>139</v>
      </c>
      <c r="AH345" t="s">
        <v>145</v>
      </c>
      <c r="AI345" t="s">
        <v>25</v>
      </c>
      <c r="AJ345">
        <v>6328</v>
      </c>
      <c r="AK345" t="s">
        <v>1331</v>
      </c>
      <c r="AL345" t="s">
        <v>1177</v>
      </c>
      <c r="AT345" t="str">
        <f t="shared" si="20"/>
        <v>F F004-00102454</v>
      </c>
      <c r="AU345">
        <f t="shared" si="21"/>
        <v>50</v>
      </c>
      <c r="AV345">
        <f t="shared" si="22"/>
        <v>9</v>
      </c>
      <c r="AW345">
        <f t="shared" si="23"/>
        <v>59</v>
      </c>
    </row>
    <row r="346" spans="1:49" ht="15" customHeight="1">
      <c r="A346" t="s">
        <v>1261</v>
      </c>
      <c r="B346" s="17" t="s">
        <v>1330</v>
      </c>
      <c r="C346" t="s">
        <v>21</v>
      </c>
      <c r="D346" s="10">
        <v>45882</v>
      </c>
      <c r="F346" t="s">
        <v>535</v>
      </c>
      <c r="H346" t="s">
        <v>137</v>
      </c>
      <c r="J346" t="s">
        <v>2324</v>
      </c>
      <c r="K346" s="10">
        <v>45882</v>
      </c>
      <c r="Q346">
        <v>2001</v>
      </c>
      <c r="R346">
        <v>3</v>
      </c>
      <c r="S346">
        <v>6</v>
      </c>
      <c r="T346" s="17" t="s">
        <v>1783</v>
      </c>
      <c r="U346">
        <v>0</v>
      </c>
      <c r="V346">
        <v>18</v>
      </c>
      <c r="W346">
        <v>18</v>
      </c>
      <c r="X346" s="17">
        <v>3.23999999999999</v>
      </c>
      <c r="Y346">
        <v>21.24</v>
      </c>
      <c r="Z346">
        <v>1</v>
      </c>
      <c r="AA346">
        <v>1</v>
      </c>
      <c r="AB346">
        <v>5</v>
      </c>
      <c r="AC346" t="s">
        <v>138</v>
      </c>
      <c r="AD346">
        <v>2742</v>
      </c>
      <c r="AE346">
        <v>29869</v>
      </c>
      <c r="AF346" t="s">
        <v>2025</v>
      </c>
      <c r="AG346" t="s">
        <v>139</v>
      </c>
      <c r="AH346" t="s">
        <v>145</v>
      </c>
      <c r="AI346" t="s">
        <v>25</v>
      </c>
      <c r="AJ346">
        <v>6328</v>
      </c>
      <c r="AK346" t="s">
        <v>1331</v>
      </c>
      <c r="AL346" t="s">
        <v>1177</v>
      </c>
      <c r="AT346" t="str">
        <f t="shared" si="20"/>
        <v>F F004-00102454</v>
      </c>
      <c r="AU346">
        <f t="shared" si="21"/>
        <v>18</v>
      </c>
      <c r="AV346">
        <f t="shared" si="22"/>
        <v>3.23999999999999</v>
      </c>
      <c r="AW346">
        <f t="shared" si="23"/>
        <v>21.24</v>
      </c>
    </row>
    <row r="347" spans="1:49" ht="15" customHeight="1">
      <c r="A347" t="s">
        <v>1261</v>
      </c>
      <c r="B347" s="17" t="s">
        <v>1330</v>
      </c>
      <c r="C347" t="s">
        <v>21</v>
      </c>
      <c r="D347" s="10">
        <v>45882</v>
      </c>
      <c r="F347" t="s">
        <v>535</v>
      </c>
      <c r="H347" t="s">
        <v>137</v>
      </c>
      <c r="J347" t="s">
        <v>2324</v>
      </c>
      <c r="K347" s="10">
        <v>45882</v>
      </c>
      <c r="Q347">
        <v>1942</v>
      </c>
      <c r="R347">
        <v>2</v>
      </c>
      <c r="S347">
        <v>4.2</v>
      </c>
      <c r="T347">
        <v>4.9550000000000001</v>
      </c>
      <c r="U347">
        <v>0</v>
      </c>
      <c r="V347">
        <v>8.4</v>
      </c>
      <c r="W347">
        <v>17.98</v>
      </c>
      <c r="X347" s="17">
        <v>1.50999999999999</v>
      </c>
      <c r="Y347">
        <v>9.91</v>
      </c>
      <c r="Z347">
        <v>1</v>
      </c>
      <c r="AA347">
        <v>1</v>
      </c>
      <c r="AB347">
        <v>5</v>
      </c>
      <c r="AC347" t="s">
        <v>138</v>
      </c>
      <c r="AD347">
        <v>2742</v>
      </c>
      <c r="AE347">
        <v>29870</v>
      </c>
      <c r="AF347" t="s">
        <v>2018</v>
      </c>
      <c r="AG347" t="s">
        <v>139</v>
      </c>
      <c r="AH347" t="s">
        <v>145</v>
      </c>
      <c r="AI347" t="s">
        <v>25</v>
      </c>
      <c r="AJ347">
        <v>6328</v>
      </c>
      <c r="AK347" t="s">
        <v>1331</v>
      </c>
      <c r="AL347" t="s">
        <v>1177</v>
      </c>
      <c r="AT347" t="str">
        <f t="shared" si="20"/>
        <v>F F004-00102454</v>
      </c>
      <c r="AU347">
        <f t="shared" si="21"/>
        <v>8.4</v>
      </c>
      <c r="AV347">
        <f t="shared" si="22"/>
        <v>1.50999999999999</v>
      </c>
      <c r="AW347">
        <f t="shared" si="23"/>
        <v>9.91</v>
      </c>
    </row>
    <row r="348" spans="1:49" ht="15" customHeight="1">
      <c r="A348" t="s">
        <v>1261</v>
      </c>
      <c r="B348" s="17" t="s">
        <v>1330</v>
      </c>
      <c r="C348" t="s">
        <v>21</v>
      </c>
      <c r="D348" s="10">
        <v>45882</v>
      </c>
      <c r="F348" t="s">
        <v>535</v>
      </c>
      <c r="H348" t="s">
        <v>137</v>
      </c>
      <c r="J348" t="s">
        <v>2324</v>
      </c>
      <c r="K348" s="10">
        <v>45882</v>
      </c>
      <c r="Q348">
        <v>2000</v>
      </c>
      <c r="R348">
        <v>1</v>
      </c>
      <c r="S348">
        <v>2</v>
      </c>
      <c r="T348">
        <v>2.36</v>
      </c>
      <c r="U348">
        <v>0</v>
      </c>
      <c r="V348">
        <v>2</v>
      </c>
      <c r="W348">
        <v>18</v>
      </c>
      <c r="X348" s="17">
        <v>0.35999999999999899</v>
      </c>
      <c r="Y348">
        <v>2.36</v>
      </c>
      <c r="Z348">
        <v>1</v>
      </c>
      <c r="AA348">
        <v>1</v>
      </c>
      <c r="AB348">
        <v>5</v>
      </c>
      <c r="AC348" t="s">
        <v>138</v>
      </c>
      <c r="AD348">
        <v>2742</v>
      </c>
      <c r="AE348">
        <v>29871</v>
      </c>
      <c r="AF348" t="s">
        <v>1178</v>
      </c>
      <c r="AG348" t="s">
        <v>139</v>
      </c>
      <c r="AH348" t="s">
        <v>145</v>
      </c>
      <c r="AI348" t="s">
        <v>25</v>
      </c>
      <c r="AJ348">
        <v>6328</v>
      </c>
      <c r="AK348" t="s">
        <v>1331</v>
      </c>
      <c r="AL348" t="s">
        <v>1177</v>
      </c>
      <c r="AT348" t="str">
        <f t="shared" si="20"/>
        <v>F F004-00102454</v>
      </c>
      <c r="AU348">
        <f t="shared" si="21"/>
        <v>2</v>
      </c>
      <c r="AV348">
        <f t="shared" si="22"/>
        <v>0.35999999999999899</v>
      </c>
      <c r="AW348">
        <f t="shared" si="23"/>
        <v>2.36</v>
      </c>
    </row>
    <row r="349" spans="1:49" ht="15" customHeight="1">
      <c r="A349" t="s">
        <v>1261</v>
      </c>
      <c r="B349" s="17" t="s">
        <v>1330</v>
      </c>
      <c r="C349" t="s">
        <v>21</v>
      </c>
      <c r="D349" s="10">
        <v>45882</v>
      </c>
      <c r="F349" t="s">
        <v>535</v>
      </c>
      <c r="H349" t="s">
        <v>137</v>
      </c>
      <c r="J349" t="s">
        <v>2324</v>
      </c>
      <c r="K349" s="10">
        <v>45882</v>
      </c>
      <c r="Q349">
        <v>2002</v>
      </c>
      <c r="R349">
        <v>1</v>
      </c>
      <c r="S349">
        <v>7.29</v>
      </c>
      <c r="T349">
        <v>8.6</v>
      </c>
      <c r="U349">
        <v>0</v>
      </c>
      <c r="V349">
        <v>7.29</v>
      </c>
      <c r="W349">
        <v>17.97</v>
      </c>
      <c r="X349" s="17">
        <v>1.3099999999999901</v>
      </c>
      <c r="Y349">
        <v>8.6</v>
      </c>
      <c r="Z349">
        <v>1</v>
      </c>
      <c r="AA349">
        <v>1</v>
      </c>
      <c r="AB349">
        <v>5</v>
      </c>
      <c r="AC349" t="s">
        <v>138</v>
      </c>
      <c r="AD349">
        <v>2742</v>
      </c>
      <c r="AE349">
        <v>29872</v>
      </c>
      <c r="AF349" t="s">
        <v>2325</v>
      </c>
      <c r="AG349" t="s">
        <v>139</v>
      </c>
      <c r="AH349" t="s">
        <v>145</v>
      </c>
      <c r="AI349" t="s">
        <v>25</v>
      </c>
      <c r="AJ349">
        <v>6328</v>
      </c>
      <c r="AK349" t="s">
        <v>1331</v>
      </c>
      <c r="AL349" t="s">
        <v>1177</v>
      </c>
      <c r="AT349" t="str">
        <f t="shared" si="20"/>
        <v>F F004-00102454</v>
      </c>
      <c r="AU349">
        <f t="shared" si="21"/>
        <v>7.29</v>
      </c>
      <c r="AV349">
        <f t="shared" si="22"/>
        <v>1.3099999999999901</v>
      </c>
      <c r="AW349">
        <f t="shared" si="23"/>
        <v>8.6</v>
      </c>
    </row>
    <row r="350" spans="1:49" ht="15" customHeight="1">
      <c r="A350" t="s">
        <v>1261</v>
      </c>
      <c r="B350" s="17" t="s">
        <v>1330</v>
      </c>
      <c r="C350" t="s">
        <v>21</v>
      </c>
      <c r="D350" s="10">
        <v>45882</v>
      </c>
      <c r="F350" t="s">
        <v>535</v>
      </c>
      <c r="H350" t="s">
        <v>137</v>
      </c>
      <c r="J350" t="s">
        <v>2324</v>
      </c>
      <c r="K350" s="10">
        <v>45882</v>
      </c>
      <c r="Q350">
        <v>2002</v>
      </c>
      <c r="R350">
        <v>1</v>
      </c>
      <c r="S350">
        <v>8.91</v>
      </c>
      <c r="T350">
        <v>10.51</v>
      </c>
      <c r="U350">
        <v>0</v>
      </c>
      <c r="V350">
        <v>8.91</v>
      </c>
      <c r="W350">
        <v>17.96</v>
      </c>
      <c r="X350" s="17">
        <v>1.5999999999999901</v>
      </c>
      <c r="Y350">
        <v>10.51</v>
      </c>
      <c r="Z350">
        <v>1</v>
      </c>
      <c r="AA350">
        <v>1</v>
      </c>
      <c r="AB350">
        <v>5</v>
      </c>
      <c r="AC350" t="s">
        <v>138</v>
      </c>
      <c r="AD350">
        <v>2742</v>
      </c>
      <c r="AE350">
        <v>29873</v>
      </c>
      <c r="AF350" t="s">
        <v>2325</v>
      </c>
      <c r="AG350" t="s">
        <v>139</v>
      </c>
      <c r="AH350" t="s">
        <v>145</v>
      </c>
      <c r="AI350" t="s">
        <v>25</v>
      </c>
      <c r="AJ350">
        <v>6328</v>
      </c>
      <c r="AK350" t="s">
        <v>1331</v>
      </c>
      <c r="AL350" t="s">
        <v>1177</v>
      </c>
      <c r="AT350" t="str">
        <f t="shared" si="20"/>
        <v>F F004-00102454</v>
      </c>
      <c r="AU350">
        <f t="shared" si="21"/>
        <v>8.91</v>
      </c>
      <c r="AV350">
        <f t="shared" si="22"/>
        <v>1.5999999999999901</v>
      </c>
      <c r="AW350">
        <f t="shared" si="23"/>
        <v>10.51</v>
      </c>
    </row>
    <row r="351" spans="1:49" ht="15" customHeight="1">
      <c r="A351" t="s">
        <v>1261</v>
      </c>
      <c r="B351" s="17" t="s">
        <v>1330</v>
      </c>
      <c r="C351" t="s">
        <v>21</v>
      </c>
      <c r="D351" s="10">
        <v>45882</v>
      </c>
      <c r="F351" t="s">
        <v>535</v>
      </c>
      <c r="H351" t="s">
        <v>137</v>
      </c>
      <c r="J351" t="s">
        <v>2324</v>
      </c>
      <c r="K351" s="10">
        <v>45882</v>
      </c>
      <c r="Q351">
        <v>1943</v>
      </c>
      <c r="R351">
        <v>1</v>
      </c>
      <c r="S351">
        <v>9</v>
      </c>
      <c r="T351">
        <v>10.62</v>
      </c>
      <c r="U351">
        <v>0</v>
      </c>
      <c r="V351">
        <v>9</v>
      </c>
      <c r="W351">
        <v>18</v>
      </c>
      <c r="X351" s="17">
        <v>1.6199999999999899</v>
      </c>
      <c r="Y351">
        <v>10.62</v>
      </c>
      <c r="Z351">
        <v>1</v>
      </c>
      <c r="AA351">
        <v>1</v>
      </c>
      <c r="AB351">
        <v>5</v>
      </c>
      <c r="AC351" t="s">
        <v>138</v>
      </c>
      <c r="AD351">
        <v>2742</v>
      </c>
      <c r="AE351">
        <v>29874</v>
      </c>
      <c r="AF351" t="s">
        <v>2030</v>
      </c>
      <c r="AG351" t="s">
        <v>139</v>
      </c>
      <c r="AH351" t="s">
        <v>145</v>
      </c>
      <c r="AI351" t="s">
        <v>25</v>
      </c>
      <c r="AJ351">
        <v>6328</v>
      </c>
      <c r="AK351" t="s">
        <v>1331</v>
      </c>
      <c r="AL351" t="s">
        <v>1177</v>
      </c>
      <c r="AT351" t="str">
        <f t="shared" si="20"/>
        <v>F F004-00102454</v>
      </c>
      <c r="AU351">
        <f t="shared" si="21"/>
        <v>9</v>
      </c>
      <c r="AV351">
        <f t="shared" si="22"/>
        <v>1.6199999999999899</v>
      </c>
      <c r="AW351">
        <f t="shared" si="23"/>
        <v>10.62</v>
      </c>
    </row>
    <row r="352" spans="1:49" ht="15" customHeight="1">
      <c r="A352" t="s">
        <v>1320</v>
      </c>
      <c r="B352" s="17" t="s">
        <v>1332</v>
      </c>
      <c r="C352" t="s">
        <v>21</v>
      </c>
      <c r="D352" s="10">
        <v>45881</v>
      </c>
      <c r="F352" t="s">
        <v>348</v>
      </c>
      <c r="H352" t="s">
        <v>137</v>
      </c>
      <c r="I352">
        <v>20506717044</v>
      </c>
      <c r="J352" t="s">
        <v>2326</v>
      </c>
      <c r="K352" s="10">
        <v>45881</v>
      </c>
      <c r="Q352">
        <v>238</v>
      </c>
      <c r="R352">
        <v>1</v>
      </c>
      <c r="S352">
        <v>224.15</v>
      </c>
      <c r="T352">
        <v>264.5</v>
      </c>
      <c r="U352">
        <v>0</v>
      </c>
      <c r="V352">
        <v>224.15</v>
      </c>
      <c r="W352">
        <v>18</v>
      </c>
      <c r="X352" s="17">
        <v>40.349999999999902</v>
      </c>
      <c r="Y352">
        <v>264.5</v>
      </c>
      <c r="Z352">
        <v>1</v>
      </c>
      <c r="AA352">
        <v>1</v>
      </c>
      <c r="AB352">
        <v>5</v>
      </c>
      <c r="AC352" t="s">
        <v>138</v>
      </c>
      <c r="AD352">
        <v>2224</v>
      </c>
      <c r="AE352">
        <v>29861</v>
      </c>
      <c r="AF352" t="s">
        <v>1996</v>
      </c>
      <c r="AG352" t="s">
        <v>1135</v>
      </c>
      <c r="AH352" t="s">
        <v>145</v>
      </c>
      <c r="AI352" t="s">
        <v>25</v>
      </c>
      <c r="AJ352">
        <v>6746</v>
      </c>
      <c r="AK352" t="s">
        <v>1112</v>
      </c>
      <c r="AL352" t="s">
        <v>1328</v>
      </c>
      <c r="AT352" t="str">
        <f t="shared" si="20"/>
        <v>F FI40-00015605</v>
      </c>
      <c r="AU352">
        <f t="shared" si="21"/>
        <v>224.15</v>
      </c>
      <c r="AV352">
        <f t="shared" si="22"/>
        <v>40.349999999999902</v>
      </c>
      <c r="AW352">
        <f t="shared" si="23"/>
        <v>264.5</v>
      </c>
    </row>
    <row r="353" spans="1:49" ht="15" customHeight="1">
      <c r="A353" t="s">
        <v>1333</v>
      </c>
      <c r="B353" t="s">
        <v>1334</v>
      </c>
      <c r="C353" t="s">
        <v>21</v>
      </c>
      <c r="D353" s="10">
        <v>45881</v>
      </c>
      <c r="F353" t="s">
        <v>422</v>
      </c>
      <c r="H353" t="s">
        <v>137</v>
      </c>
      <c r="I353">
        <v>20331898008</v>
      </c>
      <c r="J353" t="s">
        <v>2327</v>
      </c>
      <c r="K353" s="10">
        <v>45881</v>
      </c>
      <c r="Q353">
        <v>2023</v>
      </c>
      <c r="R353">
        <v>1</v>
      </c>
      <c r="S353">
        <v>697.9</v>
      </c>
      <c r="T353">
        <v>697.9</v>
      </c>
      <c r="U353">
        <v>0</v>
      </c>
      <c r="V353">
        <v>697.9</v>
      </c>
      <c r="W353">
        <v>0</v>
      </c>
      <c r="X353">
        <v>0</v>
      </c>
      <c r="Y353">
        <v>697.9</v>
      </c>
      <c r="Z353">
        <v>1</v>
      </c>
      <c r="AA353">
        <v>1</v>
      </c>
      <c r="AB353">
        <v>2</v>
      </c>
      <c r="AC353" t="s">
        <v>1045</v>
      </c>
      <c r="AD353">
        <v>1450</v>
      </c>
      <c r="AE353">
        <v>29830</v>
      </c>
      <c r="AF353" t="s">
        <v>2007</v>
      </c>
      <c r="AG353" t="s">
        <v>139</v>
      </c>
      <c r="AH353" t="s">
        <v>145</v>
      </c>
      <c r="AI353" t="s">
        <v>25</v>
      </c>
      <c r="AJ353">
        <v>6695</v>
      </c>
      <c r="AK353" t="s">
        <v>1252</v>
      </c>
      <c r="AL353" t="s">
        <v>1164</v>
      </c>
      <c r="AT353" t="str">
        <f t="shared" si="20"/>
        <v>R S108-313395-N-BV-04149</v>
      </c>
      <c r="AU353">
        <f t="shared" si="21"/>
        <v>697.9</v>
      </c>
      <c r="AV353">
        <f t="shared" si="22"/>
        <v>0</v>
      </c>
      <c r="AW353">
        <f t="shared" si="23"/>
        <v>697.9</v>
      </c>
    </row>
    <row r="354" spans="1:49" ht="15" customHeight="1">
      <c r="A354" t="s">
        <v>1335</v>
      </c>
      <c r="B354" s="17" t="s">
        <v>1336</v>
      </c>
      <c r="C354" t="s">
        <v>21</v>
      </c>
      <c r="D354" s="10">
        <v>45881</v>
      </c>
      <c r="F354" t="s">
        <v>1337</v>
      </c>
      <c r="G354" t="s">
        <v>1044</v>
      </c>
      <c r="H354" t="s">
        <v>137</v>
      </c>
      <c r="I354">
        <v>20418896915</v>
      </c>
      <c r="J354" t="s">
        <v>2328</v>
      </c>
      <c r="K354" s="10">
        <v>45881</v>
      </c>
      <c r="Q354">
        <v>1857</v>
      </c>
      <c r="R354">
        <v>1</v>
      </c>
      <c r="S354">
        <v>100</v>
      </c>
      <c r="T354">
        <v>118</v>
      </c>
      <c r="U354">
        <v>0</v>
      </c>
      <c r="V354">
        <v>100</v>
      </c>
      <c r="W354">
        <v>18</v>
      </c>
      <c r="X354">
        <v>18</v>
      </c>
      <c r="Y354">
        <v>118</v>
      </c>
      <c r="Z354">
        <v>1</v>
      </c>
      <c r="AA354">
        <v>1</v>
      </c>
      <c r="AB354">
        <v>5</v>
      </c>
      <c r="AC354" t="s">
        <v>138</v>
      </c>
      <c r="AD354">
        <v>570</v>
      </c>
      <c r="AE354">
        <v>29766</v>
      </c>
      <c r="AF354" t="s">
        <v>1972</v>
      </c>
      <c r="AG354" t="s">
        <v>139</v>
      </c>
      <c r="AH354" t="s">
        <v>145</v>
      </c>
      <c r="AI354" t="s">
        <v>25</v>
      </c>
      <c r="AJ354">
        <v>6797</v>
      </c>
      <c r="AK354" t="s">
        <v>1056</v>
      </c>
      <c r="AL354" t="s">
        <v>1057</v>
      </c>
      <c r="AT354" t="str">
        <f t="shared" si="20"/>
        <v>F F052-01625979</v>
      </c>
      <c r="AU354">
        <f t="shared" si="21"/>
        <v>100</v>
      </c>
      <c r="AV354">
        <f t="shared" si="22"/>
        <v>18</v>
      </c>
      <c r="AW354">
        <f t="shared" si="23"/>
        <v>118</v>
      </c>
    </row>
    <row r="355" spans="1:49" ht="15" customHeight="1">
      <c r="A355" t="s">
        <v>1338</v>
      </c>
      <c r="B355" s="17" t="s">
        <v>1339</v>
      </c>
      <c r="C355" t="s">
        <v>21</v>
      </c>
      <c r="D355" s="10">
        <v>45880</v>
      </c>
      <c r="F355" t="s">
        <v>293</v>
      </c>
      <c r="H355" t="s">
        <v>137</v>
      </c>
      <c r="I355">
        <v>20127765279</v>
      </c>
      <c r="J355" t="s">
        <v>2329</v>
      </c>
      <c r="K355" s="10">
        <v>45880</v>
      </c>
      <c r="Q355">
        <v>2048</v>
      </c>
      <c r="R355">
        <v>1</v>
      </c>
      <c r="S355">
        <v>64.41</v>
      </c>
      <c r="T355">
        <v>76</v>
      </c>
      <c r="U355">
        <v>0</v>
      </c>
      <c r="V355">
        <v>64.41</v>
      </c>
      <c r="W355">
        <v>17.989999999999998</v>
      </c>
      <c r="X355" s="17">
        <v>11.59</v>
      </c>
      <c r="Y355">
        <v>76</v>
      </c>
      <c r="Z355">
        <v>1</v>
      </c>
      <c r="AA355">
        <v>1</v>
      </c>
      <c r="AB355">
        <v>5</v>
      </c>
      <c r="AC355" t="s">
        <v>138</v>
      </c>
      <c r="AD355">
        <v>1532</v>
      </c>
      <c r="AE355">
        <v>30378</v>
      </c>
      <c r="AF355" t="s">
        <v>1145</v>
      </c>
      <c r="AG355" t="s">
        <v>139</v>
      </c>
      <c r="AH355" t="s">
        <v>145</v>
      </c>
      <c r="AI355" t="s">
        <v>25</v>
      </c>
      <c r="AJ355">
        <v>6806</v>
      </c>
      <c r="AK355" t="s">
        <v>1146</v>
      </c>
      <c r="AL355" t="s">
        <v>1098</v>
      </c>
      <c r="AT355" t="str">
        <f t="shared" si="20"/>
        <v>F F52U-00022257</v>
      </c>
      <c r="AU355">
        <f t="shared" si="21"/>
        <v>64.41</v>
      </c>
      <c r="AV355">
        <f t="shared" si="22"/>
        <v>11.59</v>
      </c>
      <c r="AW355">
        <f t="shared" si="23"/>
        <v>76</v>
      </c>
    </row>
    <row r="356" spans="1:49" ht="15" customHeight="1">
      <c r="A356" t="s">
        <v>1172</v>
      </c>
      <c r="B356">
        <v>13</v>
      </c>
      <c r="C356" t="s">
        <v>21</v>
      </c>
      <c r="D356" s="10">
        <v>45880</v>
      </c>
      <c r="F356" t="s">
        <v>236</v>
      </c>
      <c r="H356" t="s">
        <v>137</v>
      </c>
      <c r="I356">
        <v>10722818593</v>
      </c>
      <c r="J356" t="s">
        <v>2330</v>
      </c>
      <c r="K356" s="10">
        <v>45880</v>
      </c>
      <c r="Q356">
        <v>1993</v>
      </c>
      <c r="R356">
        <v>1</v>
      </c>
      <c r="S356">
        <v>846.09</v>
      </c>
      <c r="T356">
        <v>846.09</v>
      </c>
      <c r="U356">
        <v>0</v>
      </c>
      <c r="V356">
        <v>846.09</v>
      </c>
      <c r="W356">
        <v>0</v>
      </c>
      <c r="X356">
        <v>0</v>
      </c>
      <c r="Y356">
        <v>846.09</v>
      </c>
      <c r="Z356">
        <v>1</v>
      </c>
      <c r="AA356">
        <v>1</v>
      </c>
      <c r="AB356">
        <v>2</v>
      </c>
      <c r="AC356" t="s">
        <v>1045</v>
      </c>
      <c r="AD356">
        <v>4421</v>
      </c>
      <c r="AE356">
        <v>29759</v>
      </c>
      <c r="AF356" t="s">
        <v>2048</v>
      </c>
      <c r="AG356" t="s">
        <v>139</v>
      </c>
      <c r="AH356" t="s">
        <v>145</v>
      </c>
      <c r="AI356" t="s">
        <v>25</v>
      </c>
      <c r="AJ356">
        <v>6743</v>
      </c>
      <c r="AK356" t="s">
        <v>1040</v>
      </c>
      <c r="AL356" t="s">
        <v>1313</v>
      </c>
      <c r="AT356" t="str">
        <f t="shared" si="20"/>
        <v>R E001-13</v>
      </c>
      <c r="AU356">
        <f t="shared" si="21"/>
        <v>846.09</v>
      </c>
      <c r="AV356">
        <f t="shared" si="22"/>
        <v>0</v>
      </c>
      <c r="AW356">
        <f t="shared" si="23"/>
        <v>846.09</v>
      </c>
    </row>
    <row r="357" spans="1:49" ht="15" customHeight="1">
      <c r="A357" t="s">
        <v>1340</v>
      </c>
      <c r="B357" s="17" t="s">
        <v>1341</v>
      </c>
      <c r="C357" t="s">
        <v>21</v>
      </c>
      <c r="D357" s="10">
        <v>45876</v>
      </c>
      <c r="F357" s="19" t="s">
        <v>144</v>
      </c>
      <c r="H357" t="s">
        <v>137</v>
      </c>
      <c r="I357">
        <v>20421530107</v>
      </c>
      <c r="J357" t="s">
        <v>2331</v>
      </c>
      <c r="K357" s="10">
        <v>45876</v>
      </c>
      <c r="Q357">
        <v>1895</v>
      </c>
      <c r="R357">
        <v>5000</v>
      </c>
      <c r="S357" s="17" t="s">
        <v>1756</v>
      </c>
      <c r="T357">
        <v>0.19</v>
      </c>
      <c r="U357">
        <v>0</v>
      </c>
      <c r="V357">
        <v>805.08</v>
      </c>
      <c r="W357">
        <v>18</v>
      </c>
      <c r="X357" s="17">
        <v>144.91999999999899</v>
      </c>
      <c r="Y357">
        <v>950</v>
      </c>
      <c r="Z357">
        <v>1</v>
      </c>
      <c r="AA357">
        <v>1</v>
      </c>
      <c r="AB357">
        <v>5</v>
      </c>
      <c r="AC357" t="s">
        <v>138</v>
      </c>
      <c r="AD357">
        <v>1555</v>
      </c>
      <c r="AE357">
        <v>29783</v>
      </c>
      <c r="AF357" t="s">
        <v>2218</v>
      </c>
      <c r="AG357" t="s">
        <v>139</v>
      </c>
      <c r="AH357" t="s">
        <v>145</v>
      </c>
      <c r="AI357" t="s">
        <v>25</v>
      </c>
      <c r="AJ357">
        <v>877</v>
      </c>
      <c r="AK357" t="s">
        <v>147</v>
      </c>
      <c r="AL357" t="s">
        <v>1086</v>
      </c>
      <c r="AT357" t="str">
        <f t="shared" si="20"/>
        <v>FF-00200032368</v>
      </c>
      <c r="AU357">
        <f t="shared" si="21"/>
        <v>805.08</v>
      </c>
      <c r="AV357">
        <f t="shared" si="22"/>
        <v>144.91999999999899</v>
      </c>
      <c r="AW357">
        <f t="shared" si="23"/>
        <v>950</v>
      </c>
    </row>
    <row r="358" spans="1:49" ht="15" customHeight="1">
      <c r="A358" t="s">
        <v>1183</v>
      </c>
      <c r="B358" s="17" t="s">
        <v>1342</v>
      </c>
      <c r="C358" t="s">
        <v>21</v>
      </c>
      <c r="D358" s="10">
        <v>45876</v>
      </c>
      <c r="F358" t="s">
        <v>596</v>
      </c>
      <c r="H358" t="s">
        <v>137</v>
      </c>
      <c r="I358">
        <v>20608571630</v>
      </c>
      <c r="J358" t="s">
        <v>2332</v>
      </c>
      <c r="K358" s="10">
        <v>45876</v>
      </c>
      <c r="Q358">
        <v>1804</v>
      </c>
      <c r="R358">
        <v>1</v>
      </c>
      <c r="S358">
        <v>130</v>
      </c>
      <c r="T358">
        <v>153.4</v>
      </c>
      <c r="U358">
        <v>0</v>
      </c>
      <c r="V358">
        <v>130</v>
      </c>
      <c r="W358">
        <v>18</v>
      </c>
      <c r="X358" s="17">
        <v>23.4</v>
      </c>
      <c r="Y358">
        <v>153.4</v>
      </c>
      <c r="Z358">
        <v>1</v>
      </c>
      <c r="AA358">
        <v>1</v>
      </c>
      <c r="AB358">
        <v>2</v>
      </c>
      <c r="AC358" t="s">
        <v>1045</v>
      </c>
      <c r="AD358">
        <v>3996</v>
      </c>
      <c r="AE358">
        <v>29750</v>
      </c>
      <c r="AF358" t="s">
        <v>2333</v>
      </c>
      <c r="AG358" t="s">
        <v>1052</v>
      </c>
      <c r="AH358" t="s">
        <v>145</v>
      </c>
      <c r="AI358" t="s">
        <v>25</v>
      </c>
      <c r="AJ358">
        <v>6743</v>
      </c>
      <c r="AK358" t="s">
        <v>1040</v>
      </c>
      <c r="AL358" t="s">
        <v>1343</v>
      </c>
      <c r="AT358" t="str">
        <f t="shared" si="20"/>
        <v>F E001-00000441</v>
      </c>
      <c r="AU358">
        <f t="shared" si="21"/>
        <v>130</v>
      </c>
      <c r="AV358">
        <f t="shared" si="22"/>
        <v>23.4</v>
      </c>
      <c r="AW358">
        <f t="shared" si="23"/>
        <v>153.4</v>
      </c>
    </row>
    <row r="359" spans="1:49" ht="15" customHeight="1">
      <c r="A359" t="s">
        <v>1344</v>
      </c>
      <c r="B359" t="s">
        <v>1345</v>
      </c>
      <c r="C359" t="s">
        <v>21</v>
      </c>
      <c r="D359" s="10">
        <v>45873</v>
      </c>
      <c r="F359" t="s">
        <v>1096</v>
      </c>
      <c r="H359" t="s">
        <v>137</v>
      </c>
      <c r="I359">
        <v>20467534026</v>
      </c>
      <c r="J359" t="s">
        <v>2334</v>
      </c>
      <c r="K359" s="10">
        <v>45873</v>
      </c>
      <c r="Q359">
        <v>2027</v>
      </c>
      <c r="R359">
        <v>1</v>
      </c>
      <c r="S359">
        <v>51.98</v>
      </c>
      <c r="T359">
        <v>61.34</v>
      </c>
      <c r="U359">
        <v>0</v>
      </c>
      <c r="V359">
        <v>51.98</v>
      </c>
      <c r="W359">
        <v>18.010000000000002</v>
      </c>
      <c r="X359" s="17">
        <v>9.36</v>
      </c>
      <c r="Y359">
        <v>61.34</v>
      </c>
      <c r="Z359">
        <v>1</v>
      </c>
      <c r="AA359">
        <v>1</v>
      </c>
      <c r="AB359">
        <v>5</v>
      </c>
      <c r="AC359" t="s">
        <v>138</v>
      </c>
      <c r="AD359">
        <v>2218</v>
      </c>
      <c r="AE359">
        <v>30091</v>
      </c>
      <c r="AF359" t="s">
        <v>2055</v>
      </c>
      <c r="AG359" t="s">
        <v>139</v>
      </c>
      <c r="AH359" t="s">
        <v>145</v>
      </c>
      <c r="AI359" t="s">
        <v>25</v>
      </c>
      <c r="AJ359">
        <v>6743</v>
      </c>
      <c r="AK359" t="s">
        <v>1040</v>
      </c>
      <c r="AL359" t="s">
        <v>1164</v>
      </c>
      <c r="AT359" t="str">
        <f t="shared" si="20"/>
        <v>R SB 02-0 232062063</v>
      </c>
      <c r="AU359">
        <f t="shared" si="21"/>
        <v>51.98</v>
      </c>
      <c r="AV359">
        <f t="shared" si="22"/>
        <v>9.36</v>
      </c>
      <c r="AW359">
        <f t="shared" si="23"/>
        <v>61.34</v>
      </c>
    </row>
    <row r="360" spans="1:49" ht="15" customHeight="1">
      <c r="A360" t="s">
        <v>1194</v>
      </c>
      <c r="B360" s="17" t="s">
        <v>1346</v>
      </c>
      <c r="C360" t="s">
        <v>21</v>
      </c>
      <c r="D360" s="10">
        <v>45873</v>
      </c>
      <c r="F360" s="19" t="s">
        <v>144</v>
      </c>
      <c r="H360" t="s">
        <v>137</v>
      </c>
      <c r="I360">
        <v>20421530107</v>
      </c>
      <c r="J360" t="s">
        <v>2335</v>
      </c>
      <c r="K360" s="10">
        <v>45873</v>
      </c>
      <c r="Q360">
        <v>1895</v>
      </c>
      <c r="R360">
        <v>5000</v>
      </c>
      <c r="S360" s="17" t="s">
        <v>1756</v>
      </c>
      <c r="T360">
        <v>0.19</v>
      </c>
      <c r="U360">
        <v>0</v>
      </c>
      <c r="V360">
        <v>805.08</v>
      </c>
      <c r="W360">
        <v>18</v>
      </c>
      <c r="X360" s="17">
        <v>144.91999999999899</v>
      </c>
      <c r="Y360">
        <v>950</v>
      </c>
      <c r="Z360">
        <v>1</v>
      </c>
      <c r="AA360">
        <v>1</v>
      </c>
      <c r="AB360">
        <v>5</v>
      </c>
      <c r="AC360" t="s">
        <v>138</v>
      </c>
      <c r="AD360">
        <v>1555</v>
      </c>
      <c r="AE360">
        <v>29724</v>
      </c>
      <c r="AF360" t="s">
        <v>2218</v>
      </c>
      <c r="AG360" t="s">
        <v>139</v>
      </c>
      <c r="AH360" t="s">
        <v>145</v>
      </c>
      <c r="AI360" t="s">
        <v>25</v>
      </c>
      <c r="AJ360">
        <v>877</v>
      </c>
      <c r="AK360" t="s">
        <v>147</v>
      </c>
      <c r="AL360" t="s">
        <v>1086</v>
      </c>
      <c r="AT360" t="str">
        <f t="shared" si="20"/>
        <v>F F002-00032310</v>
      </c>
      <c r="AU360">
        <f t="shared" si="21"/>
        <v>805.08</v>
      </c>
      <c r="AV360">
        <f t="shared" si="22"/>
        <v>144.91999999999899</v>
      </c>
      <c r="AW360">
        <f t="shared" si="23"/>
        <v>950</v>
      </c>
    </row>
    <row r="361" spans="1:49" ht="15" customHeight="1">
      <c r="A361" t="s">
        <v>1194</v>
      </c>
      <c r="B361" s="17" t="s">
        <v>1346</v>
      </c>
      <c r="C361" t="s">
        <v>21</v>
      </c>
      <c r="D361" s="10">
        <v>45873</v>
      </c>
      <c r="F361" s="19" t="s">
        <v>144</v>
      </c>
      <c r="H361" t="s">
        <v>137</v>
      </c>
      <c r="I361">
        <v>20421530107</v>
      </c>
      <c r="J361" t="s">
        <v>2335</v>
      </c>
      <c r="K361" s="10">
        <v>45873</v>
      </c>
      <c r="Q361">
        <v>1895</v>
      </c>
      <c r="R361">
        <v>5000</v>
      </c>
      <c r="S361" s="17" t="s">
        <v>1756</v>
      </c>
      <c r="T361">
        <v>0.19</v>
      </c>
      <c r="U361">
        <v>0</v>
      </c>
      <c r="V361">
        <v>805.08</v>
      </c>
      <c r="W361">
        <v>18</v>
      </c>
      <c r="X361" s="17">
        <v>144.91999999999899</v>
      </c>
      <c r="Y361">
        <v>950</v>
      </c>
      <c r="Z361">
        <v>1</v>
      </c>
      <c r="AA361">
        <v>1</v>
      </c>
      <c r="AB361">
        <v>5</v>
      </c>
      <c r="AC361" t="s">
        <v>138</v>
      </c>
      <c r="AD361">
        <v>1555</v>
      </c>
      <c r="AE361">
        <v>29725</v>
      </c>
      <c r="AF361" t="s">
        <v>2218</v>
      </c>
      <c r="AG361" t="s">
        <v>139</v>
      </c>
      <c r="AH361" t="s">
        <v>145</v>
      </c>
      <c r="AI361" t="s">
        <v>25</v>
      </c>
      <c r="AJ361">
        <v>877</v>
      </c>
      <c r="AK361" t="s">
        <v>147</v>
      </c>
      <c r="AL361" t="s">
        <v>1086</v>
      </c>
      <c r="AT361" t="str">
        <f t="shared" si="20"/>
        <v>F F002-00032310</v>
      </c>
      <c r="AU361">
        <f t="shared" si="21"/>
        <v>805.08</v>
      </c>
      <c r="AV361">
        <f t="shared" si="22"/>
        <v>144.91999999999899</v>
      </c>
      <c r="AW361">
        <f t="shared" si="23"/>
        <v>950</v>
      </c>
    </row>
    <row r="362" spans="1:49" ht="15" customHeight="1">
      <c r="A362" t="s">
        <v>1194</v>
      </c>
      <c r="B362" s="17" t="s">
        <v>1346</v>
      </c>
      <c r="C362" t="s">
        <v>21</v>
      </c>
      <c r="D362" s="10">
        <v>45873</v>
      </c>
      <c r="F362" s="19" t="s">
        <v>144</v>
      </c>
      <c r="H362" t="s">
        <v>137</v>
      </c>
      <c r="I362">
        <v>20421530107</v>
      </c>
      <c r="J362" t="s">
        <v>2335</v>
      </c>
      <c r="K362" s="10">
        <v>45873</v>
      </c>
      <c r="Q362">
        <v>1895</v>
      </c>
      <c r="R362">
        <v>5000</v>
      </c>
      <c r="S362" s="17" t="s">
        <v>1756</v>
      </c>
      <c r="T362">
        <v>0.19</v>
      </c>
      <c r="U362">
        <v>0</v>
      </c>
      <c r="V362">
        <v>805.08</v>
      </c>
      <c r="W362">
        <v>18</v>
      </c>
      <c r="X362" s="17">
        <v>144.91999999999899</v>
      </c>
      <c r="Y362">
        <v>950</v>
      </c>
      <c r="Z362">
        <v>1</v>
      </c>
      <c r="AA362">
        <v>1</v>
      </c>
      <c r="AB362">
        <v>5</v>
      </c>
      <c r="AC362" t="s">
        <v>138</v>
      </c>
      <c r="AD362">
        <v>1555</v>
      </c>
      <c r="AE362">
        <v>29726</v>
      </c>
      <c r="AF362" t="s">
        <v>2218</v>
      </c>
      <c r="AG362" t="s">
        <v>139</v>
      </c>
      <c r="AH362" t="s">
        <v>145</v>
      </c>
      <c r="AI362" t="s">
        <v>25</v>
      </c>
      <c r="AJ362">
        <v>877</v>
      </c>
      <c r="AK362" t="s">
        <v>147</v>
      </c>
      <c r="AL362" t="s">
        <v>1086</v>
      </c>
      <c r="AT362" t="str">
        <f t="shared" si="20"/>
        <v>F F002-00032310</v>
      </c>
      <c r="AU362">
        <f t="shared" si="21"/>
        <v>805.08</v>
      </c>
      <c r="AV362">
        <f t="shared" si="22"/>
        <v>144.91999999999899</v>
      </c>
      <c r="AW362">
        <f t="shared" si="23"/>
        <v>950</v>
      </c>
    </row>
    <row r="363" spans="1:49" ht="15" customHeight="1">
      <c r="A363" t="s">
        <v>1194</v>
      </c>
      <c r="B363" s="17" t="s">
        <v>1346</v>
      </c>
      <c r="C363" t="s">
        <v>21</v>
      </c>
      <c r="D363" s="10">
        <v>45873</v>
      </c>
      <c r="F363" s="19" t="s">
        <v>144</v>
      </c>
      <c r="H363" t="s">
        <v>137</v>
      </c>
      <c r="I363">
        <v>20421530107</v>
      </c>
      <c r="J363" t="s">
        <v>2335</v>
      </c>
      <c r="K363" s="10">
        <v>45873</v>
      </c>
      <c r="Q363">
        <v>1895</v>
      </c>
      <c r="R363">
        <v>5000</v>
      </c>
      <c r="S363" s="17" t="s">
        <v>1756</v>
      </c>
      <c r="T363">
        <v>0.19</v>
      </c>
      <c r="U363">
        <v>0</v>
      </c>
      <c r="V363">
        <v>805.08</v>
      </c>
      <c r="W363">
        <v>18</v>
      </c>
      <c r="X363" s="17">
        <v>144.91999999999899</v>
      </c>
      <c r="Y363">
        <v>950</v>
      </c>
      <c r="Z363">
        <v>1</v>
      </c>
      <c r="AA363">
        <v>1</v>
      </c>
      <c r="AB363">
        <v>5</v>
      </c>
      <c r="AC363" t="s">
        <v>138</v>
      </c>
      <c r="AD363">
        <v>1555</v>
      </c>
      <c r="AE363">
        <v>29727</v>
      </c>
      <c r="AF363" t="s">
        <v>2218</v>
      </c>
      <c r="AG363" t="s">
        <v>139</v>
      </c>
      <c r="AH363" t="s">
        <v>145</v>
      </c>
      <c r="AI363" t="s">
        <v>25</v>
      </c>
      <c r="AJ363">
        <v>877</v>
      </c>
      <c r="AK363" t="s">
        <v>147</v>
      </c>
      <c r="AL363" t="s">
        <v>1086</v>
      </c>
      <c r="AT363" t="str">
        <f t="shared" si="20"/>
        <v>F F002-00032310</v>
      </c>
      <c r="AU363">
        <f t="shared" si="21"/>
        <v>805.08</v>
      </c>
      <c r="AV363">
        <f t="shared" si="22"/>
        <v>144.91999999999899</v>
      </c>
      <c r="AW363">
        <f t="shared" si="23"/>
        <v>950</v>
      </c>
    </row>
    <row r="364" spans="1:49" ht="15" customHeight="1">
      <c r="A364" t="s">
        <v>1194</v>
      </c>
      <c r="B364" s="17" t="s">
        <v>1346</v>
      </c>
      <c r="C364" t="s">
        <v>21</v>
      </c>
      <c r="D364" s="10">
        <v>45873</v>
      </c>
      <c r="F364" s="19" t="s">
        <v>144</v>
      </c>
      <c r="H364" t="s">
        <v>137</v>
      </c>
      <c r="I364">
        <v>20421530107</v>
      </c>
      <c r="J364" t="s">
        <v>2335</v>
      </c>
      <c r="K364" s="10">
        <v>45873</v>
      </c>
      <c r="Q364">
        <v>1895</v>
      </c>
      <c r="R364">
        <v>5000</v>
      </c>
      <c r="S364" s="17" t="s">
        <v>1756</v>
      </c>
      <c r="T364">
        <v>0.19</v>
      </c>
      <c r="U364">
        <v>0</v>
      </c>
      <c r="V364">
        <v>805.08</v>
      </c>
      <c r="W364">
        <v>18</v>
      </c>
      <c r="X364" s="17">
        <v>144.91999999999899</v>
      </c>
      <c r="Y364">
        <v>950</v>
      </c>
      <c r="Z364">
        <v>1</v>
      </c>
      <c r="AA364">
        <v>1</v>
      </c>
      <c r="AB364">
        <v>5</v>
      </c>
      <c r="AC364" t="s">
        <v>138</v>
      </c>
      <c r="AD364">
        <v>1555</v>
      </c>
      <c r="AE364">
        <v>29728</v>
      </c>
      <c r="AF364" t="s">
        <v>2218</v>
      </c>
      <c r="AG364" t="s">
        <v>139</v>
      </c>
      <c r="AH364" t="s">
        <v>145</v>
      </c>
      <c r="AI364" t="s">
        <v>25</v>
      </c>
      <c r="AJ364">
        <v>877</v>
      </c>
      <c r="AK364" t="s">
        <v>147</v>
      </c>
      <c r="AL364" t="s">
        <v>1086</v>
      </c>
      <c r="AT364" t="str">
        <f t="shared" si="20"/>
        <v>F F002-00032310</v>
      </c>
      <c r="AU364">
        <f t="shared" si="21"/>
        <v>805.08</v>
      </c>
      <c r="AV364">
        <f t="shared" si="22"/>
        <v>144.91999999999899</v>
      </c>
      <c r="AW364">
        <f t="shared" si="23"/>
        <v>950</v>
      </c>
    </row>
    <row r="365" spans="1:49" ht="15" customHeight="1">
      <c r="A365" t="s">
        <v>1194</v>
      </c>
      <c r="B365" s="17" t="s">
        <v>1346</v>
      </c>
      <c r="C365" t="s">
        <v>21</v>
      </c>
      <c r="D365" s="10">
        <v>45873</v>
      </c>
      <c r="F365" s="19" t="s">
        <v>144</v>
      </c>
      <c r="H365" t="s">
        <v>137</v>
      </c>
      <c r="I365">
        <v>20421530107</v>
      </c>
      <c r="J365" t="s">
        <v>2335</v>
      </c>
      <c r="K365" s="10">
        <v>45873</v>
      </c>
      <c r="Q365">
        <v>1895</v>
      </c>
      <c r="R365">
        <v>5000</v>
      </c>
      <c r="S365" s="17" t="s">
        <v>1756</v>
      </c>
      <c r="T365">
        <v>0.19</v>
      </c>
      <c r="U365">
        <v>0</v>
      </c>
      <c r="V365">
        <v>805.08</v>
      </c>
      <c r="W365">
        <v>18</v>
      </c>
      <c r="X365" s="17">
        <v>144.91999999999899</v>
      </c>
      <c r="Y365">
        <v>950</v>
      </c>
      <c r="Z365">
        <v>1</v>
      </c>
      <c r="AA365">
        <v>1</v>
      </c>
      <c r="AB365">
        <v>5</v>
      </c>
      <c r="AC365" t="s">
        <v>138</v>
      </c>
      <c r="AD365">
        <v>1555</v>
      </c>
      <c r="AE365">
        <v>29729</v>
      </c>
      <c r="AF365" t="s">
        <v>2218</v>
      </c>
      <c r="AG365" t="s">
        <v>139</v>
      </c>
      <c r="AH365" t="s">
        <v>145</v>
      </c>
      <c r="AI365" t="s">
        <v>25</v>
      </c>
      <c r="AJ365">
        <v>877</v>
      </c>
      <c r="AK365" t="s">
        <v>147</v>
      </c>
      <c r="AL365" t="s">
        <v>1086</v>
      </c>
      <c r="AT365" t="str">
        <f t="shared" si="20"/>
        <v>F F002-00032310</v>
      </c>
      <c r="AU365">
        <f t="shared" si="21"/>
        <v>805.08</v>
      </c>
      <c r="AV365">
        <f t="shared" si="22"/>
        <v>144.91999999999899</v>
      </c>
      <c r="AW365">
        <f t="shared" si="23"/>
        <v>950</v>
      </c>
    </row>
    <row r="366" spans="1:49" ht="15" customHeight="1">
      <c r="A366" t="s">
        <v>1194</v>
      </c>
      <c r="B366" s="17" t="s">
        <v>1346</v>
      </c>
      <c r="C366" t="s">
        <v>21</v>
      </c>
      <c r="D366" s="10">
        <v>45873</v>
      </c>
      <c r="F366" s="19" t="s">
        <v>144</v>
      </c>
      <c r="H366" t="s">
        <v>137</v>
      </c>
      <c r="I366">
        <v>20421530107</v>
      </c>
      <c r="J366" t="s">
        <v>2335</v>
      </c>
      <c r="K366" s="10">
        <v>45873</v>
      </c>
      <c r="Q366">
        <v>1895</v>
      </c>
      <c r="R366">
        <v>5000</v>
      </c>
      <c r="S366" s="17" t="s">
        <v>1756</v>
      </c>
      <c r="T366">
        <v>0.19</v>
      </c>
      <c r="U366">
        <v>0</v>
      </c>
      <c r="V366">
        <v>805.08</v>
      </c>
      <c r="W366">
        <v>18</v>
      </c>
      <c r="X366" s="17">
        <v>144.91999999999899</v>
      </c>
      <c r="Y366">
        <v>950</v>
      </c>
      <c r="Z366">
        <v>1</v>
      </c>
      <c r="AA366">
        <v>1</v>
      </c>
      <c r="AB366">
        <v>5</v>
      </c>
      <c r="AC366" t="s">
        <v>138</v>
      </c>
      <c r="AD366">
        <v>1555</v>
      </c>
      <c r="AE366">
        <v>29730</v>
      </c>
      <c r="AF366" t="s">
        <v>2218</v>
      </c>
      <c r="AG366" t="s">
        <v>139</v>
      </c>
      <c r="AH366" t="s">
        <v>145</v>
      </c>
      <c r="AI366" t="s">
        <v>25</v>
      </c>
      <c r="AJ366">
        <v>877</v>
      </c>
      <c r="AK366" t="s">
        <v>147</v>
      </c>
      <c r="AL366" t="s">
        <v>1086</v>
      </c>
      <c r="AT366" t="str">
        <f t="shared" si="20"/>
        <v>F F002-00032310</v>
      </c>
      <c r="AU366">
        <f t="shared" si="21"/>
        <v>805.08</v>
      </c>
      <c r="AV366">
        <f t="shared" si="22"/>
        <v>144.91999999999899</v>
      </c>
      <c r="AW366">
        <f t="shared" si="23"/>
        <v>950</v>
      </c>
    </row>
    <row r="367" spans="1:49" ht="15" customHeight="1">
      <c r="A367" t="s">
        <v>1194</v>
      </c>
      <c r="B367" s="17" t="s">
        <v>1346</v>
      </c>
      <c r="C367" t="s">
        <v>21</v>
      </c>
      <c r="D367" s="10">
        <v>45873</v>
      </c>
      <c r="F367" s="19" t="s">
        <v>144</v>
      </c>
      <c r="H367" t="s">
        <v>137</v>
      </c>
      <c r="I367">
        <v>20421530107</v>
      </c>
      <c r="J367" t="s">
        <v>2335</v>
      </c>
      <c r="K367" s="10">
        <v>45873</v>
      </c>
      <c r="Q367">
        <v>1895</v>
      </c>
      <c r="R367">
        <v>5000</v>
      </c>
      <c r="S367" s="17" t="s">
        <v>1756</v>
      </c>
      <c r="T367">
        <v>0.19</v>
      </c>
      <c r="U367">
        <v>0</v>
      </c>
      <c r="V367">
        <v>805.08</v>
      </c>
      <c r="W367">
        <v>18</v>
      </c>
      <c r="X367" s="17">
        <v>144.91999999999899</v>
      </c>
      <c r="Y367">
        <v>950</v>
      </c>
      <c r="Z367">
        <v>1</v>
      </c>
      <c r="AA367">
        <v>1</v>
      </c>
      <c r="AB367">
        <v>5</v>
      </c>
      <c r="AC367" t="s">
        <v>138</v>
      </c>
      <c r="AD367">
        <v>1555</v>
      </c>
      <c r="AE367">
        <v>29731</v>
      </c>
      <c r="AF367" t="s">
        <v>2218</v>
      </c>
      <c r="AG367" t="s">
        <v>139</v>
      </c>
      <c r="AH367" t="s">
        <v>145</v>
      </c>
      <c r="AI367" t="s">
        <v>25</v>
      </c>
      <c r="AJ367">
        <v>877</v>
      </c>
      <c r="AK367" t="s">
        <v>147</v>
      </c>
      <c r="AL367" t="s">
        <v>1086</v>
      </c>
      <c r="AT367" t="str">
        <f t="shared" si="20"/>
        <v>F F002-00032310</v>
      </c>
      <c r="AU367">
        <f t="shared" si="21"/>
        <v>805.08</v>
      </c>
      <c r="AV367">
        <f t="shared" si="22"/>
        <v>144.91999999999899</v>
      </c>
      <c r="AW367">
        <f t="shared" si="23"/>
        <v>950</v>
      </c>
    </row>
    <row r="368" spans="1:49" ht="15" customHeight="1">
      <c r="A368" t="s">
        <v>1183</v>
      </c>
      <c r="B368" s="17" t="s">
        <v>1061</v>
      </c>
      <c r="C368" t="s">
        <v>21</v>
      </c>
      <c r="D368" s="10">
        <v>45873</v>
      </c>
      <c r="F368" t="s">
        <v>455</v>
      </c>
      <c r="H368" t="s">
        <v>137</v>
      </c>
      <c r="I368">
        <v>10068780280</v>
      </c>
      <c r="J368" t="s">
        <v>2336</v>
      </c>
      <c r="K368" s="10">
        <v>45873</v>
      </c>
      <c r="Q368">
        <v>1999</v>
      </c>
      <c r="R368">
        <v>30</v>
      </c>
      <c r="S368">
        <v>45</v>
      </c>
      <c r="T368">
        <v>53.1</v>
      </c>
      <c r="U368">
        <v>0</v>
      </c>
      <c r="V368">
        <v>1350</v>
      </c>
      <c r="W368">
        <v>18</v>
      </c>
      <c r="X368">
        <v>243</v>
      </c>
      <c r="Y368">
        <v>1593</v>
      </c>
      <c r="Z368">
        <v>1</v>
      </c>
      <c r="AA368">
        <v>1</v>
      </c>
      <c r="AB368">
        <v>5</v>
      </c>
      <c r="AC368" t="s">
        <v>138</v>
      </c>
      <c r="AD368">
        <v>1492</v>
      </c>
      <c r="AE368">
        <v>29721</v>
      </c>
      <c r="AF368" t="s">
        <v>2012</v>
      </c>
      <c r="AG368" t="s">
        <v>139</v>
      </c>
      <c r="AH368" t="s">
        <v>145</v>
      </c>
      <c r="AI368" t="s">
        <v>25</v>
      </c>
      <c r="AJ368">
        <v>6804</v>
      </c>
      <c r="AK368" t="s">
        <v>1199</v>
      </c>
      <c r="AL368" t="s">
        <v>1236</v>
      </c>
      <c r="AT368" t="str">
        <f t="shared" si="20"/>
        <v>F E001-00000057</v>
      </c>
      <c r="AU368">
        <f t="shared" si="21"/>
        <v>1350</v>
      </c>
      <c r="AV368">
        <f t="shared" si="22"/>
        <v>243</v>
      </c>
      <c r="AW368">
        <f t="shared" si="23"/>
        <v>1593</v>
      </c>
    </row>
    <row r="369" spans="1:49" ht="15" customHeight="1">
      <c r="A369" t="s">
        <v>1183</v>
      </c>
      <c r="B369" s="17" t="s">
        <v>1347</v>
      </c>
      <c r="C369" t="s">
        <v>21</v>
      </c>
      <c r="D369" s="10">
        <v>45873</v>
      </c>
      <c r="F369" t="s">
        <v>1076</v>
      </c>
      <c r="H369" t="s">
        <v>137</v>
      </c>
      <c r="I369">
        <v>10440668581</v>
      </c>
      <c r="J369" t="s">
        <v>2337</v>
      </c>
      <c r="K369" s="10">
        <v>45873</v>
      </c>
      <c r="Q369">
        <v>1939</v>
      </c>
      <c r="R369">
        <v>1</v>
      </c>
      <c r="S369">
        <v>600</v>
      </c>
      <c r="T369">
        <v>708</v>
      </c>
      <c r="U369">
        <v>0</v>
      </c>
      <c r="V369">
        <v>600</v>
      </c>
      <c r="W369">
        <v>18</v>
      </c>
      <c r="X369">
        <v>108</v>
      </c>
      <c r="Y369">
        <v>708</v>
      </c>
      <c r="Z369">
        <v>1</v>
      </c>
      <c r="AA369">
        <v>1</v>
      </c>
      <c r="AB369">
        <v>2</v>
      </c>
      <c r="AC369" t="s">
        <v>1045</v>
      </c>
      <c r="AD369">
        <v>1389</v>
      </c>
      <c r="AE369">
        <v>29718</v>
      </c>
      <c r="AF369" t="s">
        <v>2155</v>
      </c>
      <c r="AG369" t="s">
        <v>139</v>
      </c>
      <c r="AH369" t="s">
        <v>145</v>
      </c>
      <c r="AI369" t="s">
        <v>25</v>
      </c>
      <c r="AJ369">
        <v>6743</v>
      </c>
      <c r="AK369" t="s">
        <v>1040</v>
      </c>
      <c r="AL369" t="s">
        <v>1053</v>
      </c>
      <c r="AT369" t="str">
        <f t="shared" si="20"/>
        <v>F E001-00000101</v>
      </c>
      <c r="AU369">
        <f t="shared" si="21"/>
        <v>600</v>
      </c>
      <c r="AV369">
        <f t="shared" si="22"/>
        <v>108</v>
      </c>
      <c r="AW369">
        <f t="shared" si="23"/>
        <v>708</v>
      </c>
    </row>
    <row r="370" spans="1:49" ht="15" customHeight="1">
      <c r="A370" t="s">
        <v>1172</v>
      </c>
      <c r="B370">
        <v>23</v>
      </c>
      <c r="C370" t="s">
        <v>21</v>
      </c>
      <c r="D370" s="10">
        <v>45873</v>
      </c>
      <c r="F370" t="s">
        <v>601</v>
      </c>
      <c r="H370" t="s">
        <v>137</v>
      </c>
      <c r="I370">
        <v>10746545393</v>
      </c>
      <c r="J370" t="s">
        <v>2338</v>
      </c>
      <c r="K370" s="10">
        <v>45873</v>
      </c>
      <c r="Q370">
        <v>1846</v>
      </c>
      <c r="R370">
        <v>19</v>
      </c>
      <c r="S370">
        <v>110</v>
      </c>
      <c r="T370">
        <v>110</v>
      </c>
      <c r="U370">
        <v>0</v>
      </c>
      <c r="V370">
        <v>2090</v>
      </c>
      <c r="W370">
        <v>0</v>
      </c>
      <c r="X370">
        <v>0</v>
      </c>
      <c r="Y370">
        <v>2090</v>
      </c>
      <c r="Z370">
        <v>1</v>
      </c>
      <c r="AA370">
        <v>1</v>
      </c>
      <c r="AB370">
        <v>2</v>
      </c>
      <c r="AC370" t="s">
        <v>1045</v>
      </c>
      <c r="AD370">
        <v>1550</v>
      </c>
      <c r="AE370">
        <v>29664</v>
      </c>
      <c r="AF370" t="s">
        <v>2006</v>
      </c>
      <c r="AG370" t="s">
        <v>139</v>
      </c>
      <c r="AH370" t="s">
        <v>145</v>
      </c>
      <c r="AI370" t="s">
        <v>25</v>
      </c>
      <c r="AJ370">
        <v>6743</v>
      </c>
      <c r="AK370" t="s">
        <v>1040</v>
      </c>
      <c r="AL370" t="s">
        <v>1053</v>
      </c>
      <c r="AT370" t="str">
        <f t="shared" si="20"/>
        <v>R E001-23</v>
      </c>
      <c r="AU370">
        <f t="shared" si="21"/>
        <v>2090</v>
      </c>
      <c r="AV370">
        <f t="shared" si="22"/>
        <v>0</v>
      </c>
      <c r="AW370">
        <f t="shared" si="23"/>
        <v>2090</v>
      </c>
    </row>
    <row r="371" spans="1:49" ht="15" customHeight="1">
      <c r="A371" t="s">
        <v>1183</v>
      </c>
      <c r="B371" s="17" t="s">
        <v>1348</v>
      </c>
      <c r="C371" t="s">
        <v>21</v>
      </c>
      <c r="D371" s="10">
        <v>45872</v>
      </c>
      <c r="F371" t="s">
        <v>609</v>
      </c>
      <c r="H371" t="s">
        <v>137</v>
      </c>
      <c r="J371" t="s">
        <v>2339</v>
      </c>
      <c r="K371" s="10">
        <v>45872</v>
      </c>
      <c r="Q371">
        <v>1931</v>
      </c>
      <c r="R371">
        <v>1</v>
      </c>
      <c r="S371">
        <v>101.69</v>
      </c>
      <c r="T371">
        <v>120</v>
      </c>
      <c r="U371">
        <v>0</v>
      </c>
      <c r="V371">
        <v>101.69</v>
      </c>
      <c r="W371">
        <v>18.010000000000002</v>
      </c>
      <c r="X371" s="17">
        <v>18.309999999999999</v>
      </c>
      <c r="Y371">
        <v>120</v>
      </c>
      <c r="Z371">
        <v>1</v>
      </c>
      <c r="AA371">
        <v>1</v>
      </c>
      <c r="AB371">
        <v>5</v>
      </c>
      <c r="AC371" t="s">
        <v>138</v>
      </c>
      <c r="AD371">
        <v>3964</v>
      </c>
      <c r="AE371">
        <v>29673</v>
      </c>
      <c r="AF371" t="s">
        <v>2056</v>
      </c>
      <c r="AG371" t="s">
        <v>139</v>
      </c>
      <c r="AH371" t="s">
        <v>145</v>
      </c>
      <c r="AI371" t="s">
        <v>25</v>
      </c>
      <c r="AJ371">
        <v>6743</v>
      </c>
      <c r="AK371" t="s">
        <v>1040</v>
      </c>
      <c r="AL371" t="s">
        <v>1079</v>
      </c>
      <c r="AT371" t="str">
        <f t="shared" si="20"/>
        <v>F E001-00001138</v>
      </c>
      <c r="AU371">
        <f t="shared" si="21"/>
        <v>101.69</v>
      </c>
      <c r="AV371">
        <f t="shared" si="22"/>
        <v>18.309999999999999</v>
      </c>
      <c r="AW371">
        <f t="shared" si="23"/>
        <v>120</v>
      </c>
    </row>
    <row r="372" spans="1:49" ht="15" customHeight="1">
      <c r="A372" t="s">
        <v>1349</v>
      </c>
      <c r="B372" s="17" t="s">
        <v>1350</v>
      </c>
      <c r="C372" t="s">
        <v>21</v>
      </c>
      <c r="D372" s="10">
        <v>45932</v>
      </c>
      <c r="E372" s="18">
        <v>45957.420671296299</v>
      </c>
      <c r="F372" t="s">
        <v>495</v>
      </c>
      <c r="H372" t="s">
        <v>137</v>
      </c>
      <c r="I372">
        <v>20544622804</v>
      </c>
      <c r="J372" t="s">
        <v>2340</v>
      </c>
      <c r="K372" s="10">
        <v>45932</v>
      </c>
      <c r="Q372">
        <v>1912</v>
      </c>
      <c r="R372">
        <v>1</v>
      </c>
      <c r="S372">
        <v>88</v>
      </c>
      <c r="T372">
        <v>88</v>
      </c>
      <c r="U372">
        <v>0</v>
      </c>
      <c r="V372">
        <v>88</v>
      </c>
      <c r="W372">
        <v>0</v>
      </c>
      <c r="X372">
        <v>0</v>
      </c>
      <c r="Y372">
        <v>88</v>
      </c>
      <c r="Z372">
        <v>1</v>
      </c>
      <c r="AA372">
        <v>1</v>
      </c>
      <c r="AB372">
        <v>5</v>
      </c>
      <c r="AC372" t="s">
        <v>138</v>
      </c>
      <c r="AD372">
        <v>6146</v>
      </c>
      <c r="AE372">
        <v>30777</v>
      </c>
      <c r="AF372" t="s">
        <v>1068</v>
      </c>
      <c r="AG372" t="s">
        <v>139</v>
      </c>
      <c r="AH372" t="s">
        <v>145</v>
      </c>
      <c r="AI372" t="s">
        <v>25</v>
      </c>
      <c r="AJ372">
        <v>6726</v>
      </c>
      <c r="AK372" t="s">
        <v>141</v>
      </c>
      <c r="AL372" t="s">
        <v>1069</v>
      </c>
      <c r="AT372" t="str">
        <f t="shared" si="20"/>
        <v>F204-00002733</v>
      </c>
      <c r="AU372">
        <f t="shared" si="21"/>
        <v>88</v>
      </c>
      <c r="AV372">
        <f t="shared" si="22"/>
        <v>0</v>
      </c>
      <c r="AW372">
        <f t="shared" si="23"/>
        <v>88</v>
      </c>
    </row>
    <row r="373" spans="1:49" ht="15" customHeight="1">
      <c r="A373" t="s">
        <v>1351</v>
      </c>
      <c r="B373" s="17" t="s">
        <v>1352</v>
      </c>
      <c r="C373" t="s">
        <v>21</v>
      </c>
      <c r="D373" s="10">
        <v>45932</v>
      </c>
      <c r="E373" s="18">
        <v>45957.417523148149</v>
      </c>
      <c r="F373" t="s">
        <v>612</v>
      </c>
      <c r="H373" t="s">
        <v>137</v>
      </c>
      <c r="I373">
        <v>20509778974</v>
      </c>
      <c r="J373" t="s">
        <v>2341</v>
      </c>
      <c r="K373" s="10">
        <v>45932</v>
      </c>
      <c r="Q373">
        <v>1994</v>
      </c>
      <c r="R373">
        <v>1</v>
      </c>
      <c r="S373">
        <v>61</v>
      </c>
      <c r="T373">
        <v>61</v>
      </c>
      <c r="U373">
        <v>0</v>
      </c>
      <c r="V373">
        <v>61</v>
      </c>
      <c r="W373">
        <v>0</v>
      </c>
      <c r="X373">
        <v>0</v>
      </c>
      <c r="Y373">
        <v>61</v>
      </c>
      <c r="Z373">
        <v>1</v>
      </c>
      <c r="AA373">
        <v>1</v>
      </c>
      <c r="AB373">
        <v>5</v>
      </c>
      <c r="AC373" t="s">
        <v>138</v>
      </c>
      <c r="AD373">
        <v>6145</v>
      </c>
      <c r="AE373">
        <v>30774</v>
      </c>
      <c r="AF373" t="s">
        <v>1239</v>
      </c>
      <c r="AG373" t="s">
        <v>139</v>
      </c>
      <c r="AH373" t="s">
        <v>145</v>
      </c>
      <c r="AI373" t="s">
        <v>25</v>
      </c>
      <c r="AJ373">
        <v>6726</v>
      </c>
      <c r="AK373" t="s">
        <v>141</v>
      </c>
      <c r="AL373" t="s">
        <v>1069</v>
      </c>
      <c r="AT373" t="str">
        <f t="shared" si="20"/>
        <v>F201-00012170</v>
      </c>
      <c r="AU373">
        <f t="shared" si="21"/>
        <v>61</v>
      </c>
      <c r="AV373">
        <f t="shared" si="22"/>
        <v>0</v>
      </c>
      <c r="AW373">
        <f t="shared" si="23"/>
        <v>61</v>
      </c>
    </row>
    <row r="374" spans="1:49" ht="15" customHeight="1">
      <c r="A374" t="s">
        <v>1256</v>
      </c>
      <c r="B374" s="17" t="s">
        <v>1353</v>
      </c>
      <c r="C374" t="s">
        <v>21</v>
      </c>
      <c r="D374" s="10">
        <v>45871</v>
      </c>
      <c r="F374" t="s">
        <v>615</v>
      </c>
      <c r="H374" t="s">
        <v>137</v>
      </c>
      <c r="I374">
        <v>10271523471</v>
      </c>
      <c r="J374" t="s">
        <v>2342</v>
      </c>
      <c r="K374" s="10">
        <v>45871</v>
      </c>
      <c r="Q374">
        <v>1912</v>
      </c>
      <c r="R374">
        <v>1</v>
      </c>
      <c r="S374">
        <v>112.71</v>
      </c>
      <c r="T374">
        <v>133</v>
      </c>
      <c r="U374">
        <v>0</v>
      </c>
      <c r="V374">
        <v>112.71</v>
      </c>
      <c r="W374">
        <v>18</v>
      </c>
      <c r="X374" s="17">
        <v>20.29</v>
      </c>
      <c r="Y374">
        <v>133</v>
      </c>
      <c r="Z374">
        <v>1</v>
      </c>
      <c r="AA374">
        <v>1</v>
      </c>
      <c r="AB374">
        <v>5</v>
      </c>
      <c r="AC374" t="s">
        <v>138</v>
      </c>
      <c r="AD374">
        <v>4981</v>
      </c>
      <c r="AE374">
        <v>30048</v>
      </c>
      <c r="AF374" t="s">
        <v>1068</v>
      </c>
      <c r="AG374" t="s">
        <v>139</v>
      </c>
      <c r="AH374" t="s">
        <v>145</v>
      </c>
      <c r="AI374" t="s">
        <v>25</v>
      </c>
      <c r="AJ374">
        <v>6726</v>
      </c>
      <c r="AK374" t="s">
        <v>141</v>
      </c>
      <c r="AL374" t="s">
        <v>1069</v>
      </c>
      <c r="AT374" t="str">
        <f t="shared" si="20"/>
        <v>F F001-00004435</v>
      </c>
      <c r="AU374">
        <f t="shared" si="21"/>
        <v>112.71</v>
      </c>
      <c r="AV374">
        <f t="shared" si="22"/>
        <v>20.29</v>
      </c>
      <c r="AW374">
        <f t="shared" si="23"/>
        <v>133</v>
      </c>
    </row>
    <row r="375" spans="1:49" ht="15" customHeight="1">
      <c r="A375" t="s">
        <v>1354</v>
      </c>
      <c r="B375">
        <v>5447857</v>
      </c>
      <c r="C375" t="s">
        <v>21</v>
      </c>
      <c r="D375" s="10">
        <v>45870</v>
      </c>
      <c r="F375" t="s">
        <v>246</v>
      </c>
      <c r="H375" t="s">
        <v>137</v>
      </c>
      <c r="I375">
        <v>20341841357</v>
      </c>
      <c r="J375" t="s">
        <v>2343</v>
      </c>
      <c r="K375" s="10">
        <v>45870</v>
      </c>
      <c r="Q375">
        <v>1911</v>
      </c>
      <c r="R375">
        <v>1</v>
      </c>
      <c r="S375">
        <v>576.57000000000005</v>
      </c>
      <c r="T375">
        <v>680.35</v>
      </c>
      <c r="U375">
        <v>0</v>
      </c>
      <c r="V375">
        <v>576.57000000000005</v>
      </c>
      <c r="W375">
        <v>18</v>
      </c>
      <c r="X375" s="17">
        <v>103.77999999999901</v>
      </c>
      <c r="Y375">
        <v>680.35</v>
      </c>
      <c r="Z375">
        <v>1</v>
      </c>
      <c r="AA375">
        <v>1</v>
      </c>
      <c r="AB375">
        <v>5</v>
      </c>
      <c r="AC375" t="s">
        <v>138</v>
      </c>
      <c r="AD375">
        <v>1406</v>
      </c>
      <c r="AE375">
        <v>29923</v>
      </c>
      <c r="AF375" t="s">
        <v>2057</v>
      </c>
      <c r="AG375" t="s">
        <v>139</v>
      </c>
      <c r="AH375" t="s">
        <v>140</v>
      </c>
      <c r="AI375" t="s">
        <v>23</v>
      </c>
      <c r="AJ375">
        <v>6727</v>
      </c>
      <c r="AK375" t="s">
        <v>148</v>
      </c>
      <c r="AL375" t="s">
        <v>1355</v>
      </c>
      <c r="AT375" t="str">
        <f t="shared" si="20"/>
        <v>BLAAHNZ-5447857</v>
      </c>
      <c r="AU375">
        <f t="shared" si="21"/>
        <v>576.57000000000005</v>
      </c>
      <c r="AV375">
        <f t="shared" si="22"/>
        <v>103.77999999999901</v>
      </c>
      <c r="AW375">
        <f t="shared" si="23"/>
        <v>680.35</v>
      </c>
    </row>
    <row r="376" spans="1:49" ht="15" customHeight="1">
      <c r="A376" t="s">
        <v>1356</v>
      </c>
      <c r="B376">
        <v>5448205</v>
      </c>
      <c r="C376" t="s">
        <v>21</v>
      </c>
      <c r="D376" s="10">
        <v>45870</v>
      </c>
      <c r="F376" t="s">
        <v>246</v>
      </c>
      <c r="H376" t="s">
        <v>137</v>
      </c>
      <c r="I376">
        <v>20341841357</v>
      </c>
      <c r="J376" t="s">
        <v>2344</v>
      </c>
      <c r="K376" s="10">
        <v>45870</v>
      </c>
      <c r="Q376">
        <v>1911</v>
      </c>
      <c r="R376">
        <v>1</v>
      </c>
      <c r="S376">
        <v>519.92999999999995</v>
      </c>
      <c r="T376">
        <v>613.52</v>
      </c>
      <c r="U376">
        <v>0</v>
      </c>
      <c r="V376">
        <v>519.92999999999995</v>
      </c>
      <c r="W376">
        <v>18</v>
      </c>
      <c r="X376" s="17">
        <v>93.59</v>
      </c>
      <c r="Y376">
        <v>613.52</v>
      </c>
      <c r="Z376">
        <v>1</v>
      </c>
      <c r="AA376">
        <v>1</v>
      </c>
      <c r="AB376">
        <v>5</v>
      </c>
      <c r="AC376" t="s">
        <v>138</v>
      </c>
      <c r="AD376">
        <v>1406</v>
      </c>
      <c r="AE376">
        <v>29918</v>
      </c>
      <c r="AF376" t="s">
        <v>2057</v>
      </c>
      <c r="AG376" t="s">
        <v>139</v>
      </c>
      <c r="AH376" t="s">
        <v>145</v>
      </c>
      <c r="AI376" t="s">
        <v>25</v>
      </c>
      <c r="AJ376">
        <v>6727</v>
      </c>
      <c r="AK376" t="s">
        <v>148</v>
      </c>
      <c r="AL376" t="s">
        <v>1355</v>
      </c>
      <c r="AT376" t="str">
        <f t="shared" si="20"/>
        <v>BLAHWUJ-5448205</v>
      </c>
      <c r="AU376">
        <f t="shared" si="21"/>
        <v>519.92999999999995</v>
      </c>
      <c r="AV376">
        <f t="shared" si="22"/>
        <v>93.59</v>
      </c>
      <c r="AW376">
        <f t="shared" si="23"/>
        <v>613.52</v>
      </c>
    </row>
    <row r="377" spans="1:49" ht="15" customHeight="1">
      <c r="A377" t="s">
        <v>1357</v>
      </c>
      <c r="B377" s="17" t="s">
        <v>1358</v>
      </c>
      <c r="C377" t="s">
        <v>21</v>
      </c>
      <c r="D377" s="10">
        <v>45870</v>
      </c>
      <c r="F377" t="s">
        <v>619</v>
      </c>
      <c r="H377" t="s">
        <v>137</v>
      </c>
      <c r="I377">
        <v>20539851811</v>
      </c>
      <c r="J377" t="s">
        <v>2345</v>
      </c>
      <c r="K377" s="10">
        <v>45870</v>
      </c>
      <c r="Q377">
        <v>1992</v>
      </c>
      <c r="R377">
        <v>2</v>
      </c>
      <c r="S377">
        <v>177.965</v>
      </c>
      <c r="T377">
        <v>210</v>
      </c>
      <c r="U377">
        <v>0</v>
      </c>
      <c r="V377">
        <v>355.93</v>
      </c>
      <c r="W377">
        <v>18</v>
      </c>
      <c r="X377">
        <v>64.069999999999993</v>
      </c>
      <c r="Y377">
        <v>420</v>
      </c>
      <c r="Z377">
        <v>1</v>
      </c>
      <c r="AA377">
        <v>1</v>
      </c>
      <c r="AB377">
        <v>2</v>
      </c>
      <c r="AC377" t="s">
        <v>1045</v>
      </c>
      <c r="AD377">
        <v>1974</v>
      </c>
      <c r="AE377">
        <v>29913</v>
      </c>
      <c r="AF377" t="s">
        <v>2058</v>
      </c>
      <c r="AG377" t="s">
        <v>139</v>
      </c>
      <c r="AH377" t="s">
        <v>145</v>
      </c>
      <c r="AI377" t="s">
        <v>25</v>
      </c>
      <c r="AJ377">
        <v>6727</v>
      </c>
      <c r="AK377" t="s">
        <v>148</v>
      </c>
      <c r="AL377" t="s">
        <v>1355</v>
      </c>
      <c r="AT377" t="str">
        <f t="shared" si="20"/>
        <v>F F101-00014405</v>
      </c>
      <c r="AU377">
        <f t="shared" si="21"/>
        <v>355.93</v>
      </c>
      <c r="AV377">
        <f t="shared" si="22"/>
        <v>64.069999999999993</v>
      </c>
      <c r="AW377">
        <f t="shared" si="23"/>
        <v>420</v>
      </c>
    </row>
    <row r="378" spans="1:49" ht="15" customHeight="1">
      <c r="A378" t="s">
        <v>1183</v>
      </c>
      <c r="B378" s="17" t="s">
        <v>1359</v>
      </c>
      <c r="C378" t="s">
        <v>21</v>
      </c>
      <c r="D378" s="10">
        <v>45870</v>
      </c>
      <c r="F378" t="s">
        <v>596</v>
      </c>
      <c r="H378" t="s">
        <v>137</v>
      </c>
      <c r="I378">
        <v>20608571630</v>
      </c>
      <c r="J378" t="s">
        <v>2346</v>
      </c>
      <c r="K378" s="10">
        <v>45870</v>
      </c>
      <c r="Q378">
        <v>1993</v>
      </c>
      <c r="R378">
        <v>1</v>
      </c>
      <c r="S378">
        <v>310</v>
      </c>
      <c r="T378">
        <v>365.8</v>
      </c>
      <c r="U378">
        <v>0</v>
      </c>
      <c r="V378">
        <v>310</v>
      </c>
      <c r="W378">
        <v>18</v>
      </c>
      <c r="X378" s="17">
        <v>55.8</v>
      </c>
      <c r="Y378">
        <v>365.8</v>
      </c>
      <c r="Z378">
        <v>1</v>
      </c>
      <c r="AA378">
        <v>1</v>
      </c>
      <c r="AB378">
        <v>2</v>
      </c>
      <c r="AC378" t="s">
        <v>1045</v>
      </c>
      <c r="AD378">
        <v>3996</v>
      </c>
      <c r="AE378">
        <v>29747</v>
      </c>
      <c r="AF378" t="s">
        <v>2048</v>
      </c>
      <c r="AG378" t="s">
        <v>139</v>
      </c>
      <c r="AH378" t="s">
        <v>145</v>
      </c>
      <c r="AI378" t="s">
        <v>25</v>
      </c>
      <c r="AJ378">
        <v>6743</v>
      </c>
      <c r="AK378" t="s">
        <v>1040</v>
      </c>
      <c r="AL378" t="s">
        <v>1116</v>
      </c>
      <c r="AT378" t="str">
        <f t="shared" si="20"/>
        <v>F E001-00000437</v>
      </c>
      <c r="AU378">
        <f t="shared" si="21"/>
        <v>310</v>
      </c>
      <c r="AV378">
        <f t="shared" si="22"/>
        <v>55.8</v>
      </c>
      <c r="AW378">
        <f t="shared" si="23"/>
        <v>365.8</v>
      </c>
    </row>
    <row r="379" spans="1:49" ht="15" customHeight="1">
      <c r="A379" t="s">
        <v>1256</v>
      </c>
      <c r="B379" s="17" t="s">
        <v>1360</v>
      </c>
      <c r="C379" t="s">
        <v>21</v>
      </c>
      <c r="D379" s="10">
        <v>45870</v>
      </c>
      <c r="F379" t="s">
        <v>243</v>
      </c>
      <c r="G379" t="s">
        <v>1044</v>
      </c>
      <c r="H379" t="s">
        <v>137</v>
      </c>
      <c r="I379">
        <v>20430785266</v>
      </c>
      <c r="J379" t="s">
        <v>2347</v>
      </c>
      <c r="K379" s="10">
        <v>45870</v>
      </c>
      <c r="Q379">
        <v>1824</v>
      </c>
      <c r="R379">
        <v>1</v>
      </c>
      <c r="S379">
        <v>41.8</v>
      </c>
      <c r="T379">
        <v>49.32</v>
      </c>
      <c r="U379">
        <v>0</v>
      </c>
      <c r="V379">
        <v>41.8</v>
      </c>
      <c r="W379">
        <v>17.989999999999998</v>
      </c>
      <c r="X379" s="17">
        <v>7.52</v>
      </c>
      <c r="Y379">
        <v>49.32</v>
      </c>
      <c r="Z379">
        <v>1</v>
      </c>
      <c r="AA379">
        <v>1</v>
      </c>
      <c r="AB379">
        <v>5</v>
      </c>
      <c r="AC379" t="s">
        <v>138</v>
      </c>
      <c r="AD379">
        <v>470</v>
      </c>
      <c r="AE379">
        <v>29666</v>
      </c>
      <c r="AF379" t="s">
        <v>2059</v>
      </c>
      <c r="AG379" t="s">
        <v>139</v>
      </c>
      <c r="AH379" t="s">
        <v>145</v>
      </c>
      <c r="AI379" t="s">
        <v>25</v>
      </c>
      <c r="AJ379">
        <v>877</v>
      </c>
      <c r="AK379" t="s">
        <v>147</v>
      </c>
      <c r="AL379" t="s">
        <v>1086</v>
      </c>
      <c r="AT379" t="str">
        <f t="shared" si="20"/>
        <v>F F001-00024991</v>
      </c>
      <c r="AU379">
        <f t="shared" si="21"/>
        <v>41.8</v>
      </c>
      <c r="AV379">
        <f t="shared" si="22"/>
        <v>7.52</v>
      </c>
      <c r="AW379">
        <f t="shared" si="23"/>
        <v>49.32</v>
      </c>
    </row>
    <row r="380" spans="1:49" ht="15" customHeight="1">
      <c r="A380" t="s">
        <v>1256</v>
      </c>
      <c r="B380" s="17" t="s">
        <v>1360</v>
      </c>
      <c r="C380" t="s">
        <v>21</v>
      </c>
      <c r="D380" s="10">
        <v>45870</v>
      </c>
      <c r="F380" t="s">
        <v>243</v>
      </c>
      <c r="G380" t="s">
        <v>1044</v>
      </c>
      <c r="H380" t="s">
        <v>137</v>
      </c>
      <c r="I380">
        <v>20430785266</v>
      </c>
      <c r="J380" t="s">
        <v>2347</v>
      </c>
      <c r="K380" s="10">
        <v>45870</v>
      </c>
      <c r="Q380">
        <v>1824</v>
      </c>
      <c r="R380">
        <v>30</v>
      </c>
      <c r="S380">
        <v>67.599999999999994</v>
      </c>
      <c r="T380">
        <v>79.768000000000001</v>
      </c>
      <c r="U380">
        <v>0</v>
      </c>
      <c r="V380">
        <v>2028</v>
      </c>
      <c r="W380">
        <v>18</v>
      </c>
      <c r="X380" s="17">
        <v>365.039999999999</v>
      </c>
      <c r="Y380">
        <v>2393.04</v>
      </c>
      <c r="Z380">
        <v>1</v>
      </c>
      <c r="AA380">
        <v>1</v>
      </c>
      <c r="AB380">
        <v>5</v>
      </c>
      <c r="AC380" t="s">
        <v>138</v>
      </c>
      <c r="AD380">
        <v>470</v>
      </c>
      <c r="AE380">
        <v>29667</v>
      </c>
      <c r="AF380" t="s">
        <v>2059</v>
      </c>
      <c r="AG380" t="s">
        <v>139</v>
      </c>
      <c r="AH380" t="s">
        <v>145</v>
      </c>
      <c r="AI380" t="s">
        <v>25</v>
      </c>
      <c r="AJ380">
        <v>877</v>
      </c>
      <c r="AK380" t="s">
        <v>147</v>
      </c>
      <c r="AL380" t="s">
        <v>1086</v>
      </c>
      <c r="AT380" t="str">
        <f t="shared" si="20"/>
        <v>F F001-00024991</v>
      </c>
      <c r="AU380">
        <f t="shared" si="21"/>
        <v>2028</v>
      </c>
      <c r="AV380">
        <f t="shared" si="22"/>
        <v>365.039999999999</v>
      </c>
      <c r="AW380">
        <f t="shared" si="23"/>
        <v>2393.04</v>
      </c>
    </row>
    <row r="381" spans="1:49" ht="15" customHeight="1">
      <c r="A381" t="s">
        <v>1256</v>
      </c>
      <c r="B381" s="17" t="s">
        <v>1360</v>
      </c>
      <c r="C381" t="s">
        <v>21</v>
      </c>
      <c r="D381" s="10">
        <v>45870</v>
      </c>
      <c r="F381" t="s">
        <v>243</v>
      </c>
      <c r="G381" t="s">
        <v>1044</v>
      </c>
      <c r="H381" t="s">
        <v>137</v>
      </c>
      <c r="I381">
        <v>20430785266</v>
      </c>
      <c r="J381" t="s">
        <v>2347</v>
      </c>
      <c r="K381" s="10">
        <v>45870</v>
      </c>
      <c r="Q381">
        <v>1940</v>
      </c>
      <c r="R381">
        <v>3</v>
      </c>
      <c r="S381">
        <v>64</v>
      </c>
      <c r="T381">
        <v>75.52</v>
      </c>
      <c r="U381">
        <v>0</v>
      </c>
      <c r="V381">
        <v>192</v>
      </c>
      <c r="W381">
        <v>18</v>
      </c>
      <c r="X381">
        <v>34.56</v>
      </c>
      <c r="Y381">
        <v>226.56</v>
      </c>
      <c r="Z381">
        <v>1</v>
      </c>
      <c r="AA381">
        <v>1</v>
      </c>
      <c r="AB381">
        <v>5</v>
      </c>
      <c r="AC381" t="s">
        <v>138</v>
      </c>
      <c r="AD381">
        <v>470</v>
      </c>
      <c r="AE381">
        <v>29668</v>
      </c>
      <c r="AF381" t="s">
        <v>2053</v>
      </c>
      <c r="AG381" t="s">
        <v>139</v>
      </c>
      <c r="AH381" t="s">
        <v>145</v>
      </c>
      <c r="AI381" t="s">
        <v>25</v>
      </c>
      <c r="AJ381">
        <v>877</v>
      </c>
      <c r="AK381" t="s">
        <v>147</v>
      </c>
      <c r="AL381" t="s">
        <v>1086</v>
      </c>
      <c r="AT381" t="str">
        <f t="shared" si="20"/>
        <v>F F001-00024991</v>
      </c>
      <c r="AU381">
        <f t="shared" si="21"/>
        <v>192</v>
      </c>
      <c r="AV381">
        <f t="shared" si="22"/>
        <v>34.56</v>
      </c>
      <c r="AW381">
        <f t="shared" si="23"/>
        <v>226.56</v>
      </c>
    </row>
    <row r="382" spans="1:49" ht="15" customHeight="1">
      <c r="A382" t="s">
        <v>1361</v>
      </c>
      <c r="B382" s="17" t="s">
        <v>1362</v>
      </c>
      <c r="C382" t="s">
        <v>21</v>
      </c>
      <c r="D382" s="10">
        <v>45870</v>
      </c>
      <c r="F382" t="s">
        <v>622</v>
      </c>
      <c r="H382" t="s">
        <v>137</v>
      </c>
      <c r="J382" t="s">
        <v>2348</v>
      </c>
      <c r="K382" s="10">
        <v>45870</v>
      </c>
      <c r="Q382">
        <v>1895</v>
      </c>
      <c r="R382">
        <v>1000</v>
      </c>
      <c r="S382">
        <v>0.124</v>
      </c>
      <c r="T382">
        <v>0.14632000000000001</v>
      </c>
      <c r="U382">
        <v>0</v>
      </c>
      <c r="V382">
        <v>124</v>
      </c>
      <c r="W382">
        <v>18</v>
      </c>
      <c r="X382" s="17">
        <v>22.319999999999901</v>
      </c>
      <c r="Y382">
        <v>146.32</v>
      </c>
      <c r="Z382">
        <v>1</v>
      </c>
      <c r="AA382">
        <v>1</v>
      </c>
      <c r="AB382">
        <v>5</v>
      </c>
      <c r="AC382" t="s">
        <v>138</v>
      </c>
      <c r="AD382">
        <v>3916</v>
      </c>
      <c r="AE382">
        <v>29615</v>
      </c>
      <c r="AF382" t="s">
        <v>2218</v>
      </c>
      <c r="AG382" t="s">
        <v>139</v>
      </c>
      <c r="AH382" t="s">
        <v>145</v>
      </c>
      <c r="AI382" t="s">
        <v>25</v>
      </c>
      <c r="AJ382">
        <v>877</v>
      </c>
      <c r="AK382" t="s">
        <v>147</v>
      </c>
      <c r="AL382" t="s">
        <v>1086</v>
      </c>
      <c r="AT382" t="str">
        <f t="shared" si="20"/>
        <v>F F003-0001115</v>
      </c>
      <c r="AU382">
        <f t="shared" si="21"/>
        <v>124</v>
      </c>
      <c r="AV382">
        <f t="shared" si="22"/>
        <v>22.319999999999901</v>
      </c>
      <c r="AW382">
        <f t="shared" si="23"/>
        <v>146.32</v>
      </c>
    </row>
    <row r="383" spans="1:49" ht="15" customHeight="1">
      <c r="A383" t="s">
        <v>1363</v>
      </c>
      <c r="B383" s="17" t="s">
        <v>1364</v>
      </c>
      <c r="C383" t="s">
        <v>21</v>
      </c>
      <c r="D383" s="10">
        <v>45870</v>
      </c>
      <c r="F383" t="s">
        <v>267</v>
      </c>
      <c r="G383" t="s">
        <v>1044</v>
      </c>
      <c r="H383" t="s">
        <v>137</v>
      </c>
      <c r="I383">
        <v>20549068201</v>
      </c>
      <c r="J383" t="s">
        <v>2349</v>
      </c>
      <c r="K383" s="10">
        <v>45870</v>
      </c>
      <c r="Q383">
        <v>1891</v>
      </c>
      <c r="R383">
        <v>1</v>
      </c>
      <c r="S383">
        <v>261.75</v>
      </c>
      <c r="T383">
        <v>261.75</v>
      </c>
      <c r="U383">
        <v>0</v>
      </c>
      <c r="V383">
        <v>261.75</v>
      </c>
      <c r="W383">
        <v>0</v>
      </c>
      <c r="X383">
        <v>0</v>
      </c>
      <c r="Y383">
        <v>261.75</v>
      </c>
      <c r="Z383">
        <v>1</v>
      </c>
      <c r="AA383">
        <v>1</v>
      </c>
      <c r="AB383">
        <v>2</v>
      </c>
      <c r="AC383" t="s">
        <v>1045</v>
      </c>
      <c r="AD383">
        <v>561</v>
      </c>
      <c r="AE383">
        <v>29613</v>
      </c>
      <c r="AF383" t="s">
        <v>1569</v>
      </c>
      <c r="AG383" t="s">
        <v>139</v>
      </c>
      <c r="AH383" t="s">
        <v>145</v>
      </c>
      <c r="AI383" t="s">
        <v>25</v>
      </c>
      <c r="AJ383">
        <v>6743</v>
      </c>
      <c r="AK383" t="s">
        <v>1040</v>
      </c>
      <c r="AL383" t="s">
        <v>1103</v>
      </c>
      <c r="AT383" t="str">
        <f t="shared" si="20"/>
        <v>F FE28-00009926</v>
      </c>
      <c r="AU383">
        <f t="shared" si="21"/>
        <v>261.75</v>
      </c>
      <c r="AV383">
        <f t="shared" si="22"/>
        <v>0</v>
      </c>
      <c r="AW383">
        <f t="shared" si="23"/>
        <v>261.75</v>
      </c>
    </row>
    <row r="384" spans="1:49" ht="15" customHeight="1">
      <c r="A384" t="s">
        <v>1365</v>
      </c>
      <c r="B384" s="17" t="s">
        <v>1366</v>
      </c>
      <c r="C384" t="s">
        <v>21</v>
      </c>
      <c r="D384" s="10">
        <v>45869</v>
      </c>
      <c r="F384" t="s">
        <v>366</v>
      </c>
      <c r="H384" t="s">
        <v>137</v>
      </c>
      <c r="I384">
        <v>20606696192</v>
      </c>
      <c r="J384" t="s">
        <v>2350</v>
      </c>
      <c r="K384" s="10">
        <v>45869</v>
      </c>
      <c r="Q384">
        <v>1912</v>
      </c>
      <c r="R384">
        <v>1</v>
      </c>
      <c r="S384">
        <v>272.02999999999997</v>
      </c>
      <c r="T384">
        <v>321</v>
      </c>
      <c r="U384">
        <v>0</v>
      </c>
      <c r="V384">
        <v>272.02999999999997</v>
      </c>
      <c r="W384">
        <v>18</v>
      </c>
      <c r="X384" s="17">
        <v>48.97</v>
      </c>
      <c r="Y384">
        <v>321</v>
      </c>
      <c r="Z384">
        <v>1</v>
      </c>
      <c r="AA384">
        <v>1</v>
      </c>
      <c r="AB384">
        <v>5</v>
      </c>
      <c r="AC384" t="s">
        <v>138</v>
      </c>
      <c r="AD384">
        <v>1580</v>
      </c>
      <c r="AE384">
        <v>30040</v>
      </c>
      <c r="AF384" t="s">
        <v>1068</v>
      </c>
      <c r="AG384" t="s">
        <v>139</v>
      </c>
      <c r="AH384" t="s">
        <v>145</v>
      </c>
      <c r="AI384" t="s">
        <v>25</v>
      </c>
      <c r="AJ384">
        <v>6726</v>
      </c>
      <c r="AK384" t="s">
        <v>141</v>
      </c>
      <c r="AL384" t="s">
        <v>1069</v>
      </c>
      <c r="AT384" t="str">
        <f t="shared" si="20"/>
        <v>B B100-00052538</v>
      </c>
      <c r="AU384">
        <f t="shared" si="21"/>
        <v>272.02999999999997</v>
      </c>
      <c r="AV384">
        <f t="shared" si="22"/>
        <v>48.97</v>
      </c>
      <c r="AW384">
        <f t="shared" si="23"/>
        <v>321</v>
      </c>
    </row>
    <row r="385" spans="1:49" ht="15" customHeight="1">
      <c r="A385" t="s">
        <v>1367</v>
      </c>
      <c r="B385">
        <v>5446143</v>
      </c>
      <c r="C385" t="s">
        <v>21</v>
      </c>
      <c r="D385" s="10">
        <v>45869</v>
      </c>
      <c r="F385" t="s">
        <v>246</v>
      </c>
      <c r="H385" t="s">
        <v>137</v>
      </c>
      <c r="I385">
        <v>20341841357</v>
      </c>
      <c r="J385" t="s">
        <v>2351</v>
      </c>
      <c r="K385" s="10">
        <v>45869</v>
      </c>
      <c r="Q385">
        <v>1911</v>
      </c>
      <c r="R385">
        <v>2</v>
      </c>
      <c r="S385">
        <v>593.01</v>
      </c>
      <c r="T385">
        <v>699.75</v>
      </c>
      <c r="U385">
        <v>0</v>
      </c>
      <c r="V385">
        <v>1186.02</v>
      </c>
      <c r="W385">
        <v>18</v>
      </c>
      <c r="X385" s="17">
        <v>213.48</v>
      </c>
      <c r="Y385">
        <v>1399.5</v>
      </c>
      <c r="Z385">
        <v>1</v>
      </c>
      <c r="AA385">
        <v>1</v>
      </c>
      <c r="AB385">
        <v>5</v>
      </c>
      <c r="AC385" t="s">
        <v>138</v>
      </c>
      <c r="AD385">
        <v>1406</v>
      </c>
      <c r="AE385">
        <v>29926</v>
      </c>
      <c r="AF385" t="s">
        <v>2057</v>
      </c>
      <c r="AG385" t="s">
        <v>139</v>
      </c>
      <c r="AH385" t="s">
        <v>145</v>
      </c>
      <c r="AI385" t="s">
        <v>25</v>
      </c>
      <c r="AJ385">
        <v>6727</v>
      </c>
      <c r="AK385" t="s">
        <v>148</v>
      </c>
      <c r="AL385" t="s">
        <v>1355</v>
      </c>
      <c r="AT385" t="str">
        <f t="shared" si="20"/>
        <v>BLATYXS-5446143</v>
      </c>
      <c r="AU385">
        <f t="shared" si="21"/>
        <v>1186.02</v>
      </c>
      <c r="AV385">
        <f t="shared" si="22"/>
        <v>213.48</v>
      </c>
      <c r="AW385">
        <f t="shared" si="23"/>
        <v>1399.5</v>
      </c>
    </row>
    <row r="386" spans="1:49" ht="15" customHeight="1">
      <c r="A386" t="s">
        <v>1368</v>
      </c>
      <c r="B386" s="17" t="s">
        <v>1369</v>
      </c>
      <c r="C386" t="s">
        <v>21</v>
      </c>
      <c r="D386" s="10">
        <v>45869</v>
      </c>
      <c r="F386" t="s">
        <v>639</v>
      </c>
      <c r="H386" t="s">
        <v>137</v>
      </c>
      <c r="J386" t="s">
        <v>2352</v>
      </c>
      <c r="K386" s="10">
        <v>45869</v>
      </c>
      <c r="Q386">
        <v>1998</v>
      </c>
      <c r="R386">
        <v>1</v>
      </c>
      <c r="S386">
        <v>9627.19</v>
      </c>
      <c r="T386">
        <v>9627.19</v>
      </c>
      <c r="U386">
        <v>0</v>
      </c>
      <c r="V386">
        <v>9627.19</v>
      </c>
      <c r="W386">
        <v>0</v>
      </c>
      <c r="X386">
        <v>0</v>
      </c>
      <c r="Y386">
        <v>9627.19</v>
      </c>
      <c r="Z386">
        <v>1</v>
      </c>
      <c r="AA386">
        <v>1</v>
      </c>
      <c r="AB386">
        <v>5</v>
      </c>
      <c r="AC386" t="s">
        <v>138</v>
      </c>
      <c r="AD386">
        <v>4117</v>
      </c>
      <c r="AE386">
        <v>29716</v>
      </c>
      <c r="AF386" t="s">
        <v>1589</v>
      </c>
      <c r="AG386" t="s">
        <v>139</v>
      </c>
      <c r="AH386" t="s">
        <v>145</v>
      </c>
      <c r="AI386" t="s">
        <v>25</v>
      </c>
      <c r="AJ386">
        <v>6701</v>
      </c>
      <c r="AK386" t="s">
        <v>1370</v>
      </c>
      <c r="AL386" t="s">
        <v>1371</v>
      </c>
      <c r="AT386" t="str">
        <f t="shared" ref="AT386:AT449" si="24">+CONCATENATE(A386,"-",B386)</f>
        <v>F FF01-00041462</v>
      </c>
      <c r="AU386">
        <f t="shared" ref="AU386:AU449" si="25">+IF(Z386=1,V386,IF(Z386=2,V386*AA386))</f>
        <v>9627.19</v>
      </c>
      <c r="AV386">
        <f t="shared" ref="AV386:AV449" si="26">+IF(Z386=1,X386,IF(Z386=2,X386*AA386))</f>
        <v>0</v>
      </c>
      <c r="AW386">
        <f t="shared" ref="AW386:AW449" si="27">+IF(Z386=1,Y386,IF(Z386=2,Y386*AA386))</f>
        <v>9627.19</v>
      </c>
    </row>
    <row r="387" spans="1:49" ht="15" customHeight="1">
      <c r="A387" t="s">
        <v>1256</v>
      </c>
      <c r="B387" s="17" t="s">
        <v>1372</v>
      </c>
      <c r="C387" t="s">
        <v>21</v>
      </c>
      <c r="D387" s="10">
        <v>45869</v>
      </c>
      <c r="F387" t="s">
        <v>264</v>
      </c>
      <c r="H387" t="s">
        <v>137</v>
      </c>
      <c r="I387">
        <v>20546099904</v>
      </c>
      <c r="J387" t="s">
        <v>2353</v>
      </c>
      <c r="K387" s="10">
        <v>45869</v>
      </c>
      <c r="Q387">
        <v>1895</v>
      </c>
      <c r="R387">
        <v>3000</v>
      </c>
      <c r="S387">
        <v>0.16356000000000001</v>
      </c>
      <c r="T387">
        <v>0.193</v>
      </c>
      <c r="U387">
        <v>0</v>
      </c>
      <c r="V387">
        <v>490.68</v>
      </c>
      <c r="W387">
        <v>18</v>
      </c>
      <c r="X387">
        <v>88.32</v>
      </c>
      <c r="Y387">
        <v>579</v>
      </c>
      <c r="Z387">
        <v>1</v>
      </c>
      <c r="AA387">
        <v>1</v>
      </c>
      <c r="AB387">
        <v>5</v>
      </c>
      <c r="AC387" t="s">
        <v>138</v>
      </c>
      <c r="AD387">
        <v>1400</v>
      </c>
      <c r="AE387">
        <v>29704</v>
      </c>
      <c r="AF387" t="s">
        <v>2218</v>
      </c>
      <c r="AG387" t="s">
        <v>139</v>
      </c>
      <c r="AH387" t="s">
        <v>145</v>
      </c>
      <c r="AI387" t="s">
        <v>25</v>
      </c>
      <c r="AJ387">
        <v>877</v>
      </c>
      <c r="AK387" t="s">
        <v>147</v>
      </c>
      <c r="AL387" t="s">
        <v>1086</v>
      </c>
      <c r="AT387" t="str">
        <f t="shared" si="24"/>
        <v>F F001-00009250</v>
      </c>
      <c r="AU387">
        <f t="shared" si="25"/>
        <v>490.68</v>
      </c>
      <c r="AV387">
        <f t="shared" si="26"/>
        <v>88.32</v>
      </c>
      <c r="AW387">
        <f t="shared" si="27"/>
        <v>579</v>
      </c>
    </row>
    <row r="388" spans="1:49" ht="15" customHeight="1">
      <c r="A388" t="s">
        <v>1256</v>
      </c>
      <c r="B388" s="17" t="s">
        <v>1372</v>
      </c>
      <c r="C388" t="s">
        <v>21</v>
      </c>
      <c r="D388" s="10">
        <v>45869</v>
      </c>
      <c r="F388" t="s">
        <v>264</v>
      </c>
      <c r="H388" t="s">
        <v>137</v>
      </c>
      <c r="I388">
        <v>20546099904</v>
      </c>
      <c r="J388" t="s">
        <v>2353</v>
      </c>
      <c r="K388" s="10">
        <v>45869</v>
      </c>
      <c r="Q388">
        <v>1895</v>
      </c>
      <c r="R388">
        <v>8000</v>
      </c>
      <c r="S388">
        <v>0.155085</v>
      </c>
      <c r="T388">
        <v>0.183</v>
      </c>
      <c r="U388">
        <v>0</v>
      </c>
      <c r="V388">
        <v>1240.68</v>
      </c>
      <c r="W388">
        <v>18</v>
      </c>
      <c r="X388" s="17">
        <v>223.319999999999</v>
      </c>
      <c r="Y388">
        <v>1464</v>
      </c>
      <c r="Z388">
        <v>1</v>
      </c>
      <c r="AA388">
        <v>1</v>
      </c>
      <c r="AB388">
        <v>5</v>
      </c>
      <c r="AC388" t="s">
        <v>138</v>
      </c>
      <c r="AD388">
        <v>1400</v>
      </c>
      <c r="AE388">
        <v>29705</v>
      </c>
      <c r="AF388" t="s">
        <v>2218</v>
      </c>
      <c r="AG388" t="s">
        <v>139</v>
      </c>
      <c r="AH388" t="s">
        <v>145</v>
      </c>
      <c r="AI388" t="s">
        <v>25</v>
      </c>
      <c r="AJ388">
        <v>877</v>
      </c>
      <c r="AK388" t="s">
        <v>147</v>
      </c>
      <c r="AL388" t="s">
        <v>1086</v>
      </c>
      <c r="AT388" t="str">
        <f t="shared" si="24"/>
        <v>F F001-00009250</v>
      </c>
      <c r="AU388">
        <f t="shared" si="25"/>
        <v>1240.68</v>
      </c>
      <c r="AV388">
        <f t="shared" si="26"/>
        <v>223.319999999999</v>
      </c>
      <c r="AW388">
        <f t="shared" si="27"/>
        <v>1464</v>
      </c>
    </row>
    <row r="389" spans="1:49" ht="15" customHeight="1">
      <c r="A389" t="s">
        <v>1256</v>
      </c>
      <c r="B389" s="17" t="s">
        <v>1372</v>
      </c>
      <c r="C389" t="s">
        <v>21</v>
      </c>
      <c r="D389" s="10">
        <v>45869</v>
      </c>
      <c r="F389" t="s">
        <v>264</v>
      </c>
      <c r="H389" t="s">
        <v>137</v>
      </c>
      <c r="I389">
        <v>20546099904</v>
      </c>
      <c r="J389" t="s">
        <v>2353</v>
      </c>
      <c r="K389" s="10">
        <v>45869</v>
      </c>
      <c r="Q389">
        <v>1895</v>
      </c>
      <c r="R389">
        <v>8000</v>
      </c>
      <c r="S389">
        <v>0.155085</v>
      </c>
      <c r="T389">
        <v>0.183</v>
      </c>
      <c r="U389">
        <v>0</v>
      </c>
      <c r="V389">
        <v>1240.68</v>
      </c>
      <c r="W389">
        <v>18</v>
      </c>
      <c r="X389" s="17">
        <v>223.319999999999</v>
      </c>
      <c r="Y389">
        <v>1464</v>
      </c>
      <c r="Z389">
        <v>1</v>
      </c>
      <c r="AA389">
        <v>1</v>
      </c>
      <c r="AB389">
        <v>5</v>
      </c>
      <c r="AC389" t="s">
        <v>138</v>
      </c>
      <c r="AD389">
        <v>1400</v>
      </c>
      <c r="AE389">
        <v>29706</v>
      </c>
      <c r="AF389" t="s">
        <v>2218</v>
      </c>
      <c r="AG389" t="s">
        <v>139</v>
      </c>
      <c r="AH389" t="s">
        <v>145</v>
      </c>
      <c r="AI389" t="s">
        <v>25</v>
      </c>
      <c r="AJ389">
        <v>877</v>
      </c>
      <c r="AK389" t="s">
        <v>147</v>
      </c>
      <c r="AL389" t="s">
        <v>1086</v>
      </c>
      <c r="AT389" t="str">
        <f t="shared" si="24"/>
        <v>F F001-00009250</v>
      </c>
      <c r="AU389">
        <f t="shared" si="25"/>
        <v>1240.68</v>
      </c>
      <c r="AV389">
        <f t="shared" si="26"/>
        <v>223.319999999999</v>
      </c>
      <c r="AW389">
        <f t="shared" si="27"/>
        <v>1464</v>
      </c>
    </row>
    <row r="390" spans="1:49" ht="15" customHeight="1">
      <c r="A390" t="s">
        <v>1256</v>
      </c>
      <c r="B390" s="17" t="s">
        <v>1372</v>
      </c>
      <c r="C390" t="s">
        <v>21</v>
      </c>
      <c r="D390" s="10">
        <v>45869</v>
      </c>
      <c r="F390" t="s">
        <v>264</v>
      </c>
      <c r="H390" t="s">
        <v>137</v>
      </c>
      <c r="I390">
        <v>20546099904</v>
      </c>
      <c r="J390" t="s">
        <v>2353</v>
      </c>
      <c r="K390" s="10">
        <v>45869</v>
      </c>
      <c r="Q390">
        <v>1895</v>
      </c>
      <c r="R390">
        <v>6000</v>
      </c>
      <c r="S390">
        <v>0.155085</v>
      </c>
      <c r="T390">
        <v>0.183</v>
      </c>
      <c r="U390">
        <v>0</v>
      </c>
      <c r="V390">
        <v>930.51</v>
      </c>
      <c r="W390">
        <v>18</v>
      </c>
      <c r="X390">
        <v>167.49</v>
      </c>
      <c r="Y390">
        <v>1098</v>
      </c>
      <c r="Z390">
        <v>1</v>
      </c>
      <c r="AA390">
        <v>1</v>
      </c>
      <c r="AB390">
        <v>5</v>
      </c>
      <c r="AC390" t="s">
        <v>138</v>
      </c>
      <c r="AD390">
        <v>1400</v>
      </c>
      <c r="AE390">
        <v>29707</v>
      </c>
      <c r="AF390" t="s">
        <v>2218</v>
      </c>
      <c r="AG390" t="s">
        <v>139</v>
      </c>
      <c r="AH390" t="s">
        <v>145</v>
      </c>
      <c r="AI390" t="s">
        <v>25</v>
      </c>
      <c r="AJ390">
        <v>877</v>
      </c>
      <c r="AK390" t="s">
        <v>147</v>
      </c>
      <c r="AL390" t="s">
        <v>1086</v>
      </c>
      <c r="AT390" t="str">
        <f t="shared" si="24"/>
        <v>F F001-00009250</v>
      </c>
      <c r="AU390">
        <f t="shared" si="25"/>
        <v>930.51</v>
      </c>
      <c r="AV390">
        <f t="shared" si="26"/>
        <v>167.49</v>
      </c>
      <c r="AW390">
        <f t="shared" si="27"/>
        <v>1098</v>
      </c>
    </row>
    <row r="391" spans="1:49" ht="15" customHeight="1">
      <c r="A391" t="s">
        <v>1256</v>
      </c>
      <c r="B391" s="17" t="s">
        <v>1372</v>
      </c>
      <c r="C391" t="s">
        <v>21</v>
      </c>
      <c r="D391" s="10">
        <v>45869</v>
      </c>
      <c r="F391" t="s">
        <v>264</v>
      </c>
      <c r="H391" t="s">
        <v>137</v>
      </c>
      <c r="I391">
        <v>20546099904</v>
      </c>
      <c r="J391" t="s">
        <v>2353</v>
      </c>
      <c r="K391" s="10">
        <v>45869</v>
      </c>
      <c r="Q391">
        <v>223</v>
      </c>
      <c r="R391">
        <v>1500</v>
      </c>
      <c r="S391" s="17" t="s">
        <v>1784</v>
      </c>
      <c r="T391">
        <v>0.35499999999999998</v>
      </c>
      <c r="U391">
        <v>0</v>
      </c>
      <c r="V391">
        <v>451.27</v>
      </c>
      <c r="W391">
        <v>18</v>
      </c>
      <c r="X391" s="17">
        <v>81.23</v>
      </c>
      <c r="Y391">
        <v>532.5</v>
      </c>
      <c r="Z391">
        <v>1</v>
      </c>
      <c r="AA391">
        <v>1</v>
      </c>
      <c r="AB391">
        <v>5</v>
      </c>
      <c r="AC391" t="s">
        <v>138</v>
      </c>
      <c r="AD391">
        <v>1400</v>
      </c>
      <c r="AE391">
        <v>29708</v>
      </c>
      <c r="AF391" t="s">
        <v>2217</v>
      </c>
      <c r="AG391" t="s">
        <v>1171</v>
      </c>
      <c r="AH391" t="s">
        <v>145</v>
      </c>
      <c r="AI391" t="s">
        <v>25</v>
      </c>
      <c r="AJ391">
        <v>877</v>
      </c>
      <c r="AK391" t="s">
        <v>147</v>
      </c>
      <c r="AL391" t="s">
        <v>1086</v>
      </c>
      <c r="AT391" t="str">
        <f t="shared" si="24"/>
        <v>F F001-00009250</v>
      </c>
      <c r="AU391">
        <f t="shared" si="25"/>
        <v>451.27</v>
      </c>
      <c r="AV391">
        <f t="shared" si="26"/>
        <v>81.23</v>
      </c>
      <c r="AW391">
        <f t="shared" si="27"/>
        <v>532.5</v>
      </c>
    </row>
    <row r="392" spans="1:49" ht="15" customHeight="1">
      <c r="A392" t="s">
        <v>1256</v>
      </c>
      <c r="B392" s="17" t="s">
        <v>1372</v>
      </c>
      <c r="C392" t="s">
        <v>21</v>
      </c>
      <c r="D392" s="10">
        <v>45869</v>
      </c>
      <c r="F392" t="s">
        <v>264</v>
      </c>
      <c r="H392" t="s">
        <v>137</v>
      </c>
      <c r="I392">
        <v>20546099904</v>
      </c>
      <c r="J392" t="s">
        <v>2353</v>
      </c>
      <c r="K392" s="10">
        <v>45869</v>
      </c>
      <c r="Q392">
        <v>223</v>
      </c>
      <c r="R392">
        <v>1000</v>
      </c>
      <c r="S392">
        <v>0.27118999999999999</v>
      </c>
      <c r="T392">
        <v>0.32</v>
      </c>
      <c r="U392">
        <v>0</v>
      </c>
      <c r="V392">
        <v>271.19</v>
      </c>
      <c r="W392">
        <v>18</v>
      </c>
      <c r="X392">
        <v>48.81</v>
      </c>
      <c r="Y392">
        <v>320</v>
      </c>
      <c r="Z392">
        <v>1</v>
      </c>
      <c r="AA392">
        <v>1</v>
      </c>
      <c r="AB392">
        <v>5</v>
      </c>
      <c r="AC392" t="s">
        <v>138</v>
      </c>
      <c r="AD392">
        <v>1400</v>
      </c>
      <c r="AE392">
        <v>29709</v>
      </c>
      <c r="AF392" t="s">
        <v>2217</v>
      </c>
      <c r="AG392" t="s">
        <v>1171</v>
      </c>
      <c r="AH392" t="s">
        <v>145</v>
      </c>
      <c r="AI392" t="s">
        <v>25</v>
      </c>
      <c r="AJ392">
        <v>877</v>
      </c>
      <c r="AK392" t="s">
        <v>147</v>
      </c>
      <c r="AL392" t="s">
        <v>1086</v>
      </c>
      <c r="AT392" t="str">
        <f t="shared" si="24"/>
        <v>F F001-00009250</v>
      </c>
      <c r="AU392">
        <f t="shared" si="25"/>
        <v>271.19</v>
      </c>
      <c r="AV392">
        <f t="shared" si="26"/>
        <v>48.81</v>
      </c>
      <c r="AW392">
        <f t="shared" si="27"/>
        <v>320</v>
      </c>
    </row>
    <row r="393" spans="1:49" ht="15" customHeight="1">
      <c r="A393" t="s">
        <v>1256</v>
      </c>
      <c r="B393" s="17" t="s">
        <v>1372</v>
      </c>
      <c r="C393" t="s">
        <v>21</v>
      </c>
      <c r="D393" s="10">
        <v>45869</v>
      </c>
      <c r="F393" t="s">
        <v>264</v>
      </c>
      <c r="H393" t="s">
        <v>137</v>
      </c>
      <c r="I393">
        <v>20546099904</v>
      </c>
      <c r="J393" t="s">
        <v>2353</v>
      </c>
      <c r="K393" s="10">
        <v>45869</v>
      </c>
      <c r="Q393">
        <v>223</v>
      </c>
      <c r="R393">
        <v>3500</v>
      </c>
      <c r="S393" s="17" t="s">
        <v>1785</v>
      </c>
      <c r="T393">
        <v>0.315</v>
      </c>
      <c r="U393">
        <v>0</v>
      </c>
      <c r="V393">
        <v>934.32</v>
      </c>
      <c r="W393">
        <v>18</v>
      </c>
      <c r="X393" s="17">
        <v>168.17999999999901</v>
      </c>
      <c r="Y393">
        <v>1102.5</v>
      </c>
      <c r="Z393">
        <v>1</v>
      </c>
      <c r="AA393">
        <v>1</v>
      </c>
      <c r="AB393">
        <v>5</v>
      </c>
      <c r="AC393" t="s">
        <v>138</v>
      </c>
      <c r="AD393">
        <v>1400</v>
      </c>
      <c r="AE393">
        <v>29710</v>
      </c>
      <c r="AF393" t="s">
        <v>2217</v>
      </c>
      <c r="AG393" t="s">
        <v>1171</v>
      </c>
      <c r="AH393" t="s">
        <v>145</v>
      </c>
      <c r="AI393" t="s">
        <v>25</v>
      </c>
      <c r="AJ393">
        <v>877</v>
      </c>
      <c r="AK393" t="s">
        <v>147</v>
      </c>
      <c r="AL393" t="s">
        <v>1086</v>
      </c>
      <c r="AT393" t="str">
        <f t="shared" si="24"/>
        <v>F F001-00009250</v>
      </c>
      <c r="AU393">
        <f t="shared" si="25"/>
        <v>934.32</v>
      </c>
      <c r="AV393">
        <f t="shared" si="26"/>
        <v>168.17999999999901</v>
      </c>
      <c r="AW393">
        <f t="shared" si="27"/>
        <v>1102.5</v>
      </c>
    </row>
    <row r="394" spans="1:49" ht="15" customHeight="1">
      <c r="A394" t="s">
        <v>1256</v>
      </c>
      <c r="B394" s="17" t="s">
        <v>1372</v>
      </c>
      <c r="C394" t="s">
        <v>21</v>
      </c>
      <c r="D394" s="10">
        <v>45869</v>
      </c>
      <c r="F394" t="s">
        <v>264</v>
      </c>
      <c r="H394" t="s">
        <v>137</v>
      </c>
      <c r="I394">
        <v>20546099904</v>
      </c>
      <c r="J394" t="s">
        <v>2353</v>
      </c>
      <c r="K394" s="10">
        <v>45869</v>
      </c>
      <c r="Q394">
        <v>223</v>
      </c>
      <c r="R394">
        <v>1500</v>
      </c>
      <c r="S394" s="17" t="s">
        <v>1786</v>
      </c>
      <c r="T394">
        <v>0.35</v>
      </c>
      <c r="U394">
        <v>0</v>
      </c>
      <c r="V394">
        <v>444.92</v>
      </c>
      <c r="W394">
        <v>18</v>
      </c>
      <c r="X394" s="17">
        <v>80.079999999999899</v>
      </c>
      <c r="Y394">
        <v>525</v>
      </c>
      <c r="Z394">
        <v>1</v>
      </c>
      <c r="AA394">
        <v>1</v>
      </c>
      <c r="AB394">
        <v>5</v>
      </c>
      <c r="AC394" t="s">
        <v>138</v>
      </c>
      <c r="AD394">
        <v>1400</v>
      </c>
      <c r="AE394">
        <v>29711</v>
      </c>
      <c r="AF394" t="s">
        <v>2217</v>
      </c>
      <c r="AG394" t="s">
        <v>1171</v>
      </c>
      <c r="AH394" t="s">
        <v>145</v>
      </c>
      <c r="AI394" t="s">
        <v>25</v>
      </c>
      <c r="AJ394">
        <v>877</v>
      </c>
      <c r="AK394" t="s">
        <v>147</v>
      </c>
      <c r="AL394" t="s">
        <v>1086</v>
      </c>
      <c r="AT394" t="str">
        <f t="shared" si="24"/>
        <v>F F001-00009250</v>
      </c>
      <c r="AU394">
        <f t="shared" si="25"/>
        <v>444.92</v>
      </c>
      <c r="AV394">
        <f t="shared" si="26"/>
        <v>80.079999999999899</v>
      </c>
      <c r="AW394">
        <f t="shared" si="27"/>
        <v>525</v>
      </c>
    </row>
    <row r="395" spans="1:49" ht="15" customHeight="1">
      <c r="A395" t="s">
        <v>1357</v>
      </c>
      <c r="B395" s="17" t="s">
        <v>1373</v>
      </c>
      <c r="C395" t="s">
        <v>21</v>
      </c>
      <c r="D395" s="10">
        <v>45869</v>
      </c>
      <c r="F395" t="s">
        <v>642</v>
      </c>
      <c r="H395" t="s">
        <v>137</v>
      </c>
      <c r="I395">
        <v>20511647259</v>
      </c>
      <c r="J395" t="s">
        <v>2354</v>
      </c>
      <c r="K395" s="10">
        <v>45869</v>
      </c>
      <c r="Q395">
        <v>1997</v>
      </c>
      <c r="R395">
        <v>1</v>
      </c>
      <c r="S395">
        <v>150</v>
      </c>
      <c r="T395">
        <v>150</v>
      </c>
      <c r="U395">
        <v>0</v>
      </c>
      <c r="V395">
        <v>150</v>
      </c>
      <c r="W395">
        <v>0</v>
      </c>
      <c r="X395">
        <v>0</v>
      </c>
      <c r="Y395">
        <v>150</v>
      </c>
      <c r="Z395">
        <v>1</v>
      </c>
      <c r="AA395">
        <v>1</v>
      </c>
      <c r="AB395">
        <v>5</v>
      </c>
      <c r="AC395" t="s">
        <v>138</v>
      </c>
      <c r="AD395">
        <v>1812</v>
      </c>
      <c r="AE395">
        <v>29700</v>
      </c>
      <c r="AF395" t="s">
        <v>2355</v>
      </c>
      <c r="AG395" t="s">
        <v>139</v>
      </c>
      <c r="AH395" t="s">
        <v>145</v>
      </c>
      <c r="AI395" t="s">
        <v>25</v>
      </c>
      <c r="AJ395">
        <v>877</v>
      </c>
      <c r="AK395" t="s">
        <v>147</v>
      </c>
      <c r="AL395" t="s">
        <v>1374</v>
      </c>
      <c r="AT395" t="str">
        <f t="shared" si="24"/>
        <v>F F101-00026143</v>
      </c>
      <c r="AU395">
        <f t="shared" si="25"/>
        <v>150</v>
      </c>
      <c r="AV395">
        <f t="shared" si="26"/>
        <v>0</v>
      </c>
      <c r="AW395">
        <f t="shared" si="27"/>
        <v>150</v>
      </c>
    </row>
    <row r="396" spans="1:49" ht="15" customHeight="1">
      <c r="A396" t="s">
        <v>1290</v>
      </c>
      <c r="B396" s="17" t="s">
        <v>1375</v>
      </c>
      <c r="C396" t="s">
        <v>21</v>
      </c>
      <c r="D396" s="10">
        <v>45869</v>
      </c>
      <c r="F396" t="s">
        <v>1376</v>
      </c>
      <c r="H396" t="s">
        <v>137</v>
      </c>
      <c r="I396">
        <v>10443604702</v>
      </c>
      <c r="J396" t="s">
        <v>2356</v>
      </c>
      <c r="K396" s="10">
        <v>45869</v>
      </c>
      <c r="Q396">
        <v>1858</v>
      </c>
      <c r="R396">
        <v>1</v>
      </c>
      <c r="S396">
        <v>565</v>
      </c>
      <c r="T396">
        <v>565</v>
      </c>
      <c r="U396">
        <v>0</v>
      </c>
      <c r="V396">
        <v>565</v>
      </c>
      <c r="W396">
        <v>0</v>
      </c>
      <c r="X396">
        <v>0</v>
      </c>
      <c r="Y396">
        <v>565</v>
      </c>
      <c r="Z396">
        <v>1</v>
      </c>
      <c r="AA396">
        <v>1</v>
      </c>
      <c r="AB396">
        <v>5</v>
      </c>
      <c r="AC396" t="s">
        <v>138</v>
      </c>
      <c r="AD396">
        <v>1441</v>
      </c>
      <c r="AE396">
        <v>29658</v>
      </c>
      <c r="AF396" t="s">
        <v>2237</v>
      </c>
      <c r="AG396" t="s">
        <v>139</v>
      </c>
      <c r="AH396" t="s">
        <v>145</v>
      </c>
      <c r="AI396" t="s">
        <v>25</v>
      </c>
      <c r="AJ396">
        <v>6743</v>
      </c>
      <c r="AK396" t="s">
        <v>1040</v>
      </c>
      <c r="AL396" t="s">
        <v>1377</v>
      </c>
      <c r="AT396" t="str">
        <f t="shared" si="24"/>
        <v>RE-00158</v>
      </c>
      <c r="AU396">
        <f t="shared" si="25"/>
        <v>565</v>
      </c>
      <c r="AV396">
        <f t="shared" si="26"/>
        <v>0</v>
      </c>
      <c r="AW396">
        <f t="shared" si="27"/>
        <v>565</v>
      </c>
    </row>
    <row r="397" spans="1:49" ht="15" customHeight="1">
      <c r="A397" t="s">
        <v>1183</v>
      </c>
      <c r="B397" s="17" t="s">
        <v>1378</v>
      </c>
      <c r="C397" t="s">
        <v>21</v>
      </c>
      <c r="D397" s="10">
        <v>45869</v>
      </c>
      <c r="F397" t="s">
        <v>392</v>
      </c>
      <c r="G397" t="s">
        <v>1044</v>
      </c>
      <c r="H397" t="s">
        <v>137</v>
      </c>
      <c r="I397">
        <v>10734630620</v>
      </c>
      <c r="J397" t="s">
        <v>2357</v>
      </c>
      <c r="K397" s="10">
        <v>45869</v>
      </c>
      <c r="Q397">
        <v>1924</v>
      </c>
      <c r="R397">
        <v>1000</v>
      </c>
      <c r="S397">
        <v>0.41525000000000001</v>
      </c>
      <c r="T397">
        <v>0.49</v>
      </c>
      <c r="U397">
        <v>0</v>
      </c>
      <c r="V397">
        <v>415.25</v>
      </c>
      <c r="W397">
        <v>18</v>
      </c>
      <c r="X397">
        <v>74.75</v>
      </c>
      <c r="Y397">
        <v>490</v>
      </c>
      <c r="Z397">
        <v>1</v>
      </c>
      <c r="AA397">
        <v>1</v>
      </c>
      <c r="AB397">
        <v>5</v>
      </c>
      <c r="AC397" t="s">
        <v>138</v>
      </c>
      <c r="AD397">
        <v>482</v>
      </c>
      <c r="AE397">
        <v>29620</v>
      </c>
      <c r="AF397" t="s">
        <v>2225</v>
      </c>
      <c r="AG397" t="s">
        <v>139</v>
      </c>
      <c r="AH397" t="s">
        <v>145</v>
      </c>
      <c r="AI397" t="s">
        <v>25</v>
      </c>
      <c r="AJ397">
        <v>877</v>
      </c>
      <c r="AK397" t="s">
        <v>147</v>
      </c>
      <c r="AL397" t="s">
        <v>1086</v>
      </c>
      <c r="AT397" t="str">
        <f t="shared" si="24"/>
        <v>F E001-00000286</v>
      </c>
      <c r="AU397">
        <f t="shared" si="25"/>
        <v>415.25</v>
      </c>
      <c r="AV397">
        <f t="shared" si="26"/>
        <v>74.75</v>
      </c>
      <c r="AW397">
        <f t="shared" si="27"/>
        <v>490</v>
      </c>
    </row>
    <row r="398" spans="1:49" ht="15" customHeight="1">
      <c r="A398" t="s">
        <v>1183</v>
      </c>
      <c r="B398" s="17" t="s">
        <v>1378</v>
      </c>
      <c r="C398" t="s">
        <v>21</v>
      </c>
      <c r="D398" s="10">
        <v>45869</v>
      </c>
      <c r="F398" t="s">
        <v>392</v>
      </c>
      <c r="G398" t="s">
        <v>1044</v>
      </c>
      <c r="H398" t="s">
        <v>137</v>
      </c>
      <c r="I398">
        <v>10734630620</v>
      </c>
      <c r="J398" t="s">
        <v>2357</v>
      </c>
      <c r="K398" s="10">
        <v>45869</v>
      </c>
      <c r="Q398">
        <v>1924</v>
      </c>
      <c r="R398">
        <v>1000</v>
      </c>
      <c r="S398">
        <v>0.41525000000000001</v>
      </c>
      <c r="T398">
        <v>0.49</v>
      </c>
      <c r="U398">
        <v>0</v>
      </c>
      <c r="V398">
        <v>415.25</v>
      </c>
      <c r="W398">
        <v>18</v>
      </c>
      <c r="X398">
        <v>74.75</v>
      </c>
      <c r="Y398">
        <v>490</v>
      </c>
      <c r="Z398">
        <v>1</v>
      </c>
      <c r="AA398">
        <v>1</v>
      </c>
      <c r="AB398">
        <v>5</v>
      </c>
      <c r="AC398" t="s">
        <v>138</v>
      </c>
      <c r="AD398">
        <v>482</v>
      </c>
      <c r="AE398">
        <v>29621</v>
      </c>
      <c r="AF398" t="s">
        <v>2225</v>
      </c>
      <c r="AG398" t="s">
        <v>139</v>
      </c>
      <c r="AH398" t="s">
        <v>145</v>
      </c>
      <c r="AI398" t="s">
        <v>25</v>
      </c>
      <c r="AJ398">
        <v>877</v>
      </c>
      <c r="AK398" t="s">
        <v>147</v>
      </c>
      <c r="AL398" t="s">
        <v>1086</v>
      </c>
      <c r="AT398" t="str">
        <f t="shared" si="24"/>
        <v>F E001-00000286</v>
      </c>
      <c r="AU398">
        <f t="shared" si="25"/>
        <v>415.25</v>
      </c>
      <c r="AV398">
        <f t="shared" si="26"/>
        <v>74.75</v>
      </c>
      <c r="AW398">
        <f t="shared" si="27"/>
        <v>490</v>
      </c>
    </row>
    <row r="399" spans="1:49" ht="15" customHeight="1">
      <c r="A399" t="s">
        <v>1183</v>
      </c>
      <c r="B399" s="17" t="s">
        <v>1378</v>
      </c>
      <c r="C399" t="s">
        <v>21</v>
      </c>
      <c r="D399" s="10">
        <v>45869</v>
      </c>
      <c r="F399" t="s">
        <v>392</v>
      </c>
      <c r="G399" t="s">
        <v>1044</v>
      </c>
      <c r="H399" t="s">
        <v>137</v>
      </c>
      <c r="I399">
        <v>10734630620</v>
      </c>
      <c r="J399" t="s">
        <v>2357</v>
      </c>
      <c r="K399" s="10">
        <v>45869</v>
      </c>
      <c r="Q399">
        <v>1924</v>
      </c>
      <c r="R399">
        <v>1000</v>
      </c>
      <c r="S399">
        <v>0.41525000000000001</v>
      </c>
      <c r="T399">
        <v>0.49</v>
      </c>
      <c r="U399">
        <v>0</v>
      </c>
      <c r="V399">
        <v>415.25</v>
      </c>
      <c r="W399">
        <v>18</v>
      </c>
      <c r="X399">
        <v>74.75</v>
      </c>
      <c r="Y399">
        <v>490</v>
      </c>
      <c r="Z399">
        <v>1</v>
      </c>
      <c r="AA399">
        <v>1</v>
      </c>
      <c r="AB399">
        <v>5</v>
      </c>
      <c r="AC399" t="s">
        <v>138</v>
      </c>
      <c r="AD399">
        <v>482</v>
      </c>
      <c r="AE399">
        <v>29622</v>
      </c>
      <c r="AF399" t="s">
        <v>2225</v>
      </c>
      <c r="AG399" t="s">
        <v>139</v>
      </c>
      <c r="AH399" t="s">
        <v>145</v>
      </c>
      <c r="AI399" t="s">
        <v>25</v>
      </c>
      <c r="AJ399">
        <v>877</v>
      </c>
      <c r="AK399" t="s">
        <v>147</v>
      </c>
      <c r="AL399" t="s">
        <v>1086</v>
      </c>
      <c r="AT399" t="str">
        <f t="shared" si="24"/>
        <v>F E001-00000286</v>
      </c>
      <c r="AU399">
        <f t="shared" si="25"/>
        <v>415.25</v>
      </c>
      <c r="AV399">
        <f t="shared" si="26"/>
        <v>74.75</v>
      </c>
      <c r="AW399">
        <f t="shared" si="27"/>
        <v>490</v>
      </c>
    </row>
    <row r="400" spans="1:49" ht="15" customHeight="1">
      <c r="A400" t="s">
        <v>1183</v>
      </c>
      <c r="B400" s="17" t="s">
        <v>1378</v>
      </c>
      <c r="C400" t="s">
        <v>21</v>
      </c>
      <c r="D400" s="10">
        <v>45869</v>
      </c>
      <c r="F400" t="s">
        <v>392</v>
      </c>
      <c r="G400" t="s">
        <v>1044</v>
      </c>
      <c r="H400" t="s">
        <v>137</v>
      </c>
      <c r="I400">
        <v>10734630620</v>
      </c>
      <c r="J400" t="s">
        <v>2357</v>
      </c>
      <c r="K400" s="10">
        <v>45869</v>
      </c>
      <c r="Q400">
        <v>1924</v>
      </c>
      <c r="R400">
        <v>1000</v>
      </c>
      <c r="S400">
        <v>0.41525000000000001</v>
      </c>
      <c r="T400">
        <v>0.49</v>
      </c>
      <c r="U400">
        <v>0</v>
      </c>
      <c r="V400">
        <v>415.25</v>
      </c>
      <c r="W400">
        <v>18</v>
      </c>
      <c r="X400">
        <v>74.75</v>
      </c>
      <c r="Y400">
        <v>490</v>
      </c>
      <c r="Z400">
        <v>1</v>
      </c>
      <c r="AA400">
        <v>1</v>
      </c>
      <c r="AB400">
        <v>5</v>
      </c>
      <c r="AC400" t="s">
        <v>138</v>
      </c>
      <c r="AD400">
        <v>482</v>
      </c>
      <c r="AE400">
        <v>29623</v>
      </c>
      <c r="AF400" t="s">
        <v>2225</v>
      </c>
      <c r="AG400" t="s">
        <v>139</v>
      </c>
      <c r="AH400" t="s">
        <v>145</v>
      </c>
      <c r="AI400" t="s">
        <v>25</v>
      </c>
      <c r="AJ400">
        <v>877</v>
      </c>
      <c r="AK400" t="s">
        <v>147</v>
      </c>
      <c r="AL400" t="s">
        <v>1086</v>
      </c>
      <c r="AT400" t="str">
        <f t="shared" si="24"/>
        <v>F E001-00000286</v>
      </c>
      <c r="AU400">
        <f t="shared" si="25"/>
        <v>415.25</v>
      </c>
      <c r="AV400">
        <f t="shared" si="26"/>
        <v>74.75</v>
      </c>
      <c r="AW400">
        <f t="shared" si="27"/>
        <v>490</v>
      </c>
    </row>
    <row r="401" spans="1:49" ht="15" customHeight="1">
      <c r="A401" t="s">
        <v>1183</v>
      </c>
      <c r="B401" s="17" t="s">
        <v>1378</v>
      </c>
      <c r="C401" t="s">
        <v>21</v>
      </c>
      <c r="D401" s="10">
        <v>45869</v>
      </c>
      <c r="F401" t="s">
        <v>392</v>
      </c>
      <c r="G401" t="s">
        <v>1044</v>
      </c>
      <c r="H401" t="s">
        <v>137</v>
      </c>
      <c r="I401">
        <v>10734630620</v>
      </c>
      <c r="J401" t="s">
        <v>2357</v>
      </c>
      <c r="K401" s="10">
        <v>45869</v>
      </c>
      <c r="Q401">
        <v>1924</v>
      </c>
      <c r="R401">
        <v>1000</v>
      </c>
      <c r="S401">
        <v>0.41525000000000001</v>
      </c>
      <c r="T401">
        <v>0.49</v>
      </c>
      <c r="U401">
        <v>0</v>
      </c>
      <c r="V401">
        <v>415.25</v>
      </c>
      <c r="W401">
        <v>18</v>
      </c>
      <c r="X401">
        <v>74.75</v>
      </c>
      <c r="Y401">
        <v>490</v>
      </c>
      <c r="Z401">
        <v>1</v>
      </c>
      <c r="AA401">
        <v>1</v>
      </c>
      <c r="AB401">
        <v>5</v>
      </c>
      <c r="AC401" t="s">
        <v>138</v>
      </c>
      <c r="AD401">
        <v>482</v>
      </c>
      <c r="AE401">
        <v>29624</v>
      </c>
      <c r="AF401" t="s">
        <v>2225</v>
      </c>
      <c r="AG401" t="s">
        <v>139</v>
      </c>
      <c r="AH401" t="s">
        <v>145</v>
      </c>
      <c r="AI401" t="s">
        <v>25</v>
      </c>
      <c r="AJ401">
        <v>877</v>
      </c>
      <c r="AK401" t="s">
        <v>147</v>
      </c>
      <c r="AL401" t="s">
        <v>1086</v>
      </c>
      <c r="AT401" t="str">
        <f t="shared" si="24"/>
        <v>F E001-00000286</v>
      </c>
      <c r="AU401">
        <f t="shared" si="25"/>
        <v>415.25</v>
      </c>
      <c r="AV401">
        <f t="shared" si="26"/>
        <v>74.75</v>
      </c>
      <c r="AW401">
        <f t="shared" si="27"/>
        <v>490</v>
      </c>
    </row>
    <row r="402" spans="1:49" ht="15" customHeight="1">
      <c r="A402" t="s">
        <v>1172</v>
      </c>
      <c r="B402">
        <v>44</v>
      </c>
      <c r="C402" t="s">
        <v>21</v>
      </c>
      <c r="D402" s="10">
        <v>45869</v>
      </c>
      <c r="F402" t="s">
        <v>409</v>
      </c>
      <c r="H402" t="s">
        <v>137</v>
      </c>
      <c r="I402">
        <v>10778177621</v>
      </c>
      <c r="J402" t="s">
        <v>2358</v>
      </c>
      <c r="K402" s="10">
        <v>45869</v>
      </c>
      <c r="Q402">
        <v>1910</v>
      </c>
      <c r="R402">
        <v>1</v>
      </c>
      <c r="S402">
        <v>150</v>
      </c>
      <c r="T402">
        <v>150</v>
      </c>
      <c r="U402">
        <v>0</v>
      </c>
      <c r="V402">
        <v>150</v>
      </c>
      <c r="W402">
        <v>0</v>
      </c>
      <c r="X402">
        <v>0</v>
      </c>
      <c r="Y402">
        <v>150</v>
      </c>
      <c r="Z402">
        <v>1</v>
      </c>
      <c r="AA402">
        <v>1</v>
      </c>
      <c r="AB402">
        <v>2</v>
      </c>
      <c r="AC402" t="s">
        <v>1045</v>
      </c>
      <c r="AD402">
        <v>2001</v>
      </c>
      <c r="AE402">
        <v>29598</v>
      </c>
      <c r="AF402" t="s">
        <v>2278</v>
      </c>
      <c r="AG402" t="s">
        <v>139</v>
      </c>
      <c r="AH402" t="s">
        <v>145</v>
      </c>
      <c r="AI402" t="s">
        <v>25</v>
      </c>
      <c r="AJ402">
        <v>6743</v>
      </c>
      <c r="AK402" t="s">
        <v>1040</v>
      </c>
      <c r="AL402" t="s">
        <v>1103</v>
      </c>
      <c r="AT402" t="str">
        <f t="shared" si="24"/>
        <v>R E001-44</v>
      </c>
      <c r="AU402">
        <f t="shared" si="25"/>
        <v>150</v>
      </c>
      <c r="AV402">
        <f t="shared" si="26"/>
        <v>0</v>
      </c>
      <c r="AW402">
        <f t="shared" si="27"/>
        <v>150</v>
      </c>
    </row>
    <row r="403" spans="1:49" ht="15" customHeight="1">
      <c r="A403" t="s">
        <v>1183</v>
      </c>
      <c r="B403" s="17" t="s">
        <v>1379</v>
      </c>
      <c r="C403" t="s">
        <v>21</v>
      </c>
      <c r="D403" s="10">
        <v>45869</v>
      </c>
      <c r="F403" t="s">
        <v>1076</v>
      </c>
      <c r="H403" t="s">
        <v>137</v>
      </c>
      <c r="I403">
        <v>10440668581</v>
      </c>
      <c r="J403" t="s">
        <v>2359</v>
      </c>
      <c r="K403" s="10">
        <v>45869</v>
      </c>
      <c r="Q403">
        <v>1859</v>
      </c>
      <c r="R403">
        <v>1</v>
      </c>
      <c r="S403">
        <v>3520</v>
      </c>
      <c r="T403">
        <v>4153.6000000000004</v>
      </c>
      <c r="U403">
        <v>0</v>
      </c>
      <c r="V403">
        <v>3520</v>
      </c>
      <c r="W403">
        <v>18</v>
      </c>
      <c r="X403" s="17">
        <v>633.6</v>
      </c>
      <c r="Y403">
        <v>4153.6000000000004</v>
      </c>
      <c r="Z403">
        <v>1</v>
      </c>
      <c r="AA403">
        <v>1</v>
      </c>
      <c r="AB403">
        <v>2</v>
      </c>
      <c r="AC403" t="s">
        <v>1045</v>
      </c>
      <c r="AD403">
        <v>1389</v>
      </c>
      <c r="AE403">
        <v>29595</v>
      </c>
      <c r="AF403" t="s">
        <v>2283</v>
      </c>
      <c r="AG403" t="s">
        <v>139</v>
      </c>
      <c r="AH403" t="s">
        <v>145</v>
      </c>
      <c r="AI403" t="s">
        <v>25</v>
      </c>
      <c r="AJ403">
        <v>6743</v>
      </c>
      <c r="AK403" t="s">
        <v>1040</v>
      </c>
      <c r="AL403" t="s">
        <v>1053</v>
      </c>
      <c r="AT403" t="str">
        <f t="shared" si="24"/>
        <v>F E001-00000097</v>
      </c>
      <c r="AU403">
        <f t="shared" si="25"/>
        <v>3520</v>
      </c>
      <c r="AV403">
        <f t="shared" si="26"/>
        <v>633.6</v>
      </c>
      <c r="AW403">
        <f t="shared" si="27"/>
        <v>4153.6000000000004</v>
      </c>
    </row>
    <row r="404" spans="1:49" ht="15" customHeight="1">
      <c r="A404" t="s">
        <v>1183</v>
      </c>
      <c r="B404" s="17" t="s">
        <v>1380</v>
      </c>
      <c r="C404" t="s">
        <v>21</v>
      </c>
      <c r="D404" s="10">
        <v>45868</v>
      </c>
      <c r="F404" t="s">
        <v>657</v>
      </c>
      <c r="H404" t="s">
        <v>137</v>
      </c>
      <c r="I404">
        <v>20612226777</v>
      </c>
      <c r="J404" t="s">
        <v>2360</v>
      </c>
      <c r="K404" s="10">
        <v>45868</v>
      </c>
      <c r="Q404">
        <v>283</v>
      </c>
      <c r="R404">
        <v>1</v>
      </c>
      <c r="S404">
        <v>390</v>
      </c>
      <c r="T404">
        <v>460.2</v>
      </c>
      <c r="U404">
        <v>0</v>
      </c>
      <c r="V404">
        <v>390</v>
      </c>
      <c r="W404">
        <v>18</v>
      </c>
      <c r="X404" s="17">
        <v>70.199999999999903</v>
      </c>
      <c r="Y404">
        <v>460.2</v>
      </c>
      <c r="Z404">
        <v>1</v>
      </c>
      <c r="AA404">
        <v>1</v>
      </c>
      <c r="AB404">
        <v>2</v>
      </c>
      <c r="AC404" t="s">
        <v>1045</v>
      </c>
      <c r="AD404">
        <v>1545</v>
      </c>
      <c r="AE404">
        <v>29655</v>
      </c>
      <c r="AF404" t="s">
        <v>2036</v>
      </c>
      <c r="AG404" t="s">
        <v>1280</v>
      </c>
      <c r="AH404" t="s">
        <v>145</v>
      </c>
      <c r="AI404" t="s">
        <v>25</v>
      </c>
      <c r="AJ404">
        <v>6740</v>
      </c>
      <c r="AK404" t="s">
        <v>1046</v>
      </c>
      <c r="AL404" t="s">
        <v>1371</v>
      </c>
      <c r="AT404" t="str">
        <f t="shared" si="24"/>
        <v>F E001-00000017</v>
      </c>
      <c r="AU404">
        <f t="shared" si="25"/>
        <v>390</v>
      </c>
      <c r="AV404">
        <f t="shared" si="26"/>
        <v>70.199999999999903</v>
      </c>
      <c r="AW404">
        <f t="shared" si="27"/>
        <v>460.2</v>
      </c>
    </row>
    <row r="405" spans="1:49" ht="15" customHeight="1">
      <c r="A405" t="s">
        <v>1183</v>
      </c>
      <c r="B405" s="17" t="s">
        <v>1379</v>
      </c>
      <c r="C405" t="s">
        <v>21</v>
      </c>
      <c r="D405" s="10">
        <v>45868</v>
      </c>
      <c r="F405" t="s">
        <v>654</v>
      </c>
      <c r="H405" t="s">
        <v>137</v>
      </c>
      <c r="J405" t="s">
        <v>2361</v>
      </c>
      <c r="K405" s="10">
        <v>45868</v>
      </c>
      <c r="Q405">
        <v>1814</v>
      </c>
      <c r="R405">
        <v>1</v>
      </c>
      <c r="S405">
        <v>593.22</v>
      </c>
      <c r="T405">
        <v>700</v>
      </c>
      <c r="U405">
        <v>0</v>
      </c>
      <c r="V405">
        <v>593.22</v>
      </c>
      <c r="W405">
        <v>18</v>
      </c>
      <c r="X405" s="17">
        <v>106.77999999999901</v>
      </c>
      <c r="Y405">
        <v>700</v>
      </c>
      <c r="Z405">
        <v>1</v>
      </c>
      <c r="AA405">
        <v>1</v>
      </c>
      <c r="AB405">
        <v>5</v>
      </c>
      <c r="AC405" t="s">
        <v>138</v>
      </c>
      <c r="AD405">
        <v>3199</v>
      </c>
      <c r="AE405">
        <v>29569</v>
      </c>
      <c r="AF405" t="s">
        <v>2060</v>
      </c>
      <c r="AG405" t="s">
        <v>1135</v>
      </c>
      <c r="AH405" t="s">
        <v>145</v>
      </c>
      <c r="AI405" t="s">
        <v>25</v>
      </c>
      <c r="AJ405">
        <v>6748</v>
      </c>
      <c r="AK405" t="s">
        <v>1387</v>
      </c>
      <c r="AL405" t="s">
        <v>1564</v>
      </c>
      <c r="AT405" t="str">
        <f t="shared" si="24"/>
        <v>F E001-00000097</v>
      </c>
      <c r="AU405">
        <f t="shared" si="25"/>
        <v>593.22</v>
      </c>
      <c r="AV405">
        <f t="shared" si="26"/>
        <v>106.77999999999901</v>
      </c>
      <c r="AW405">
        <f t="shared" si="27"/>
        <v>700</v>
      </c>
    </row>
    <row r="406" spans="1:49" ht="15" customHeight="1">
      <c r="A406" t="s">
        <v>1183</v>
      </c>
      <c r="B406" s="17" t="s">
        <v>1381</v>
      </c>
      <c r="C406" t="s">
        <v>21</v>
      </c>
      <c r="D406" s="10">
        <v>45868</v>
      </c>
      <c r="F406" t="s">
        <v>328</v>
      </c>
      <c r="G406" t="s">
        <v>1122</v>
      </c>
      <c r="H406" t="s">
        <v>137</v>
      </c>
      <c r="I406">
        <v>20563684268</v>
      </c>
      <c r="J406" t="s">
        <v>2362</v>
      </c>
      <c r="K406" s="10">
        <v>45868</v>
      </c>
      <c r="Q406">
        <v>279</v>
      </c>
      <c r="R406">
        <v>3</v>
      </c>
      <c r="S406">
        <v>629</v>
      </c>
      <c r="T406" s="17" t="s">
        <v>1787</v>
      </c>
      <c r="U406">
        <v>0</v>
      </c>
      <c r="V406">
        <v>1887</v>
      </c>
      <c r="W406">
        <v>18</v>
      </c>
      <c r="X406" s="17">
        <v>339.659999999999</v>
      </c>
      <c r="Y406">
        <v>2226.66</v>
      </c>
      <c r="Z406">
        <v>1</v>
      </c>
      <c r="AA406">
        <v>1</v>
      </c>
      <c r="AB406">
        <v>5</v>
      </c>
      <c r="AC406" t="s">
        <v>138</v>
      </c>
      <c r="AD406">
        <v>384</v>
      </c>
      <c r="AE406">
        <v>29549</v>
      </c>
      <c r="AF406" t="s">
        <v>2061</v>
      </c>
      <c r="AG406" t="s">
        <v>138</v>
      </c>
      <c r="AH406" t="s">
        <v>145</v>
      </c>
      <c r="AI406" t="s">
        <v>25</v>
      </c>
      <c r="AJ406">
        <v>6743</v>
      </c>
      <c r="AK406" t="s">
        <v>1040</v>
      </c>
      <c r="AL406" t="s">
        <v>1123</v>
      </c>
      <c r="AT406" t="str">
        <f t="shared" si="24"/>
        <v>F E001-00000518</v>
      </c>
      <c r="AU406">
        <f t="shared" si="25"/>
        <v>1887</v>
      </c>
      <c r="AV406">
        <f t="shared" si="26"/>
        <v>339.659999999999</v>
      </c>
      <c r="AW406">
        <f t="shared" si="27"/>
        <v>2226.66</v>
      </c>
    </row>
    <row r="407" spans="1:49" ht="15" customHeight="1">
      <c r="A407" t="s">
        <v>1183</v>
      </c>
      <c r="B407" s="17" t="s">
        <v>1381</v>
      </c>
      <c r="C407" t="s">
        <v>21</v>
      </c>
      <c r="D407" s="10">
        <v>45868</v>
      </c>
      <c r="F407" t="s">
        <v>328</v>
      </c>
      <c r="G407" t="s">
        <v>1122</v>
      </c>
      <c r="H407" t="s">
        <v>137</v>
      </c>
      <c r="I407">
        <v>20563684268</v>
      </c>
      <c r="J407" t="s">
        <v>2362</v>
      </c>
      <c r="K407" s="10">
        <v>45868</v>
      </c>
      <c r="Q407">
        <v>279</v>
      </c>
      <c r="R407">
        <v>27</v>
      </c>
      <c r="S407" s="17" t="s">
        <v>1788</v>
      </c>
      <c r="T407" s="17" t="s">
        <v>1789</v>
      </c>
      <c r="U407">
        <v>0</v>
      </c>
      <c r="V407">
        <v>5500.01</v>
      </c>
      <c r="W407">
        <v>18</v>
      </c>
      <c r="X407">
        <v>990</v>
      </c>
      <c r="Y407">
        <v>6490.01</v>
      </c>
      <c r="Z407">
        <v>1</v>
      </c>
      <c r="AA407">
        <v>1</v>
      </c>
      <c r="AB407">
        <v>5</v>
      </c>
      <c r="AC407" t="s">
        <v>138</v>
      </c>
      <c r="AD407">
        <v>384</v>
      </c>
      <c r="AE407">
        <v>29550</v>
      </c>
      <c r="AF407" t="s">
        <v>2061</v>
      </c>
      <c r="AG407" t="s">
        <v>138</v>
      </c>
      <c r="AH407" t="s">
        <v>145</v>
      </c>
      <c r="AI407" t="s">
        <v>25</v>
      </c>
      <c r="AJ407">
        <v>6743</v>
      </c>
      <c r="AK407" t="s">
        <v>1040</v>
      </c>
      <c r="AL407" t="s">
        <v>1123</v>
      </c>
      <c r="AT407" t="str">
        <f t="shared" si="24"/>
        <v>F E001-00000518</v>
      </c>
      <c r="AU407">
        <f t="shared" si="25"/>
        <v>5500.01</v>
      </c>
      <c r="AV407">
        <f t="shared" si="26"/>
        <v>990</v>
      </c>
      <c r="AW407">
        <f t="shared" si="27"/>
        <v>6490.01</v>
      </c>
    </row>
    <row r="408" spans="1:49" ht="15" customHeight="1">
      <c r="A408" t="s">
        <v>1183</v>
      </c>
      <c r="B408" s="17" t="s">
        <v>1381</v>
      </c>
      <c r="C408" t="s">
        <v>21</v>
      </c>
      <c r="D408" s="10">
        <v>45868</v>
      </c>
      <c r="F408" t="s">
        <v>328</v>
      </c>
      <c r="G408" t="s">
        <v>1122</v>
      </c>
      <c r="H408" t="s">
        <v>137</v>
      </c>
      <c r="I408">
        <v>20563684268</v>
      </c>
      <c r="J408" t="s">
        <v>2362</v>
      </c>
      <c r="K408" s="10">
        <v>45868</v>
      </c>
      <c r="Q408">
        <v>279</v>
      </c>
      <c r="R408">
        <v>39</v>
      </c>
      <c r="S408">
        <v>159</v>
      </c>
      <c r="T408">
        <v>187.62</v>
      </c>
      <c r="U408">
        <v>0</v>
      </c>
      <c r="V408">
        <v>6201</v>
      </c>
      <c r="W408">
        <v>18</v>
      </c>
      <c r="X408" s="17">
        <v>1116.18</v>
      </c>
      <c r="Y408">
        <v>7317.18</v>
      </c>
      <c r="Z408">
        <v>1</v>
      </c>
      <c r="AA408">
        <v>1</v>
      </c>
      <c r="AB408">
        <v>5</v>
      </c>
      <c r="AC408" t="s">
        <v>138</v>
      </c>
      <c r="AD408">
        <v>384</v>
      </c>
      <c r="AE408">
        <v>29551</v>
      </c>
      <c r="AF408" t="s">
        <v>2061</v>
      </c>
      <c r="AG408" t="s">
        <v>138</v>
      </c>
      <c r="AH408" t="s">
        <v>145</v>
      </c>
      <c r="AI408" t="s">
        <v>25</v>
      </c>
      <c r="AJ408">
        <v>6743</v>
      </c>
      <c r="AK408" t="s">
        <v>1040</v>
      </c>
      <c r="AL408" t="s">
        <v>1123</v>
      </c>
      <c r="AT408" t="str">
        <f t="shared" si="24"/>
        <v>F E001-00000518</v>
      </c>
      <c r="AU408">
        <f t="shared" si="25"/>
        <v>6201</v>
      </c>
      <c r="AV408">
        <f t="shared" si="26"/>
        <v>1116.18</v>
      </c>
      <c r="AW408">
        <f t="shared" si="27"/>
        <v>7317.18</v>
      </c>
    </row>
    <row r="409" spans="1:49" ht="15" customHeight="1">
      <c r="A409" t="s">
        <v>1183</v>
      </c>
      <c r="B409" s="17" t="s">
        <v>1381</v>
      </c>
      <c r="C409" t="s">
        <v>21</v>
      </c>
      <c r="D409" s="10">
        <v>45868</v>
      </c>
      <c r="F409" t="s">
        <v>328</v>
      </c>
      <c r="G409" t="s">
        <v>1122</v>
      </c>
      <c r="H409" t="s">
        <v>137</v>
      </c>
      <c r="I409">
        <v>20563684268</v>
      </c>
      <c r="J409" t="s">
        <v>2362</v>
      </c>
      <c r="K409" s="10">
        <v>45868</v>
      </c>
      <c r="Q409">
        <v>279</v>
      </c>
      <c r="R409">
        <v>81</v>
      </c>
      <c r="S409">
        <v>129</v>
      </c>
      <c r="T409">
        <v>152.22</v>
      </c>
      <c r="U409">
        <v>0</v>
      </c>
      <c r="V409">
        <v>10449</v>
      </c>
      <c r="W409">
        <v>18</v>
      </c>
      <c r="X409" s="17">
        <v>1880.8199999999899</v>
      </c>
      <c r="Y409">
        <v>12329.82</v>
      </c>
      <c r="Z409">
        <v>1</v>
      </c>
      <c r="AA409">
        <v>1</v>
      </c>
      <c r="AB409">
        <v>5</v>
      </c>
      <c r="AC409" t="s">
        <v>138</v>
      </c>
      <c r="AD409">
        <v>384</v>
      </c>
      <c r="AE409">
        <v>29552</v>
      </c>
      <c r="AF409" t="s">
        <v>2061</v>
      </c>
      <c r="AG409" t="s">
        <v>138</v>
      </c>
      <c r="AH409" t="s">
        <v>145</v>
      </c>
      <c r="AI409" t="s">
        <v>25</v>
      </c>
      <c r="AJ409">
        <v>6743</v>
      </c>
      <c r="AK409" t="s">
        <v>1040</v>
      </c>
      <c r="AL409" t="s">
        <v>1123</v>
      </c>
      <c r="AT409" t="str">
        <f t="shared" si="24"/>
        <v>F E001-00000518</v>
      </c>
      <c r="AU409">
        <f t="shared" si="25"/>
        <v>10449</v>
      </c>
      <c r="AV409">
        <f t="shared" si="26"/>
        <v>1880.8199999999899</v>
      </c>
      <c r="AW409">
        <f t="shared" si="27"/>
        <v>12329.82</v>
      </c>
    </row>
    <row r="410" spans="1:49" ht="15" customHeight="1">
      <c r="A410" t="s">
        <v>1183</v>
      </c>
      <c r="B410" s="17" t="s">
        <v>1381</v>
      </c>
      <c r="C410" t="s">
        <v>21</v>
      </c>
      <c r="D410" s="10">
        <v>45868</v>
      </c>
      <c r="F410" t="s">
        <v>328</v>
      </c>
      <c r="G410" t="s">
        <v>1122</v>
      </c>
      <c r="H410" t="s">
        <v>137</v>
      </c>
      <c r="I410">
        <v>20563684268</v>
      </c>
      <c r="J410" t="s">
        <v>2362</v>
      </c>
      <c r="K410" s="10">
        <v>45868</v>
      </c>
      <c r="Q410">
        <v>279</v>
      </c>
      <c r="R410">
        <v>24</v>
      </c>
      <c r="S410">
        <v>75</v>
      </c>
      <c r="T410">
        <v>88.5</v>
      </c>
      <c r="U410">
        <v>0</v>
      </c>
      <c r="V410">
        <v>1800</v>
      </c>
      <c r="W410">
        <v>18</v>
      </c>
      <c r="X410">
        <v>324</v>
      </c>
      <c r="Y410">
        <v>2124</v>
      </c>
      <c r="Z410">
        <v>1</v>
      </c>
      <c r="AA410">
        <v>1</v>
      </c>
      <c r="AB410">
        <v>5</v>
      </c>
      <c r="AC410" t="s">
        <v>138</v>
      </c>
      <c r="AD410">
        <v>384</v>
      </c>
      <c r="AE410">
        <v>29553</v>
      </c>
      <c r="AF410" t="s">
        <v>2061</v>
      </c>
      <c r="AG410" t="s">
        <v>138</v>
      </c>
      <c r="AH410" t="s">
        <v>145</v>
      </c>
      <c r="AI410" t="s">
        <v>25</v>
      </c>
      <c r="AJ410">
        <v>6743</v>
      </c>
      <c r="AK410" t="s">
        <v>1040</v>
      </c>
      <c r="AL410" t="s">
        <v>1123</v>
      </c>
      <c r="AT410" t="str">
        <f t="shared" si="24"/>
        <v>F E001-00000518</v>
      </c>
      <c r="AU410">
        <f t="shared" si="25"/>
        <v>1800</v>
      </c>
      <c r="AV410">
        <f t="shared" si="26"/>
        <v>324</v>
      </c>
      <c r="AW410">
        <f t="shared" si="27"/>
        <v>2124</v>
      </c>
    </row>
    <row r="411" spans="1:49" ht="15" customHeight="1">
      <c r="A411" t="s">
        <v>1183</v>
      </c>
      <c r="B411" s="17" t="s">
        <v>1381</v>
      </c>
      <c r="C411" t="s">
        <v>21</v>
      </c>
      <c r="D411" s="10">
        <v>45868</v>
      </c>
      <c r="F411" t="s">
        <v>328</v>
      </c>
      <c r="G411" t="s">
        <v>1122</v>
      </c>
      <c r="H411" t="s">
        <v>137</v>
      </c>
      <c r="I411">
        <v>20563684268</v>
      </c>
      <c r="J411" t="s">
        <v>2362</v>
      </c>
      <c r="K411" s="10">
        <v>45868</v>
      </c>
      <c r="Q411">
        <v>1830</v>
      </c>
      <c r="R411">
        <v>10</v>
      </c>
      <c r="S411">
        <v>200</v>
      </c>
      <c r="T411">
        <v>236</v>
      </c>
      <c r="U411">
        <v>0</v>
      </c>
      <c r="V411">
        <v>2000</v>
      </c>
      <c r="W411">
        <v>18</v>
      </c>
      <c r="X411">
        <v>360</v>
      </c>
      <c r="Y411">
        <v>2360</v>
      </c>
      <c r="Z411">
        <v>1</v>
      </c>
      <c r="AA411">
        <v>1</v>
      </c>
      <c r="AB411">
        <v>5</v>
      </c>
      <c r="AC411" t="s">
        <v>138</v>
      </c>
      <c r="AD411">
        <v>384</v>
      </c>
      <c r="AE411">
        <v>29554</v>
      </c>
      <c r="AF411" t="s">
        <v>2035</v>
      </c>
      <c r="AG411" t="s">
        <v>139</v>
      </c>
      <c r="AH411" t="s">
        <v>145</v>
      </c>
      <c r="AI411" t="s">
        <v>25</v>
      </c>
      <c r="AJ411">
        <v>6743</v>
      </c>
      <c r="AK411" t="s">
        <v>1040</v>
      </c>
      <c r="AL411" t="s">
        <v>1123</v>
      </c>
      <c r="AT411" t="str">
        <f t="shared" si="24"/>
        <v>F E001-00000518</v>
      </c>
      <c r="AU411">
        <f t="shared" si="25"/>
        <v>2000</v>
      </c>
      <c r="AV411">
        <f t="shared" si="26"/>
        <v>360</v>
      </c>
      <c r="AW411">
        <f t="shared" si="27"/>
        <v>2360</v>
      </c>
    </row>
    <row r="412" spans="1:49" ht="15" customHeight="1">
      <c r="A412" t="s">
        <v>1183</v>
      </c>
      <c r="B412" s="17" t="s">
        <v>1381</v>
      </c>
      <c r="C412" t="s">
        <v>21</v>
      </c>
      <c r="D412" s="10">
        <v>45868</v>
      </c>
      <c r="F412" t="s">
        <v>328</v>
      </c>
      <c r="G412" t="s">
        <v>1122</v>
      </c>
      <c r="H412" t="s">
        <v>137</v>
      </c>
      <c r="I412">
        <v>20563684268</v>
      </c>
      <c r="J412" t="s">
        <v>2362</v>
      </c>
      <c r="K412" s="10">
        <v>45868</v>
      </c>
      <c r="Q412">
        <v>279</v>
      </c>
      <c r="R412">
        <v>15</v>
      </c>
      <c r="S412">
        <v>117.5</v>
      </c>
      <c r="T412">
        <v>138.65</v>
      </c>
      <c r="U412">
        <v>0</v>
      </c>
      <c r="V412">
        <v>1762.5</v>
      </c>
      <c r="W412">
        <v>18</v>
      </c>
      <c r="X412">
        <v>317.25</v>
      </c>
      <c r="Y412">
        <v>2079.75</v>
      </c>
      <c r="Z412">
        <v>1</v>
      </c>
      <c r="AA412">
        <v>1</v>
      </c>
      <c r="AB412">
        <v>5</v>
      </c>
      <c r="AC412" t="s">
        <v>138</v>
      </c>
      <c r="AD412">
        <v>384</v>
      </c>
      <c r="AE412">
        <v>29555</v>
      </c>
      <c r="AF412" t="s">
        <v>2061</v>
      </c>
      <c r="AG412" t="s">
        <v>138</v>
      </c>
      <c r="AH412" t="s">
        <v>145</v>
      </c>
      <c r="AI412" t="s">
        <v>25</v>
      </c>
      <c r="AJ412">
        <v>6743</v>
      </c>
      <c r="AK412" t="s">
        <v>1040</v>
      </c>
      <c r="AL412" t="s">
        <v>1123</v>
      </c>
      <c r="AT412" t="str">
        <f t="shared" si="24"/>
        <v>F E001-00000518</v>
      </c>
      <c r="AU412">
        <f t="shared" si="25"/>
        <v>1762.5</v>
      </c>
      <c r="AV412">
        <f t="shared" si="26"/>
        <v>317.25</v>
      </c>
      <c r="AW412">
        <f t="shared" si="27"/>
        <v>2079.75</v>
      </c>
    </row>
    <row r="413" spans="1:49" ht="15" customHeight="1">
      <c r="A413" t="s">
        <v>1183</v>
      </c>
      <c r="B413" s="17" t="s">
        <v>1381</v>
      </c>
      <c r="C413" t="s">
        <v>21</v>
      </c>
      <c r="D413" s="10">
        <v>45868</v>
      </c>
      <c r="F413" t="s">
        <v>328</v>
      </c>
      <c r="G413" t="s">
        <v>1122</v>
      </c>
      <c r="H413" t="s">
        <v>137</v>
      </c>
      <c r="I413">
        <v>20563684268</v>
      </c>
      <c r="J413" t="s">
        <v>2362</v>
      </c>
      <c r="K413" s="10">
        <v>45868</v>
      </c>
      <c r="Q413">
        <v>279</v>
      </c>
      <c r="R413">
        <v>12</v>
      </c>
      <c r="S413">
        <v>200</v>
      </c>
      <c r="T413">
        <v>236</v>
      </c>
      <c r="U413">
        <v>0</v>
      </c>
      <c r="V413">
        <v>2400</v>
      </c>
      <c r="W413">
        <v>18</v>
      </c>
      <c r="X413">
        <v>432</v>
      </c>
      <c r="Y413">
        <v>2832</v>
      </c>
      <c r="Z413">
        <v>1</v>
      </c>
      <c r="AA413">
        <v>1</v>
      </c>
      <c r="AB413">
        <v>5</v>
      </c>
      <c r="AC413" t="s">
        <v>138</v>
      </c>
      <c r="AD413">
        <v>384</v>
      </c>
      <c r="AE413">
        <v>29556</v>
      </c>
      <c r="AF413" t="s">
        <v>2061</v>
      </c>
      <c r="AG413" t="s">
        <v>138</v>
      </c>
      <c r="AH413" t="s">
        <v>145</v>
      </c>
      <c r="AI413" t="s">
        <v>25</v>
      </c>
      <c r="AJ413">
        <v>6743</v>
      </c>
      <c r="AK413" t="s">
        <v>1040</v>
      </c>
      <c r="AL413" t="s">
        <v>1123</v>
      </c>
      <c r="AT413" t="str">
        <f t="shared" si="24"/>
        <v>F E001-00000518</v>
      </c>
      <c r="AU413">
        <f t="shared" si="25"/>
        <v>2400</v>
      </c>
      <c r="AV413">
        <f t="shared" si="26"/>
        <v>432</v>
      </c>
      <c r="AW413">
        <f t="shared" si="27"/>
        <v>2832</v>
      </c>
    </row>
    <row r="414" spans="1:49" ht="15" customHeight="1">
      <c r="A414" t="s">
        <v>1183</v>
      </c>
      <c r="B414" s="17" t="s">
        <v>1381</v>
      </c>
      <c r="C414" t="s">
        <v>21</v>
      </c>
      <c r="D414" s="10">
        <v>45868</v>
      </c>
      <c r="F414" t="s">
        <v>328</v>
      </c>
      <c r="G414" t="s">
        <v>1122</v>
      </c>
      <c r="H414" t="s">
        <v>137</v>
      </c>
      <c r="I414">
        <v>20563684268</v>
      </c>
      <c r="J414" t="s">
        <v>2362</v>
      </c>
      <c r="K414" s="10">
        <v>45868</v>
      </c>
      <c r="Q414">
        <v>279</v>
      </c>
      <c r="R414">
        <v>15</v>
      </c>
      <c r="S414">
        <v>117.5</v>
      </c>
      <c r="T414">
        <v>138.65</v>
      </c>
      <c r="U414">
        <v>0</v>
      </c>
      <c r="V414">
        <v>1762.5</v>
      </c>
      <c r="W414">
        <v>18</v>
      </c>
      <c r="X414">
        <v>317.25</v>
      </c>
      <c r="Y414">
        <v>2079.75</v>
      </c>
      <c r="Z414">
        <v>1</v>
      </c>
      <c r="AA414">
        <v>1</v>
      </c>
      <c r="AB414">
        <v>5</v>
      </c>
      <c r="AC414" t="s">
        <v>138</v>
      </c>
      <c r="AD414">
        <v>384</v>
      </c>
      <c r="AE414">
        <v>29557</v>
      </c>
      <c r="AF414" t="s">
        <v>2061</v>
      </c>
      <c r="AG414" t="s">
        <v>138</v>
      </c>
      <c r="AH414" t="s">
        <v>145</v>
      </c>
      <c r="AI414" t="s">
        <v>25</v>
      </c>
      <c r="AJ414">
        <v>6743</v>
      </c>
      <c r="AK414" t="s">
        <v>1040</v>
      </c>
      <c r="AL414" t="s">
        <v>1123</v>
      </c>
      <c r="AT414" t="str">
        <f t="shared" si="24"/>
        <v>F E001-00000518</v>
      </c>
      <c r="AU414">
        <f t="shared" si="25"/>
        <v>1762.5</v>
      </c>
      <c r="AV414">
        <f t="shared" si="26"/>
        <v>317.25</v>
      </c>
      <c r="AW414">
        <f t="shared" si="27"/>
        <v>2079.75</v>
      </c>
    </row>
    <row r="415" spans="1:49" ht="15" customHeight="1">
      <c r="A415" t="s">
        <v>1183</v>
      </c>
      <c r="B415" s="17" t="s">
        <v>1381</v>
      </c>
      <c r="C415" t="s">
        <v>21</v>
      </c>
      <c r="D415" s="10">
        <v>45868</v>
      </c>
      <c r="F415" t="s">
        <v>328</v>
      </c>
      <c r="G415" t="s">
        <v>1122</v>
      </c>
      <c r="H415" t="s">
        <v>137</v>
      </c>
      <c r="I415">
        <v>20563684268</v>
      </c>
      <c r="J415" t="s">
        <v>2362</v>
      </c>
      <c r="K415" s="10">
        <v>45868</v>
      </c>
      <c r="Q415">
        <v>279</v>
      </c>
      <c r="R415">
        <v>6</v>
      </c>
      <c r="S415">
        <v>122.8</v>
      </c>
      <c r="T415" s="17" t="s">
        <v>1790</v>
      </c>
      <c r="U415">
        <v>0</v>
      </c>
      <c r="V415">
        <v>736.8</v>
      </c>
      <c r="W415">
        <v>18</v>
      </c>
      <c r="X415">
        <v>132.62</v>
      </c>
      <c r="Y415">
        <v>869.42</v>
      </c>
      <c r="Z415">
        <v>1</v>
      </c>
      <c r="AA415">
        <v>1</v>
      </c>
      <c r="AB415">
        <v>5</v>
      </c>
      <c r="AC415" t="s">
        <v>138</v>
      </c>
      <c r="AD415">
        <v>384</v>
      </c>
      <c r="AE415">
        <v>29558</v>
      </c>
      <c r="AF415" t="s">
        <v>2061</v>
      </c>
      <c r="AG415" t="s">
        <v>138</v>
      </c>
      <c r="AH415" t="s">
        <v>145</v>
      </c>
      <c r="AI415" t="s">
        <v>25</v>
      </c>
      <c r="AJ415">
        <v>6743</v>
      </c>
      <c r="AK415" t="s">
        <v>1040</v>
      </c>
      <c r="AL415" t="s">
        <v>1123</v>
      </c>
      <c r="AT415" t="str">
        <f t="shared" si="24"/>
        <v>F E001-00000518</v>
      </c>
      <c r="AU415">
        <f t="shared" si="25"/>
        <v>736.8</v>
      </c>
      <c r="AV415">
        <f t="shared" si="26"/>
        <v>132.62</v>
      </c>
      <c r="AW415">
        <f t="shared" si="27"/>
        <v>869.42</v>
      </c>
    </row>
    <row r="416" spans="1:49" ht="15" customHeight="1">
      <c r="A416" t="s">
        <v>1382</v>
      </c>
      <c r="B416" s="17" t="s">
        <v>1383</v>
      </c>
      <c r="C416" t="s">
        <v>21</v>
      </c>
      <c r="D416" s="10">
        <v>45866</v>
      </c>
      <c r="F416" t="s">
        <v>345</v>
      </c>
      <c r="H416" t="s">
        <v>137</v>
      </c>
      <c r="I416">
        <v>20600541723</v>
      </c>
      <c r="J416" t="s">
        <v>2363</v>
      </c>
      <c r="K416" s="10">
        <v>45866</v>
      </c>
      <c r="Q416">
        <v>1912</v>
      </c>
      <c r="R416">
        <v>1</v>
      </c>
      <c r="S416">
        <v>261.86</v>
      </c>
      <c r="T416">
        <v>309</v>
      </c>
      <c r="U416">
        <v>0</v>
      </c>
      <c r="V416">
        <v>261.86</v>
      </c>
      <c r="W416">
        <v>18</v>
      </c>
      <c r="X416" s="17">
        <v>47.139999999999901</v>
      </c>
      <c r="Y416">
        <v>309</v>
      </c>
      <c r="Z416">
        <v>1</v>
      </c>
      <c r="AA416">
        <v>1</v>
      </c>
      <c r="AB416">
        <v>5</v>
      </c>
      <c r="AC416" t="s">
        <v>138</v>
      </c>
      <c r="AD416">
        <v>1548</v>
      </c>
      <c r="AE416">
        <v>30026</v>
      </c>
      <c r="AF416" t="s">
        <v>1068</v>
      </c>
      <c r="AG416" t="s">
        <v>139</v>
      </c>
      <c r="AH416" t="s">
        <v>145</v>
      </c>
      <c r="AI416" t="s">
        <v>25</v>
      </c>
      <c r="AJ416">
        <v>6726</v>
      </c>
      <c r="AK416" t="s">
        <v>141</v>
      </c>
      <c r="AL416" t="s">
        <v>1069</v>
      </c>
      <c r="AT416" t="str">
        <f t="shared" si="24"/>
        <v>F F008-00006896</v>
      </c>
      <c r="AU416">
        <f t="shared" si="25"/>
        <v>261.86</v>
      </c>
      <c r="AV416">
        <f t="shared" si="26"/>
        <v>47.139999999999901</v>
      </c>
      <c r="AW416">
        <f t="shared" si="27"/>
        <v>309</v>
      </c>
    </row>
    <row r="417" spans="1:49" ht="15" customHeight="1">
      <c r="A417" t="s">
        <v>1194</v>
      </c>
      <c r="B417" s="17" t="s">
        <v>1384</v>
      </c>
      <c r="C417" t="s">
        <v>21</v>
      </c>
      <c r="D417" s="10">
        <v>45866</v>
      </c>
      <c r="F417" t="s">
        <v>661</v>
      </c>
      <c r="H417" t="s">
        <v>137</v>
      </c>
      <c r="I417">
        <v>20541192833</v>
      </c>
      <c r="J417" t="s">
        <v>2364</v>
      </c>
      <c r="K417" s="10">
        <v>45866</v>
      </c>
      <c r="Q417">
        <v>1912</v>
      </c>
      <c r="R417">
        <v>1</v>
      </c>
      <c r="S417">
        <v>211.86</v>
      </c>
      <c r="T417">
        <v>250</v>
      </c>
      <c r="U417">
        <v>0</v>
      </c>
      <c r="V417">
        <v>211.86</v>
      </c>
      <c r="W417">
        <v>18</v>
      </c>
      <c r="X417" s="17">
        <v>38.139999999999901</v>
      </c>
      <c r="Y417">
        <v>250</v>
      </c>
      <c r="Z417">
        <v>1</v>
      </c>
      <c r="AA417">
        <v>1</v>
      </c>
      <c r="AB417">
        <v>5</v>
      </c>
      <c r="AC417" t="s">
        <v>138</v>
      </c>
      <c r="AD417">
        <v>4977</v>
      </c>
      <c r="AE417">
        <v>30021</v>
      </c>
      <c r="AF417" t="s">
        <v>1068</v>
      </c>
      <c r="AG417" t="s">
        <v>139</v>
      </c>
      <c r="AH417" t="s">
        <v>145</v>
      </c>
      <c r="AI417" t="s">
        <v>25</v>
      </c>
      <c r="AJ417">
        <v>6726</v>
      </c>
      <c r="AK417" t="s">
        <v>141</v>
      </c>
      <c r="AL417" t="s">
        <v>1069</v>
      </c>
      <c r="AT417" t="str">
        <f t="shared" si="24"/>
        <v>F F002-00009971</v>
      </c>
      <c r="AU417">
        <f t="shared" si="25"/>
        <v>211.86</v>
      </c>
      <c r="AV417">
        <f t="shared" si="26"/>
        <v>38.139999999999901</v>
      </c>
      <c r="AW417">
        <f t="shared" si="27"/>
        <v>250</v>
      </c>
    </row>
    <row r="418" spans="1:49" ht="15" customHeight="1">
      <c r="A418" t="s">
        <v>1172</v>
      </c>
      <c r="B418">
        <v>33</v>
      </c>
      <c r="C418" t="s">
        <v>21</v>
      </c>
      <c r="D418" s="10">
        <v>45865</v>
      </c>
      <c r="F418" t="s">
        <v>181</v>
      </c>
      <c r="H418" t="s">
        <v>137</v>
      </c>
      <c r="I418">
        <v>10767791416</v>
      </c>
      <c r="J418" t="s">
        <v>2365</v>
      </c>
      <c r="K418" s="10">
        <v>45865</v>
      </c>
      <c r="Q418">
        <v>1859</v>
      </c>
      <c r="R418">
        <v>1</v>
      </c>
      <c r="S418">
        <v>292.37</v>
      </c>
      <c r="T418">
        <v>345</v>
      </c>
      <c r="U418">
        <v>0</v>
      </c>
      <c r="V418">
        <v>292.37</v>
      </c>
      <c r="W418">
        <v>18</v>
      </c>
      <c r="X418" s="17">
        <v>52.629999999999903</v>
      </c>
      <c r="Y418">
        <v>345</v>
      </c>
      <c r="Z418">
        <v>1</v>
      </c>
      <c r="AA418">
        <v>1</v>
      </c>
      <c r="AB418">
        <v>2</v>
      </c>
      <c r="AC418" t="s">
        <v>1045</v>
      </c>
      <c r="AD418">
        <v>1553</v>
      </c>
      <c r="AE418">
        <v>29510</v>
      </c>
      <c r="AF418" t="s">
        <v>2283</v>
      </c>
      <c r="AG418" t="s">
        <v>139</v>
      </c>
      <c r="AH418" t="s">
        <v>145</v>
      </c>
      <c r="AI418" t="s">
        <v>25</v>
      </c>
      <c r="AJ418">
        <v>6743</v>
      </c>
      <c r="AK418" t="s">
        <v>1040</v>
      </c>
      <c r="AL418" t="s">
        <v>1053</v>
      </c>
      <c r="AT418" t="str">
        <f t="shared" si="24"/>
        <v>R E001-33</v>
      </c>
      <c r="AU418">
        <f t="shared" si="25"/>
        <v>292.37</v>
      </c>
      <c r="AV418">
        <f t="shared" si="26"/>
        <v>52.629999999999903</v>
      </c>
      <c r="AW418">
        <f t="shared" si="27"/>
        <v>345</v>
      </c>
    </row>
    <row r="419" spans="1:49" ht="15" customHeight="1">
      <c r="A419" t="s">
        <v>1385</v>
      </c>
      <c r="B419" s="17" t="s">
        <v>1386</v>
      </c>
      <c r="C419" t="s">
        <v>21</v>
      </c>
      <c r="D419" s="10">
        <v>45864</v>
      </c>
      <c r="F419" t="s">
        <v>348</v>
      </c>
      <c r="H419" t="s">
        <v>137</v>
      </c>
      <c r="I419">
        <v>20506717044</v>
      </c>
      <c r="J419" t="s">
        <v>2366</v>
      </c>
      <c r="K419" s="10">
        <v>45864</v>
      </c>
      <c r="Q419">
        <v>1989</v>
      </c>
      <c r="R419">
        <v>1</v>
      </c>
      <c r="S419">
        <v>42.37</v>
      </c>
      <c r="T419">
        <v>50</v>
      </c>
      <c r="U419">
        <v>0</v>
      </c>
      <c r="V419">
        <v>42.37</v>
      </c>
      <c r="W419">
        <v>18.010000000000002</v>
      </c>
      <c r="X419" s="17">
        <v>7.63</v>
      </c>
      <c r="Y419">
        <v>50</v>
      </c>
      <c r="Z419">
        <v>1</v>
      </c>
      <c r="AA419">
        <v>1</v>
      </c>
      <c r="AB419">
        <v>5</v>
      </c>
      <c r="AC419" t="s">
        <v>138</v>
      </c>
      <c r="AD419">
        <v>2224</v>
      </c>
      <c r="AE419">
        <v>29574</v>
      </c>
      <c r="AF419" t="s">
        <v>1995</v>
      </c>
      <c r="AG419" t="s">
        <v>139</v>
      </c>
      <c r="AH419" t="s">
        <v>145</v>
      </c>
      <c r="AI419" t="s">
        <v>25</v>
      </c>
      <c r="AJ419">
        <v>6748</v>
      </c>
      <c r="AK419" t="s">
        <v>1387</v>
      </c>
      <c r="AL419" t="s">
        <v>1388</v>
      </c>
      <c r="AT419" t="str">
        <f t="shared" si="24"/>
        <v>F FI37-00026962</v>
      </c>
      <c r="AU419">
        <f t="shared" si="25"/>
        <v>42.37</v>
      </c>
      <c r="AV419">
        <f t="shared" si="26"/>
        <v>7.63</v>
      </c>
      <c r="AW419">
        <f t="shared" si="27"/>
        <v>50</v>
      </c>
    </row>
    <row r="420" spans="1:49" ht="15" customHeight="1">
      <c r="A420" t="s">
        <v>1385</v>
      </c>
      <c r="B420" s="17" t="s">
        <v>1386</v>
      </c>
      <c r="C420" t="s">
        <v>21</v>
      </c>
      <c r="D420" s="10">
        <v>45864</v>
      </c>
      <c r="F420" t="s">
        <v>348</v>
      </c>
      <c r="H420" t="s">
        <v>137</v>
      </c>
      <c r="I420">
        <v>20506717044</v>
      </c>
      <c r="J420" t="s">
        <v>2366</v>
      </c>
      <c r="K420" s="10">
        <v>45864</v>
      </c>
      <c r="Q420">
        <v>1916</v>
      </c>
      <c r="R420">
        <v>1</v>
      </c>
      <c r="S420">
        <v>16.95</v>
      </c>
      <c r="T420">
        <v>20</v>
      </c>
      <c r="U420">
        <v>0</v>
      </c>
      <c r="V420">
        <v>16.95</v>
      </c>
      <c r="W420">
        <v>17.989999999999998</v>
      </c>
      <c r="X420" s="17">
        <v>3.05</v>
      </c>
      <c r="Y420">
        <v>20</v>
      </c>
      <c r="Z420">
        <v>1</v>
      </c>
      <c r="AA420">
        <v>1</v>
      </c>
      <c r="AB420">
        <v>5</v>
      </c>
      <c r="AC420" t="s">
        <v>138</v>
      </c>
      <c r="AD420">
        <v>2224</v>
      </c>
      <c r="AE420">
        <v>29575</v>
      </c>
      <c r="AF420" t="s">
        <v>93</v>
      </c>
      <c r="AG420" t="s">
        <v>139</v>
      </c>
      <c r="AH420" t="s">
        <v>145</v>
      </c>
      <c r="AI420" t="s">
        <v>25</v>
      </c>
      <c r="AJ420">
        <v>877</v>
      </c>
      <c r="AK420" t="s">
        <v>147</v>
      </c>
      <c r="AL420" t="s">
        <v>1174</v>
      </c>
      <c r="AT420" t="str">
        <f t="shared" si="24"/>
        <v>F FI37-00026962</v>
      </c>
      <c r="AU420">
        <f t="shared" si="25"/>
        <v>16.95</v>
      </c>
      <c r="AV420">
        <f t="shared" si="26"/>
        <v>3.05</v>
      </c>
      <c r="AW420">
        <f t="shared" si="27"/>
        <v>20</v>
      </c>
    </row>
    <row r="421" spans="1:49" ht="15" customHeight="1">
      <c r="A421" t="s">
        <v>1172</v>
      </c>
      <c r="B421">
        <v>69</v>
      </c>
      <c r="C421" t="s">
        <v>21</v>
      </c>
      <c r="D421" s="10">
        <v>45863</v>
      </c>
      <c r="F421" t="s">
        <v>324</v>
      </c>
      <c r="H421" t="s">
        <v>137</v>
      </c>
      <c r="I421">
        <v>10444278345</v>
      </c>
      <c r="J421" t="s">
        <v>2367</v>
      </c>
      <c r="K421" s="10">
        <v>45863</v>
      </c>
      <c r="Q421">
        <v>1935</v>
      </c>
      <c r="R421">
        <v>1</v>
      </c>
      <c r="S421">
        <v>381.36</v>
      </c>
      <c r="T421">
        <v>450</v>
      </c>
      <c r="U421">
        <v>0</v>
      </c>
      <c r="V421">
        <v>381.36</v>
      </c>
      <c r="W421">
        <v>18</v>
      </c>
      <c r="X421" s="17">
        <v>68.639999999999901</v>
      </c>
      <c r="Y421">
        <v>450</v>
      </c>
      <c r="Z421">
        <v>1</v>
      </c>
      <c r="AA421">
        <v>1</v>
      </c>
      <c r="AB421">
        <v>5</v>
      </c>
      <c r="AC421" t="s">
        <v>138</v>
      </c>
      <c r="AD421">
        <v>1811</v>
      </c>
      <c r="AE421">
        <v>29505</v>
      </c>
      <c r="AF421" t="s">
        <v>1474</v>
      </c>
      <c r="AG421" t="s">
        <v>139</v>
      </c>
      <c r="AH421" t="s">
        <v>145</v>
      </c>
      <c r="AI421" t="s">
        <v>25</v>
      </c>
      <c r="AJ421">
        <v>6740</v>
      </c>
      <c r="AK421" t="s">
        <v>1046</v>
      </c>
      <c r="AL421" t="s">
        <v>1281</v>
      </c>
      <c r="AT421" t="str">
        <f t="shared" si="24"/>
        <v>R E001-69</v>
      </c>
      <c r="AU421">
        <f t="shared" si="25"/>
        <v>381.36</v>
      </c>
      <c r="AV421">
        <f t="shared" si="26"/>
        <v>68.639999999999901</v>
      </c>
      <c r="AW421">
        <f t="shared" si="27"/>
        <v>450</v>
      </c>
    </row>
    <row r="422" spans="1:49" ht="15" customHeight="1">
      <c r="A422" t="s">
        <v>1340</v>
      </c>
      <c r="B422" s="17" t="s">
        <v>1389</v>
      </c>
      <c r="C422" t="s">
        <v>21</v>
      </c>
      <c r="D422" s="10">
        <v>45862</v>
      </c>
      <c r="F422" s="19" t="s">
        <v>144</v>
      </c>
      <c r="H422" t="s">
        <v>137</v>
      </c>
      <c r="I422">
        <v>20421530107</v>
      </c>
      <c r="J422" t="s">
        <v>2368</v>
      </c>
      <c r="K422" s="10">
        <v>45862</v>
      </c>
      <c r="Q422">
        <v>1895</v>
      </c>
      <c r="R422">
        <v>15000</v>
      </c>
      <c r="S422" s="17" t="s">
        <v>1737</v>
      </c>
      <c r="T422">
        <v>0.19</v>
      </c>
      <c r="U422">
        <v>0</v>
      </c>
      <c r="V422">
        <v>2415.25</v>
      </c>
      <c r="W422">
        <v>18</v>
      </c>
      <c r="X422">
        <v>434.75</v>
      </c>
      <c r="Y422">
        <v>2850</v>
      </c>
      <c r="Z422">
        <v>1</v>
      </c>
      <c r="AA422">
        <v>1</v>
      </c>
      <c r="AB422">
        <v>5</v>
      </c>
      <c r="AC422" t="s">
        <v>138</v>
      </c>
      <c r="AD422">
        <v>1555</v>
      </c>
      <c r="AE422">
        <v>29734</v>
      </c>
      <c r="AF422" t="s">
        <v>2218</v>
      </c>
      <c r="AG422" t="s">
        <v>139</v>
      </c>
      <c r="AH422" t="s">
        <v>145</v>
      </c>
      <c r="AI422" t="s">
        <v>25</v>
      </c>
      <c r="AJ422">
        <v>877</v>
      </c>
      <c r="AK422" t="s">
        <v>147</v>
      </c>
      <c r="AL422" t="s">
        <v>1086</v>
      </c>
      <c r="AT422" t="str">
        <f t="shared" si="24"/>
        <v>FF-00200032178</v>
      </c>
      <c r="AU422">
        <f t="shared" si="25"/>
        <v>2415.25</v>
      </c>
      <c r="AV422">
        <f t="shared" si="26"/>
        <v>434.75</v>
      </c>
      <c r="AW422">
        <f t="shared" si="27"/>
        <v>2850</v>
      </c>
    </row>
    <row r="423" spans="1:49" ht="15" customHeight="1">
      <c r="A423" t="s">
        <v>1390</v>
      </c>
      <c r="B423" s="17" t="s">
        <v>1391</v>
      </c>
      <c r="C423" t="s">
        <v>21</v>
      </c>
      <c r="D423" s="10">
        <v>45862</v>
      </c>
      <c r="F423" t="s">
        <v>1096</v>
      </c>
      <c r="H423" t="s">
        <v>137</v>
      </c>
      <c r="I423">
        <v>20467534026</v>
      </c>
      <c r="J423" t="s">
        <v>2369</v>
      </c>
      <c r="K423" s="10">
        <v>45862</v>
      </c>
      <c r="Q423">
        <v>1829</v>
      </c>
      <c r="R423">
        <v>1</v>
      </c>
      <c r="S423">
        <v>23.69</v>
      </c>
      <c r="T423">
        <v>27.95</v>
      </c>
      <c r="U423">
        <v>0</v>
      </c>
      <c r="V423">
        <v>23.69</v>
      </c>
      <c r="W423">
        <v>17.98</v>
      </c>
      <c r="X423" s="17">
        <v>4.25999999999999</v>
      </c>
      <c r="Y423">
        <v>27.95</v>
      </c>
      <c r="Z423">
        <v>1</v>
      </c>
      <c r="AA423">
        <v>1</v>
      </c>
      <c r="AB423">
        <v>2</v>
      </c>
      <c r="AC423" t="s">
        <v>1045</v>
      </c>
      <c r="AD423">
        <v>2218</v>
      </c>
      <c r="AE423">
        <v>29684</v>
      </c>
      <c r="AF423" t="s">
        <v>1981</v>
      </c>
      <c r="AG423" t="s">
        <v>139</v>
      </c>
      <c r="AH423" t="s">
        <v>145</v>
      </c>
      <c r="AI423" t="s">
        <v>25</v>
      </c>
      <c r="AJ423">
        <v>6960</v>
      </c>
      <c r="AK423" t="s">
        <v>1097</v>
      </c>
      <c r="AL423" t="s">
        <v>1392</v>
      </c>
      <c r="AT423" t="str">
        <f t="shared" si="24"/>
        <v>R SB01-0557237787</v>
      </c>
      <c r="AU423">
        <f t="shared" si="25"/>
        <v>23.69</v>
      </c>
      <c r="AV423">
        <f t="shared" si="26"/>
        <v>4.25999999999999</v>
      </c>
      <c r="AW423">
        <f t="shared" si="27"/>
        <v>27.95</v>
      </c>
    </row>
    <row r="424" spans="1:49" ht="15" customHeight="1">
      <c r="A424" t="s">
        <v>1390</v>
      </c>
      <c r="B424" s="17" t="s">
        <v>1393</v>
      </c>
      <c r="C424" t="s">
        <v>21</v>
      </c>
      <c r="D424" s="10">
        <v>45862</v>
      </c>
      <c r="F424" t="s">
        <v>1096</v>
      </c>
      <c r="H424" t="s">
        <v>137</v>
      </c>
      <c r="I424">
        <v>20467534026</v>
      </c>
      <c r="J424" t="s">
        <v>2370</v>
      </c>
      <c r="K424" s="10">
        <v>45862</v>
      </c>
      <c r="Q424">
        <v>1829</v>
      </c>
      <c r="R424">
        <v>1</v>
      </c>
      <c r="S424">
        <v>47.37</v>
      </c>
      <c r="T424">
        <v>55.9</v>
      </c>
      <c r="U424">
        <v>0</v>
      </c>
      <c r="V424">
        <v>47.37</v>
      </c>
      <c r="W424">
        <v>18.010000000000002</v>
      </c>
      <c r="X424" s="17">
        <v>8.5299999999999994</v>
      </c>
      <c r="Y424">
        <v>55.9</v>
      </c>
      <c r="Z424">
        <v>1</v>
      </c>
      <c r="AA424">
        <v>1</v>
      </c>
      <c r="AB424">
        <v>2</v>
      </c>
      <c r="AC424" t="s">
        <v>1045</v>
      </c>
      <c r="AD424">
        <v>2218</v>
      </c>
      <c r="AE424">
        <v>29681</v>
      </c>
      <c r="AF424" t="s">
        <v>1981</v>
      </c>
      <c r="AG424" t="s">
        <v>139</v>
      </c>
      <c r="AH424" t="s">
        <v>145</v>
      </c>
      <c r="AI424" t="s">
        <v>25</v>
      </c>
      <c r="AJ424">
        <v>6960</v>
      </c>
      <c r="AK424" t="s">
        <v>1097</v>
      </c>
      <c r="AL424" t="s">
        <v>1392</v>
      </c>
      <c r="AT424" t="str">
        <f t="shared" si="24"/>
        <v>R SB01-0557184643</v>
      </c>
      <c r="AU424">
        <f t="shared" si="25"/>
        <v>47.37</v>
      </c>
      <c r="AV424">
        <f t="shared" si="26"/>
        <v>8.5299999999999994</v>
      </c>
      <c r="AW424">
        <f t="shared" si="27"/>
        <v>55.9</v>
      </c>
    </row>
    <row r="425" spans="1:49" ht="15" customHeight="1">
      <c r="A425" t="s">
        <v>1390</v>
      </c>
      <c r="B425" s="17" t="s">
        <v>1394</v>
      </c>
      <c r="C425" t="s">
        <v>21</v>
      </c>
      <c r="D425" s="10">
        <v>45862</v>
      </c>
      <c r="F425" t="s">
        <v>1096</v>
      </c>
      <c r="H425" t="s">
        <v>137</v>
      </c>
      <c r="I425">
        <v>20467534026</v>
      </c>
      <c r="J425" t="s">
        <v>2371</v>
      </c>
      <c r="K425" s="10">
        <v>45862</v>
      </c>
      <c r="Q425">
        <v>1829</v>
      </c>
      <c r="R425">
        <v>1</v>
      </c>
      <c r="S425">
        <v>25.33</v>
      </c>
      <c r="T425">
        <v>29.89</v>
      </c>
      <c r="U425">
        <v>0</v>
      </c>
      <c r="V425">
        <v>25.33</v>
      </c>
      <c r="W425">
        <v>18</v>
      </c>
      <c r="X425" s="17">
        <v>4.5599999999999996</v>
      </c>
      <c r="Y425">
        <v>29.89</v>
      </c>
      <c r="Z425">
        <v>1</v>
      </c>
      <c r="AA425">
        <v>1</v>
      </c>
      <c r="AB425">
        <v>2</v>
      </c>
      <c r="AC425" t="s">
        <v>1045</v>
      </c>
      <c r="AD425">
        <v>2218</v>
      </c>
      <c r="AE425">
        <v>29678</v>
      </c>
      <c r="AF425" t="s">
        <v>1981</v>
      </c>
      <c r="AG425" t="s">
        <v>139</v>
      </c>
      <c r="AH425" t="s">
        <v>145</v>
      </c>
      <c r="AI425" t="s">
        <v>25</v>
      </c>
      <c r="AJ425">
        <v>6960</v>
      </c>
      <c r="AK425" t="s">
        <v>1097</v>
      </c>
      <c r="AL425" t="s">
        <v>1395</v>
      </c>
      <c r="AT425" t="str">
        <f t="shared" si="24"/>
        <v>R SB01-0557184229</v>
      </c>
      <c r="AU425">
        <f t="shared" si="25"/>
        <v>25.33</v>
      </c>
      <c r="AV425">
        <f t="shared" si="26"/>
        <v>4.5599999999999996</v>
      </c>
      <c r="AW425">
        <f t="shared" si="27"/>
        <v>29.89</v>
      </c>
    </row>
    <row r="426" spans="1:49" ht="15" customHeight="1">
      <c r="A426" t="s">
        <v>1396</v>
      </c>
      <c r="B426" s="17" t="s">
        <v>1397</v>
      </c>
      <c r="C426" t="s">
        <v>21</v>
      </c>
      <c r="D426" s="10">
        <v>45862</v>
      </c>
      <c r="F426" t="s">
        <v>677</v>
      </c>
      <c r="H426" t="s">
        <v>137</v>
      </c>
      <c r="I426">
        <v>20601790921</v>
      </c>
      <c r="J426" t="s">
        <v>2372</v>
      </c>
      <c r="K426" s="10">
        <v>45862</v>
      </c>
      <c r="Q426">
        <v>245</v>
      </c>
      <c r="R426">
        <v>3</v>
      </c>
      <c r="S426">
        <v>19.489999999999998</v>
      </c>
      <c r="T426">
        <v>23</v>
      </c>
      <c r="U426">
        <v>0</v>
      </c>
      <c r="V426">
        <v>58.47</v>
      </c>
      <c r="W426">
        <v>18.010000000000002</v>
      </c>
      <c r="X426" s="17">
        <v>10.53</v>
      </c>
      <c r="Y426">
        <v>69</v>
      </c>
      <c r="Z426">
        <v>1</v>
      </c>
      <c r="AA426">
        <v>1</v>
      </c>
      <c r="AB426">
        <v>5</v>
      </c>
      <c r="AC426" t="s">
        <v>138</v>
      </c>
      <c r="AD426">
        <v>3197</v>
      </c>
      <c r="AE426">
        <v>29564</v>
      </c>
      <c r="AF426" t="s">
        <v>2034</v>
      </c>
      <c r="AG426" t="s">
        <v>1135</v>
      </c>
      <c r="AH426" t="s">
        <v>145</v>
      </c>
      <c r="AI426" t="s">
        <v>25</v>
      </c>
      <c r="AJ426">
        <v>6746</v>
      </c>
      <c r="AK426" t="s">
        <v>1112</v>
      </c>
      <c r="AL426" t="s">
        <v>1213</v>
      </c>
      <c r="AT426" t="str">
        <f t="shared" si="24"/>
        <v>F FC03-00000218</v>
      </c>
      <c r="AU426">
        <f t="shared" si="25"/>
        <v>58.47</v>
      </c>
      <c r="AV426">
        <f t="shared" si="26"/>
        <v>10.53</v>
      </c>
      <c r="AW426">
        <f t="shared" si="27"/>
        <v>69</v>
      </c>
    </row>
    <row r="427" spans="1:49" ht="15" customHeight="1">
      <c r="A427" t="s">
        <v>1398</v>
      </c>
      <c r="B427" s="17" t="s">
        <v>1399</v>
      </c>
      <c r="C427" t="s">
        <v>21</v>
      </c>
      <c r="D427" s="10">
        <v>45862</v>
      </c>
      <c r="F427" t="s">
        <v>286</v>
      </c>
      <c r="H427" t="s">
        <v>137</v>
      </c>
      <c r="J427" t="s">
        <v>2373</v>
      </c>
      <c r="K427" s="10">
        <v>45862</v>
      </c>
      <c r="Q427">
        <v>1925</v>
      </c>
      <c r="R427">
        <v>1</v>
      </c>
      <c r="S427">
        <v>635.51</v>
      </c>
      <c r="T427">
        <v>749.9</v>
      </c>
      <c r="U427">
        <v>0</v>
      </c>
      <c r="V427">
        <v>635.51</v>
      </c>
      <c r="W427">
        <v>18</v>
      </c>
      <c r="X427" s="17">
        <v>114.38999999999901</v>
      </c>
      <c r="Y427">
        <v>749.9</v>
      </c>
      <c r="Z427">
        <v>1</v>
      </c>
      <c r="AA427">
        <v>1</v>
      </c>
      <c r="AB427">
        <v>5</v>
      </c>
      <c r="AC427" t="s">
        <v>138</v>
      </c>
      <c r="AD427">
        <v>3202</v>
      </c>
      <c r="AE427">
        <v>29501</v>
      </c>
      <c r="AF427" t="s">
        <v>2062</v>
      </c>
      <c r="AG427" t="s">
        <v>139</v>
      </c>
      <c r="AH427" t="s">
        <v>145</v>
      </c>
      <c r="AI427" t="s">
        <v>25</v>
      </c>
      <c r="AJ427">
        <v>6746</v>
      </c>
      <c r="AK427" t="s">
        <v>1112</v>
      </c>
      <c r="AL427" t="s">
        <v>1113</v>
      </c>
      <c r="AT427" t="str">
        <f t="shared" si="24"/>
        <v>F FRE1-00004528</v>
      </c>
      <c r="AU427">
        <f t="shared" si="25"/>
        <v>635.51</v>
      </c>
      <c r="AV427">
        <f t="shared" si="26"/>
        <v>114.38999999999901</v>
      </c>
      <c r="AW427">
        <f t="shared" si="27"/>
        <v>749.9</v>
      </c>
    </row>
    <row r="428" spans="1:49" ht="15" customHeight="1">
      <c r="A428" t="s">
        <v>1398</v>
      </c>
      <c r="B428" s="17" t="s">
        <v>1399</v>
      </c>
      <c r="C428" t="s">
        <v>21</v>
      </c>
      <c r="D428" s="10">
        <v>45862</v>
      </c>
      <c r="F428" t="s">
        <v>286</v>
      </c>
      <c r="H428" t="s">
        <v>137</v>
      </c>
      <c r="J428" t="s">
        <v>2373</v>
      </c>
      <c r="K428" s="10">
        <v>45862</v>
      </c>
      <c r="Q428">
        <v>1916</v>
      </c>
      <c r="R428">
        <v>1</v>
      </c>
      <c r="S428">
        <v>9.24</v>
      </c>
      <c r="T428">
        <v>10.9</v>
      </c>
      <c r="U428">
        <v>0</v>
      </c>
      <c r="V428">
        <v>9.24</v>
      </c>
      <c r="W428">
        <v>17.97</v>
      </c>
      <c r="X428" s="17">
        <v>1.66</v>
      </c>
      <c r="Y428">
        <v>10.9</v>
      </c>
      <c r="Z428">
        <v>1</v>
      </c>
      <c r="AA428">
        <v>1</v>
      </c>
      <c r="AB428">
        <v>5</v>
      </c>
      <c r="AC428" t="s">
        <v>138</v>
      </c>
      <c r="AD428">
        <v>3202</v>
      </c>
      <c r="AE428">
        <v>29502</v>
      </c>
      <c r="AF428" t="s">
        <v>93</v>
      </c>
      <c r="AG428" t="s">
        <v>139</v>
      </c>
      <c r="AH428" t="s">
        <v>145</v>
      </c>
      <c r="AI428" t="s">
        <v>25</v>
      </c>
      <c r="AJ428">
        <v>6743</v>
      </c>
      <c r="AK428" t="s">
        <v>1040</v>
      </c>
      <c r="AL428" t="s">
        <v>1116</v>
      </c>
      <c r="AT428" t="str">
        <f t="shared" si="24"/>
        <v>F FRE1-00004528</v>
      </c>
      <c r="AU428">
        <f t="shared" si="25"/>
        <v>9.24</v>
      </c>
      <c r="AV428">
        <f t="shared" si="26"/>
        <v>1.66</v>
      </c>
      <c r="AW428">
        <f t="shared" si="27"/>
        <v>10.9</v>
      </c>
    </row>
    <row r="429" spans="1:49" ht="15" customHeight="1">
      <c r="A429" t="s">
        <v>1183</v>
      </c>
      <c r="B429" s="17" t="s">
        <v>1400</v>
      </c>
      <c r="C429" t="s">
        <v>21</v>
      </c>
      <c r="D429" s="10">
        <v>45860</v>
      </c>
      <c r="F429" t="s">
        <v>369</v>
      </c>
      <c r="H429" t="s">
        <v>137</v>
      </c>
      <c r="I429">
        <v>20602597441</v>
      </c>
      <c r="J429" t="s">
        <v>2374</v>
      </c>
      <c r="K429" s="10">
        <v>45860</v>
      </c>
      <c r="Q429">
        <v>1938</v>
      </c>
      <c r="R429">
        <v>1</v>
      </c>
      <c r="S429">
        <v>1500</v>
      </c>
      <c r="T429">
        <v>1770</v>
      </c>
      <c r="U429">
        <v>0</v>
      </c>
      <c r="V429">
        <v>1500</v>
      </c>
      <c r="W429">
        <v>18</v>
      </c>
      <c r="X429">
        <v>270</v>
      </c>
      <c r="Y429">
        <v>1770</v>
      </c>
      <c r="Z429">
        <v>1</v>
      </c>
      <c r="AA429">
        <v>1</v>
      </c>
      <c r="AB429">
        <v>2</v>
      </c>
      <c r="AC429" t="s">
        <v>1045</v>
      </c>
      <c r="AD429">
        <v>1412</v>
      </c>
      <c r="AE429">
        <v>29610</v>
      </c>
      <c r="AF429" t="s">
        <v>1479</v>
      </c>
      <c r="AG429" t="s">
        <v>139</v>
      </c>
      <c r="AH429" t="s">
        <v>145</v>
      </c>
      <c r="AI429" t="s">
        <v>25</v>
      </c>
      <c r="AJ429">
        <v>6963</v>
      </c>
      <c r="AK429" t="s">
        <v>1152</v>
      </c>
      <c r="AL429" t="s">
        <v>1153</v>
      </c>
      <c r="AT429" t="str">
        <f t="shared" si="24"/>
        <v>F E001-00000277</v>
      </c>
      <c r="AU429">
        <f t="shared" si="25"/>
        <v>1500</v>
      </c>
      <c r="AV429">
        <f t="shared" si="26"/>
        <v>270</v>
      </c>
      <c r="AW429">
        <f t="shared" si="27"/>
        <v>1770</v>
      </c>
    </row>
    <row r="430" spans="1:49" ht="15" customHeight="1">
      <c r="A430" t="s">
        <v>1306</v>
      </c>
      <c r="B430" s="17" t="s">
        <v>1401</v>
      </c>
      <c r="C430" t="s">
        <v>21</v>
      </c>
      <c r="D430" s="10">
        <v>45860</v>
      </c>
      <c r="F430" t="s">
        <v>279</v>
      </c>
      <c r="H430" t="s">
        <v>137</v>
      </c>
      <c r="I430">
        <v>20100152356</v>
      </c>
      <c r="J430" t="s">
        <v>2375</v>
      </c>
      <c r="K430" s="10">
        <v>45860</v>
      </c>
      <c r="Q430">
        <v>1991</v>
      </c>
      <c r="R430">
        <v>1</v>
      </c>
      <c r="S430">
        <v>6.27</v>
      </c>
      <c r="T430">
        <v>7.4</v>
      </c>
      <c r="U430">
        <v>0</v>
      </c>
      <c r="V430">
        <v>6.27</v>
      </c>
      <c r="W430">
        <v>18.02</v>
      </c>
      <c r="X430" s="17">
        <v>1.1299999999999999</v>
      </c>
      <c r="Y430">
        <v>7.4</v>
      </c>
      <c r="Z430">
        <v>1</v>
      </c>
      <c r="AA430">
        <v>1</v>
      </c>
      <c r="AB430">
        <v>2</v>
      </c>
      <c r="AC430" t="s">
        <v>1045</v>
      </c>
      <c r="AD430">
        <v>3976</v>
      </c>
      <c r="AE430">
        <v>29561</v>
      </c>
      <c r="AF430" t="s">
        <v>2000</v>
      </c>
      <c r="AG430" t="s">
        <v>139</v>
      </c>
      <c r="AH430" t="s">
        <v>145</v>
      </c>
      <c r="AI430" t="s">
        <v>25</v>
      </c>
      <c r="AJ430">
        <v>6743</v>
      </c>
      <c r="AK430" t="s">
        <v>1040</v>
      </c>
      <c r="AL430" t="s">
        <v>1164</v>
      </c>
      <c r="AT430" t="str">
        <f t="shared" si="24"/>
        <v>R S106-0011552637</v>
      </c>
      <c r="AU430">
        <f t="shared" si="25"/>
        <v>6.27</v>
      </c>
      <c r="AV430">
        <f t="shared" si="26"/>
        <v>1.1299999999999999</v>
      </c>
      <c r="AW430">
        <f t="shared" si="27"/>
        <v>7.4</v>
      </c>
    </row>
    <row r="431" spans="1:49" ht="15" customHeight="1">
      <c r="A431" t="s">
        <v>1290</v>
      </c>
      <c r="B431" s="17" t="s">
        <v>1402</v>
      </c>
      <c r="C431" t="s">
        <v>21</v>
      </c>
      <c r="D431" s="10">
        <v>45860</v>
      </c>
      <c r="F431" t="s">
        <v>409</v>
      </c>
      <c r="H431" t="s">
        <v>137</v>
      </c>
      <c r="I431">
        <v>10778177621</v>
      </c>
      <c r="J431" t="s">
        <v>2376</v>
      </c>
      <c r="K431" s="10">
        <v>45860</v>
      </c>
      <c r="Q431">
        <v>1910</v>
      </c>
      <c r="R431">
        <v>1</v>
      </c>
      <c r="S431">
        <v>100</v>
      </c>
      <c r="T431">
        <v>100</v>
      </c>
      <c r="U431">
        <v>0</v>
      </c>
      <c r="V431">
        <v>100</v>
      </c>
      <c r="W431">
        <v>0</v>
      </c>
      <c r="X431">
        <v>0</v>
      </c>
      <c r="Y431">
        <v>100</v>
      </c>
      <c r="Z431">
        <v>1</v>
      </c>
      <c r="AA431">
        <v>1</v>
      </c>
      <c r="AB431">
        <v>2</v>
      </c>
      <c r="AC431" t="s">
        <v>1045</v>
      </c>
      <c r="AD431">
        <v>2001</v>
      </c>
      <c r="AE431">
        <v>29487</v>
      </c>
      <c r="AF431" t="s">
        <v>2278</v>
      </c>
      <c r="AG431" t="s">
        <v>139</v>
      </c>
      <c r="AH431" t="s">
        <v>145</v>
      </c>
      <c r="AI431" t="s">
        <v>25</v>
      </c>
      <c r="AJ431">
        <v>6743</v>
      </c>
      <c r="AK431" t="s">
        <v>1040</v>
      </c>
      <c r="AL431" t="s">
        <v>1116</v>
      </c>
      <c r="AT431" t="str">
        <f t="shared" si="24"/>
        <v>RE-00142</v>
      </c>
      <c r="AU431">
        <f t="shared" si="25"/>
        <v>100</v>
      </c>
      <c r="AV431">
        <f t="shared" si="26"/>
        <v>0</v>
      </c>
      <c r="AW431">
        <f t="shared" si="27"/>
        <v>100</v>
      </c>
    </row>
    <row r="432" spans="1:49" ht="15" customHeight="1">
      <c r="A432" t="s">
        <v>1194</v>
      </c>
      <c r="B432" s="17" t="s">
        <v>1403</v>
      </c>
      <c r="C432" t="s">
        <v>21</v>
      </c>
      <c r="D432" s="10">
        <v>45859</v>
      </c>
      <c r="F432" t="s">
        <v>690</v>
      </c>
      <c r="H432" t="s">
        <v>137</v>
      </c>
      <c r="I432">
        <v>20510886209</v>
      </c>
      <c r="J432" t="s">
        <v>2377</v>
      </c>
      <c r="K432" s="10">
        <v>45859</v>
      </c>
      <c r="Q432">
        <v>1912</v>
      </c>
      <c r="R432">
        <v>1</v>
      </c>
      <c r="S432">
        <v>870.59</v>
      </c>
      <c r="T432">
        <v>1027.3</v>
      </c>
      <c r="U432">
        <v>0</v>
      </c>
      <c r="V432">
        <v>870.59</v>
      </c>
      <c r="W432">
        <v>18</v>
      </c>
      <c r="X432" s="17">
        <v>156.70999999999901</v>
      </c>
      <c r="Y432">
        <v>1027.3</v>
      </c>
      <c r="Z432">
        <v>1</v>
      </c>
      <c r="AA432">
        <v>1</v>
      </c>
      <c r="AB432">
        <v>5</v>
      </c>
      <c r="AC432" t="s">
        <v>138</v>
      </c>
      <c r="AD432">
        <v>1457</v>
      </c>
      <c r="AE432">
        <v>30016</v>
      </c>
      <c r="AF432" t="s">
        <v>1068</v>
      </c>
      <c r="AG432" t="s">
        <v>139</v>
      </c>
      <c r="AH432" t="s">
        <v>145</v>
      </c>
      <c r="AI432" t="s">
        <v>25</v>
      </c>
      <c r="AJ432">
        <v>6726</v>
      </c>
      <c r="AK432" t="s">
        <v>141</v>
      </c>
      <c r="AL432" t="s">
        <v>1069</v>
      </c>
      <c r="AT432" t="str">
        <f t="shared" si="24"/>
        <v>F F002-00034865</v>
      </c>
      <c r="AU432">
        <f t="shared" si="25"/>
        <v>870.59</v>
      </c>
      <c r="AV432">
        <f t="shared" si="26"/>
        <v>156.70999999999901</v>
      </c>
      <c r="AW432">
        <f t="shared" si="27"/>
        <v>1027.3</v>
      </c>
    </row>
    <row r="433" spans="1:49" ht="15" customHeight="1">
      <c r="A433" t="s">
        <v>1261</v>
      </c>
      <c r="B433" s="17" t="s">
        <v>1404</v>
      </c>
      <c r="C433" t="s">
        <v>21</v>
      </c>
      <c r="D433" s="10">
        <v>45859</v>
      </c>
      <c r="F433" t="s">
        <v>535</v>
      </c>
      <c r="H433" t="s">
        <v>137</v>
      </c>
      <c r="J433" t="s">
        <v>2378</v>
      </c>
      <c r="K433" s="10">
        <v>45859</v>
      </c>
      <c r="Q433">
        <v>1965</v>
      </c>
      <c r="R433">
        <v>3</v>
      </c>
      <c r="S433" s="17" t="s">
        <v>1791</v>
      </c>
      <c r="T433" s="17" t="s">
        <v>1792</v>
      </c>
      <c r="U433">
        <v>0</v>
      </c>
      <c r="V433">
        <v>17.36</v>
      </c>
      <c r="W433">
        <v>18.03</v>
      </c>
      <c r="X433" s="17">
        <v>3.1299999999999901</v>
      </c>
      <c r="Y433">
        <v>20.49</v>
      </c>
      <c r="Z433">
        <v>1</v>
      </c>
      <c r="AA433">
        <v>1</v>
      </c>
      <c r="AB433">
        <v>5</v>
      </c>
      <c r="AC433" t="s">
        <v>138</v>
      </c>
      <c r="AD433">
        <v>2742</v>
      </c>
      <c r="AE433">
        <v>29631</v>
      </c>
      <c r="AF433" t="s">
        <v>2063</v>
      </c>
      <c r="AG433" t="s">
        <v>139</v>
      </c>
      <c r="AH433" t="s">
        <v>140</v>
      </c>
      <c r="AI433" t="s">
        <v>23</v>
      </c>
      <c r="AJ433">
        <v>6962</v>
      </c>
      <c r="AK433" t="s">
        <v>149</v>
      </c>
      <c r="AL433" t="s">
        <v>1116</v>
      </c>
      <c r="AT433" t="str">
        <f t="shared" si="24"/>
        <v>F F004-01090808</v>
      </c>
      <c r="AU433">
        <f t="shared" si="25"/>
        <v>17.36</v>
      </c>
      <c r="AV433">
        <f t="shared" si="26"/>
        <v>3.1299999999999901</v>
      </c>
      <c r="AW433">
        <f t="shared" si="27"/>
        <v>20.49</v>
      </c>
    </row>
    <row r="434" spans="1:49" ht="15" customHeight="1">
      <c r="A434" t="s">
        <v>1261</v>
      </c>
      <c r="B434" s="17" t="s">
        <v>1404</v>
      </c>
      <c r="C434" t="s">
        <v>21</v>
      </c>
      <c r="D434" s="10">
        <v>45859</v>
      </c>
      <c r="F434" t="s">
        <v>535</v>
      </c>
      <c r="H434" t="s">
        <v>137</v>
      </c>
      <c r="J434" t="s">
        <v>2378</v>
      </c>
      <c r="K434" s="10">
        <v>45859</v>
      </c>
      <c r="Q434">
        <v>1966</v>
      </c>
      <c r="R434">
        <v>3</v>
      </c>
      <c r="S434" s="17" t="s">
        <v>1793</v>
      </c>
      <c r="T434">
        <v>1.82</v>
      </c>
      <c r="U434">
        <v>0</v>
      </c>
      <c r="V434">
        <v>4.63</v>
      </c>
      <c r="W434">
        <v>17.93</v>
      </c>
      <c r="X434" s="17">
        <v>0.83</v>
      </c>
      <c r="Y434">
        <v>5.46</v>
      </c>
      <c r="Z434">
        <v>1</v>
      </c>
      <c r="AA434">
        <v>1</v>
      </c>
      <c r="AB434">
        <v>5</v>
      </c>
      <c r="AC434" t="s">
        <v>138</v>
      </c>
      <c r="AD434">
        <v>2742</v>
      </c>
      <c r="AE434">
        <v>29632</v>
      </c>
      <c r="AF434" t="s">
        <v>1978</v>
      </c>
      <c r="AG434" t="s">
        <v>139</v>
      </c>
      <c r="AH434" t="s">
        <v>140</v>
      </c>
      <c r="AI434" t="s">
        <v>23</v>
      </c>
      <c r="AJ434">
        <v>6962</v>
      </c>
      <c r="AK434" t="s">
        <v>149</v>
      </c>
      <c r="AL434" t="s">
        <v>1116</v>
      </c>
      <c r="AT434" t="str">
        <f t="shared" si="24"/>
        <v>F F004-01090808</v>
      </c>
      <c r="AU434">
        <f t="shared" si="25"/>
        <v>4.63</v>
      </c>
      <c r="AV434">
        <f t="shared" si="26"/>
        <v>0.83</v>
      </c>
      <c r="AW434">
        <f t="shared" si="27"/>
        <v>5.46</v>
      </c>
    </row>
    <row r="435" spans="1:49" ht="15" customHeight="1">
      <c r="A435" t="s">
        <v>1261</v>
      </c>
      <c r="B435" s="17" t="s">
        <v>1404</v>
      </c>
      <c r="C435" t="s">
        <v>21</v>
      </c>
      <c r="D435" s="10">
        <v>45859</v>
      </c>
      <c r="F435" t="s">
        <v>535</v>
      </c>
      <c r="H435" t="s">
        <v>137</v>
      </c>
      <c r="J435" t="s">
        <v>2378</v>
      </c>
      <c r="K435" s="10">
        <v>45859</v>
      </c>
      <c r="Q435">
        <v>1966</v>
      </c>
      <c r="R435">
        <v>1</v>
      </c>
      <c r="S435">
        <v>1.4</v>
      </c>
      <c r="T435">
        <v>1.65</v>
      </c>
      <c r="U435">
        <v>0</v>
      </c>
      <c r="V435">
        <v>1.4</v>
      </c>
      <c r="W435">
        <v>17.86</v>
      </c>
      <c r="X435">
        <v>0.25</v>
      </c>
      <c r="Y435">
        <v>1.65</v>
      </c>
      <c r="Z435">
        <v>1</v>
      </c>
      <c r="AA435">
        <v>1</v>
      </c>
      <c r="AB435">
        <v>5</v>
      </c>
      <c r="AC435" t="s">
        <v>138</v>
      </c>
      <c r="AD435">
        <v>2742</v>
      </c>
      <c r="AE435">
        <v>29633</v>
      </c>
      <c r="AF435" t="s">
        <v>1978</v>
      </c>
      <c r="AG435" t="s">
        <v>139</v>
      </c>
      <c r="AH435" t="s">
        <v>140</v>
      </c>
      <c r="AI435" t="s">
        <v>23</v>
      </c>
      <c r="AJ435">
        <v>6962</v>
      </c>
      <c r="AK435" t="s">
        <v>149</v>
      </c>
      <c r="AL435" t="s">
        <v>1116</v>
      </c>
      <c r="AT435" t="str">
        <f t="shared" si="24"/>
        <v>F F004-01090808</v>
      </c>
      <c r="AU435">
        <f t="shared" si="25"/>
        <v>1.4</v>
      </c>
      <c r="AV435">
        <f t="shared" si="26"/>
        <v>0.25</v>
      </c>
      <c r="AW435">
        <f t="shared" si="27"/>
        <v>1.65</v>
      </c>
    </row>
    <row r="436" spans="1:49" ht="15" customHeight="1">
      <c r="A436" t="s">
        <v>1261</v>
      </c>
      <c r="B436" s="17" t="s">
        <v>1404</v>
      </c>
      <c r="C436" t="s">
        <v>21</v>
      </c>
      <c r="D436" s="10">
        <v>45859</v>
      </c>
      <c r="F436" t="s">
        <v>535</v>
      </c>
      <c r="H436" t="s">
        <v>137</v>
      </c>
      <c r="J436" t="s">
        <v>2378</v>
      </c>
      <c r="K436" s="10">
        <v>45859</v>
      </c>
      <c r="Q436">
        <v>1966</v>
      </c>
      <c r="R436">
        <v>1</v>
      </c>
      <c r="S436">
        <v>1.64</v>
      </c>
      <c r="T436">
        <v>1.94</v>
      </c>
      <c r="U436">
        <v>0</v>
      </c>
      <c r="V436">
        <v>1.64</v>
      </c>
      <c r="W436">
        <v>18.29</v>
      </c>
      <c r="X436" s="17">
        <v>0.3</v>
      </c>
      <c r="Y436">
        <v>1.94</v>
      </c>
      <c r="Z436">
        <v>1</v>
      </c>
      <c r="AA436">
        <v>1</v>
      </c>
      <c r="AB436">
        <v>5</v>
      </c>
      <c r="AC436" t="s">
        <v>138</v>
      </c>
      <c r="AD436">
        <v>2742</v>
      </c>
      <c r="AE436">
        <v>29634</v>
      </c>
      <c r="AF436" t="s">
        <v>1978</v>
      </c>
      <c r="AG436" t="s">
        <v>139</v>
      </c>
      <c r="AH436" t="s">
        <v>140</v>
      </c>
      <c r="AI436" t="s">
        <v>23</v>
      </c>
      <c r="AJ436">
        <v>6962</v>
      </c>
      <c r="AK436" t="s">
        <v>149</v>
      </c>
      <c r="AL436" t="s">
        <v>1116</v>
      </c>
      <c r="AT436" t="str">
        <f t="shared" si="24"/>
        <v>F F004-01090808</v>
      </c>
      <c r="AU436">
        <f t="shared" si="25"/>
        <v>1.64</v>
      </c>
      <c r="AV436">
        <f t="shared" si="26"/>
        <v>0.3</v>
      </c>
      <c r="AW436">
        <f t="shared" si="27"/>
        <v>1.94</v>
      </c>
    </row>
    <row r="437" spans="1:49" ht="15" customHeight="1">
      <c r="A437" t="s">
        <v>1261</v>
      </c>
      <c r="B437" s="17" t="s">
        <v>1404</v>
      </c>
      <c r="C437" t="s">
        <v>21</v>
      </c>
      <c r="D437" s="10">
        <v>45859</v>
      </c>
      <c r="F437" t="s">
        <v>535</v>
      </c>
      <c r="H437" t="s">
        <v>137</v>
      </c>
      <c r="J437" t="s">
        <v>2378</v>
      </c>
      <c r="K437" s="10">
        <v>45859</v>
      </c>
      <c r="Q437">
        <v>1967</v>
      </c>
      <c r="R437">
        <v>3</v>
      </c>
      <c r="S437" s="17" t="s">
        <v>1794</v>
      </c>
      <c r="T437">
        <v>19.39</v>
      </c>
      <c r="U437">
        <v>0</v>
      </c>
      <c r="V437">
        <v>49.3</v>
      </c>
      <c r="W437">
        <v>17.989999999999998</v>
      </c>
      <c r="X437" s="17">
        <v>8.8699999999999992</v>
      </c>
      <c r="Y437">
        <v>58.17</v>
      </c>
      <c r="Z437">
        <v>1</v>
      </c>
      <c r="AA437">
        <v>1</v>
      </c>
      <c r="AB437">
        <v>5</v>
      </c>
      <c r="AC437" t="s">
        <v>138</v>
      </c>
      <c r="AD437">
        <v>2742</v>
      </c>
      <c r="AE437">
        <v>29635</v>
      </c>
      <c r="AF437" t="s">
        <v>2043</v>
      </c>
      <c r="AG437" t="s">
        <v>139</v>
      </c>
      <c r="AH437" t="s">
        <v>140</v>
      </c>
      <c r="AI437" t="s">
        <v>23</v>
      </c>
      <c r="AJ437">
        <v>6962</v>
      </c>
      <c r="AK437" t="s">
        <v>149</v>
      </c>
      <c r="AL437" t="s">
        <v>1116</v>
      </c>
      <c r="AT437" t="str">
        <f t="shared" si="24"/>
        <v>F F004-01090808</v>
      </c>
      <c r="AU437">
        <f t="shared" si="25"/>
        <v>49.3</v>
      </c>
      <c r="AV437">
        <f t="shared" si="26"/>
        <v>8.8699999999999992</v>
      </c>
      <c r="AW437">
        <f t="shared" si="27"/>
        <v>58.17</v>
      </c>
    </row>
    <row r="438" spans="1:49" ht="15" customHeight="1">
      <c r="A438" t="s">
        <v>1261</v>
      </c>
      <c r="B438" s="17" t="s">
        <v>1404</v>
      </c>
      <c r="C438" t="s">
        <v>21</v>
      </c>
      <c r="D438" s="10">
        <v>45859</v>
      </c>
      <c r="F438" t="s">
        <v>535</v>
      </c>
      <c r="H438" t="s">
        <v>137</v>
      </c>
      <c r="J438" t="s">
        <v>2378</v>
      </c>
      <c r="K438" s="10">
        <v>45859</v>
      </c>
      <c r="Q438">
        <v>1968</v>
      </c>
      <c r="R438">
        <v>2</v>
      </c>
      <c r="S438">
        <v>3.9649999999999999</v>
      </c>
      <c r="T438">
        <v>4.68</v>
      </c>
      <c r="U438">
        <v>0</v>
      </c>
      <c r="V438">
        <v>7.93</v>
      </c>
      <c r="W438">
        <v>18.03</v>
      </c>
      <c r="X438" s="17">
        <v>1.4299999999999899</v>
      </c>
      <c r="Y438">
        <v>9.36</v>
      </c>
      <c r="Z438">
        <v>1</v>
      </c>
      <c r="AA438">
        <v>1</v>
      </c>
      <c r="AB438">
        <v>5</v>
      </c>
      <c r="AC438" t="s">
        <v>138</v>
      </c>
      <c r="AD438">
        <v>2742</v>
      </c>
      <c r="AE438">
        <v>29636</v>
      </c>
      <c r="AF438" t="s">
        <v>2064</v>
      </c>
      <c r="AG438" t="s">
        <v>139</v>
      </c>
      <c r="AH438" t="s">
        <v>140</v>
      </c>
      <c r="AI438" t="s">
        <v>23</v>
      </c>
      <c r="AJ438">
        <v>6962</v>
      </c>
      <c r="AK438" t="s">
        <v>149</v>
      </c>
      <c r="AL438" t="s">
        <v>1116</v>
      </c>
      <c r="AT438" t="str">
        <f t="shared" si="24"/>
        <v>F F004-01090808</v>
      </c>
      <c r="AU438">
        <f t="shared" si="25"/>
        <v>7.93</v>
      </c>
      <c r="AV438">
        <f t="shared" si="26"/>
        <v>1.4299999999999899</v>
      </c>
      <c r="AW438">
        <f t="shared" si="27"/>
        <v>9.36</v>
      </c>
    </row>
    <row r="439" spans="1:49" ht="15" customHeight="1">
      <c r="A439" t="s">
        <v>1261</v>
      </c>
      <c r="B439" s="17" t="s">
        <v>1404</v>
      </c>
      <c r="C439" t="s">
        <v>21</v>
      </c>
      <c r="D439" s="10">
        <v>45859</v>
      </c>
      <c r="F439" t="s">
        <v>535</v>
      </c>
      <c r="H439" t="s">
        <v>137</v>
      </c>
      <c r="J439" t="s">
        <v>2378</v>
      </c>
      <c r="K439" s="10">
        <v>45859</v>
      </c>
      <c r="Q439">
        <v>1969</v>
      </c>
      <c r="R439">
        <v>2</v>
      </c>
      <c r="S439">
        <v>1.56</v>
      </c>
      <c r="T439">
        <v>1.84</v>
      </c>
      <c r="U439">
        <v>0</v>
      </c>
      <c r="V439">
        <v>3.12</v>
      </c>
      <c r="W439">
        <v>17.95</v>
      </c>
      <c r="X439">
        <v>0.56000000000000005</v>
      </c>
      <c r="Y439">
        <v>3.68</v>
      </c>
      <c r="Z439">
        <v>1</v>
      </c>
      <c r="AA439">
        <v>1</v>
      </c>
      <c r="AB439">
        <v>5</v>
      </c>
      <c r="AC439" t="s">
        <v>138</v>
      </c>
      <c r="AD439">
        <v>2742</v>
      </c>
      <c r="AE439">
        <v>29637</v>
      </c>
      <c r="AF439" t="s">
        <v>2065</v>
      </c>
      <c r="AG439" t="s">
        <v>139</v>
      </c>
      <c r="AH439" t="s">
        <v>140</v>
      </c>
      <c r="AI439" t="s">
        <v>23</v>
      </c>
      <c r="AJ439">
        <v>6962</v>
      </c>
      <c r="AK439" t="s">
        <v>149</v>
      </c>
      <c r="AL439" t="s">
        <v>1116</v>
      </c>
      <c r="AT439" t="str">
        <f t="shared" si="24"/>
        <v>F F004-01090808</v>
      </c>
      <c r="AU439">
        <f t="shared" si="25"/>
        <v>3.12</v>
      </c>
      <c r="AV439">
        <f t="shared" si="26"/>
        <v>0.56000000000000005</v>
      </c>
      <c r="AW439">
        <f t="shared" si="27"/>
        <v>3.68</v>
      </c>
    </row>
    <row r="440" spans="1:49" ht="15" customHeight="1">
      <c r="A440" t="s">
        <v>1261</v>
      </c>
      <c r="B440" s="17" t="s">
        <v>1404</v>
      </c>
      <c r="C440" t="s">
        <v>21</v>
      </c>
      <c r="D440" s="10">
        <v>45859</v>
      </c>
      <c r="F440" t="s">
        <v>535</v>
      </c>
      <c r="H440" t="s">
        <v>137</v>
      </c>
      <c r="J440" t="s">
        <v>2378</v>
      </c>
      <c r="K440" s="10">
        <v>45859</v>
      </c>
      <c r="Q440">
        <v>1970</v>
      </c>
      <c r="R440">
        <v>1</v>
      </c>
      <c r="S440">
        <v>2.42</v>
      </c>
      <c r="T440">
        <v>2.86</v>
      </c>
      <c r="U440">
        <v>0</v>
      </c>
      <c r="V440">
        <v>2.42</v>
      </c>
      <c r="W440">
        <v>18.18</v>
      </c>
      <c r="X440" s="17">
        <v>0.439999999999999</v>
      </c>
      <c r="Y440">
        <v>2.86</v>
      </c>
      <c r="Z440">
        <v>1</v>
      </c>
      <c r="AA440">
        <v>1</v>
      </c>
      <c r="AB440">
        <v>5</v>
      </c>
      <c r="AC440" t="s">
        <v>138</v>
      </c>
      <c r="AD440">
        <v>2742</v>
      </c>
      <c r="AE440">
        <v>29638</v>
      </c>
      <c r="AF440" t="s">
        <v>2066</v>
      </c>
      <c r="AG440" t="s">
        <v>139</v>
      </c>
      <c r="AH440" t="s">
        <v>140</v>
      </c>
      <c r="AI440" t="s">
        <v>23</v>
      </c>
      <c r="AJ440">
        <v>6962</v>
      </c>
      <c r="AK440" t="s">
        <v>149</v>
      </c>
      <c r="AL440" t="s">
        <v>1116</v>
      </c>
      <c r="AT440" t="str">
        <f t="shared" si="24"/>
        <v>F F004-01090808</v>
      </c>
      <c r="AU440">
        <f t="shared" si="25"/>
        <v>2.42</v>
      </c>
      <c r="AV440">
        <f t="shared" si="26"/>
        <v>0.439999999999999</v>
      </c>
      <c r="AW440">
        <f t="shared" si="27"/>
        <v>2.86</v>
      </c>
    </row>
    <row r="441" spans="1:49" ht="15" customHeight="1">
      <c r="A441" t="s">
        <v>1261</v>
      </c>
      <c r="B441" s="17" t="s">
        <v>1404</v>
      </c>
      <c r="C441" t="s">
        <v>21</v>
      </c>
      <c r="D441" s="10">
        <v>45859</v>
      </c>
      <c r="F441" t="s">
        <v>535</v>
      </c>
      <c r="H441" t="s">
        <v>137</v>
      </c>
      <c r="J441" t="s">
        <v>2378</v>
      </c>
      <c r="K441" s="10">
        <v>45859</v>
      </c>
      <c r="Q441">
        <v>1970</v>
      </c>
      <c r="R441">
        <v>1</v>
      </c>
      <c r="S441">
        <v>1.86</v>
      </c>
      <c r="T441">
        <v>2.19</v>
      </c>
      <c r="U441">
        <v>0</v>
      </c>
      <c r="V441">
        <v>1.86</v>
      </c>
      <c r="W441">
        <v>17.739999999999998</v>
      </c>
      <c r="X441" s="17">
        <v>0.32999999999999902</v>
      </c>
      <c r="Y441">
        <v>2.19</v>
      </c>
      <c r="Z441">
        <v>1</v>
      </c>
      <c r="AA441">
        <v>1</v>
      </c>
      <c r="AB441">
        <v>5</v>
      </c>
      <c r="AC441" t="s">
        <v>138</v>
      </c>
      <c r="AD441">
        <v>2742</v>
      </c>
      <c r="AE441">
        <v>29639</v>
      </c>
      <c r="AF441" t="s">
        <v>2066</v>
      </c>
      <c r="AG441" t="s">
        <v>139</v>
      </c>
      <c r="AH441" t="s">
        <v>140</v>
      </c>
      <c r="AI441" t="s">
        <v>23</v>
      </c>
      <c r="AJ441">
        <v>6962</v>
      </c>
      <c r="AK441" t="s">
        <v>149</v>
      </c>
      <c r="AL441" t="s">
        <v>1116</v>
      </c>
      <c r="AT441" t="str">
        <f t="shared" si="24"/>
        <v>F F004-01090808</v>
      </c>
      <c r="AU441">
        <f t="shared" si="25"/>
        <v>1.86</v>
      </c>
      <c r="AV441">
        <f t="shared" si="26"/>
        <v>0.32999999999999902</v>
      </c>
      <c r="AW441">
        <f t="shared" si="27"/>
        <v>2.19</v>
      </c>
    </row>
    <row r="442" spans="1:49" ht="15" customHeight="1">
      <c r="A442" t="s">
        <v>1261</v>
      </c>
      <c r="B442" s="17" t="s">
        <v>1404</v>
      </c>
      <c r="C442" t="s">
        <v>21</v>
      </c>
      <c r="D442" s="10">
        <v>45859</v>
      </c>
      <c r="F442" t="s">
        <v>535</v>
      </c>
      <c r="H442" t="s">
        <v>137</v>
      </c>
      <c r="J442" t="s">
        <v>2378</v>
      </c>
      <c r="K442" s="10">
        <v>45859</v>
      </c>
      <c r="Q442">
        <v>1971</v>
      </c>
      <c r="R442">
        <v>2</v>
      </c>
      <c r="S442">
        <v>12.62</v>
      </c>
      <c r="T442">
        <v>14.89</v>
      </c>
      <c r="U442">
        <v>0</v>
      </c>
      <c r="V442">
        <v>25.24</v>
      </c>
      <c r="W442">
        <v>17.989999999999998</v>
      </c>
      <c r="X442" s="17">
        <v>4.54</v>
      </c>
      <c r="Y442">
        <v>29.78</v>
      </c>
      <c r="Z442">
        <v>1</v>
      </c>
      <c r="AA442">
        <v>1</v>
      </c>
      <c r="AB442">
        <v>5</v>
      </c>
      <c r="AC442" t="s">
        <v>138</v>
      </c>
      <c r="AD442">
        <v>2742</v>
      </c>
      <c r="AE442">
        <v>29640</v>
      </c>
      <c r="AF442" t="s">
        <v>2044</v>
      </c>
      <c r="AG442" t="s">
        <v>139</v>
      </c>
      <c r="AH442" t="s">
        <v>140</v>
      </c>
      <c r="AI442" t="s">
        <v>23</v>
      </c>
      <c r="AJ442">
        <v>6962</v>
      </c>
      <c r="AK442" t="s">
        <v>149</v>
      </c>
      <c r="AL442" t="s">
        <v>1116</v>
      </c>
      <c r="AT442" t="str">
        <f t="shared" si="24"/>
        <v>F F004-01090808</v>
      </c>
      <c r="AU442">
        <f t="shared" si="25"/>
        <v>25.24</v>
      </c>
      <c r="AV442">
        <f t="shared" si="26"/>
        <v>4.54</v>
      </c>
      <c r="AW442">
        <f t="shared" si="27"/>
        <v>29.78</v>
      </c>
    </row>
    <row r="443" spans="1:49" ht="15" customHeight="1">
      <c r="A443" t="s">
        <v>1261</v>
      </c>
      <c r="B443" s="17" t="s">
        <v>1404</v>
      </c>
      <c r="C443" t="s">
        <v>21</v>
      </c>
      <c r="D443" s="10">
        <v>45859</v>
      </c>
      <c r="F443" t="s">
        <v>535</v>
      </c>
      <c r="H443" t="s">
        <v>137</v>
      </c>
      <c r="J443" t="s">
        <v>2378</v>
      </c>
      <c r="K443" s="10">
        <v>45859</v>
      </c>
      <c r="Q443">
        <v>1972</v>
      </c>
      <c r="R443">
        <v>50</v>
      </c>
      <c r="S443">
        <v>1.0084</v>
      </c>
      <c r="T443">
        <v>1.19</v>
      </c>
      <c r="U443">
        <v>0</v>
      </c>
      <c r="V443">
        <v>50.42</v>
      </c>
      <c r="W443">
        <v>18.010000000000002</v>
      </c>
      <c r="X443" s="17">
        <v>9.0799999999999894</v>
      </c>
      <c r="Y443">
        <v>59.5</v>
      </c>
      <c r="Z443">
        <v>1</v>
      </c>
      <c r="AA443">
        <v>1</v>
      </c>
      <c r="AB443">
        <v>5</v>
      </c>
      <c r="AC443" t="s">
        <v>138</v>
      </c>
      <c r="AD443">
        <v>2742</v>
      </c>
      <c r="AE443">
        <v>29641</v>
      </c>
      <c r="AF443" t="s">
        <v>2067</v>
      </c>
      <c r="AG443" t="s">
        <v>139</v>
      </c>
      <c r="AH443" t="s">
        <v>140</v>
      </c>
      <c r="AI443" t="s">
        <v>23</v>
      </c>
      <c r="AJ443">
        <v>6962</v>
      </c>
      <c r="AK443" t="s">
        <v>149</v>
      </c>
      <c r="AL443" t="s">
        <v>1116</v>
      </c>
      <c r="AT443" t="str">
        <f t="shared" si="24"/>
        <v>F F004-01090808</v>
      </c>
      <c r="AU443">
        <f t="shared" si="25"/>
        <v>50.42</v>
      </c>
      <c r="AV443">
        <f t="shared" si="26"/>
        <v>9.0799999999999894</v>
      </c>
      <c r="AW443">
        <f t="shared" si="27"/>
        <v>59.5</v>
      </c>
    </row>
    <row r="444" spans="1:49" ht="15" customHeight="1">
      <c r="A444" t="s">
        <v>1261</v>
      </c>
      <c r="B444" s="17" t="s">
        <v>1404</v>
      </c>
      <c r="C444" t="s">
        <v>21</v>
      </c>
      <c r="D444" s="10">
        <v>45859</v>
      </c>
      <c r="F444" t="s">
        <v>535</v>
      </c>
      <c r="H444" t="s">
        <v>137</v>
      </c>
      <c r="J444" t="s">
        <v>2378</v>
      </c>
      <c r="K444" s="10">
        <v>45859</v>
      </c>
      <c r="Q444">
        <v>1973</v>
      </c>
      <c r="R444">
        <v>4</v>
      </c>
      <c r="S444">
        <v>9.8825000000000003</v>
      </c>
      <c r="T444">
        <v>11.66</v>
      </c>
      <c r="U444">
        <v>0</v>
      </c>
      <c r="V444">
        <v>39.53</v>
      </c>
      <c r="W444">
        <v>17.989999999999998</v>
      </c>
      <c r="X444" s="17">
        <v>7.1099999999999897</v>
      </c>
      <c r="Y444">
        <v>46.64</v>
      </c>
      <c r="Z444">
        <v>1</v>
      </c>
      <c r="AA444">
        <v>1</v>
      </c>
      <c r="AB444">
        <v>5</v>
      </c>
      <c r="AC444" t="s">
        <v>138</v>
      </c>
      <c r="AD444">
        <v>2742</v>
      </c>
      <c r="AE444">
        <v>29642</v>
      </c>
      <c r="AF444" t="s">
        <v>2068</v>
      </c>
      <c r="AG444" t="s">
        <v>139</v>
      </c>
      <c r="AH444" t="s">
        <v>140</v>
      </c>
      <c r="AI444" t="s">
        <v>23</v>
      </c>
      <c r="AJ444">
        <v>6962</v>
      </c>
      <c r="AK444" t="s">
        <v>149</v>
      </c>
      <c r="AL444" t="s">
        <v>1116</v>
      </c>
      <c r="AT444" t="str">
        <f t="shared" si="24"/>
        <v>F F004-01090808</v>
      </c>
      <c r="AU444">
        <f t="shared" si="25"/>
        <v>39.53</v>
      </c>
      <c r="AV444">
        <f t="shared" si="26"/>
        <v>7.1099999999999897</v>
      </c>
      <c r="AW444">
        <f t="shared" si="27"/>
        <v>46.64</v>
      </c>
    </row>
    <row r="445" spans="1:49" ht="15" customHeight="1">
      <c r="A445" t="s">
        <v>1261</v>
      </c>
      <c r="B445" s="17" t="s">
        <v>1404</v>
      </c>
      <c r="C445" t="s">
        <v>21</v>
      </c>
      <c r="D445" s="10">
        <v>45859</v>
      </c>
      <c r="F445" t="s">
        <v>535</v>
      </c>
      <c r="H445" t="s">
        <v>137</v>
      </c>
      <c r="J445" t="s">
        <v>2378</v>
      </c>
      <c r="K445" s="10">
        <v>45859</v>
      </c>
      <c r="Q445">
        <v>1974</v>
      </c>
      <c r="R445">
        <v>1</v>
      </c>
      <c r="S445">
        <v>4.8</v>
      </c>
      <c r="T445">
        <v>5.66</v>
      </c>
      <c r="U445">
        <v>0</v>
      </c>
      <c r="V445">
        <v>4.8</v>
      </c>
      <c r="W445">
        <v>17.920000000000002</v>
      </c>
      <c r="X445" s="17">
        <v>0.86</v>
      </c>
      <c r="Y445">
        <v>5.66</v>
      </c>
      <c r="Z445">
        <v>1</v>
      </c>
      <c r="AA445">
        <v>1</v>
      </c>
      <c r="AB445">
        <v>5</v>
      </c>
      <c r="AC445" t="s">
        <v>138</v>
      </c>
      <c r="AD445">
        <v>2742</v>
      </c>
      <c r="AE445">
        <v>29643</v>
      </c>
      <c r="AF445" t="s">
        <v>2069</v>
      </c>
      <c r="AG445" t="s">
        <v>139</v>
      </c>
      <c r="AH445" t="s">
        <v>140</v>
      </c>
      <c r="AI445" t="s">
        <v>23</v>
      </c>
      <c r="AJ445">
        <v>6962</v>
      </c>
      <c r="AK445" t="s">
        <v>149</v>
      </c>
      <c r="AL445" t="s">
        <v>1116</v>
      </c>
      <c r="AT445" t="str">
        <f t="shared" si="24"/>
        <v>F F004-01090808</v>
      </c>
      <c r="AU445">
        <f t="shared" si="25"/>
        <v>4.8</v>
      </c>
      <c r="AV445">
        <f t="shared" si="26"/>
        <v>0.86</v>
      </c>
      <c r="AW445">
        <f t="shared" si="27"/>
        <v>5.66</v>
      </c>
    </row>
    <row r="446" spans="1:49" ht="15" customHeight="1">
      <c r="A446" t="s">
        <v>1261</v>
      </c>
      <c r="B446" s="17" t="s">
        <v>1404</v>
      </c>
      <c r="C446" t="s">
        <v>21</v>
      </c>
      <c r="D446" s="10">
        <v>45859</v>
      </c>
      <c r="F446" t="s">
        <v>535</v>
      </c>
      <c r="H446" t="s">
        <v>137</v>
      </c>
      <c r="J446" t="s">
        <v>2378</v>
      </c>
      <c r="K446" s="10">
        <v>45859</v>
      </c>
      <c r="Q446">
        <v>1975</v>
      </c>
      <c r="R446">
        <v>2</v>
      </c>
      <c r="S446">
        <v>1.5349999999999999</v>
      </c>
      <c r="T446">
        <v>1.81</v>
      </c>
      <c r="U446">
        <v>0</v>
      </c>
      <c r="V446">
        <v>3.07</v>
      </c>
      <c r="W446">
        <v>17.920000000000002</v>
      </c>
      <c r="X446" s="17">
        <v>0.55000000000000004</v>
      </c>
      <c r="Y446">
        <v>3.62</v>
      </c>
      <c r="Z446">
        <v>1</v>
      </c>
      <c r="AA446">
        <v>1</v>
      </c>
      <c r="AB446">
        <v>5</v>
      </c>
      <c r="AC446" t="s">
        <v>138</v>
      </c>
      <c r="AD446">
        <v>2742</v>
      </c>
      <c r="AE446">
        <v>29644</v>
      </c>
      <c r="AF446" t="s">
        <v>2070</v>
      </c>
      <c r="AG446" t="s">
        <v>139</v>
      </c>
      <c r="AH446" t="s">
        <v>140</v>
      </c>
      <c r="AI446" t="s">
        <v>23</v>
      </c>
      <c r="AJ446">
        <v>6962</v>
      </c>
      <c r="AK446" t="s">
        <v>149</v>
      </c>
      <c r="AL446" t="s">
        <v>1116</v>
      </c>
      <c r="AT446" t="str">
        <f t="shared" si="24"/>
        <v>F F004-01090808</v>
      </c>
      <c r="AU446">
        <f t="shared" si="25"/>
        <v>3.07</v>
      </c>
      <c r="AV446">
        <f t="shared" si="26"/>
        <v>0.55000000000000004</v>
      </c>
      <c r="AW446">
        <f t="shared" si="27"/>
        <v>3.62</v>
      </c>
    </row>
    <row r="447" spans="1:49" ht="15" customHeight="1">
      <c r="A447" t="s">
        <v>1261</v>
      </c>
      <c r="B447" s="17" t="s">
        <v>1404</v>
      </c>
      <c r="C447" t="s">
        <v>21</v>
      </c>
      <c r="D447" s="10">
        <v>45859</v>
      </c>
      <c r="F447" t="s">
        <v>535</v>
      </c>
      <c r="H447" t="s">
        <v>137</v>
      </c>
      <c r="J447" t="s">
        <v>2378</v>
      </c>
      <c r="K447" s="10">
        <v>45859</v>
      </c>
      <c r="Q447">
        <v>1975</v>
      </c>
      <c r="R447">
        <v>1</v>
      </c>
      <c r="S447">
        <v>1.43</v>
      </c>
      <c r="T447">
        <v>1.69</v>
      </c>
      <c r="U447">
        <v>0</v>
      </c>
      <c r="V447">
        <v>1.43</v>
      </c>
      <c r="W447">
        <v>18.18</v>
      </c>
      <c r="X447">
        <v>0.26</v>
      </c>
      <c r="Y447">
        <v>1.69</v>
      </c>
      <c r="Z447">
        <v>1</v>
      </c>
      <c r="AA447">
        <v>1</v>
      </c>
      <c r="AB447">
        <v>5</v>
      </c>
      <c r="AC447" t="s">
        <v>138</v>
      </c>
      <c r="AD447">
        <v>2742</v>
      </c>
      <c r="AE447">
        <v>29645</v>
      </c>
      <c r="AF447" t="s">
        <v>2070</v>
      </c>
      <c r="AG447" t="s">
        <v>139</v>
      </c>
      <c r="AH447" t="s">
        <v>140</v>
      </c>
      <c r="AI447" t="s">
        <v>23</v>
      </c>
      <c r="AJ447">
        <v>6962</v>
      </c>
      <c r="AK447" t="s">
        <v>149</v>
      </c>
      <c r="AL447" t="s">
        <v>1116</v>
      </c>
      <c r="AT447" t="str">
        <f t="shared" si="24"/>
        <v>F F004-01090808</v>
      </c>
      <c r="AU447">
        <f t="shared" si="25"/>
        <v>1.43</v>
      </c>
      <c r="AV447">
        <f t="shared" si="26"/>
        <v>0.26</v>
      </c>
      <c r="AW447">
        <f t="shared" si="27"/>
        <v>1.69</v>
      </c>
    </row>
    <row r="448" spans="1:49" ht="15" customHeight="1">
      <c r="A448" t="s">
        <v>1261</v>
      </c>
      <c r="B448" s="17" t="s">
        <v>1404</v>
      </c>
      <c r="C448" t="s">
        <v>21</v>
      </c>
      <c r="D448" s="10">
        <v>45859</v>
      </c>
      <c r="F448" t="s">
        <v>535</v>
      </c>
      <c r="H448" t="s">
        <v>137</v>
      </c>
      <c r="J448" t="s">
        <v>2378</v>
      </c>
      <c r="K448" s="10">
        <v>45859</v>
      </c>
      <c r="Q448">
        <v>1976</v>
      </c>
      <c r="R448">
        <v>1</v>
      </c>
      <c r="S448">
        <v>19.86</v>
      </c>
      <c r="T448">
        <v>23.43</v>
      </c>
      <c r="U448">
        <v>0</v>
      </c>
      <c r="V448">
        <v>19.86</v>
      </c>
      <c r="W448">
        <v>17.98</v>
      </c>
      <c r="X448" s="17">
        <v>3.57</v>
      </c>
      <c r="Y448">
        <v>23.43</v>
      </c>
      <c r="Z448">
        <v>1</v>
      </c>
      <c r="AA448">
        <v>1</v>
      </c>
      <c r="AB448">
        <v>5</v>
      </c>
      <c r="AC448" t="s">
        <v>138</v>
      </c>
      <c r="AD448">
        <v>2742</v>
      </c>
      <c r="AE448">
        <v>29646</v>
      </c>
      <c r="AF448" t="s">
        <v>2379</v>
      </c>
      <c r="AG448" t="s">
        <v>139</v>
      </c>
      <c r="AH448" t="s">
        <v>140</v>
      </c>
      <c r="AI448" t="s">
        <v>23</v>
      </c>
      <c r="AJ448">
        <v>6962</v>
      </c>
      <c r="AK448" t="s">
        <v>149</v>
      </c>
      <c r="AL448" t="s">
        <v>1116</v>
      </c>
      <c r="AT448" t="str">
        <f t="shared" si="24"/>
        <v>F F004-01090808</v>
      </c>
      <c r="AU448">
        <f t="shared" si="25"/>
        <v>19.86</v>
      </c>
      <c r="AV448">
        <f t="shared" si="26"/>
        <v>3.57</v>
      </c>
      <c r="AW448">
        <f t="shared" si="27"/>
        <v>23.43</v>
      </c>
    </row>
    <row r="449" spans="1:49" ht="15" customHeight="1">
      <c r="A449" t="s">
        <v>1261</v>
      </c>
      <c r="B449" s="17" t="s">
        <v>1404</v>
      </c>
      <c r="C449" t="s">
        <v>21</v>
      </c>
      <c r="D449" s="10">
        <v>45859</v>
      </c>
      <c r="F449" t="s">
        <v>535</v>
      </c>
      <c r="H449" t="s">
        <v>137</v>
      </c>
      <c r="J449" t="s">
        <v>2378</v>
      </c>
      <c r="K449" s="10">
        <v>45859</v>
      </c>
      <c r="Q449">
        <v>1976</v>
      </c>
      <c r="R449">
        <v>1</v>
      </c>
      <c r="S449">
        <v>19.02</v>
      </c>
      <c r="T449">
        <v>22.44</v>
      </c>
      <c r="U449">
        <v>0</v>
      </c>
      <c r="V449">
        <v>19.02</v>
      </c>
      <c r="W449">
        <v>17.98</v>
      </c>
      <c r="X449" s="17">
        <v>3.42</v>
      </c>
      <c r="Y449">
        <v>22.44</v>
      </c>
      <c r="Z449">
        <v>1</v>
      </c>
      <c r="AA449">
        <v>1</v>
      </c>
      <c r="AB449">
        <v>5</v>
      </c>
      <c r="AC449" t="s">
        <v>138</v>
      </c>
      <c r="AD449">
        <v>2742</v>
      </c>
      <c r="AE449">
        <v>29647</v>
      </c>
      <c r="AF449" t="s">
        <v>2379</v>
      </c>
      <c r="AG449" t="s">
        <v>139</v>
      </c>
      <c r="AH449" t="s">
        <v>140</v>
      </c>
      <c r="AI449" t="s">
        <v>23</v>
      </c>
      <c r="AJ449">
        <v>6962</v>
      </c>
      <c r="AK449" t="s">
        <v>149</v>
      </c>
      <c r="AL449" t="s">
        <v>1116</v>
      </c>
      <c r="AT449" t="str">
        <f t="shared" si="24"/>
        <v>F F004-01090808</v>
      </c>
      <c r="AU449">
        <f t="shared" si="25"/>
        <v>19.02</v>
      </c>
      <c r="AV449">
        <f t="shared" si="26"/>
        <v>3.42</v>
      </c>
      <c r="AW449">
        <f t="shared" si="27"/>
        <v>22.44</v>
      </c>
    </row>
    <row r="450" spans="1:49" ht="15" customHeight="1">
      <c r="A450" t="s">
        <v>1261</v>
      </c>
      <c r="B450" s="17" t="s">
        <v>1404</v>
      </c>
      <c r="C450" t="s">
        <v>21</v>
      </c>
      <c r="D450" s="10">
        <v>45859</v>
      </c>
      <c r="F450" t="s">
        <v>535</v>
      </c>
      <c r="H450" t="s">
        <v>137</v>
      </c>
      <c r="J450" t="s">
        <v>2378</v>
      </c>
      <c r="K450" s="10">
        <v>45859</v>
      </c>
      <c r="Q450">
        <v>1976</v>
      </c>
      <c r="R450">
        <v>1</v>
      </c>
      <c r="S450">
        <v>15.36</v>
      </c>
      <c r="T450">
        <v>18.12</v>
      </c>
      <c r="U450">
        <v>0</v>
      </c>
      <c r="V450">
        <v>15.36</v>
      </c>
      <c r="W450">
        <v>17.97</v>
      </c>
      <c r="X450" s="17">
        <v>2.76</v>
      </c>
      <c r="Y450">
        <v>18.12</v>
      </c>
      <c r="Z450">
        <v>1</v>
      </c>
      <c r="AA450">
        <v>1</v>
      </c>
      <c r="AB450">
        <v>5</v>
      </c>
      <c r="AC450" t="s">
        <v>138</v>
      </c>
      <c r="AD450">
        <v>2742</v>
      </c>
      <c r="AE450">
        <v>29648</v>
      </c>
      <c r="AF450" t="s">
        <v>2379</v>
      </c>
      <c r="AG450" t="s">
        <v>139</v>
      </c>
      <c r="AH450" t="s">
        <v>140</v>
      </c>
      <c r="AI450" t="s">
        <v>23</v>
      </c>
      <c r="AJ450">
        <v>6962</v>
      </c>
      <c r="AK450" t="s">
        <v>149</v>
      </c>
      <c r="AL450" t="s">
        <v>1116</v>
      </c>
      <c r="AT450" t="str">
        <f t="shared" ref="AT450:AT513" si="28">+CONCATENATE(A450,"-",B450)</f>
        <v>F F004-01090808</v>
      </c>
      <c r="AU450">
        <f t="shared" ref="AU450:AU513" si="29">+IF(Z450=1,V450,IF(Z450=2,V450*AA450))</f>
        <v>15.36</v>
      </c>
      <c r="AV450">
        <f t="shared" ref="AV450:AV513" si="30">+IF(Z450=1,X450,IF(Z450=2,X450*AA450))</f>
        <v>2.76</v>
      </c>
      <c r="AW450">
        <f t="shared" ref="AW450:AW513" si="31">+IF(Z450=1,Y450,IF(Z450=2,Y450*AA450))</f>
        <v>18.12</v>
      </c>
    </row>
    <row r="451" spans="1:49" ht="15" customHeight="1">
      <c r="A451" t="s">
        <v>1261</v>
      </c>
      <c r="B451" s="17" t="s">
        <v>1404</v>
      </c>
      <c r="C451" t="s">
        <v>21</v>
      </c>
      <c r="D451" s="10">
        <v>45859</v>
      </c>
      <c r="F451" t="s">
        <v>535</v>
      </c>
      <c r="H451" t="s">
        <v>137</v>
      </c>
      <c r="J451" t="s">
        <v>2378</v>
      </c>
      <c r="K451" s="10">
        <v>45859</v>
      </c>
      <c r="Q451">
        <v>1977</v>
      </c>
      <c r="R451">
        <v>1</v>
      </c>
      <c r="S451">
        <v>1.35</v>
      </c>
      <c r="T451">
        <v>1.59</v>
      </c>
      <c r="U451">
        <v>0</v>
      </c>
      <c r="V451">
        <v>1.35</v>
      </c>
      <c r="W451">
        <v>17.78</v>
      </c>
      <c r="X451">
        <v>0.24</v>
      </c>
      <c r="Y451">
        <v>1.59</v>
      </c>
      <c r="Z451">
        <v>1</v>
      </c>
      <c r="AA451">
        <v>1</v>
      </c>
      <c r="AB451">
        <v>5</v>
      </c>
      <c r="AC451" t="s">
        <v>138</v>
      </c>
      <c r="AD451">
        <v>2742</v>
      </c>
      <c r="AE451">
        <v>29649</v>
      </c>
      <c r="AF451" t="s">
        <v>2071</v>
      </c>
      <c r="AG451" t="s">
        <v>139</v>
      </c>
      <c r="AH451" t="s">
        <v>140</v>
      </c>
      <c r="AI451" t="s">
        <v>23</v>
      </c>
      <c r="AJ451">
        <v>6962</v>
      </c>
      <c r="AK451" t="s">
        <v>149</v>
      </c>
      <c r="AL451" t="s">
        <v>1116</v>
      </c>
      <c r="AT451" t="str">
        <f t="shared" si="28"/>
        <v>F F004-01090808</v>
      </c>
      <c r="AU451">
        <f t="shared" si="29"/>
        <v>1.35</v>
      </c>
      <c r="AV451">
        <f t="shared" si="30"/>
        <v>0.24</v>
      </c>
      <c r="AW451">
        <f t="shared" si="31"/>
        <v>1.59</v>
      </c>
    </row>
    <row r="452" spans="1:49" ht="15" customHeight="1">
      <c r="A452" t="s">
        <v>1261</v>
      </c>
      <c r="B452" s="17" t="s">
        <v>1404</v>
      </c>
      <c r="C452" t="s">
        <v>21</v>
      </c>
      <c r="D452" s="10">
        <v>45859</v>
      </c>
      <c r="F452" t="s">
        <v>535</v>
      </c>
      <c r="H452" t="s">
        <v>137</v>
      </c>
      <c r="J452" t="s">
        <v>2378</v>
      </c>
      <c r="K452" s="10">
        <v>45859</v>
      </c>
      <c r="Q452">
        <v>1967</v>
      </c>
      <c r="R452">
        <v>2</v>
      </c>
      <c r="S452">
        <v>10.93</v>
      </c>
      <c r="T452">
        <v>12.895</v>
      </c>
      <c r="U452">
        <v>0</v>
      </c>
      <c r="V452">
        <v>21.86</v>
      </c>
      <c r="W452">
        <v>17.98</v>
      </c>
      <c r="X452" s="17">
        <v>3.9299999999999899</v>
      </c>
      <c r="Y452">
        <v>25.79</v>
      </c>
      <c r="Z452">
        <v>1</v>
      </c>
      <c r="AA452">
        <v>1</v>
      </c>
      <c r="AB452">
        <v>5</v>
      </c>
      <c r="AC452" t="s">
        <v>138</v>
      </c>
      <c r="AD452">
        <v>2742</v>
      </c>
      <c r="AE452">
        <v>29650</v>
      </c>
      <c r="AF452" t="s">
        <v>2043</v>
      </c>
      <c r="AG452" t="s">
        <v>139</v>
      </c>
      <c r="AH452" t="s">
        <v>140</v>
      </c>
      <c r="AI452" t="s">
        <v>23</v>
      </c>
      <c r="AJ452">
        <v>6962</v>
      </c>
      <c r="AK452" t="s">
        <v>149</v>
      </c>
      <c r="AL452" t="s">
        <v>1116</v>
      </c>
      <c r="AT452" t="str">
        <f t="shared" si="28"/>
        <v>F F004-01090808</v>
      </c>
      <c r="AU452">
        <f t="shared" si="29"/>
        <v>21.86</v>
      </c>
      <c r="AV452">
        <f t="shared" si="30"/>
        <v>3.9299999999999899</v>
      </c>
      <c r="AW452">
        <f t="shared" si="31"/>
        <v>25.79</v>
      </c>
    </row>
    <row r="453" spans="1:49" ht="15" customHeight="1">
      <c r="A453" t="s">
        <v>1261</v>
      </c>
      <c r="B453" s="17" t="s">
        <v>1404</v>
      </c>
      <c r="C453" t="s">
        <v>21</v>
      </c>
      <c r="D453" s="10">
        <v>45859</v>
      </c>
      <c r="F453" t="s">
        <v>535</v>
      </c>
      <c r="H453" t="s">
        <v>137</v>
      </c>
      <c r="J453" t="s">
        <v>2378</v>
      </c>
      <c r="K453" s="10">
        <v>45859</v>
      </c>
      <c r="Q453">
        <v>1978</v>
      </c>
      <c r="R453">
        <v>7</v>
      </c>
      <c r="S453" s="17" t="s">
        <v>1795</v>
      </c>
      <c r="T453" s="17" t="s">
        <v>1796</v>
      </c>
      <c r="U453">
        <v>0</v>
      </c>
      <c r="V453">
        <v>17</v>
      </c>
      <c r="W453">
        <v>18</v>
      </c>
      <c r="X453" s="17">
        <v>3.0599999999999898</v>
      </c>
      <c r="Y453">
        <v>20.059999999999999</v>
      </c>
      <c r="Z453">
        <v>1</v>
      </c>
      <c r="AA453">
        <v>1</v>
      </c>
      <c r="AB453">
        <v>5</v>
      </c>
      <c r="AC453" t="s">
        <v>138</v>
      </c>
      <c r="AD453">
        <v>2742</v>
      </c>
      <c r="AE453">
        <v>29651</v>
      </c>
      <c r="AF453" t="s">
        <v>2072</v>
      </c>
      <c r="AG453" t="s">
        <v>139</v>
      </c>
      <c r="AH453" t="s">
        <v>140</v>
      </c>
      <c r="AI453" t="s">
        <v>23</v>
      </c>
      <c r="AJ453">
        <v>6962</v>
      </c>
      <c r="AK453" t="s">
        <v>149</v>
      </c>
      <c r="AL453" t="s">
        <v>1116</v>
      </c>
      <c r="AT453" t="str">
        <f t="shared" si="28"/>
        <v>F F004-01090808</v>
      </c>
      <c r="AU453">
        <f t="shared" si="29"/>
        <v>17</v>
      </c>
      <c r="AV453">
        <f t="shared" si="30"/>
        <v>3.0599999999999898</v>
      </c>
      <c r="AW453">
        <f t="shared" si="31"/>
        <v>20.059999999999999</v>
      </c>
    </row>
    <row r="454" spans="1:49" ht="15" customHeight="1">
      <c r="A454" t="s">
        <v>1261</v>
      </c>
      <c r="B454" s="17" t="s">
        <v>1404</v>
      </c>
      <c r="C454" t="s">
        <v>21</v>
      </c>
      <c r="D454" s="10">
        <v>45859</v>
      </c>
      <c r="F454" t="s">
        <v>535</v>
      </c>
      <c r="H454" t="s">
        <v>137</v>
      </c>
      <c r="J454" t="s">
        <v>2378</v>
      </c>
      <c r="K454" s="10">
        <v>45859</v>
      </c>
      <c r="Q454">
        <v>1979</v>
      </c>
      <c r="R454">
        <v>1</v>
      </c>
      <c r="S454">
        <v>1.03</v>
      </c>
      <c r="T454">
        <v>1.21</v>
      </c>
      <c r="U454">
        <v>0</v>
      </c>
      <c r="V454">
        <v>1.03</v>
      </c>
      <c r="W454">
        <v>17.48</v>
      </c>
      <c r="X454" s="17">
        <v>0.17999999999999899</v>
      </c>
      <c r="Y454">
        <v>1.21</v>
      </c>
      <c r="Z454">
        <v>1</v>
      </c>
      <c r="AA454">
        <v>1</v>
      </c>
      <c r="AB454">
        <v>5</v>
      </c>
      <c r="AC454" t="s">
        <v>138</v>
      </c>
      <c r="AD454">
        <v>2742</v>
      </c>
      <c r="AE454">
        <v>29652</v>
      </c>
      <c r="AF454" t="s">
        <v>2073</v>
      </c>
      <c r="AG454" t="s">
        <v>139</v>
      </c>
      <c r="AH454" t="s">
        <v>140</v>
      </c>
      <c r="AI454" t="s">
        <v>23</v>
      </c>
      <c r="AJ454">
        <v>6962</v>
      </c>
      <c r="AK454" t="s">
        <v>149</v>
      </c>
      <c r="AL454" t="s">
        <v>1116</v>
      </c>
      <c r="AT454" t="str">
        <f t="shared" si="28"/>
        <v>F F004-01090808</v>
      </c>
      <c r="AU454">
        <f t="shared" si="29"/>
        <v>1.03</v>
      </c>
      <c r="AV454">
        <f t="shared" si="30"/>
        <v>0.17999999999999899</v>
      </c>
      <c r="AW454">
        <f t="shared" si="31"/>
        <v>1.21</v>
      </c>
    </row>
    <row r="455" spans="1:49" ht="15" customHeight="1">
      <c r="A455" t="s">
        <v>1183</v>
      </c>
      <c r="B455" s="17" t="s">
        <v>1405</v>
      </c>
      <c r="C455" t="s">
        <v>21</v>
      </c>
      <c r="D455" s="10">
        <v>45859</v>
      </c>
      <c r="F455" t="s">
        <v>1076</v>
      </c>
      <c r="H455" t="s">
        <v>137</v>
      </c>
      <c r="I455">
        <v>10440668581</v>
      </c>
      <c r="J455" t="s">
        <v>2380</v>
      </c>
      <c r="K455" s="10">
        <v>45859</v>
      </c>
      <c r="Q455">
        <v>1859</v>
      </c>
      <c r="R455">
        <v>6</v>
      </c>
      <c r="S455">
        <v>150</v>
      </c>
      <c r="T455">
        <v>177</v>
      </c>
      <c r="U455">
        <v>0</v>
      </c>
      <c r="V455">
        <v>900</v>
      </c>
      <c r="W455">
        <v>18</v>
      </c>
      <c r="X455">
        <v>162</v>
      </c>
      <c r="Y455">
        <v>1062</v>
      </c>
      <c r="Z455">
        <v>1</v>
      </c>
      <c r="AA455">
        <v>1</v>
      </c>
      <c r="AB455">
        <v>2</v>
      </c>
      <c r="AC455" t="s">
        <v>1045</v>
      </c>
      <c r="AD455">
        <v>1389</v>
      </c>
      <c r="AE455">
        <v>29492</v>
      </c>
      <c r="AF455" t="s">
        <v>2283</v>
      </c>
      <c r="AG455" t="s">
        <v>139</v>
      </c>
      <c r="AH455" t="s">
        <v>145</v>
      </c>
      <c r="AI455" t="s">
        <v>25</v>
      </c>
      <c r="AJ455">
        <v>6743</v>
      </c>
      <c r="AK455" t="s">
        <v>1040</v>
      </c>
      <c r="AL455" t="s">
        <v>1053</v>
      </c>
      <c r="AT455" t="str">
        <f t="shared" si="28"/>
        <v>F E001-00000089</v>
      </c>
      <c r="AU455">
        <f t="shared" si="29"/>
        <v>900</v>
      </c>
      <c r="AV455">
        <f t="shared" si="30"/>
        <v>162</v>
      </c>
      <c r="AW455">
        <f t="shared" si="31"/>
        <v>1062</v>
      </c>
    </row>
    <row r="456" spans="1:49" ht="15" customHeight="1">
      <c r="A456" t="s">
        <v>1183</v>
      </c>
      <c r="B456" s="17" t="s">
        <v>1406</v>
      </c>
      <c r="C456" t="s">
        <v>21</v>
      </c>
      <c r="D456" s="10">
        <v>45859</v>
      </c>
      <c r="F456" t="s">
        <v>1076</v>
      </c>
      <c r="H456" t="s">
        <v>137</v>
      </c>
      <c r="I456">
        <v>10440668581</v>
      </c>
      <c r="J456" t="s">
        <v>2381</v>
      </c>
      <c r="K456" s="10">
        <v>45859</v>
      </c>
      <c r="Q456">
        <v>1859</v>
      </c>
      <c r="R456">
        <v>1</v>
      </c>
      <c r="S456">
        <v>240</v>
      </c>
      <c r="T456">
        <v>283.2</v>
      </c>
      <c r="U456">
        <v>0</v>
      </c>
      <c r="V456">
        <v>240</v>
      </c>
      <c r="W456">
        <v>18</v>
      </c>
      <c r="X456" s="17">
        <v>43.199999999999903</v>
      </c>
      <c r="Y456">
        <v>283.2</v>
      </c>
      <c r="Z456">
        <v>1</v>
      </c>
      <c r="AA456">
        <v>1</v>
      </c>
      <c r="AB456">
        <v>5</v>
      </c>
      <c r="AC456" t="s">
        <v>138</v>
      </c>
      <c r="AD456">
        <v>1389</v>
      </c>
      <c r="AE456">
        <v>29489</v>
      </c>
      <c r="AF456" t="s">
        <v>2283</v>
      </c>
      <c r="AG456" t="s">
        <v>139</v>
      </c>
      <c r="AH456" t="s">
        <v>145</v>
      </c>
      <c r="AI456" t="s">
        <v>25</v>
      </c>
      <c r="AJ456">
        <v>6743</v>
      </c>
      <c r="AK456" t="s">
        <v>1040</v>
      </c>
      <c r="AL456" t="s">
        <v>1053</v>
      </c>
      <c r="AT456" t="str">
        <f t="shared" si="28"/>
        <v>F E001-00000090</v>
      </c>
      <c r="AU456">
        <f t="shared" si="29"/>
        <v>240</v>
      </c>
      <c r="AV456">
        <f t="shared" si="30"/>
        <v>43.199999999999903</v>
      </c>
      <c r="AW456">
        <f t="shared" si="31"/>
        <v>283.2</v>
      </c>
    </row>
    <row r="457" spans="1:49" ht="15" customHeight="1">
      <c r="A457" t="s">
        <v>1183</v>
      </c>
      <c r="B457" s="17" t="s">
        <v>1407</v>
      </c>
      <c r="C457" t="s">
        <v>21</v>
      </c>
      <c r="D457" s="10">
        <v>45859</v>
      </c>
      <c r="F457" t="s">
        <v>572</v>
      </c>
      <c r="H457" t="s">
        <v>137</v>
      </c>
      <c r="J457" t="s">
        <v>2382</v>
      </c>
      <c r="K457" s="10">
        <v>45859</v>
      </c>
      <c r="Q457">
        <v>234</v>
      </c>
      <c r="R457">
        <v>1</v>
      </c>
      <c r="S457">
        <v>500</v>
      </c>
      <c r="T457">
        <v>590</v>
      </c>
      <c r="U457">
        <v>0</v>
      </c>
      <c r="V457">
        <v>500</v>
      </c>
      <c r="W457">
        <v>18</v>
      </c>
      <c r="X457">
        <v>90</v>
      </c>
      <c r="Y457">
        <v>590</v>
      </c>
      <c r="Z457">
        <v>1</v>
      </c>
      <c r="AA457">
        <v>1</v>
      </c>
      <c r="AB457">
        <v>5</v>
      </c>
      <c r="AC457" t="s">
        <v>138</v>
      </c>
      <c r="AD457">
        <v>2187</v>
      </c>
      <c r="AE457">
        <v>29477</v>
      </c>
      <c r="AF457" t="s">
        <v>2054</v>
      </c>
      <c r="AG457" t="s">
        <v>1135</v>
      </c>
      <c r="AH457" t="s">
        <v>145</v>
      </c>
      <c r="AI457" t="s">
        <v>25</v>
      </c>
      <c r="AJ457">
        <v>6746</v>
      </c>
      <c r="AK457" t="s">
        <v>1112</v>
      </c>
      <c r="AL457" t="s">
        <v>1326</v>
      </c>
      <c r="AT457" t="str">
        <f t="shared" si="28"/>
        <v>F E001-00000011</v>
      </c>
      <c r="AU457">
        <f t="shared" si="29"/>
        <v>500</v>
      </c>
      <c r="AV457">
        <f t="shared" si="30"/>
        <v>90</v>
      </c>
      <c r="AW457">
        <f t="shared" si="31"/>
        <v>590</v>
      </c>
    </row>
    <row r="458" spans="1:49" ht="15" customHeight="1">
      <c r="A458" t="s">
        <v>1183</v>
      </c>
      <c r="B458" s="17" t="s">
        <v>1408</v>
      </c>
      <c r="C458" t="s">
        <v>21</v>
      </c>
      <c r="D458" s="10">
        <v>45859</v>
      </c>
      <c r="F458" t="s">
        <v>392</v>
      </c>
      <c r="G458" t="s">
        <v>1044</v>
      </c>
      <c r="H458" t="s">
        <v>137</v>
      </c>
      <c r="I458">
        <v>10734630620</v>
      </c>
      <c r="J458" t="s">
        <v>2383</v>
      </c>
      <c r="K458" s="10">
        <v>45859</v>
      </c>
      <c r="Q458">
        <v>1924</v>
      </c>
      <c r="R458">
        <v>1</v>
      </c>
      <c r="S458">
        <v>279.66000000000003</v>
      </c>
      <c r="T458">
        <v>330</v>
      </c>
      <c r="U458">
        <v>0</v>
      </c>
      <c r="V458">
        <v>279.66000000000003</v>
      </c>
      <c r="W458">
        <v>18</v>
      </c>
      <c r="X458" s="17">
        <v>50.339999999999897</v>
      </c>
      <c r="Y458">
        <v>330</v>
      </c>
      <c r="Z458">
        <v>1</v>
      </c>
      <c r="AA458">
        <v>1</v>
      </c>
      <c r="AB458">
        <v>5</v>
      </c>
      <c r="AC458" t="s">
        <v>138</v>
      </c>
      <c r="AD458">
        <v>482</v>
      </c>
      <c r="AE458">
        <v>29472</v>
      </c>
      <c r="AF458" t="s">
        <v>2225</v>
      </c>
      <c r="AG458" t="s">
        <v>139</v>
      </c>
      <c r="AH458" t="s">
        <v>145</v>
      </c>
      <c r="AI458" t="s">
        <v>25</v>
      </c>
      <c r="AJ458">
        <v>877</v>
      </c>
      <c r="AK458" t="s">
        <v>147</v>
      </c>
      <c r="AL458" t="s">
        <v>1086</v>
      </c>
      <c r="AT458" t="str">
        <f t="shared" si="28"/>
        <v>F E001-00000282</v>
      </c>
      <c r="AU458">
        <f t="shared" si="29"/>
        <v>279.66000000000003</v>
      </c>
      <c r="AV458">
        <f t="shared" si="30"/>
        <v>50.339999999999897</v>
      </c>
      <c r="AW458">
        <f t="shared" si="31"/>
        <v>330</v>
      </c>
    </row>
    <row r="459" spans="1:49" ht="15" customHeight="1">
      <c r="A459" t="s">
        <v>1183</v>
      </c>
      <c r="B459" s="17" t="s">
        <v>1409</v>
      </c>
      <c r="C459" t="s">
        <v>21</v>
      </c>
      <c r="D459" s="10">
        <v>45859</v>
      </c>
      <c r="F459" t="s">
        <v>692</v>
      </c>
      <c r="H459" t="s">
        <v>137</v>
      </c>
      <c r="I459">
        <v>10206898815</v>
      </c>
      <c r="J459" t="s">
        <v>2384</v>
      </c>
      <c r="K459" s="10">
        <v>45859</v>
      </c>
      <c r="Q459">
        <v>1843</v>
      </c>
      <c r="R459">
        <v>1</v>
      </c>
      <c r="S459">
        <v>50</v>
      </c>
      <c r="T459">
        <v>59</v>
      </c>
      <c r="U459">
        <v>0</v>
      </c>
      <c r="V459">
        <v>50</v>
      </c>
      <c r="W459">
        <v>18</v>
      </c>
      <c r="X459">
        <v>9</v>
      </c>
      <c r="Y459">
        <v>59</v>
      </c>
      <c r="Z459">
        <v>1</v>
      </c>
      <c r="AA459">
        <v>1</v>
      </c>
      <c r="AB459">
        <v>5</v>
      </c>
      <c r="AC459" t="s">
        <v>138</v>
      </c>
      <c r="AD459">
        <v>1454</v>
      </c>
      <c r="AE459">
        <v>29465</v>
      </c>
      <c r="AF459" t="s">
        <v>1555</v>
      </c>
      <c r="AG459" t="s">
        <v>139</v>
      </c>
      <c r="AH459" t="s">
        <v>145</v>
      </c>
      <c r="AI459" t="s">
        <v>25</v>
      </c>
      <c r="AJ459">
        <v>6676</v>
      </c>
      <c r="AK459" t="s">
        <v>1141</v>
      </c>
      <c r="AL459" t="s">
        <v>1116</v>
      </c>
      <c r="AT459" t="str">
        <f t="shared" si="28"/>
        <v>F E001-00001362</v>
      </c>
      <c r="AU459">
        <f t="shared" si="29"/>
        <v>50</v>
      </c>
      <c r="AV459">
        <f t="shared" si="30"/>
        <v>9</v>
      </c>
      <c r="AW459">
        <f t="shared" si="31"/>
        <v>59</v>
      </c>
    </row>
    <row r="460" spans="1:49" ht="15" customHeight="1">
      <c r="A460" t="s">
        <v>1183</v>
      </c>
      <c r="B460" s="17" t="s">
        <v>1410</v>
      </c>
      <c r="C460" t="s">
        <v>21</v>
      </c>
      <c r="D460" s="10">
        <v>45857</v>
      </c>
      <c r="F460" t="s">
        <v>700</v>
      </c>
      <c r="H460" t="s">
        <v>137</v>
      </c>
      <c r="I460">
        <v>20549296689</v>
      </c>
      <c r="J460" t="s">
        <v>2385</v>
      </c>
      <c r="K460" s="10">
        <v>45857</v>
      </c>
      <c r="Q460">
        <v>1851</v>
      </c>
      <c r="R460">
        <v>1</v>
      </c>
      <c r="S460">
        <v>101.69</v>
      </c>
      <c r="T460">
        <v>120</v>
      </c>
      <c r="U460">
        <v>0</v>
      </c>
      <c r="V460">
        <v>101.69</v>
      </c>
      <c r="W460">
        <v>18.010000000000002</v>
      </c>
      <c r="X460" s="17">
        <v>18.309999999999999</v>
      </c>
      <c r="Y460">
        <v>120</v>
      </c>
      <c r="Z460">
        <v>1</v>
      </c>
      <c r="AA460">
        <v>1</v>
      </c>
      <c r="AB460">
        <v>2</v>
      </c>
      <c r="AC460" t="s">
        <v>1045</v>
      </c>
      <c r="AD460">
        <v>2452</v>
      </c>
      <c r="AE460">
        <v>29462</v>
      </c>
      <c r="AF460" t="s">
        <v>1052</v>
      </c>
      <c r="AG460" t="s">
        <v>139</v>
      </c>
      <c r="AH460" t="s">
        <v>145</v>
      </c>
      <c r="AI460" t="s">
        <v>25</v>
      </c>
      <c r="AJ460">
        <v>6742</v>
      </c>
      <c r="AK460" t="s">
        <v>1283</v>
      </c>
      <c r="AL460" t="s">
        <v>1137</v>
      </c>
      <c r="AT460" t="str">
        <f t="shared" si="28"/>
        <v>F E001-00001200</v>
      </c>
      <c r="AU460">
        <f t="shared" si="29"/>
        <v>101.69</v>
      </c>
      <c r="AV460">
        <f t="shared" si="30"/>
        <v>18.309999999999999</v>
      </c>
      <c r="AW460">
        <f t="shared" si="31"/>
        <v>120</v>
      </c>
    </row>
    <row r="461" spans="1:49" ht="15" customHeight="1">
      <c r="A461" t="s">
        <v>1194</v>
      </c>
      <c r="B461" s="17" t="s">
        <v>1411</v>
      </c>
      <c r="C461" t="s">
        <v>21</v>
      </c>
      <c r="D461" s="10">
        <v>45856</v>
      </c>
      <c r="F461" t="s">
        <v>705</v>
      </c>
      <c r="H461" t="s">
        <v>137</v>
      </c>
      <c r="I461">
        <v>20611024551</v>
      </c>
      <c r="J461" t="s">
        <v>2386</v>
      </c>
      <c r="K461" s="10">
        <v>45856</v>
      </c>
      <c r="Q461">
        <v>1980</v>
      </c>
      <c r="R461">
        <v>1</v>
      </c>
      <c r="S461">
        <v>8.4700000000000006</v>
      </c>
      <c r="T461">
        <v>10</v>
      </c>
      <c r="U461">
        <v>0</v>
      </c>
      <c r="V461">
        <v>8.4700000000000006</v>
      </c>
      <c r="W461">
        <v>18.059999999999999</v>
      </c>
      <c r="X461" s="17">
        <v>1.52999999999999</v>
      </c>
      <c r="Y461">
        <v>10</v>
      </c>
      <c r="Z461">
        <v>1</v>
      </c>
      <c r="AA461">
        <v>1</v>
      </c>
      <c r="AB461">
        <v>5</v>
      </c>
      <c r="AC461" t="s">
        <v>138</v>
      </c>
      <c r="AD461">
        <v>2828</v>
      </c>
      <c r="AE461">
        <v>29452</v>
      </c>
      <c r="AF461" t="s">
        <v>2074</v>
      </c>
      <c r="AG461" t="s">
        <v>139</v>
      </c>
      <c r="AH461" t="s">
        <v>140</v>
      </c>
      <c r="AI461" t="s">
        <v>23</v>
      </c>
      <c r="AJ461">
        <v>6782</v>
      </c>
      <c r="AK461" t="s">
        <v>1412</v>
      </c>
      <c r="AL461" t="s">
        <v>1388</v>
      </c>
      <c r="AT461" t="str">
        <f t="shared" si="28"/>
        <v>F F002-00000001</v>
      </c>
      <c r="AU461">
        <f t="shared" si="29"/>
        <v>8.4700000000000006</v>
      </c>
      <c r="AV461">
        <f t="shared" si="30"/>
        <v>1.52999999999999</v>
      </c>
      <c r="AW461">
        <f t="shared" si="31"/>
        <v>10</v>
      </c>
    </row>
    <row r="462" spans="1:49" ht="15" customHeight="1">
      <c r="A462" t="s">
        <v>1194</v>
      </c>
      <c r="B462" s="17" t="s">
        <v>1411</v>
      </c>
      <c r="C462" t="s">
        <v>21</v>
      </c>
      <c r="D462" s="10">
        <v>45856</v>
      </c>
      <c r="F462" t="s">
        <v>705</v>
      </c>
      <c r="H462" t="s">
        <v>137</v>
      </c>
      <c r="I462">
        <v>20611024551</v>
      </c>
      <c r="J462" t="s">
        <v>2386</v>
      </c>
      <c r="K462" s="10">
        <v>45856</v>
      </c>
      <c r="Q462">
        <v>1981</v>
      </c>
      <c r="R462">
        <v>1</v>
      </c>
      <c r="S462">
        <v>12.71</v>
      </c>
      <c r="T462">
        <v>15</v>
      </c>
      <c r="U462">
        <v>0</v>
      </c>
      <c r="V462">
        <v>12.71</v>
      </c>
      <c r="W462">
        <v>18.02</v>
      </c>
      <c r="X462" s="17">
        <v>2.2899999999999898</v>
      </c>
      <c r="Y462">
        <v>15</v>
      </c>
      <c r="Z462">
        <v>1</v>
      </c>
      <c r="AA462">
        <v>1</v>
      </c>
      <c r="AB462">
        <v>5</v>
      </c>
      <c r="AC462" t="s">
        <v>138</v>
      </c>
      <c r="AD462">
        <v>2828</v>
      </c>
      <c r="AE462">
        <v>29453</v>
      </c>
      <c r="AF462" t="s">
        <v>2075</v>
      </c>
      <c r="AG462" t="s">
        <v>139</v>
      </c>
      <c r="AH462" t="s">
        <v>140</v>
      </c>
      <c r="AI462" t="s">
        <v>23</v>
      </c>
      <c r="AJ462">
        <v>6782</v>
      </c>
      <c r="AK462" t="s">
        <v>1412</v>
      </c>
      <c r="AL462" t="s">
        <v>1388</v>
      </c>
      <c r="AT462" t="str">
        <f t="shared" si="28"/>
        <v>F F002-00000001</v>
      </c>
      <c r="AU462">
        <f t="shared" si="29"/>
        <v>12.71</v>
      </c>
      <c r="AV462">
        <f t="shared" si="30"/>
        <v>2.2899999999999898</v>
      </c>
      <c r="AW462">
        <f t="shared" si="31"/>
        <v>15</v>
      </c>
    </row>
    <row r="463" spans="1:49" ht="15" customHeight="1">
      <c r="A463" t="s">
        <v>1194</v>
      </c>
      <c r="B463" s="17" t="s">
        <v>1411</v>
      </c>
      <c r="C463" t="s">
        <v>21</v>
      </c>
      <c r="D463" s="10">
        <v>45856</v>
      </c>
      <c r="F463" t="s">
        <v>705</v>
      </c>
      <c r="H463" t="s">
        <v>137</v>
      </c>
      <c r="I463">
        <v>20611024551</v>
      </c>
      <c r="J463" t="s">
        <v>2386</v>
      </c>
      <c r="K463" s="10">
        <v>45856</v>
      </c>
      <c r="Q463">
        <v>1982</v>
      </c>
      <c r="R463">
        <v>1</v>
      </c>
      <c r="S463">
        <v>12.71</v>
      </c>
      <c r="T463">
        <v>15</v>
      </c>
      <c r="U463">
        <v>0</v>
      </c>
      <c r="V463">
        <v>12.71</v>
      </c>
      <c r="W463">
        <v>18.02</v>
      </c>
      <c r="X463" s="17">
        <v>2.2899999999999898</v>
      </c>
      <c r="Y463">
        <v>15</v>
      </c>
      <c r="Z463">
        <v>1</v>
      </c>
      <c r="AA463">
        <v>1</v>
      </c>
      <c r="AB463">
        <v>5</v>
      </c>
      <c r="AC463" t="s">
        <v>138</v>
      </c>
      <c r="AD463">
        <v>2828</v>
      </c>
      <c r="AE463">
        <v>29454</v>
      </c>
      <c r="AF463" t="s">
        <v>2076</v>
      </c>
      <c r="AG463" t="s">
        <v>139</v>
      </c>
      <c r="AH463" t="s">
        <v>140</v>
      </c>
      <c r="AI463" t="s">
        <v>23</v>
      </c>
      <c r="AJ463">
        <v>6782</v>
      </c>
      <c r="AK463" t="s">
        <v>1412</v>
      </c>
      <c r="AL463" t="s">
        <v>1388</v>
      </c>
      <c r="AT463" t="str">
        <f t="shared" si="28"/>
        <v>F F002-00000001</v>
      </c>
      <c r="AU463">
        <f t="shared" si="29"/>
        <v>12.71</v>
      </c>
      <c r="AV463">
        <f t="shared" si="30"/>
        <v>2.2899999999999898</v>
      </c>
      <c r="AW463">
        <f t="shared" si="31"/>
        <v>15</v>
      </c>
    </row>
    <row r="464" spans="1:49" ht="15" customHeight="1">
      <c r="A464" t="s">
        <v>1194</v>
      </c>
      <c r="B464" s="17" t="s">
        <v>1411</v>
      </c>
      <c r="C464" t="s">
        <v>21</v>
      </c>
      <c r="D464" s="10">
        <v>45856</v>
      </c>
      <c r="F464" t="s">
        <v>705</v>
      </c>
      <c r="H464" t="s">
        <v>137</v>
      </c>
      <c r="I464">
        <v>20611024551</v>
      </c>
      <c r="J464" t="s">
        <v>2386</v>
      </c>
      <c r="K464" s="10">
        <v>45856</v>
      </c>
      <c r="Q464">
        <v>1983</v>
      </c>
      <c r="R464">
        <v>1</v>
      </c>
      <c r="S464">
        <v>2.12</v>
      </c>
      <c r="T464">
        <v>2.5</v>
      </c>
      <c r="U464">
        <v>0</v>
      </c>
      <c r="V464">
        <v>2.12</v>
      </c>
      <c r="W464">
        <v>17.920000000000002</v>
      </c>
      <c r="X464" s="17">
        <v>0.37999999999999901</v>
      </c>
      <c r="Y464">
        <v>2.5</v>
      </c>
      <c r="Z464">
        <v>1</v>
      </c>
      <c r="AA464">
        <v>1</v>
      </c>
      <c r="AB464">
        <v>5</v>
      </c>
      <c r="AC464" t="s">
        <v>138</v>
      </c>
      <c r="AD464">
        <v>2828</v>
      </c>
      <c r="AE464">
        <v>29455</v>
      </c>
      <c r="AF464" t="s">
        <v>2387</v>
      </c>
      <c r="AG464" t="s">
        <v>139</v>
      </c>
      <c r="AH464" t="s">
        <v>140</v>
      </c>
      <c r="AI464" t="s">
        <v>23</v>
      </c>
      <c r="AJ464">
        <v>6782</v>
      </c>
      <c r="AK464" t="s">
        <v>1412</v>
      </c>
      <c r="AL464" t="s">
        <v>1388</v>
      </c>
      <c r="AT464" t="str">
        <f t="shared" si="28"/>
        <v>F F002-00000001</v>
      </c>
      <c r="AU464">
        <f t="shared" si="29"/>
        <v>2.12</v>
      </c>
      <c r="AV464">
        <f t="shared" si="30"/>
        <v>0.37999999999999901</v>
      </c>
      <c r="AW464">
        <f t="shared" si="31"/>
        <v>2.5</v>
      </c>
    </row>
    <row r="465" spans="1:49" ht="15" customHeight="1">
      <c r="A465" t="s">
        <v>1194</v>
      </c>
      <c r="B465" s="17" t="s">
        <v>1411</v>
      </c>
      <c r="C465" t="s">
        <v>21</v>
      </c>
      <c r="D465" s="10">
        <v>45856</v>
      </c>
      <c r="F465" t="s">
        <v>705</v>
      </c>
      <c r="H465" t="s">
        <v>137</v>
      </c>
      <c r="I465">
        <v>20611024551</v>
      </c>
      <c r="J465" t="s">
        <v>2386</v>
      </c>
      <c r="K465" s="10">
        <v>45856</v>
      </c>
      <c r="Q465">
        <v>1984</v>
      </c>
      <c r="R465">
        <v>1</v>
      </c>
      <c r="S465">
        <v>63.56</v>
      </c>
      <c r="T465">
        <v>75</v>
      </c>
      <c r="U465">
        <v>0</v>
      </c>
      <c r="V465">
        <v>63.56</v>
      </c>
      <c r="W465">
        <v>18</v>
      </c>
      <c r="X465" s="17">
        <v>11.4399999999999</v>
      </c>
      <c r="Y465">
        <v>75</v>
      </c>
      <c r="Z465">
        <v>1</v>
      </c>
      <c r="AA465">
        <v>1</v>
      </c>
      <c r="AB465">
        <v>5</v>
      </c>
      <c r="AC465" t="s">
        <v>138</v>
      </c>
      <c r="AD465">
        <v>2828</v>
      </c>
      <c r="AE465">
        <v>29456</v>
      </c>
      <c r="AF465" t="s">
        <v>2077</v>
      </c>
      <c r="AG465" t="s">
        <v>139</v>
      </c>
      <c r="AH465" t="s">
        <v>140</v>
      </c>
      <c r="AI465" t="s">
        <v>23</v>
      </c>
      <c r="AJ465">
        <v>6782</v>
      </c>
      <c r="AK465" t="s">
        <v>1412</v>
      </c>
      <c r="AL465" t="s">
        <v>1388</v>
      </c>
      <c r="AT465" t="str">
        <f t="shared" si="28"/>
        <v>F F002-00000001</v>
      </c>
      <c r="AU465">
        <f t="shared" si="29"/>
        <v>63.56</v>
      </c>
      <c r="AV465">
        <f t="shared" si="30"/>
        <v>11.4399999999999</v>
      </c>
      <c r="AW465">
        <f t="shared" si="31"/>
        <v>75</v>
      </c>
    </row>
    <row r="466" spans="1:49" ht="15" customHeight="1">
      <c r="A466" t="s">
        <v>1194</v>
      </c>
      <c r="B466" s="17" t="s">
        <v>1411</v>
      </c>
      <c r="C466" t="s">
        <v>21</v>
      </c>
      <c r="D466" s="10">
        <v>45856</v>
      </c>
      <c r="F466" t="s">
        <v>705</v>
      </c>
      <c r="H466" t="s">
        <v>137</v>
      </c>
      <c r="I466">
        <v>20611024551</v>
      </c>
      <c r="J466" t="s">
        <v>2386</v>
      </c>
      <c r="K466" s="10">
        <v>45856</v>
      </c>
      <c r="Q466">
        <v>1985</v>
      </c>
      <c r="R466">
        <v>1</v>
      </c>
      <c r="S466">
        <v>24.49</v>
      </c>
      <c r="T466">
        <v>28.9</v>
      </c>
      <c r="U466">
        <v>0</v>
      </c>
      <c r="V466">
        <v>24.49</v>
      </c>
      <c r="W466">
        <v>18.010000000000002</v>
      </c>
      <c r="X466">
        <v>4.41</v>
      </c>
      <c r="Y466">
        <v>28.9</v>
      </c>
      <c r="Z466">
        <v>1</v>
      </c>
      <c r="AA466">
        <v>1</v>
      </c>
      <c r="AB466">
        <v>5</v>
      </c>
      <c r="AC466" t="s">
        <v>138</v>
      </c>
      <c r="AD466">
        <v>2828</v>
      </c>
      <c r="AE466">
        <v>29457</v>
      </c>
      <c r="AF466" t="s">
        <v>2078</v>
      </c>
      <c r="AG466" t="s">
        <v>139</v>
      </c>
      <c r="AH466" t="s">
        <v>140</v>
      </c>
      <c r="AI466" t="s">
        <v>23</v>
      </c>
      <c r="AJ466">
        <v>6782</v>
      </c>
      <c r="AK466" t="s">
        <v>1412</v>
      </c>
      <c r="AL466" t="s">
        <v>1388</v>
      </c>
      <c r="AT466" t="str">
        <f t="shared" si="28"/>
        <v>F F002-00000001</v>
      </c>
      <c r="AU466">
        <f t="shared" si="29"/>
        <v>24.49</v>
      </c>
      <c r="AV466">
        <f t="shared" si="30"/>
        <v>4.41</v>
      </c>
      <c r="AW466">
        <f t="shared" si="31"/>
        <v>28.9</v>
      </c>
    </row>
    <row r="467" spans="1:49" ht="15" customHeight="1">
      <c r="A467" t="s">
        <v>1194</v>
      </c>
      <c r="B467" s="17" t="s">
        <v>1411</v>
      </c>
      <c r="C467" t="s">
        <v>21</v>
      </c>
      <c r="D467" s="10">
        <v>45856</v>
      </c>
      <c r="F467" t="s">
        <v>705</v>
      </c>
      <c r="H467" t="s">
        <v>137</v>
      </c>
      <c r="I467">
        <v>20611024551</v>
      </c>
      <c r="J467" t="s">
        <v>2386</v>
      </c>
      <c r="K467" s="10">
        <v>45856</v>
      </c>
      <c r="Q467">
        <v>1986</v>
      </c>
      <c r="R467">
        <v>1</v>
      </c>
      <c r="S467">
        <v>12.71</v>
      </c>
      <c r="T467">
        <v>15</v>
      </c>
      <c r="U467">
        <v>0</v>
      </c>
      <c r="V467">
        <v>12.71</v>
      </c>
      <c r="W467">
        <v>18.02</v>
      </c>
      <c r="X467" s="17">
        <v>2.2899999999999898</v>
      </c>
      <c r="Y467">
        <v>15</v>
      </c>
      <c r="Z467">
        <v>1</v>
      </c>
      <c r="AA467">
        <v>1</v>
      </c>
      <c r="AB467">
        <v>5</v>
      </c>
      <c r="AC467" t="s">
        <v>138</v>
      </c>
      <c r="AD467">
        <v>2828</v>
      </c>
      <c r="AE467">
        <v>29458</v>
      </c>
      <c r="AF467" t="s">
        <v>2079</v>
      </c>
      <c r="AG467" t="s">
        <v>139</v>
      </c>
      <c r="AH467" t="s">
        <v>140</v>
      </c>
      <c r="AI467" t="s">
        <v>23</v>
      </c>
      <c r="AJ467">
        <v>6782</v>
      </c>
      <c r="AK467" t="s">
        <v>1412</v>
      </c>
      <c r="AL467" t="s">
        <v>1388</v>
      </c>
      <c r="AT467" t="str">
        <f t="shared" si="28"/>
        <v>F F002-00000001</v>
      </c>
      <c r="AU467">
        <f t="shared" si="29"/>
        <v>12.71</v>
      </c>
      <c r="AV467">
        <f t="shared" si="30"/>
        <v>2.2899999999999898</v>
      </c>
      <c r="AW467">
        <f t="shared" si="31"/>
        <v>15</v>
      </c>
    </row>
    <row r="468" spans="1:49" ht="15" customHeight="1">
      <c r="A468" t="s">
        <v>1194</v>
      </c>
      <c r="B468" s="17" t="s">
        <v>1411</v>
      </c>
      <c r="C468" t="s">
        <v>21</v>
      </c>
      <c r="D468" s="10">
        <v>45856</v>
      </c>
      <c r="F468" t="s">
        <v>705</v>
      </c>
      <c r="H468" t="s">
        <v>137</v>
      </c>
      <c r="I468">
        <v>20611024551</v>
      </c>
      <c r="J468" t="s">
        <v>2386</v>
      </c>
      <c r="K468" s="10">
        <v>45856</v>
      </c>
      <c r="Q468">
        <v>1916</v>
      </c>
      <c r="R468">
        <v>1</v>
      </c>
      <c r="S468">
        <v>8.4700000000000006</v>
      </c>
      <c r="T468">
        <v>10</v>
      </c>
      <c r="U468">
        <v>0</v>
      </c>
      <c r="V468">
        <v>8.4700000000000006</v>
      </c>
      <c r="W468">
        <v>18.059999999999999</v>
      </c>
      <c r="X468" s="17">
        <v>1.52999999999999</v>
      </c>
      <c r="Y468">
        <v>10</v>
      </c>
      <c r="Z468">
        <v>1</v>
      </c>
      <c r="AA468">
        <v>1</v>
      </c>
      <c r="AB468">
        <v>5</v>
      </c>
      <c r="AC468" t="s">
        <v>138</v>
      </c>
      <c r="AD468">
        <v>2828</v>
      </c>
      <c r="AE468">
        <v>29459</v>
      </c>
      <c r="AF468" t="s">
        <v>93</v>
      </c>
      <c r="AG468" t="s">
        <v>139</v>
      </c>
      <c r="AH468" t="s">
        <v>140</v>
      </c>
      <c r="AI468" t="s">
        <v>23</v>
      </c>
      <c r="AJ468">
        <v>6782</v>
      </c>
      <c r="AK468" t="s">
        <v>1412</v>
      </c>
      <c r="AL468" t="s">
        <v>1388</v>
      </c>
      <c r="AT468" t="str">
        <f t="shared" si="28"/>
        <v>F F002-00000001</v>
      </c>
      <c r="AU468">
        <f t="shared" si="29"/>
        <v>8.4700000000000006</v>
      </c>
      <c r="AV468">
        <f t="shared" si="30"/>
        <v>1.52999999999999</v>
      </c>
      <c r="AW468">
        <f t="shared" si="31"/>
        <v>10</v>
      </c>
    </row>
    <row r="469" spans="1:49" ht="15" customHeight="1">
      <c r="A469" t="s">
        <v>1261</v>
      </c>
      <c r="B469" s="17" t="s">
        <v>1413</v>
      </c>
      <c r="C469" t="s">
        <v>21</v>
      </c>
      <c r="D469" s="10">
        <v>45856</v>
      </c>
      <c r="F469" t="s">
        <v>269</v>
      </c>
      <c r="H469" t="s">
        <v>137</v>
      </c>
      <c r="I469">
        <v>20501493156</v>
      </c>
      <c r="J469" t="s">
        <v>2388</v>
      </c>
      <c r="K469" s="10">
        <v>45856</v>
      </c>
      <c r="Q469">
        <v>1987</v>
      </c>
      <c r="R469">
        <v>5</v>
      </c>
      <c r="S469" s="17" t="s">
        <v>1744</v>
      </c>
      <c r="T469">
        <v>8.5</v>
      </c>
      <c r="U469">
        <v>0</v>
      </c>
      <c r="V469">
        <v>36.020000000000003</v>
      </c>
      <c r="W469">
        <v>17.989999999999998</v>
      </c>
      <c r="X469" s="17">
        <v>6.4799999999999898</v>
      </c>
      <c r="Y469">
        <v>42.5</v>
      </c>
      <c r="Z469">
        <v>1</v>
      </c>
      <c r="AA469">
        <v>1</v>
      </c>
      <c r="AB469">
        <v>5</v>
      </c>
      <c r="AC469" t="s">
        <v>138</v>
      </c>
      <c r="AD469">
        <v>1578</v>
      </c>
      <c r="AE469">
        <v>29445</v>
      </c>
      <c r="AF469" t="s">
        <v>1989</v>
      </c>
      <c r="AG469" t="s">
        <v>139</v>
      </c>
      <c r="AH469" t="s">
        <v>145</v>
      </c>
      <c r="AI469" t="s">
        <v>25</v>
      </c>
      <c r="AJ469">
        <v>877</v>
      </c>
      <c r="AK469" t="s">
        <v>147</v>
      </c>
      <c r="AL469" t="s">
        <v>1047</v>
      </c>
      <c r="AT469" t="str">
        <f t="shared" si="28"/>
        <v>F F004-00025461</v>
      </c>
      <c r="AU469">
        <f t="shared" si="29"/>
        <v>36.020000000000003</v>
      </c>
      <c r="AV469">
        <f t="shared" si="30"/>
        <v>6.4799999999999898</v>
      </c>
      <c r="AW469">
        <f t="shared" si="31"/>
        <v>42.5</v>
      </c>
    </row>
    <row r="470" spans="1:49" ht="15" customHeight="1">
      <c r="A470" t="s">
        <v>1261</v>
      </c>
      <c r="B470" s="17" t="s">
        <v>1413</v>
      </c>
      <c r="C470" t="s">
        <v>21</v>
      </c>
      <c r="D470" s="10">
        <v>45856</v>
      </c>
      <c r="F470" t="s">
        <v>269</v>
      </c>
      <c r="H470" t="s">
        <v>137</v>
      </c>
      <c r="I470">
        <v>20501493156</v>
      </c>
      <c r="J470" t="s">
        <v>2388</v>
      </c>
      <c r="K470" s="10">
        <v>45856</v>
      </c>
      <c r="Q470">
        <v>1987</v>
      </c>
      <c r="R470">
        <v>3</v>
      </c>
      <c r="S470" s="17" t="s">
        <v>1797</v>
      </c>
      <c r="T470">
        <v>13</v>
      </c>
      <c r="U470">
        <v>0</v>
      </c>
      <c r="V470">
        <v>33.049999999999997</v>
      </c>
      <c r="W470">
        <v>18</v>
      </c>
      <c r="X470" s="17">
        <v>5.95</v>
      </c>
      <c r="Y470">
        <v>39</v>
      </c>
      <c r="Z470">
        <v>1</v>
      </c>
      <c r="AA470">
        <v>1</v>
      </c>
      <c r="AB470">
        <v>5</v>
      </c>
      <c r="AC470" t="s">
        <v>138</v>
      </c>
      <c r="AD470">
        <v>1578</v>
      </c>
      <c r="AE470">
        <v>29446</v>
      </c>
      <c r="AF470" t="s">
        <v>1989</v>
      </c>
      <c r="AG470" t="s">
        <v>139</v>
      </c>
      <c r="AH470" t="s">
        <v>145</v>
      </c>
      <c r="AI470" t="s">
        <v>25</v>
      </c>
      <c r="AJ470">
        <v>877</v>
      </c>
      <c r="AK470" t="s">
        <v>147</v>
      </c>
      <c r="AL470" t="s">
        <v>1047</v>
      </c>
      <c r="AT470" t="str">
        <f t="shared" si="28"/>
        <v>F F004-00025461</v>
      </c>
      <c r="AU470">
        <f t="shared" si="29"/>
        <v>33.049999999999997</v>
      </c>
      <c r="AV470">
        <f t="shared" si="30"/>
        <v>5.95</v>
      </c>
      <c r="AW470">
        <f t="shared" si="31"/>
        <v>39</v>
      </c>
    </row>
    <row r="471" spans="1:49" ht="15" customHeight="1">
      <c r="A471" t="s">
        <v>1261</v>
      </c>
      <c r="B471" s="17" t="s">
        <v>1413</v>
      </c>
      <c r="C471" t="s">
        <v>21</v>
      </c>
      <c r="D471" s="10">
        <v>45856</v>
      </c>
      <c r="F471" t="s">
        <v>269</v>
      </c>
      <c r="H471" t="s">
        <v>137</v>
      </c>
      <c r="I471">
        <v>20501493156</v>
      </c>
      <c r="J471" t="s">
        <v>2388</v>
      </c>
      <c r="K471" s="10">
        <v>45856</v>
      </c>
      <c r="Q471">
        <v>1988</v>
      </c>
      <c r="R471">
        <v>1</v>
      </c>
      <c r="S471">
        <v>6.78</v>
      </c>
      <c r="T471">
        <v>8</v>
      </c>
      <c r="U471">
        <v>0</v>
      </c>
      <c r="V471">
        <v>6.78</v>
      </c>
      <c r="W471">
        <v>17.989999999999998</v>
      </c>
      <c r="X471" s="17">
        <v>1.21999999999999</v>
      </c>
      <c r="Y471">
        <v>8</v>
      </c>
      <c r="Z471">
        <v>1</v>
      </c>
      <c r="AA471">
        <v>1</v>
      </c>
      <c r="AB471">
        <v>5</v>
      </c>
      <c r="AC471" t="s">
        <v>138</v>
      </c>
      <c r="AD471">
        <v>1578</v>
      </c>
      <c r="AE471">
        <v>29447</v>
      </c>
      <c r="AF471" t="s">
        <v>2080</v>
      </c>
      <c r="AG471" t="s">
        <v>139</v>
      </c>
      <c r="AH471" t="s">
        <v>145</v>
      </c>
      <c r="AI471" t="s">
        <v>25</v>
      </c>
      <c r="AJ471">
        <v>877</v>
      </c>
      <c r="AK471" t="s">
        <v>147</v>
      </c>
      <c r="AL471" t="s">
        <v>1047</v>
      </c>
      <c r="AT471" t="str">
        <f t="shared" si="28"/>
        <v>F F004-00025461</v>
      </c>
      <c r="AU471">
        <f t="shared" si="29"/>
        <v>6.78</v>
      </c>
      <c r="AV471">
        <f t="shared" si="30"/>
        <v>1.21999999999999</v>
      </c>
      <c r="AW471">
        <f t="shared" si="31"/>
        <v>8</v>
      </c>
    </row>
    <row r="472" spans="1:49" ht="15" customHeight="1">
      <c r="A472" t="s">
        <v>1256</v>
      </c>
      <c r="B472" s="17" t="s">
        <v>1414</v>
      </c>
      <c r="C472" t="s">
        <v>21</v>
      </c>
      <c r="D472" s="10">
        <v>45855</v>
      </c>
      <c r="F472" t="s">
        <v>311</v>
      </c>
      <c r="H472" t="s">
        <v>137</v>
      </c>
      <c r="I472">
        <v>20517520820</v>
      </c>
      <c r="J472" t="s">
        <v>2389</v>
      </c>
      <c r="K472" s="10">
        <v>45855</v>
      </c>
      <c r="Q472">
        <v>1912</v>
      </c>
      <c r="R472">
        <v>1</v>
      </c>
      <c r="S472">
        <v>81.36</v>
      </c>
      <c r="T472">
        <v>96</v>
      </c>
      <c r="U472">
        <v>0</v>
      </c>
      <c r="V472">
        <v>81.36</v>
      </c>
      <c r="W472">
        <v>17.989999999999998</v>
      </c>
      <c r="X472">
        <v>14.64</v>
      </c>
      <c r="Y472">
        <v>96</v>
      </c>
      <c r="Z472">
        <v>1</v>
      </c>
      <c r="AA472">
        <v>1</v>
      </c>
      <c r="AB472">
        <v>5</v>
      </c>
      <c r="AC472" t="s">
        <v>138</v>
      </c>
      <c r="AD472">
        <v>4976</v>
      </c>
      <c r="AE472">
        <v>30005</v>
      </c>
      <c r="AF472" t="s">
        <v>1068</v>
      </c>
      <c r="AG472" t="s">
        <v>139</v>
      </c>
      <c r="AH472" t="s">
        <v>145</v>
      </c>
      <c r="AI472" t="s">
        <v>25</v>
      </c>
      <c r="AJ472">
        <v>6726</v>
      </c>
      <c r="AK472" t="s">
        <v>141</v>
      </c>
      <c r="AL472" t="s">
        <v>1069</v>
      </c>
      <c r="AT472" t="str">
        <f t="shared" si="28"/>
        <v>F F001-00002033</v>
      </c>
      <c r="AU472">
        <f t="shared" si="29"/>
        <v>81.36</v>
      </c>
      <c r="AV472">
        <f t="shared" si="30"/>
        <v>14.64</v>
      </c>
      <c r="AW472">
        <f t="shared" si="31"/>
        <v>96</v>
      </c>
    </row>
    <row r="473" spans="1:49" ht="15" customHeight="1">
      <c r="A473" t="s">
        <v>1183</v>
      </c>
      <c r="B473" s="17" t="s">
        <v>1415</v>
      </c>
      <c r="C473" t="s">
        <v>21</v>
      </c>
      <c r="D473" s="10">
        <v>45855</v>
      </c>
      <c r="F473" t="s">
        <v>711</v>
      </c>
      <c r="H473" t="s">
        <v>137</v>
      </c>
      <c r="J473" t="s">
        <v>2390</v>
      </c>
      <c r="K473" s="10">
        <v>45855</v>
      </c>
      <c r="Q473">
        <v>1963</v>
      </c>
      <c r="R473">
        <v>1</v>
      </c>
      <c r="S473">
        <v>50.85</v>
      </c>
      <c r="T473">
        <v>60</v>
      </c>
      <c r="U473">
        <v>0</v>
      </c>
      <c r="V473">
        <v>50.85</v>
      </c>
      <c r="W473">
        <v>17.989999999999998</v>
      </c>
      <c r="X473" s="17">
        <v>9.1499999999999897</v>
      </c>
      <c r="Y473">
        <v>60</v>
      </c>
      <c r="Z473">
        <v>1</v>
      </c>
      <c r="AA473">
        <v>1</v>
      </c>
      <c r="AB473">
        <v>5</v>
      </c>
      <c r="AC473" t="s">
        <v>138</v>
      </c>
      <c r="AD473">
        <v>2822</v>
      </c>
      <c r="AE473">
        <v>29437</v>
      </c>
      <c r="AF473" t="s">
        <v>2081</v>
      </c>
      <c r="AG473" t="s">
        <v>139</v>
      </c>
      <c r="AH473" t="s">
        <v>145</v>
      </c>
      <c r="AI473" t="s">
        <v>25</v>
      </c>
      <c r="AJ473">
        <v>6782</v>
      </c>
      <c r="AK473" t="s">
        <v>1412</v>
      </c>
      <c r="AL473" t="s">
        <v>1116</v>
      </c>
      <c r="AT473" t="str">
        <f t="shared" si="28"/>
        <v>F E001-00000246</v>
      </c>
      <c r="AU473">
        <f t="shared" si="29"/>
        <v>50.85</v>
      </c>
      <c r="AV473">
        <f t="shared" si="30"/>
        <v>9.1499999999999897</v>
      </c>
      <c r="AW473">
        <f t="shared" si="31"/>
        <v>60</v>
      </c>
    </row>
    <row r="474" spans="1:49" ht="15" customHeight="1">
      <c r="A474" t="s">
        <v>1183</v>
      </c>
      <c r="B474" s="17" t="s">
        <v>1415</v>
      </c>
      <c r="C474" t="s">
        <v>21</v>
      </c>
      <c r="D474" s="10">
        <v>45855</v>
      </c>
      <c r="F474" t="s">
        <v>711</v>
      </c>
      <c r="H474" t="s">
        <v>137</v>
      </c>
      <c r="J474" t="s">
        <v>2390</v>
      </c>
      <c r="K474" s="10">
        <v>45855</v>
      </c>
      <c r="Q474">
        <v>1916</v>
      </c>
      <c r="R474">
        <v>1</v>
      </c>
      <c r="S474">
        <v>7.54</v>
      </c>
      <c r="T474">
        <v>8.9</v>
      </c>
      <c r="U474">
        <v>0</v>
      </c>
      <c r="V474">
        <v>7.54</v>
      </c>
      <c r="W474">
        <v>18.04</v>
      </c>
      <c r="X474" s="17">
        <v>1.36</v>
      </c>
      <c r="Y474">
        <v>8.9</v>
      </c>
      <c r="Z474">
        <v>1</v>
      </c>
      <c r="AA474">
        <v>1</v>
      </c>
      <c r="AB474">
        <v>5</v>
      </c>
      <c r="AC474" t="s">
        <v>138</v>
      </c>
      <c r="AD474">
        <v>2822</v>
      </c>
      <c r="AE474">
        <v>29438</v>
      </c>
      <c r="AF474" t="s">
        <v>93</v>
      </c>
      <c r="AG474" t="s">
        <v>139</v>
      </c>
      <c r="AH474" t="s">
        <v>145</v>
      </c>
      <c r="AI474" t="s">
        <v>25</v>
      </c>
      <c r="AJ474">
        <v>6782</v>
      </c>
      <c r="AK474" t="s">
        <v>1412</v>
      </c>
      <c r="AL474" t="s">
        <v>1116</v>
      </c>
      <c r="AT474" t="str">
        <f t="shared" si="28"/>
        <v>F E001-00000246</v>
      </c>
      <c r="AU474">
        <f t="shared" si="29"/>
        <v>7.54</v>
      </c>
      <c r="AV474">
        <f t="shared" si="30"/>
        <v>1.36</v>
      </c>
      <c r="AW474">
        <f t="shared" si="31"/>
        <v>8.9</v>
      </c>
    </row>
    <row r="475" spans="1:49" ht="15" customHeight="1">
      <c r="A475" t="s">
        <v>1194</v>
      </c>
      <c r="B475" s="17" t="s">
        <v>1416</v>
      </c>
      <c r="C475" t="s">
        <v>21</v>
      </c>
      <c r="D475" s="10">
        <v>45855</v>
      </c>
      <c r="F475" s="19" t="s">
        <v>144</v>
      </c>
      <c r="H475" t="s">
        <v>137</v>
      </c>
      <c r="I475">
        <v>20421530107</v>
      </c>
      <c r="J475" t="s">
        <v>2391</v>
      </c>
      <c r="K475" s="10">
        <v>45855</v>
      </c>
      <c r="Q475">
        <v>1895</v>
      </c>
      <c r="R475">
        <v>1000</v>
      </c>
      <c r="S475">
        <v>0.16102</v>
      </c>
      <c r="T475">
        <v>0.19</v>
      </c>
      <c r="U475">
        <v>0</v>
      </c>
      <c r="V475">
        <v>161.02000000000001</v>
      </c>
      <c r="W475">
        <v>18</v>
      </c>
      <c r="X475" s="17">
        <v>28.979999999999901</v>
      </c>
      <c r="Y475">
        <v>190</v>
      </c>
      <c r="Z475">
        <v>1</v>
      </c>
      <c r="AA475">
        <v>1</v>
      </c>
      <c r="AB475">
        <v>5</v>
      </c>
      <c r="AC475" t="s">
        <v>138</v>
      </c>
      <c r="AD475">
        <v>1555</v>
      </c>
      <c r="AE475">
        <v>29428</v>
      </c>
      <c r="AF475" t="s">
        <v>2218</v>
      </c>
      <c r="AG475" t="s">
        <v>139</v>
      </c>
      <c r="AH475" t="s">
        <v>145</v>
      </c>
      <c r="AI475" t="s">
        <v>25</v>
      </c>
      <c r="AJ475">
        <v>877</v>
      </c>
      <c r="AK475" t="s">
        <v>147</v>
      </c>
      <c r="AL475" t="s">
        <v>1086</v>
      </c>
      <c r="AT475" t="str">
        <f t="shared" si="28"/>
        <v>F F002-00032036</v>
      </c>
      <c r="AU475">
        <f t="shared" si="29"/>
        <v>161.02000000000001</v>
      </c>
      <c r="AV475">
        <f t="shared" si="30"/>
        <v>28.979999999999901</v>
      </c>
      <c r="AW475">
        <f t="shared" si="31"/>
        <v>190</v>
      </c>
    </row>
    <row r="476" spans="1:49" ht="15" customHeight="1">
      <c r="A476" t="s">
        <v>1194</v>
      </c>
      <c r="B476" s="17" t="s">
        <v>1416</v>
      </c>
      <c r="C476" t="s">
        <v>21</v>
      </c>
      <c r="D476" s="10">
        <v>45855</v>
      </c>
      <c r="F476" s="19" t="s">
        <v>144</v>
      </c>
      <c r="H476" t="s">
        <v>137</v>
      </c>
      <c r="I476">
        <v>20421530107</v>
      </c>
      <c r="J476" t="s">
        <v>2391</v>
      </c>
      <c r="K476" s="10">
        <v>45855</v>
      </c>
      <c r="Q476">
        <v>1895</v>
      </c>
      <c r="R476">
        <v>1000</v>
      </c>
      <c r="S476">
        <v>0.16102</v>
      </c>
      <c r="T476">
        <v>0.19</v>
      </c>
      <c r="U476">
        <v>0</v>
      </c>
      <c r="V476">
        <v>161.02000000000001</v>
      </c>
      <c r="W476">
        <v>18</v>
      </c>
      <c r="X476" s="17">
        <v>28.979999999999901</v>
      </c>
      <c r="Y476">
        <v>190</v>
      </c>
      <c r="Z476">
        <v>1</v>
      </c>
      <c r="AA476">
        <v>1</v>
      </c>
      <c r="AB476">
        <v>5</v>
      </c>
      <c r="AC476" t="s">
        <v>138</v>
      </c>
      <c r="AD476">
        <v>1555</v>
      </c>
      <c r="AE476">
        <v>29429</v>
      </c>
      <c r="AF476" t="s">
        <v>2218</v>
      </c>
      <c r="AG476" t="s">
        <v>139</v>
      </c>
      <c r="AH476" t="s">
        <v>145</v>
      </c>
      <c r="AI476" t="s">
        <v>25</v>
      </c>
      <c r="AJ476">
        <v>877</v>
      </c>
      <c r="AK476" t="s">
        <v>147</v>
      </c>
      <c r="AL476" t="s">
        <v>1086</v>
      </c>
      <c r="AT476" t="str">
        <f t="shared" si="28"/>
        <v>F F002-00032036</v>
      </c>
      <c r="AU476">
        <f t="shared" si="29"/>
        <v>161.02000000000001</v>
      </c>
      <c r="AV476">
        <f t="shared" si="30"/>
        <v>28.979999999999901</v>
      </c>
      <c r="AW476">
        <f t="shared" si="31"/>
        <v>190</v>
      </c>
    </row>
    <row r="477" spans="1:49" ht="15" customHeight="1">
      <c r="A477" t="s">
        <v>1194</v>
      </c>
      <c r="B477" s="17" t="s">
        <v>1416</v>
      </c>
      <c r="C477" t="s">
        <v>21</v>
      </c>
      <c r="D477" s="10">
        <v>45855</v>
      </c>
      <c r="F477" s="19" t="s">
        <v>144</v>
      </c>
      <c r="H477" t="s">
        <v>137</v>
      </c>
      <c r="I477">
        <v>20421530107</v>
      </c>
      <c r="J477" t="s">
        <v>2391</v>
      </c>
      <c r="K477" s="10">
        <v>45855</v>
      </c>
      <c r="Q477">
        <v>1895</v>
      </c>
      <c r="R477">
        <v>1000</v>
      </c>
      <c r="S477">
        <v>0.16102</v>
      </c>
      <c r="T477">
        <v>0.19</v>
      </c>
      <c r="U477">
        <v>0</v>
      </c>
      <c r="V477">
        <v>161.02000000000001</v>
      </c>
      <c r="W477">
        <v>18</v>
      </c>
      <c r="X477" s="17">
        <v>28.979999999999901</v>
      </c>
      <c r="Y477">
        <v>190</v>
      </c>
      <c r="Z477">
        <v>1</v>
      </c>
      <c r="AA477">
        <v>1</v>
      </c>
      <c r="AB477">
        <v>5</v>
      </c>
      <c r="AC477" t="s">
        <v>138</v>
      </c>
      <c r="AD477">
        <v>1555</v>
      </c>
      <c r="AE477">
        <v>29430</v>
      </c>
      <c r="AF477" t="s">
        <v>2218</v>
      </c>
      <c r="AG477" t="s">
        <v>139</v>
      </c>
      <c r="AH477" t="s">
        <v>145</v>
      </c>
      <c r="AI477" t="s">
        <v>25</v>
      </c>
      <c r="AJ477">
        <v>877</v>
      </c>
      <c r="AK477" t="s">
        <v>147</v>
      </c>
      <c r="AL477" t="s">
        <v>1086</v>
      </c>
      <c r="AT477" t="str">
        <f t="shared" si="28"/>
        <v>F F002-00032036</v>
      </c>
      <c r="AU477">
        <f t="shared" si="29"/>
        <v>161.02000000000001</v>
      </c>
      <c r="AV477">
        <f t="shared" si="30"/>
        <v>28.979999999999901</v>
      </c>
      <c r="AW477">
        <f t="shared" si="31"/>
        <v>190</v>
      </c>
    </row>
    <row r="478" spans="1:49" ht="15" customHeight="1">
      <c r="A478" t="s">
        <v>1194</v>
      </c>
      <c r="B478" s="17" t="s">
        <v>1416</v>
      </c>
      <c r="C478" t="s">
        <v>21</v>
      </c>
      <c r="D478" s="10">
        <v>45855</v>
      </c>
      <c r="F478" s="19" t="s">
        <v>144</v>
      </c>
      <c r="H478" t="s">
        <v>137</v>
      </c>
      <c r="I478">
        <v>20421530107</v>
      </c>
      <c r="J478" t="s">
        <v>2391</v>
      </c>
      <c r="K478" s="10">
        <v>45855</v>
      </c>
      <c r="Q478">
        <v>1895</v>
      </c>
      <c r="R478">
        <v>1000</v>
      </c>
      <c r="S478">
        <v>0.16102</v>
      </c>
      <c r="T478">
        <v>0.19</v>
      </c>
      <c r="U478">
        <v>0</v>
      </c>
      <c r="V478">
        <v>161.02000000000001</v>
      </c>
      <c r="W478">
        <v>18</v>
      </c>
      <c r="X478" s="17">
        <v>28.979999999999901</v>
      </c>
      <c r="Y478">
        <v>190</v>
      </c>
      <c r="Z478">
        <v>1</v>
      </c>
      <c r="AA478">
        <v>1</v>
      </c>
      <c r="AB478">
        <v>5</v>
      </c>
      <c r="AC478" t="s">
        <v>138</v>
      </c>
      <c r="AD478">
        <v>1555</v>
      </c>
      <c r="AE478">
        <v>29431</v>
      </c>
      <c r="AF478" t="s">
        <v>2218</v>
      </c>
      <c r="AG478" t="s">
        <v>139</v>
      </c>
      <c r="AH478" t="s">
        <v>145</v>
      </c>
      <c r="AI478" t="s">
        <v>25</v>
      </c>
      <c r="AJ478">
        <v>877</v>
      </c>
      <c r="AK478" t="s">
        <v>147</v>
      </c>
      <c r="AL478" t="s">
        <v>1086</v>
      </c>
      <c r="AT478" t="str">
        <f t="shared" si="28"/>
        <v>F F002-00032036</v>
      </c>
      <c r="AU478">
        <f t="shared" si="29"/>
        <v>161.02000000000001</v>
      </c>
      <c r="AV478">
        <f t="shared" si="30"/>
        <v>28.979999999999901</v>
      </c>
      <c r="AW478">
        <f t="shared" si="31"/>
        <v>190</v>
      </c>
    </row>
    <row r="479" spans="1:49" ht="15" customHeight="1">
      <c r="A479" t="s">
        <v>1194</v>
      </c>
      <c r="B479" s="17" t="s">
        <v>1416</v>
      </c>
      <c r="C479" t="s">
        <v>21</v>
      </c>
      <c r="D479" s="10">
        <v>45855</v>
      </c>
      <c r="F479" s="19" t="s">
        <v>144</v>
      </c>
      <c r="H479" t="s">
        <v>137</v>
      </c>
      <c r="I479">
        <v>20421530107</v>
      </c>
      <c r="J479" t="s">
        <v>2391</v>
      </c>
      <c r="K479" s="10">
        <v>45855</v>
      </c>
      <c r="Q479">
        <v>1895</v>
      </c>
      <c r="R479">
        <v>1000</v>
      </c>
      <c r="S479">
        <v>0.16102</v>
      </c>
      <c r="T479">
        <v>0.19</v>
      </c>
      <c r="U479">
        <v>0</v>
      </c>
      <c r="V479">
        <v>161.02000000000001</v>
      </c>
      <c r="W479">
        <v>18</v>
      </c>
      <c r="X479" s="17">
        <v>28.979999999999901</v>
      </c>
      <c r="Y479">
        <v>190</v>
      </c>
      <c r="Z479">
        <v>1</v>
      </c>
      <c r="AA479">
        <v>1</v>
      </c>
      <c r="AB479">
        <v>5</v>
      </c>
      <c r="AC479" t="s">
        <v>138</v>
      </c>
      <c r="AD479">
        <v>1555</v>
      </c>
      <c r="AE479">
        <v>29432</v>
      </c>
      <c r="AF479" t="s">
        <v>2218</v>
      </c>
      <c r="AG479" t="s">
        <v>139</v>
      </c>
      <c r="AH479" t="s">
        <v>145</v>
      </c>
      <c r="AI479" t="s">
        <v>25</v>
      </c>
      <c r="AJ479">
        <v>877</v>
      </c>
      <c r="AK479" t="s">
        <v>147</v>
      </c>
      <c r="AL479" t="s">
        <v>1086</v>
      </c>
      <c r="AT479" t="str">
        <f t="shared" si="28"/>
        <v>F F002-00032036</v>
      </c>
      <c r="AU479">
        <f t="shared" si="29"/>
        <v>161.02000000000001</v>
      </c>
      <c r="AV479">
        <f t="shared" si="30"/>
        <v>28.979999999999901</v>
      </c>
      <c r="AW479">
        <f t="shared" si="31"/>
        <v>190</v>
      </c>
    </row>
    <row r="480" spans="1:49" ht="15" customHeight="1">
      <c r="A480" t="s">
        <v>1194</v>
      </c>
      <c r="B480" s="17" t="s">
        <v>1416</v>
      </c>
      <c r="C480" t="s">
        <v>21</v>
      </c>
      <c r="D480" s="10">
        <v>45855</v>
      </c>
      <c r="F480" s="19" t="s">
        <v>144</v>
      </c>
      <c r="H480" t="s">
        <v>137</v>
      </c>
      <c r="I480">
        <v>20421530107</v>
      </c>
      <c r="J480" t="s">
        <v>2391</v>
      </c>
      <c r="K480" s="10">
        <v>45855</v>
      </c>
      <c r="Q480">
        <v>1895</v>
      </c>
      <c r="R480">
        <v>1000</v>
      </c>
      <c r="S480">
        <v>0.16102</v>
      </c>
      <c r="T480">
        <v>0.19</v>
      </c>
      <c r="U480">
        <v>0</v>
      </c>
      <c r="V480">
        <v>161.02000000000001</v>
      </c>
      <c r="W480">
        <v>18</v>
      </c>
      <c r="X480" s="17">
        <v>28.979999999999901</v>
      </c>
      <c r="Y480">
        <v>190</v>
      </c>
      <c r="Z480">
        <v>1</v>
      </c>
      <c r="AA480">
        <v>1</v>
      </c>
      <c r="AB480">
        <v>5</v>
      </c>
      <c r="AC480" t="s">
        <v>138</v>
      </c>
      <c r="AD480">
        <v>1555</v>
      </c>
      <c r="AE480">
        <v>29433</v>
      </c>
      <c r="AF480" t="s">
        <v>2218</v>
      </c>
      <c r="AG480" t="s">
        <v>139</v>
      </c>
      <c r="AH480" t="s">
        <v>145</v>
      </c>
      <c r="AI480" t="s">
        <v>25</v>
      </c>
      <c r="AJ480">
        <v>877</v>
      </c>
      <c r="AK480" t="s">
        <v>147</v>
      </c>
      <c r="AL480" t="s">
        <v>1086</v>
      </c>
      <c r="AT480" t="str">
        <f t="shared" si="28"/>
        <v>F F002-00032036</v>
      </c>
      <c r="AU480">
        <f t="shared" si="29"/>
        <v>161.02000000000001</v>
      </c>
      <c r="AV480">
        <f t="shared" si="30"/>
        <v>28.979999999999901</v>
      </c>
      <c r="AW480">
        <f t="shared" si="31"/>
        <v>190</v>
      </c>
    </row>
    <row r="481" spans="1:49" ht="15" customHeight="1">
      <c r="A481" t="s">
        <v>1194</v>
      </c>
      <c r="B481" s="17" t="s">
        <v>1416</v>
      </c>
      <c r="C481" t="s">
        <v>21</v>
      </c>
      <c r="D481" s="10">
        <v>45855</v>
      </c>
      <c r="F481" s="19" t="s">
        <v>144</v>
      </c>
      <c r="H481" t="s">
        <v>137</v>
      </c>
      <c r="I481">
        <v>20421530107</v>
      </c>
      <c r="J481" t="s">
        <v>2391</v>
      </c>
      <c r="K481" s="10">
        <v>45855</v>
      </c>
      <c r="Q481">
        <v>1895</v>
      </c>
      <c r="R481">
        <v>1000</v>
      </c>
      <c r="S481">
        <v>0.16102</v>
      </c>
      <c r="T481">
        <v>0.19</v>
      </c>
      <c r="U481">
        <v>0</v>
      </c>
      <c r="V481">
        <v>161.02000000000001</v>
      </c>
      <c r="W481">
        <v>18</v>
      </c>
      <c r="X481" s="17">
        <v>28.979999999999901</v>
      </c>
      <c r="Y481">
        <v>190</v>
      </c>
      <c r="Z481">
        <v>1</v>
      </c>
      <c r="AA481">
        <v>1</v>
      </c>
      <c r="AB481">
        <v>5</v>
      </c>
      <c r="AC481" t="s">
        <v>138</v>
      </c>
      <c r="AD481">
        <v>1555</v>
      </c>
      <c r="AE481">
        <v>29434</v>
      </c>
      <c r="AF481" t="s">
        <v>2218</v>
      </c>
      <c r="AG481" t="s">
        <v>139</v>
      </c>
      <c r="AH481" t="s">
        <v>145</v>
      </c>
      <c r="AI481" t="s">
        <v>25</v>
      </c>
      <c r="AJ481">
        <v>877</v>
      </c>
      <c r="AK481" t="s">
        <v>147</v>
      </c>
      <c r="AL481" t="s">
        <v>1086</v>
      </c>
      <c r="AT481" t="str">
        <f t="shared" si="28"/>
        <v>F F002-00032036</v>
      </c>
      <c r="AU481">
        <f t="shared" si="29"/>
        <v>161.02000000000001</v>
      </c>
      <c r="AV481">
        <f t="shared" si="30"/>
        <v>28.979999999999901</v>
      </c>
      <c r="AW481">
        <f t="shared" si="31"/>
        <v>190</v>
      </c>
    </row>
    <row r="482" spans="1:49" ht="15" customHeight="1">
      <c r="A482" t="s">
        <v>1183</v>
      </c>
      <c r="B482" s="17" t="s">
        <v>1417</v>
      </c>
      <c r="C482" t="s">
        <v>21</v>
      </c>
      <c r="D482" s="10">
        <v>45855</v>
      </c>
      <c r="F482" t="s">
        <v>572</v>
      </c>
      <c r="H482" t="s">
        <v>137</v>
      </c>
      <c r="J482" t="s">
        <v>2392</v>
      </c>
      <c r="K482" s="10">
        <v>45855</v>
      </c>
      <c r="Q482">
        <v>234</v>
      </c>
      <c r="R482">
        <v>1</v>
      </c>
      <c r="S482">
        <v>500</v>
      </c>
      <c r="T482">
        <v>590</v>
      </c>
      <c r="U482">
        <v>0</v>
      </c>
      <c r="V482">
        <v>500</v>
      </c>
      <c r="W482">
        <v>18</v>
      </c>
      <c r="X482">
        <v>90</v>
      </c>
      <c r="Y482">
        <v>590</v>
      </c>
      <c r="Z482">
        <v>1</v>
      </c>
      <c r="AA482">
        <v>1</v>
      </c>
      <c r="AB482">
        <v>5</v>
      </c>
      <c r="AC482" t="s">
        <v>138</v>
      </c>
      <c r="AD482">
        <v>2187</v>
      </c>
      <c r="AE482">
        <v>29415</v>
      </c>
      <c r="AF482" t="s">
        <v>2054</v>
      </c>
      <c r="AG482" t="s">
        <v>1135</v>
      </c>
      <c r="AH482" t="s">
        <v>145</v>
      </c>
      <c r="AI482" t="s">
        <v>25</v>
      </c>
      <c r="AJ482">
        <v>6746</v>
      </c>
      <c r="AK482" t="s">
        <v>1112</v>
      </c>
      <c r="AL482" t="s">
        <v>1326</v>
      </c>
      <c r="AT482" t="str">
        <f t="shared" si="28"/>
        <v>F E001-00000010</v>
      </c>
      <c r="AU482">
        <f t="shared" si="29"/>
        <v>500</v>
      </c>
      <c r="AV482">
        <f t="shared" si="30"/>
        <v>90</v>
      </c>
      <c r="AW482">
        <f t="shared" si="31"/>
        <v>590</v>
      </c>
    </row>
    <row r="483" spans="1:49" ht="15" customHeight="1">
      <c r="A483" t="s">
        <v>1183</v>
      </c>
      <c r="B483" s="17" t="s">
        <v>1417</v>
      </c>
      <c r="C483" t="s">
        <v>21</v>
      </c>
      <c r="D483" s="10">
        <v>45855</v>
      </c>
      <c r="F483" t="s">
        <v>572</v>
      </c>
      <c r="H483" t="s">
        <v>137</v>
      </c>
      <c r="J483" t="s">
        <v>2392</v>
      </c>
      <c r="K483" s="10">
        <v>45855</v>
      </c>
      <c r="Q483">
        <v>234</v>
      </c>
      <c r="R483">
        <v>1</v>
      </c>
      <c r="S483">
        <v>400</v>
      </c>
      <c r="T483">
        <v>472</v>
      </c>
      <c r="U483">
        <v>0</v>
      </c>
      <c r="V483">
        <v>400</v>
      </c>
      <c r="W483">
        <v>18</v>
      </c>
      <c r="X483">
        <v>72</v>
      </c>
      <c r="Y483">
        <v>472</v>
      </c>
      <c r="Z483">
        <v>1</v>
      </c>
      <c r="AA483">
        <v>1</v>
      </c>
      <c r="AB483">
        <v>5</v>
      </c>
      <c r="AC483" t="s">
        <v>138</v>
      </c>
      <c r="AD483">
        <v>2187</v>
      </c>
      <c r="AE483">
        <v>29416</v>
      </c>
      <c r="AF483" t="s">
        <v>2054</v>
      </c>
      <c r="AG483" t="s">
        <v>1135</v>
      </c>
      <c r="AH483" t="s">
        <v>145</v>
      </c>
      <c r="AI483" t="s">
        <v>25</v>
      </c>
      <c r="AJ483">
        <v>6746</v>
      </c>
      <c r="AK483" t="s">
        <v>1112</v>
      </c>
      <c r="AL483" t="s">
        <v>1326</v>
      </c>
      <c r="AT483" t="str">
        <f t="shared" si="28"/>
        <v>F E001-00000010</v>
      </c>
      <c r="AU483">
        <f t="shared" si="29"/>
        <v>400</v>
      </c>
      <c r="AV483">
        <f t="shared" si="30"/>
        <v>72</v>
      </c>
      <c r="AW483">
        <f t="shared" si="31"/>
        <v>472</v>
      </c>
    </row>
    <row r="484" spans="1:49" ht="15" customHeight="1">
      <c r="A484" t="s">
        <v>1418</v>
      </c>
      <c r="B484" s="17" t="s">
        <v>1419</v>
      </c>
      <c r="C484" t="s">
        <v>21</v>
      </c>
      <c r="D484" s="10">
        <v>45854</v>
      </c>
      <c r="F484" t="s">
        <v>304</v>
      </c>
      <c r="H484" t="s">
        <v>137</v>
      </c>
      <c r="I484">
        <v>20605899286</v>
      </c>
      <c r="J484" t="s">
        <v>2393</v>
      </c>
      <c r="K484" s="10">
        <v>45854</v>
      </c>
      <c r="Q484">
        <v>1912</v>
      </c>
      <c r="R484">
        <v>1</v>
      </c>
      <c r="S484">
        <v>86.44</v>
      </c>
      <c r="T484">
        <v>102</v>
      </c>
      <c r="U484">
        <v>0</v>
      </c>
      <c r="V484">
        <v>86.44</v>
      </c>
      <c r="W484">
        <v>18</v>
      </c>
      <c r="X484" s="17">
        <v>15.56</v>
      </c>
      <c r="Y484">
        <v>102</v>
      </c>
      <c r="Z484">
        <v>1</v>
      </c>
      <c r="AA484">
        <v>1</v>
      </c>
      <c r="AB484">
        <v>5</v>
      </c>
      <c r="AC484" t="s">
        <v>138</v>
      </c>
      <c r="AD484">
        <v>4975</v>
      </c>
      <c r="AE484">
        <v>30000</v>
      </c>
      <c r="AF484" t="s">
        <v>1068</v>
      </c>
      <c r="AG484" t="s">
        <v>139</v>
      </c>
      <c r="AH484" t="s">
        <v>145</v>
      </c>
      <c r="AI484" t="s">
        <v>25</v>
      </c>
      <c r="AJ484">
        <v>6726</v>
      </c>
      <c r="AK484" t="s">
        <v>141</v>
      </c>
      <c r="AL484" t="s">
        <v>1069</v>
      </c>
      <c r="AT484" t="str">
        <f t="shared" si="28"/>
        <v>F F021-00004869</v>
      </c>
      <c r="AU484">
        <f t="shared" si="29"/>
        <v>86.44</v>
      </c>
      <c r="AV484">
        <f t="shared" si="30"/>
        <v>15.56</v>
      </c>
      <c r="AW484">
        <f t="shared" si="31"/>
        <v>102</v>
      </c>
    </row>
    <row r="485" spans="1:49" ht="15" customHeight="1">
      <c r="A485" t="s">
        <v>1420</v>
      </c>
      <c r="B485" s="17" t="s">
        <v>1421</v>
      </c>
      <c r="C485" t="s">
        <v>21</v>
      </c>
      <c r="D485" s="10">
        <v>45854</v>
      </c>
      <c r="F485" t="s">
        <v>1096</v>
      </c>
      <c r="H485" t="s">
        <v>137</v>
      </c>
      <c r="I485">
        <v>20467534026</v>
      </c>
      <c r="J485" t="s">
        <v>2394</v>
      </c>
      <c r="K485" s="10">
        <v>45854</v>
      </c>
      <c r="Q485">
        <v>1829</v>
      </c>
      <c r="R485">
        <v>1</v>
      </c>
      <c r="S485">
        <v>25.33</v>
      </c>
      <c r="T485">
        <v>29.89</v>
      </c>
      <c r="U485">
        <v>0</v>
      </c>
      <c r="V485">
        <v>25.33</v>
      </c>
      <c r="W485">
        <v>18</v>
      </c>
      <c r="X485" s="17">
        <v>4.5599999999999996</v>
      </c>
      <c r="Y485">
        <v>29.89</v>
      </c>
      <c r="Z485">
        <v>1</v>
      </c>
      <c r="AA485">
        <v>1</v>
      </c>
      <c r="AB485">
        <v>2</v>
      </c>
      <c r="AC485" t="s">
        <v>1045</v>
      </c>
      <c r="AD485">
        <v>2218</v>
      </c>
      <c r="AE485">
        <v>29687</v>
      </c>
      <c r="AF485" t="s">
        <v>1981</v>
      </c>
      <c r="AG485" t="s">
        <v>139</v>
      </c>
      <c r="AH485" t="s">
        <v>145</v>
      </c>
      <c r="AI485" t="s">
        <v>25</v>
      </c>
      <c r="AJ485">
        <v>6960</v>
      </c>
      <c r="AK485" t="s">
        <v>1097</v>
      </c>
      <c r="AL485" t="s">
        <v>1116</v>
      </c>
      <c r="AT485" t="str">
        <f t="shared" si="28"/>
        <v>F SB01-0555279995</v>
      </c>
      <c r="AU485">
        <f t="shared" si="29"/>
        <v>25.33</v>
      </c>
      <c r="AV485">
        <f t="shared" si="30"/>
        <v>4.5599999999999996</v>
      </c>
      <c r="AW485">
        <f t="shared" si="31"/>
        <v>29.89</v>
      </c>
    </row>
    <row r="486" spans="1:49" ht="15" customHeight="1">
      <c r="A486" t="s">
        <v>1183</v>
      </c>
      <c r="B486" s="17" t="s">
        <v>1422</v>
      </c>
      <c r="C486" t="s">
        <v>21</v>
      </c>
      <c r="D486" s="10">
        <v>45854</v>
      </c>
      <c r="F486" t="s">
        <v>216</v>
      </c>
      <c r="H486" t="s">
        <v>137</v>
      </c>
      <c r="I486">
        <v>20614142651</v>
      </c>
      <c r="J486" t="s">
        <v>2395</v>
      </c>
      <c r="K486" s="10">
        <v>45854</v>
      </c>
      <c r="Q486">
        <v>1828</v>
      </c>
      <c r="R486">
        <v>1</v>
      </c>
      <c r="S486">
        <v>5050</v>
      </c>
      <c r="T486">
        <v>5959</v>
      </c>
      <c r="U486">
        <v>0</v>
      </c>
      <c r="V486">
        <v>5050</v>
      </c>
      <c r="W486">
        <v>18</v>
      </c>
      <c r="X486">
        <v>909</v>
      </c>
      <c r="Y486">
        <v>5959</v>
      </c>
      <c r="Z486">
        <v>1</v>
      </c>
      <c r="AA486">
        <v>1</v>
      </c>
      <c r="AB486">
        <v>2</v>
      </c>
      <c r="AC486" t="s">
        <v>1045</v>
      </c>
      <c r="AD486">
        <v>2741</v>
      </c>
      <c r="AE486">
        <v>29410</v>
      </c>
      <c r="AF486" t="s">
        <v>2396</v>
      </c>
      <c r="AG486" t="s">
        <v>139</v>
      </c>
      <c r="AH486" t="s">
        <v>145</v>
      </c>
      <c r="AI486" t="s">
        <v>25</v>
      </c>
      <c r="AJ486">
        <v>6743</v>
      </c>
      <c r="AK486" t="s">
        <v>1040</v>
      </c>
      <c r="AL486" t="s">
        <v>1423</v>
      </c>
      <c r="AT486" t="str">
        <f t="shared" si="28"/>
        <v>F E001-00000008</v>
      </c>
      <c r="AU486">
        <f t="shared" si="29"/>
        <v>5050</v>
      </c>
      <c r="AV486">
        <f t="shared" si="30"/>
        <v>909</v>
      </c>
      <c r="AW486">
        <f t="shared" si="31"/>
        <v>5959</v>
      </c>
    </row>
    <row r="487" spans="1:49" ht="15" customHeight="1">
      <c r="A487" t="s">
        <v>1183</v>
      </c>
      <c r="B487" s="17" t="s">
        <v>1424</v>
      </c>
      <c r="C487" t="s">
        <v>21</v>
      </c>
      <c r="D487" s="10">
        <v>45854</v>
      </c>
      <c r="F487" t="s">
        <v>392</v>
      </c>
      <c r="G487" t="s">
        <v>1044</v>
      </c>
      <c r="H487" t="s">
        <v>137</v>
      </c>
      <c r="I487">
        <v>10734630620</v>
      </c>
      <c r="J487" t="s">
        <v>2397</v>
      </c>
      <c r="K487" s="10">
        <v>45854</v>
      </c>
      <c r="Q487">
        <v>1924</v>
      </c>
      <c r="R487">
        <v>1</v>
      </c>
      <c r="S487">
        <v>364.41</v>
      </c>
      <c r="T487">
        <v>430</v>
      </c>
      <c r="U487">
        <v>0</v>
      </c>
      <c r="V487">
        <v>364.41</v>
      </c>
      <c r="W487">
        <v>18</v>
      </c>
      <c r="X487" s="17">
        <v>65.589999999999904</v>
      </c>
      <c r="Y487">
        <v>430</v>
      </c>
      <c r="Z487">
        <v>1</v>
      </c>
      <c r="AA487">
        <v>1</v>
      </c>
      <c r="AB487">
        <v>5</v>
      </c>
      <c r="AC487" t="s">
        <v>138</v>
      </c>
      <c r="AD487">
        <v>482</v>
      </c>
      <c r="AE487">
        <v>29405</v>
      </c>
      <c r="AF487" t="s">
        <v>2225</v>
      </c>
      <c r="AG487" t="s">
        <v>139</v>
      </c>
      <c r="AH487" t="s">
        <v>145</v>
      </c>
      <c r="AI487" t="s">
        <v>25</v>
      </c>
      <c r="AJ487">
        <v>877</v>
      </c>
      <c r="AK487" t="s">
        <v>147</v>
      </c>
      <c r="AL487" t="s">
        <v>1086</v>
      </c>
      <c r="AT487" t="str">
        <f t="shared" si="28"/>
        <v>F E001-00000279</v>
      </c>
      <c r="AU487">
        <f t="shared" si="29"/>
        <v>364.41</v>
      </c>
      <c r="AV487">
        <f t="shared" si="30"/>
        <v>65.589999999999904</v>
      </c>
      <c r="AW487">
        <f t="shared" si="31"/>
        <v>430</v>
      </c>
    </row>
    <row r="488" spans="1:49" ht="15" customHeight="1">
      <c r="A488" t="s">
        <v>1183</v>
      </c>
      <c r="B488" s="17" t="s">
        <v>1425</v>
      </c>
      <c r="C488" t="s">
        <v>21</v>
      </c>
      <c r="D488" s="10">
        <v>45854</v>
      </c>
      <c r="F488" t="s">
        <v>1226</v>
      </c>
      <c r="H488" t="s">
        <v>137</v>
      </c>
      <c r="I488">
        <v>10734281706</v>
      </c>
      <c r="J488" t="s">
        <v>2398</v>
      </c>
      <c r="K488" s="10">
        <v>45854</v>
      </c>
      <c r="Q488">
        <v>1807</v>
      </c>
      <c r="R488">
        <v>100</v>
      </c>
      <c r="S488">
        <v>2.2000000000000002</v>
      </c>
      <c r="T488">
        <v>2.5960000000000001</v>
      </c>
      <c r="U488">
        <v>0</v>
      </c>
      <c r="V488">
        <v>220</v>
      </c>
      <c r="W488">
        <v>18</v>
      </c>
      <c r="X488" s="17">
        <v>39.6</v>
      </c>
      <c r="Y488">
        <v>259.60000000000002</v>
      </c>
      <c r="Z488">
        <v>1</v>
      </c>
      <c r="AA488">
        <v>1</v>
      </c>
      <c r="AB488">
        <v>5</v>
      </c>
      <c r="AC488" t="s">
        <v>138</v>
      </c>
      <c r="AD488">
        <v>1570</v>
      </c>
      <c r="AE488">
        <v>29393</v>
      </c>
      <c r="AF488" t="s">
        <v>2011</v>
      </c>
      <c r="AG488" t="s">
        <v>1171</v>
      </c>
      <c r="AH488" t="s">
        <v>145</v>
      </c>
      <c r="AI488" t="s">
        <v>25</v>
      </c>
      <c r="AJ488">
        <v>877</v>
      </c>
      <c r="AK488" t="s">
        <v>147</v>
      </c>
      <c r="AL488" t="s">
        <v>1086</v>
      </c>
      <c r="AT488" t="str">
        <f t="shared" si="28"/>
        <v>F E001-00000169</v>
      </c>
      <c r="AU488">
        <f t="shared" si="29"/>
        <v>220</v>
      </c>
      <c r="AV488">
        <f t="shared" si="30"/>
        <v>39.6</v>
      </c>
      <c r="AW488">
        <f t="shared" si="31"/>
        <v>259.60000000000002</v>
      </c>
    </row>
    <row r="489" spans="1:49" ht="15" customHeight="1">
      <c r="A489" t="s">
        <v>1183</v>
      </c>
      <c r="B489" s="17" t="s">
        <v>1426</v>
      </c>
      <c r="C489" t="s">
        <v>21</v>
      </c>
      <c r="D489" s="10">
        <v>45853</v>
      </c>
      <c r="F489" t="s">
        <v>724</v>
      </c>
      <c r="H489" t="s">
        <v>137</v>
      </c>
      <c r="I489">
        <v>20601772541</v>
      </c>
      <c r="J489" t="s">
        <v>2399</v>
      </c>
      <c r="K489" s="10">
        <v>45853</v>
      </c>
      <c r="Q489">
        <v>283</v>
      </c>
      <c r="R489">
        <v>1</v>
      </c>
      <c r="S489">
        <v>2676.75</v>
      </c>
      <c r="T489">
        <v>3158.57</v>
      </c>
      <c r="U489">
        <v>0</v>
      </c>
      <c r="V489">
        <v>2676.75</v>
      </c>
      <c r="W489">
        <v>18</v>
      </c>
      <c r="X489" s="17">
        <v>481.82</v>
      </c>
      <c r="Y489">
        <v>3158.57</v>
      </c>
      <c r="Z489">
        <v>1</v>
      </c>
      <c r="AA489">
        <v>1</v>
      </c>
      <c r="AB489">
        <v>2</v>
      </c>
      <c r="AC489" t="s">
        <v>1045</v>
      </c>
      <c r="AD489">
        <v>1404</v>
      </c>
      <c r="AE489">
        <v>29419</v>
      </c>
      <c r="AF489" t="s">
        <v>2036</v>
      </c>
      <c r="AG489" t="s">
        <v>1280</v>
      </c>
      <c r="AH489" t="s">
        <v>145</v>
      </c>
      <c r="AI489" t="s">
        <v>25</v>
      </c>
      <c r="AJ489">
        <v>6740</v>
      </c>
      <c r="AK489" t="s">
        <v>1046</v>
      </c>
      <c r="AL489" t="s">
        <v>1281</v>
      </c>
      <c r="AT489" t="str">
        <f t="shared" si="28"/>
        <v>F E001-00000559</v>
      </c>
      <c r="AU489">
        <f t="shared" si="29"/>
        <v>2676.75</v>
      </c>
      <c r="AV489">
        <f t="shared" si="30"/>
        <v>481.82</v>
      </c>
      <c r="AW489">
        <f t="shared" si="31"/>
        <v>3158.57</v>
      </c>
    </row>
    <row r="490" spans="1:49" ht="15" customHeight="1">
      <c r="A490" t="s">
        <v>1183</v>
      </c>
      <c r="B490" s="17" t="s">
        <v>1427</v>
      </c>
      <c r="C490" t="s">
        <v>21</v>
      </c>
      <c r="D490" s="10">
        <v>45853</v>
      </c>
      <c r="F490" t="s">
        <v>1076</v>
      </c>
      <c r="H490" t="s">
        <v>137</v>
      </c>
      <c r="I490">
        <v>10440668581</v>
      </c>
      <c r="J490" t="s">
        <v>2400</v>
      </c>
      <c r="K490" s="10">
        <v>45853</v>
      </c>
      <c r="Q490">
        <v>1859</v>
      </c>
      <c r="R490">
        <v>5</v>
      </c>
      <c r="S490">
        <v>120</v>
      </c>
      <c r="T490">
        <v>141.6</v>
      </c>
      <c r="U490">
        <v>0</v>
      </c>
      <c r="V490">
        <v>600</v>
      </c>
      <c r="W490">
        <v>18</v>
      </c>
      <c r="X490">
        <v>108</v>
      </c>
      <c r="Y490">
        <v>708</v>
      </c>
      <c r="Z490">
        <v>1</v>
      </c>
      <c r="AA490">
        <v>1</v>
      </c>
      <c r="AB490">
        <v>2</v>
      </c>
      <c r="AC490" t="s">
        <v>1045</v>
      </c>
      <c r="AD490">
        <v>1389</v>
      </c>
      <c r="AE490">
        <v>29390</v>
      </c>
      <c r="AF490" t="s">
        <v>2283</v>
      </c>
      <c r="AG490" t="s">
        <v>139</v>
      </c>
      <c r="AH490" t="s">
        <v>145</v>
      </c>
      <c r="AI490" t="s">
        <v>25</v>
      </c>
      <c r="AJ490">
        <v>6743</v>
      </c>
      <c r="AK490" t="s">
        <v>1040</v>
      </c>
      <c r="AL490" t="s">
        <v>1053</v>
      </c>
      <c r="AT490" t="str">
        <f t="shared" si="28"/>
        <v>F E001-00000085</v>
      </c>
      <c r="AU490">
        <f t="shared" si="29"/>
        <v>600</v>
      </c>
      <c r="AV490">
        <f t="shared" si="30"/>
        <v>108</v>
      </c>
      <c r="AW490">
        <f t="shared" si="31"/>
        <v>708</v>
      </c>
    </row>
    <row r="491" spans="1:49" ht="15" customHeight="1">
      <c r="A491" t="s">
        <v>1183</v>
      </c>
      <c r="B491" s="17" t="s">
        <v>1428</v>
      </c>
      <c r="C491" t="s">
        <v>21</v>
      </c>
      <c r="D491" s="10">
        <v>45852</v>
      </c>
      <c r="F491" t="s">
        <v>700</v>
      </c>
      <c r="H491" t="s">
        <v>137</v>
      </c>
      <c r="I491">
        <v>20549296689</v>
      </c>
      <c r="J491" t="s">
        <v>2401</v>
      </c>
      <c r="K491" s="10">
        <v>45852</v>
      </c>
      <c r="Q491">
        <v>1964</v>
      </c>
      <c r="R491">
        <v>1</v>
      </c>
      <c r="S491">
        <v>127.12</v>
      </c>
      <c r="T491">
        <v>150</v>
      </c>
      <c r="U491">
        <v>0</v>
      </c>
      <c r="V491">
        <v>127.12</v>
      </c>
      <c r="W491">
        <v>18</v>
      </c>
      <c r="X491" s="17">
        <v>22.8799999999999</v>
      </c>
      <c r="Y491">
        <v>150</v>
      </c>
      <c r="Z491">
        <v>1</v>
      </c>
      <c r="AA491">
        <v>1</v>
      </c>
      <c r="AB491">
        <v>5</v>
      </c>
      <c r="AC491" t="s">
        <v>138</v>
      </c>
      <c r="AD491">
        <v>2452</v>
      </c>
      <c r="AE491">
        <v>29361</v>
      </c>
      <c r="AF491" t="s">
        <v>2082</v>
      </c>
      <c r="AG491" t="s">
        <v>139</v>
      </c>
      <c r="AH491" t="s">
        <v>145</v>
      </c>
      <c r="AI491" t="s">
        <v>25</v>
      </c>
      <c r="AJ491">
        <v>6742</v>
      </c>
      <c r="AK491" t="s">
        <v>1283</v>
      </c>
      <c r="AL491" t="s">
        <v>1047</v>
      </c>
      <c r="AT491" t="str">
        <f t="shared" si="28"/>
        <v>F E001-00001195</v>
      </c>
      <c r="AU491">
        <f t="shared" si="29"/>
        <v>127.12</v>
      </c>
      <c r="AV491">
        <f t="shared" si="30"/>
        <v>22.8799999999999</v>
      </c>
      <c r="AW491">
        <f t="shared" si="31"/>
        <v>150</v>
      </c>
    </row>
    <row r="492" spans="1:49" ht="15" customHeight="1">
      <c r="A492" t="s">
        <v>1183</v>
      </c>
      <c r="B492" s="17" t="s">
        <v>1428</v>
      </c>
      <c r="C492" t="s">
        <v>21</v>
      </c>
      <c r="D492" s="10">
        <v>45852</v>
      </c>
      <c r="F492" t="s">
        <v>700</v>
      </c>
      <c r="H492" t="s">
        <v>137</v>
      </c>
      <c r="I492">
        <v>20549296689</v>
      </c>
      <c r="J492" t="s">
        <v>2401</v>
      </c>
      <c r="K492" s="10">
        <v>45852</v>
      </c>
      <c r="Q492">
        <v>1964</v>
      </c>
      <c r="R492">
        <v>1</v>
      </c>
      <c r="S492">
        <v>84.75</v>
      </c>
      <c r="T492">
        <v>100.01</v>
      </c>
      <c r="U492">
        <v>0</v>
      </c>
      <c r="V492">
        <v>84.75</v>
      </c>
      <c r="W492">
        <v>18.010000000000002</v>
      </c>
      <c r="X492" s="17">
        <v>15.26</v>
      </c>
      <c r="Y492">
        <v>100.01</v>
      </c>
      <c r="Z492">
        <v>1</v>
      </c>
      <c r="AA492">
        <v>1</v>
      </c>
      <c r="AB492">
        <v>5</v>
      </c>
      <c r="AC492" t="s">
        <v>138</v>
      </c>
      <c r="AD492">
        <v>2452</v>
      </c>
      <c r="AE492">
        <v>29362</v>
      </c>
      <c r="AF492" t="s">
        <v>2082</v>
      </c>
      <c r="AG492" t="s">
        <v>139</v>
      </c>
      <c r="AH492" t="s">
        <v>145</v>
      </c>
      <c r="AI492" t="s">
        <v>25</v>
      </c>
      <c r="AJ492">
        <v>6742</v>
      </c>
      <c r="AK492" t="s">
        <v>1283</v>
      </c>
      <c r="AL492" t="s">
        <v>1047</v>
      </c>
      <c r="AT492" t="str">
        <f t="shared" si="28"/>
        <v>F E001-00001195</v>
      </c>
      <c r="AU492">
        <f t="shared" si="29"/>
        <v>84.75</v>
      </c>
      <c r="AV492">
        <f t="shared" si="30"/>
        <v>15.26</v>
      </c>
      <c r="AW492">
        <f t="shared" si="31"/>
        <v>100.01</v>
      </c>
    </row>
    <row r="493" spans="1:49" ht="15" customHeight="1">
      <c r="A493" t="s">
        <v>1183</v>
      </c>
      <c r="B493" s="17" t="s">
        <v>1429</v>
      </c>
      <c r="C493" t="s">
        <v>21</v>
      </c>
      <c r="D493" s="10">
        <v>45850</v>
      </c>
      <c r="F493" t="s">
        <v>328</v>
      </c>
      <c r="G493" t="s">
        <v>1122</v>
      </c>
      <c r="H493" t="s">
        <v>137</v>
      </c>
      <c r="I493">
        <v>20563684268</v>
      </c>
      <c r="J493" t="s">
        <v>2402</v>
      </c>
      <c r="K493" s="10">
        <v>45850</v>
      </c>
      <c r="Q493">
        <v>279</v>
      </c>
      <c r="R493">
        <v>40</v>
      </c>
      <c r="S493">
        <v>200</v>
      </c>
      <c r="T493">
        <v>236</v>
      </c>
      <c r="U493">
        <v>0</v>
      </c>
      <c r="V493">
        <v>8000</v>
      </c>
      <c r="W493">
        <v>18</v>
      </c>
      <c r="X493">
        <v>1440</v>
      </c>
      <c r="Y493">
        <v>9440</v>
      </c>
      <c r="Z493">
        <v>1</v>
      </c>
      <c r="AA493">
        <v>1</v>
      </c>
      <c r="AB493">
        <v>5</v>
      </c>
      <c r="AC493" t="s">
        <v>138</v>
      </c>
      <c r="AD493">
        <v>384</v>
      </c>
      <c r="AE493">
        <v>29400</v>
      </c>
      <c r="AF493" t="s">
        <v>2061</v>
      </c>
      <c r="AG493" t="s">
        <v>138</v>
      </c>
      <c r="AH493" t="s">
        <v>145</v>
      </c>
      <c r="AI493" t="s">
        <v>25</v>
      </c>
      <c r="AJ493">
        <v>877</v>
      </c>
      <c r="AK493" t="s">
        <v>147</v>
      </c>
      <c r="AL493" t="s">
        <v>1123</v>
      </c>
      <c r="AT493" t="str">
        <f t="shared" si="28"/>
        <v>F E001-00000507</v>
      </c>
      <c r="AU493">
        <f t="shared" si="29"/>
        <v>8000</v>
      </c>
      <c r="AV493">
        <f t="shared" si="30"/>
        <v>1440</v>
      </c>
      <c r="AW493">
        <f t="shared" si="31"/>
        <v>9440</v>
      </c>
    </row>
    <row r="494" spans="1:49" ht="15" customHeight="1">
      <c r="A494" t="s">
        <v>1183</v>
      </c>
      <c r="B494" s="17" t="s">
        <v>1429</v>
      </c>
      <c r="C494" t="s">
        <v>21</v>
      </c>
      <c r="D494" s="10">
        <v>45850</v>
      </c>
      <c r="F494" t="s">
        <v>328</v>
      </c>
      <c r="G494" t="s">
        <v>1122</v>
      </c>
      <c r="H494" t="s">
        <v>137</v>
      </c>
      <c r="I494">
        <v>20563684268</v>
      </c>
      <c r="J494" t="s">
        <v>2402</v>
      </c>
      <c r="K494" s="10">
        <v>45850</v>
      </c>
      <c r="Q494">
        <v>279</v>
      </c>
      <c r="R494">
        <v>56</v>
      </c>
      <c r="S494">
        <v>120</v>
      </c>
      <c r="T494">
        <v>141.6</v>
      </c>
      <c r="U494">
        <v>0</v>
      </c>
      <c r="V494">
        <v>6720</v>
      </c>
      <c r="W494">
        <v>18</v>
      </c>
      <c r="X494" s="17">
        <v>1209.5999999999999</v>
      </c>
      <c r="Y494">
        <v>7929.6</v>
      </c>
      <c r="Z494">
        <v>1</v>
      </c>
      <c r="AA494">
        <v>1</v>
      </c>
      <c r="AB494">
        <v>5</v>
      </c>
      <c r="AC494" t="s">
        <v>138</v>
      </c>
      <c r="AD494">
        <v>384</v>
      </c>
      <c r="AE494">
        <v>29401</v>
      </c>
      <c r="AF494" t="s">
        <v>2061</v>
      </c>
      <c r="AG494" t="s">
        <v>138</v>
      </c>
      <c r="AH494" t="s">
        <v>145</v>
      </c>
      <c r="AI494" t="s">
        <v>25</v>
      </c>
      <c r="AJ494">
        <v>6743</v>
      </c>
      <c r="AK494" t="s">
        <v>1040</v>
      </c>
      <c r="AL494" t="s">
        <v>1123</v>
      </c>
      <c r="AT494" t="str">
        <f t="shared" si="28"/>
        <v>F E001-00000507</v>
      </c>
      <c r="AU494">
        <f t="shared" si="29"/>
        <v>6720</v>
      </c>
      <c r="AV494">
        <f t="shared" si="30"/>
        <v>1209.5999999999999</v>
      </c>
      <c r="AW494">
        <f t="shared" si="31"/>
        <v>7929.6</v>
      </c>
    </row>
    <row r="495" spans="1:49" ht="15" customHeight="1">
      <c r="A495" t="s">
        <v>1183</v>
      </c>
      <c r="B495" s="17" t="s">
        <v>1429</v>
      </c>
      <c r="C495" t="s">
        <v>21</v>
      </c>
      <c r="D495" s="10">
        <v>45850</v>
      </c>
      <c r="F495" t="s">
        <v>328</v>
      </c>
      <c r="G495" t="s">
        <v>1122</v>
      </c>
      <c r="H495" t="s">
        <v>137</v>
      </c>
      <c r="I495">
        <v>20563684268</v>
      </c>
      <c r="J495" t="s">
        <v>2402</v>
      </c>
      <c r="K495" s="10">
        <v>45850</v>
      </c>
      <c r="Q495">
        <v>279</v>
      </c>
      <c r="R495">
        <v>7</v>
      </c>
      <c r="S495" s="17" t="s">
        <v>1798</v>
      </c>
      <c r="T495" s="17" t="s">
        <v>1799</v>
      </c>
      <c r="U495">
        <v>0</v>
      </c>
      <c r="V495">
        <v>1280</v>
      </c>
      <c r="W495">
        <v>18</v>
      </c>
      <c r="X495" s="17">
        <v>230.4</v>
      </c>
      <c r="Y495">
        <v>1510.4</v>
      </c>
      <c r="Z495">
        <v>1</v>
      </c>
      <c r="AA495">
        <v>1</v>
      </c>
      <c r="AB495">
        <v>5</v>
      </c>
      <c r="AC495" t="s">
        <v>138</v>
      </c>
      <c r="AD495">
        <v>384</v>
      </c>
      <c r="AE495">
        <v>29404</v>
      </c>
      <c r="AF495" t="s">
        <v>2061</v>
      </c>
      <c r="AG495" t="s">
        <v>138</v>
      </c>
      <c r="AH495" t="s">
        <v>145</v>
      </c>
      <c r="AI495" t="s">
        <v>25</v>
      </c>
      <c r="AJ495">
        <v>6743</v>
      </c>
      <c r="AK495" t="s">
        <v>1040</v>
      </c>
      <c r="AL495" t="s">
        <v>1123</v>
      </c>
      <c r="AT495" t="str">
        <f t="shared" si="28"/>
        <v>F E001-00000507</v>
      </c>
      <c r="AU495">
        <f t="shared" si="29"/>
        <v>1280</v>
      </c>
      <c r="AV495">
        <f t="shared" si="30"/>
        <v>230.4</v>
      </c>
      <c r="AW495">
        <f t="shared" si="31"/>
        <v>1510.4</v>
      </c>
    </row>
    <row r="496" spans="1:49" ht="15" customHeight="1">
      <c r="A496" t="s">
        <v>1183</v>
      </c>
      <c r="B496" s="17" t="s">
        <v>1430</v>
      </c>
      <c r="C496" t="s">
        <v>21</v>
      </c>
      <c r="D496" s="10">
        <v>45850</v>
      </c>
      <c r="F496" t="s">
        <v>328</v>
      </c>
      <c r="G496" t="s">
        <v>1122</v>
      </c>
      <c r="H496" t="s">
        <v>137</v>
      </c>
      <c r="I496">
        <v>20563684268</v>
      </c>
      <c r="J496" t="s">
        <v>2403</v>
      </c>
      <c r="K496" s="10">
        <v>45850</v>
      </c>
      <c r="Q496">
        <v>279</v>
      </c>
      <c r="R496">
        <v>2</v>
      </c>
      <c r="S496">
        <v>830</v>
      </c>
      <c r="T496">
        <v>979.4</v>
      </c>
      <c r="U496">
        <v>0</v>
      </c>
      <c r="V496">
        <v>1660</v>
      </c>
      <c r="W496">
        <v>18</v>
      </c>
      <c r="X496" s="17">
        <v>298.79999999999899</v>
      </c>
      <c r="Y496">
        <v>1958.8</v>
      </c>
      <c r="Z496">
        <v>1</v>
      </c>
      <c r="AA496">
        <v>1</v>
      </c>
      <c r="AB496">
        <v>5</v>
      </c>
      <c r="AC496" t="s">
        <v>138</v>
      </c>
      <c r="AD496">
        <v>384</v>
      </c>
      <c r="AE496">
        <v>29349</v>
      </c>
      <c r="AF496" t="s">
        <v>2061</v>
      </c>
      <c r="AG496" t="s">
        <v>138</v>
      </c>
      <c r="AH496" t="s">
        <v>145</v>
      </c>
      <c r="AI496" t="s">
        <v>25</v>
      </c>
      <c r="AJ496">
        <v>6743</v>
      </c>
      <c r="AK496" t="s">
        <v>1040</v>
      </c>
      <c r="AL496" t="s">
        <v>1431</v>
      </c>
      <c r="AT496" t="str">
        <f t="shared" si="28"/>
        <v>F E001-00000506</v>
      </c>
      <c r="AU496">
        <f t="shared" si="29"/>
        <v>1660</v>
      </c>
      <c r="AV496">
        <f t="shared" si="30"/>
        <v>298.79999999999899</v>
      </c>
      <c r="AW496">
        <f t="shared" si="31"/>
        <v>1958.8</v>
      </c>
    </row>
    <row r="497" spans="1:49" ht="15" customHeight="1">
      <c r="A497" t="s">
        <v>1183</v>
      </c>
      <c r="B497" s="17" t="s">
        <v>1430</v>
      </c>
      <c r="C497" t="s">
        <v>21</v>
      </c>
      <c r="D497" s="10">
        <v>45850</v>
      </c>
      <c r="F497" t="s">
        <v>328</v>
      </c>
      <c r="G497" t="s">
        <v>1122</v>
      </c>
      <c r="H497" t="s">
        <v>137</v>
      </c>
      <c r="I497">
        <v>20563684268</v>
      </c>
      <c r="J497" t="s">
        <v>2403</v>
      </c>
      <c r="K497" s="10">
        <v>45850</v>
      </c>
      <c r="Q497">
        <v>279</v>
      </c>
      <c r="R497">
        <v>10</v>
      </c>
      <c r="S497">
        <v>211</v>
      </c>
      <c r="T497" s="17" t="s">
        <v>1800</v>
      </c>
      <c r="U497">
        <v>0</v>
      </c>
      <c r="V497">
        <v>2110</v>
      </c>
      <c r="W497">
        <v>18</v>
      </c>
      <c r="X497" s="17">
        <v>379.8</v>
      </c>
      <c r="Y497">
        <v>2489.8000000000002</v>
      </c>
      <c r="Z497">
        <v>1</v>
      </c>
      <c r="AA497">
        <v>1</v>
      </c>
      <c r="AB497">
        <v>5</v>
      </c>
      <c r="AC497" t="s">
        <v>138</v>
      </c>
      <c r="AD497">
        <v>384</v>
      </c>
      <c r="AE497">
        <v>29350</v>
      </c>
      <c r="AF497" t="s">
        <v>2061</v>
      </c>
      <c r="AG497" t="s">
        <v>138</v>
      </c>
      <c r="AH497" t="s">
        <v>145</v>
      </c>
      <c r="AI497" t="s">
        <v>25</v>
      </c>
      <c r="AJ497">
        <v>6743</v>
      </c>
      <c r="AK497" t="s">
        <v>1040</v>
      </c>
      <c r="AL497" t="s">
        <v>1431</v>
      </c>
      <c r="AT497" t="str">
        <f t="shared" si="28"/>
        <v>F E001-00000506</v>
      </c>
      <c r="AU497">
        <f t="shared" si="29"/>
        <v>2110</v>
      </c>
      <c r="AV497">
        <f t="shared" si="30"/>
        <v>379.8</v>
      </c>
      <c r="AW497">
        <f t="shared" si="31"/>
        <v>2489.8000000000002</v>
      </c>
    </row>
    <row r="498" spans="1:49" ht="15" customHeight="1">
      <c r="A498" t="s">
        <v>1183</v>
      </c>
      <c r="B498" s="17" t="s">
        <v>1430</v>
      </c>
      <c r="C498" t="s">
        <v>21</v>
      </c>
      <c r="D498" s="10">
        <v>45850</v>
      </c>
      <c r="F498" t="s">
        <v>328</v>
      </c>
      <c r="G498" t="s">
        <v>1122</v>
      </c>
      <c r="H498" t="s">
        <v>137</v>
      </c>
      <c r="I498">
        <v>20563684268</v>
      </c>
      <c r="J498" t="s">
        <v>2403</v>
      </c>
      <c r="K498" s="10">
        <v>45850</v>
      </c>
      <c r="Q498">
        <v>279</v>
      </c>
      <c r="R498">
        <v>65</v>
      </c>
      <c r="S498">
        <v>166</v>
      </c>
      <c r="T498" s="17" t="s">
        <v>1801</v>
      </c>
      <c r="U498">
        <v>0</v>
      </c>
      <c r="V498">
        <v>10790</v>
      </c>
      <c r="W498">
        <v>18</v>
      </c>
      <c r="X498" s="17">
        <v>1942.2</v>
      </c>
      <c r="Y498">
        <v>12732.2</v>
      </c>
      <c r="Z498">
        <v>1</v>
      </c>
      <c r="AA498">
        <v>1</v>
      </c>
      <c r="AB498">
        <v>5</v>
      </c>
      <c r="AC498" t="s">
        <v>138</v>
      </c>
      <c r="AD498">
        <v>384</v>
      </c>
      <c r="AE498">
        <v>29351</v>
      </c>
      <c r="AF498" t="s">
        <v>2061</v>
      </c>
      <c r="AG498" t="s">
        <v>138</v>
      </c>
      <c r="AH498" t="s">
        <v>145</v>
      </c>
      <c r="AI498" t="s">
        <v>25</v>
      </c>
      <c r="AJ498">
        <v>6743</v>
      </c>
      <c r="AK498" t="s">
        <v>1040</v>
      </c>
      <c r="AL498" t="s">
        <v>1431</v>
      </c>
      <c r="AT498" t="str">
        <f t="shared" si="28"/>
        <v>F E001-00000506</v>
      </c>
      <c r="AU498">
        <f t="shared" si="29"/>
        <v>10790</v>
      </c>
      <c r="AV498">
        <f t="shared" si="30"/>
        <v>1942.2</v>
      </c>
      <c r="AW498">
        <f t="shared" si="31"/>
        <v>12732.2</v>
      </c>
    </row>
    <row r="499" spans="1:49" ht="15" customHeight="1">
      <c r="A499" t="s">
        <v>1183</v>
      </c>
      <c r="B499" s="17" t="s">
        <v>1430</v>
      </c>
      <c r="C499" t="s">
        <v>21</v>
      </c>
      <c r="D499" s="10">
        <v>45850</v>
      </c>
      <c r="F499" t="s">
        <v>328</v>
      </c>
      <c r="G499" t="s">
        <v>1122</v>
      </c>
      <c r="H499" t="s">
        <v>137</v>
      </c>
      <c r="I499">
        <v>20563684268</v>
      </c>
      <c r="J499" t="s">
        <v>2403</v>
      </c>
      <c r="K499" s="10">
        <v>45850</v>
      </c>
      <c r="Q499">
        <v>279</v>
      </c>
      <c r="R499">
        <v>55</v>
      </c>
      <c r="S499">
        <v>99</v>
      </c>
      <c r="T499" s="17" t="s">
        <v>1802</v>
      </c>
      <c r="U499">
        <v>0</v>
      </c>
      <c r="V499">
        <v>5445</v>
      </c>
      <c r="W499">
        <v>18</v>
      </c>
      <c r="X499" s="17">
        <v>980.1</v>
      </c>
      <c r="Y499">
        <v>6425.1</v>
      </c>
      <c r="Z499">
        <v>1</v>
      </c>
      <c r="AA499">
        <v>1</v>
      </c>
      <c r="AB499">
        <v>5</v>
      </c>
      <c r="AC499" t="s">
        <v>138</v>
      </c>
      <c r="AD499">
        <v>384</v>
      </c>
      <c r="AE499">
        <v>29352</v>
      </c>
      <c r="AF499" t="s">
        <v>2061</v>
      </c>
      <c r="AG499" t="s">
        <v>138</v>
      </c>
      <c r="AH499" t="s">
        <v>145</v>
      </c>
      <c r="AI499" t="s">
        <v>25</v>
      </c>
      <c r="AJ499">
        <v>6743</v>
      </c>
      <c r="AK499" t="s">
        <v>1040</v>
      </c>
      <c r="AL499" t="s">
        <v>1431</v>
      </c>
      <c r="AT499" t="str">
        <f t="shared" si="28"/>
        <v>F E001-00000506</v>
      </c>
      <c r="AU499">
        <f t="shared" si="29"/>
        <v>5445</v>
      </c>
      <c r="AV499">
        <f t="shared" si="30"/>
        <v>980.1</v>
      </c>
      <c r="AW499">
        <f t="shared" si="31"/>
        <v>6425.1</v>
      </c>
    </row>
    <row r="500" spans="1:49" ht="15" customHeight="1">
      <c r="A500" t="s">
        <v>1183</v>
      </c>
      <c r="B500" s="17" t="s">
        <v>1430</v>
      </c>
      <c r="C500" t="s">
        <v>21</v>
      </c>
      <c r="D500" s="10">
        <v>45850</v>
      </c>
      <c r="F500" t="s">
        <v>328</v>
      </c>
      <c r="G500" t="s">
        <v>1122</v>
      </c>
      <c r="H500" t="s">
        <v>137</v>
      </c>
      <c r="I500">
        <v>20563684268</v>
      </c>
      <c r="J500" t="s">
        <v>2403</v>
      </c>
      <c r="K500" s="10">
        <v>45850</v>
      </c>
      <c r="Q500">
        <v>279</v>
      </c>
      <c r="R500">
        <v>6</v>
      </c>
      <c r="S500">
        <v>769.495</v>
      </c>
      <c r="T500" s="17" t="s">
        <v>1803</v>
      </c>
      <c r="U500">
        <v>0</v>
      </c>
      <c r="V500">
        <v>4616.97</v>
      </c>
      <c r="W500">
        <v>18</v>
      </c>
      <c r="X500" s="17">
        <v>831.05</v>
      </c>
      <c r="Y500">
        <v>5448.02</v>
      </c>
      <c r="Z500">
        <v>1</v>
      </c>
      <c r="AA500">
        <v>1</v>
      </c>
      <c r="AB500">
        <v>5</v>
      </c>
      <c r="AC500" t="s">
        <v>138</v>
      </c>
      <c r="AD500">
        <v>384</v>
      </c>
      <c r="AE500">
        <v>29353</v>
      </c>
      <c r="AF500" t="s">
        <v>2061</v>
      </c>
      <c r="AG500" t="s">
        <v>138</v>
      </c>
      <c r="AH500" t="s">
        <v>145</v>
      </c>
      <c r="AI500" t="s">
        <v>25</v>
      </c>
      <c r="AJ500">
        <v>6743</v>
      </c>
      <c r="AK500" t="s">
        <v>1040</v>
      </c>
      <c r="AL500" t="s">
        <v>1431</v>
      </c>
      <c r="AT500" t="str">
        <f t="shared" si="28"/>
        <v>F E001-00000506</v>
      </c>
      <c r="AU500">
        <f t="shared" si="29"/>
        <v>4616.97</v>
      </c>
      <c r="AV500">
        <f t="shared" si="30"/>
        <v>831.05</v>
      </c>
      <c r="AW500">
        <f t="shared" si="31"/>
        <v>5448.02</v>
      </c>
    </row>
    <row r="501" spans="1:49" ht="15" customHeight="1">
      <c r="A501" t="s">
        <v>1333</v>
      </c>
      <c r="B501">
        <v>237482</v>
      </c>
      <c r="C501" t="s">
        <v>21</v>
      </c>
      <c r="D501" s="10">
        <v>45849</v>
      </c>
      <c r="F501" t="s">
        <v>422</v>
      </c>
      <c r="H501" t="s">
        <v>137</v>
      </c>
      <c r="I501">
        <v>20331898008</v>
      </c>
      <c r="J501" t="s">
        <v>2404</v>
      </c>
      <c r="K501" s="10">
        <v>45849</v>
      </c>
      <c r="Q501">
        <v>1892</v>
      </c>
      <c r="R501">
        <v>1</v>
      </c>
      <c r="S501">
        <v>590.76</v>
      </c>
      <c r="T501">
        <v>697.1</v>
      </c>
      <c r="U501">
        <v>0</v>
      </c>
      <c r="V501">
        <v>590.76</v>
      </c>
      <c r="W501">
        <v>18</v>
      </c>
      <c r="X501" s="17">
        <v>106.34</v>
      </c>
      <c r="Y501">
        <v>697.1</v>
      </c>
      <c r="Z501">
        <v>1</v>
      </c>
      <c r="AA501">
        <v>1</v>
      </c>
      <c r="AB501">
        <v>5</v>
      </c>
      <c r="AC501" t="s">
        <v>138</v>
      </c>
      <c r="AD501">
        <v>1450</v>
      </c>
      <c r="AE501">
        <v>29480</v>
      </c>
      <c r="AF501" t="s">
        <v>2405</v>
      </c>
      <c r="AG501" t="s">
        <v>139</v>
      </c>
      <c r="AH501" t="s">
        <v>145</v>
      </c>
      <c r="AI501" t="s">
        <v>25</v>
      </c>
      <c r="AJ501">
        <v>6695</v>
      </c>
      <c r="AK501" t="s">
        <v>1252</v>
      </c>
      <c r="AL501" t="s">
        <v>1164</v>
      </c>
      <c r="AT501" t="str">
        <f t="shared" si="28"/>
        <v>R S108-237482</v>
      </c>
      <c r="AU501">
        <f t="shared" si="29"/>
        <v>590.76</v>
      </c>
      <c r="AV501">
        <f t="shared" si="30"/>
        <v>106.34</v>
      </c>
      <c r="AW501">
        <f t="shared" si="31"/>
        <v>697.1</v>
      </c>
    </row>
    <row r="502" spans="1:49" ht="15" customHeight="1">
      <c r="A502" t="s">
        <v>1240</v>
      </c>
      <c r="B502" s="17" t="s">
        <v>1432</v>
      </c>
      <c r="C502" t="s">
        <v>21</v>
      </c>
      <c r="D502" s="10">
        <v>45849</v>
      </c>
      <c r="F502" t="s">
        <v>264</v>
      </c>
      <c r="H502" t="s">
        <v>137</v>
      </c>
      <c r="I502">
        <v>20546099904</v>
      </c>
      <c r="J502" t="s">
        <v>2406</v>
      </c>
      <c r="K502" s="10">
        <v>45849</v>
      </c>
      <c r="Q502">
        <v>1895</v>
      </c>
      <c r="R502">
        <v>1000</v>
      </c>
      <c r="S502">
        <v>0.16949</v>
      </c>
      <c r="T502">
        <v>0.2</v>
      </c>
      <c r="U502">
        <v>0</v>
      </c>
      <c r="V502">
        <v>169.49</v>
      </c>
      <c r="W502">
        <v>18</v>
      </c>
      <c r="X502" s="17">
        <v>30.509999999999899</v>
      </c>
      <c r="Y502">
        <v>200</v>
      </c>
      <c r="Z502">
        <v>1</v>
      </c>
      <c r="AA502">
        <v>1</v>
      </c>
      <c r="AB502">
        <v>5</v>
      </c>
      <c r="AC502" t="s">
        <v>138</v>
      </c>
      <c r="AD502">
        <v>1400</v>
      </c>
      <c r="AE502">
        <v>29367</v>
      </c>
      <c r="AF502" t="s">
        <v>2218</v>
      </c>
      <c r="AG502" t="s">
        <v>139</v>
      </c>
      <c r="AH502" t="s">
        <v>145</v>
      </c>
      <c r="AI502" t="s">
        <v>25</v>
      </c>
      <c r="AJ502">
        <v>877</v>
      </c>
      <c r="AK502" t="s">
        <v>147</v>
      </c>
      <c r="AL502" t="s">
        <v>1086</v>
      </c>
      <c r="AT502" t="str">
        <f t="shared" si="28"/>
        <v>F NÂ° F001-00009163</v>
      </c>
      <c r="AU502">
        <f t="shared" si="29"/>
        <v>169.49</v>
      </c>
      <c r="AV502">
        <f t="shared" si="30"/>
        <v>30.509999999999899</v>
      </c>
      <c r="AW502">
        <f t="shared" si="31"/>
        <v>200</v>
      </c>
    </row>
    <row r="503" spans="1:49" ht="15" customHeight="1">
      <c r="A503" t="s">
        <v>1240</v>
      </c>
      <c r="B503" s="17" t="s">
        <v>1432</v>
      </c>
      <c r="C503" t="s">
        <v>21</v>
      </c>
      <c r="D503" s="10">
        <v>45849</v>
      </c>
      <c r="F503" t="s">
        <v>264</v>
      </c>
      <c r="H503" t="s">
        <v>137</v>
      </c>
      <c r="I503">
        <v>20546099904</v>
      </c>
      <c r="J503" t="s">
        <v>2406</v>
      </c>
      <c r="K503" s="10">
        <v>45849</v>
      </c>
      <c r="Q503">
        <v>1895</v>
      </c>
      <c r="R503">
        <v>1000</v>
      </c>
      <c r="S503" s="17" t="s">
        <v>1757</v>
      </c>
      <c r="T503">
        <v>0.183</v>
      </c>
      <c r="U503">
        <v>0</v>
      </c>
      <c r="V503">
        <v>155.08000000000001</v>
      </c>
      <c r="W503">
        <v>18</v>
      </c>
      <c r="X503" s="17">
        <v>27.919999999999899</v>
      </c>
      <c r="Y503">
        <v>183</v>
      </c>
      <c r="Z503">
        <v>1</v>
      </c>
      <c r="AA503">
        <v>1</v>
      </c>
      <c r="AB503">
        <v>5</v>
      </c>
      <c r="AC503" t="s">
        <v>138</v>
      </c>
      <c r="AD503">
        <v>1400</v>
      </c>
      <c r="AE503">
        <v>29368</v>
      </c>
      <c r="AF503" t="s">
        <v>2218</v>
      </c>
      <c r="AG503" t="s">
        <v>139</v>
      </c>
      <c r="AH503" t="s">
        <v>145</v>
      </c>
      <c r="AI503" t="s">
        <v>25</v>
      </c>
      <c r="AJ503">
        <v>877</v>
      </c>
      <c r="AK503" t="s">
        <v>147</v>
      </c>
      <c r="AL503" t="s">
        <v>1086</v>
      </c>
      <c r="AT503" t="str">
        <f t="shared" si="28"/>
        <v>F NÂ° F001-00009163</v>
      </c>
      <c r="AU503">
        <f t="shared" si="29"/>
        <v>155.08000000000001</v>
      </c>
      <c r="AV503">
        <f t="shared" si="30"/>
        <v>27.919999999999899</v>
      </c>
      <c r="AW503">
        <f t="shared" si="31"/>
        <v>183</v>
      </c>
    </row>
    <row r="504" spans="1:49" ht="15" customHeight="1">
      <c r="A504" t="s">
        <v>1240</v>
      </c>
      <c r="B504" s="17" t="s">
        <v>1432</v>
      </c>
      <c r="C504" t="s">
        <v>21</v>
      </c>
      <c r="D504" s="10">
        <v>45849</v>
      </c>
      <c r="F504" t="s">
        <v>264</v>
      </c>
      <c r="H504" t="s">
        <v>137</v>
      </c>
      <c r="I504">
        <v>20546099904</v>
      </c>
      <c r="J504" t="s">
        <v>2406</v>
      </c>
      <c r="K504" s="10">
        <v>45849</v>
      </c>
      <c r="Q504">
        <v>1895</v>
      </c>
      <c r="R504">
        <v>1000</v>
      </c>
      <c r="S504" s="17" t="s">
        <v>1757</v>
      </c>
      <c r="T504">
        <v>0.183</v>
      </c>
      <c r="U504">
        <v>0</v>
      </c>
      <c r="V504">
        <v>155.08000000000001</v>
      </c>
      <c r="W504">
        <v>18</v>
      </c>
      <c r="X504" s="17">
        <v>27.919999999999899</v>
      </c>
      <c r="Y504">
        <v>183</v>
      </c>
      <c r="Z504">
        <v>1</v>
      </c>
      <c r="AA504">
        <v>1</v>
      </c>
      <c r="AB504">
        <v>5</v>
      </c>
      <c r="AC504" t="s">
        <v>138</v>
      </c>
      <c r="AD504">
        <v>1400</v>
      </c>
      <c r="AE504">
        <v>29369</v>
      </c>
      <c r="AF504" t="s">
        <v>2218</v>
      </c>
      <c r="AG504" t="s">
        <v>139</v>
      </c>
      <c r="AH504" t="s">
        <v>145</v>
      </c>
      <c r="AI504" t="s">
        <v>25</v>
      </c>
      <c r="AJ504">
        <v>877</v>
      </c>
      <c r="AK504" t="s">
        <v>147</v>
      </c>
      <c r="AL504" t="s">
        <v>1086</v>
      </c>
      <c r="AT504" t="str">
        <f t="shared" si="28"/>
        <v>F NÂ° F001-00009163</v>
      </c>
      <c r="AU504">
        <f t="shared" si="29"/>
        <v>155.08000000000001</v>
      </c>
      <c r="AV504">
        <f t="shared" si="30"/>
        <v>27.919999999999899</v>
      </c>
      <c r="AW504">
        <f t="shared" si="31"/>
        <v>183</v>
      </c>
    </row>
    <row r="505" spans="1:49" ht="15" customHeight="1">
      <c r="A505" t="s">
        <v>1240</v>
      </c>
      <c r="B505" s="17" t="s">
        <v>1432</v>
      </c>
      <c r="C505" t="s">
        <v>21</v>
      </c>
      <c r="D505" s="10">
        <v>45849</v>
      </c>
      <c r="F505" t="s">
        <v>264</v>
      </c>
      <c r="H505" t="s">
        <v>137</v>
      </c>
      <c r="I505">
        <v>20546099904</v>
      </c>
      <c r="J505" t="s">
        <v>2406</v>
      </c>
      <c r="K505" s="10">
        <v>45849</v>
      </c>
      <c r="Q505">
        <v>1895</v>
      </c>
      <c r="R505">
        <v>1000</v>
      </c>
      <c r="S505" s="17" t="s">
        <v>1757</v>
      </c>
      <c r="T505">
        <v>0.183</v>
      </c>
      <c r="U505">
        <v>0</v>
      </c>
      <c r="V505">
        <v>155.08000000000001</v>
      </c>
      <c r="W505">
        <v>18</v>
      </c>
      <c r="X505" s="17">
        <v>27.919999999999899</v>
      </c>
      <c r="Y505">
        <v>183</v>
      </c>
      <c r="Z505">
        <v>1</v>
      </c>
      <c r="AA505">
        <v>1</v>
      </c>
      <c r="AB505">
        <v>5</v>
      </c>
      <c r="AC505" t="s">
        <v>138</v>
      </c>
      <c r="AD505">
        <v>1400</v>
      </c>
      <c r="AE505">
        <v>29370</v>
      </c>
      <c r="AF505" t="s">
        <v>2218</v>
      </c>
      <c r="AG505" t="s">
        <v>139</v>
      </c>
      <c r="AH505" t="s">
        <v>145</v>
      </c>
      <c r="AI505" t="s">
        <v>25</v>
      </c>
      <c r="AJ505">
        <v>877</v>
      </c>
      <c r="AK505" t="s">
        <v>147</v>
      </c>
      <c r="AL505" t="s">
        <v>1086</v>
      </c>
      <c r="AT505" t="str">
        <f t="shared" si="28"/>
        <v>F NÂ° F001-00009163</v>
      </c>
      <c r="AU505">
        <f t="shared" si="29"/>
        <v>155.08000000000001</v>
      </c>
      <c r="AV505">
        <f t="shared" si="30"/>
        <v>27.919999999999899</v>
      </c>
      <c r="AW505">
        <f t="shared" si="31"/>
        <v>183</v>
      </c>
    </row>
    <row r="506" spans="1:49" ht="15" customHeight="1">
      <c r="A506" t="s">
        <v>1240</v>
      </c>
      <c r="B506" s="17" t="s">
        <v>1432</v>
      </c>
      <c r="C506" t="s">
        <v>21</v>
      </c>
      <c r="D506" s="10">
        <v>45849</v>
      </c>
      <c r="F506" t="s">
        <v>264</v>
      </c>
      <c r="H506" t="s">
        <v>137</v>
      </c>
      <c r="I506">
        <v>20546099904</v>
      </c>
      <c r="J506" t="s">
        <v>2406</v>
      </c>
      <c r="K506" s="10">
        <v>45849</v>
      </c>
      <c r="Q506">
        <v>1895</v>
      </c>
      <c r="R506">
        <v>500</v>
      </c>
      <c r="S506">
        <v>0.17796000000000001</v>
      </c>
      <c r="T506">
        <v>0.21</v>
      </c>
      <c r="U506">
        <v>0</v>
      </c>
      <c r="V506">
        <v>88.98</v>
      </c>
      <c r="W506">
        <v>18</v>
      </c>
      <c r="X506" s="17">
        <v>16.0199999999999</v>
      </c>
      <c r="Y506">
        <v>105</v>
      </c>
      <c r="Z506">
        <v>1</v>
      </c>
      <c r="AA506">
        <v>1</v>
      </c>
      <c r="AB506">
        <v>5</v>
      </c>
      <c r="AC506" t="s">
        <v>138</v>
      </c>
      <c r="AD506">
        <v>1400</v>
      </c>
      <c r="AE506">
        <v>29371</v>
      </c>
      <c r="AF506" t="s">
        <v>2218</v>
      </c>
      <c r="AG506" t="s">
        <v>139</v>
      </c>
      <c r="AH506" t="s">
        <v>145</v>
      </c>
      <c r="AI506" t="s">
        <v>25</v>
      </c>
      <c r="AJ506">
        <v>877</v>
      </c>
      <c r="AK506" t="s">
        <v>147</v>
      </c>
      <c r="AL506" t="s">
        <v>1086</v>
      </c>
      <c r="AT506" t="str">
        <f t="shared" si="28"/>
        <v>F NÂ° F001-00009163</v>
      </c>
      <c r="AU506">
        <f t="shared" si="29"/>
        <v>88.98</v>
      </c>
      <c r="AV506">
        <f t="shared" si="30"/>
        <v>16.0199999999999</v>
      </c>
      <c r="AW506">
        <f t="shared" si="31"/>
        <v>105</v>
      </c>
    </row>
    <row r="507" spans="1:49" ht="15" customHeight="1">
      <c r="A507" t="s">
        <v>1240</v>
      </c>
      <c r="B507" s="17" t="s">
        <v>1432</v>
      </c>
      <c r="C507" t="s">
        <v>21</v>
      </c>
      <c r="D507" s="10">
        <v>45849</v>
      </c>
      <c r="F507" t="s">
        <v>264</v>
      </c>
      <c r="H507" t="s">
        <v>137</v>
      </c>
      <c r="I507">
        <v>20546099904</v>
      </c>
      <c r="J507" t="s">
        <v>2406</v>
      </c>
      <c r="K507" s="10">
        <v>45849</v>
      </c>
      <c r="Q507">
        <v>1895</v>
      </c>
      <c r="R507">
        <v>500</v>
      </c>
      <c r="S507">
        <v>0.17796000000000001</v>
      </c>
      <c r="T507">
        <v>0.21</v>
      </c>
      <c r="U507">
        <v>0</v>
      </c>
      <c r="V507">
        <v>88.98</v>
      </c>
      <c r="W507">
        <v>18</v>
      </c>
      <c r="X507" s="17">
        <v>16.0199999999999</v>
      </c>
      <c r="Y507">
        <v>105</v>
      </c>
      <c r="Z507">
        <v>1</v>
      </c>
      <c r="AA507">
        <v>1</v>
      </c>
      <c r="AB507">
        <v>5</v>
      </c>
      <c r="AC507" t="s">
        <v>138</v>
      </c>
      <c r="AD507">
        <v>1400</v>
      </c>
      <c r="AE507">
        <v>29372</v>
      </c>
      <c r="AF507" t="s">
        <v>2218</v>
      </c>
      <c r="AG507" t="s">
        <v>139</v>
      </c>
      <c r="AH507" t="s">
        <v>145</v>
      </c>
      <c r="AI507" t="s">
        <v>25</v>
      </c>
      <c r="AJ507">
        <v>877</v>
      </c>
      <c r="AK507" t="s">
        <v>147</v>
      </c>
      <c r="AL507" t="s">
        <v>1086</v>
      </c>
      <c r="AT507" t="str">
        <f t="shared" si="28"/>
        <v>F NÂ° F001-00009163</v>
      </c>
      <c r="AU507">
        <f t="shared" si="29"/>
        <v>88.98</v>
      </c>
      <c r="AV507">
        <f t="shared" si="30"/>
        <v>16.0199999999999</v>
      </c>
      <c r="AW507">
        <f t="shared" si="31"/>
        <v>105</v>
      </c>
    </row>
    <row r="508" spans="1:49" ht="15" customHeight="1">
      <c r="A508" t="s">
        <v>1240</v>
      </c>
      <c r="B508" s="17" t="s">
        <v>1432</v>
      </c>
      <c r="C508" t="s">
        <v>21</v>
      </c>
      <c r="D508" s="10">
        <v>45849</v>
      </c>
      <c r="F508" t="s">
        <v>264</v>
      </c>
      <c r="H508" t="s">
        <v>137</v>
      </c>
      <c r="I508">
        <v>20546099904</v>
      </c>
      <c r="J508" t="s">
        <v>2406</v>
      </c>
      <c r="K508" s="10">
        <v>45849</v>
      </c>
      <c r="Q508">
        <v>1895</v>
      </c>
      <c r="R508">
        <v>500</v>
      </c>
      <c r="S508">
        <v>0.17796000000000001</v>
      </c>
      <c r="T508">
        <v>0.21</v>
      </c>
      <c r="U508">
        <v>0</v>
      </c>
      <c r="V508">
        <v>88.98</v>
      </c>
      <c r="W508">
        <v>18</v>
      </c>
      <c r="X508" s="17">
        <v>16.0199999999999</v>
      </c>
      <c r="Y508">
        <v>105</v>
      </c>
      <c r="Z508">
        <v>1</v>
      </c>
      <c r="AA508">
        <v>1</v>
      </c>
      <c r="AB508">
        <v>5</v>
      </c>
      <c r="AC508" t="s">
        <v>138</v>
      </c>
      <c r="AD508">
        <v>1400</v>
      </c>
      <c r="AE508">
        <v>29373</v>
      </c>
      <c r="AF508" t="s">
        <v>2218</v>
      </c>
      <c r="AG508" t="s">
        <v>139</v>
      </c>
      <c r="AH508" t="s">
        <v>145</v>
      </c>
      <c r="AI508" t="s">
        <v>25</v>
      </c>
      <c r="AJ508">
        <v>877</v>
      </c>
      <c r="AK508" t="s">
        <v>147</v>
      </c>
      <c r="AL508" t="s">
        <v>1086</v>
      </c>
      <c r="AT508" t="str">
        <f t="shared" si="28"/>
        <v>F NÂ° F001-00009163</v>
      </c>
      <c r="AU508">
        <f t="shared" si="29"/>
        <v>88.98</v>
      </c>
      <c r="AV508">
        <f t="shared" si="30"/>
        <v>16.0199999999999</v>
      </c>
      <c r="AW508">
        <f t="shared" si="31"/>
        <v>105</v>
      </c>
    </row>
    <row r="509" spans="1:49" ht="15" customHeight="1">
      <c r="A509" t="s">
        <v>1240</v>
      </c>
      <c r="B509" s="17" t="s">
        <v>1432</v>
      </c>
      <c r="C509" t="s">
        <v>21</v>
      </c>
      <c r="D509" s="10">
        <v>45849</v>
      </c>
      <c r="F509" t="s">
        <v>264</v>
      </c>
      <c r="H509" t="s">
        <v>137</v>
      </c>
      <c r="I509">
        <v>20546099904</v>
      </c>
      <c r="J509" t="s">
        <v>2406</v>
      </c>
      <c r="K509" s="10">
        <v>45849</v>
      </c>
      <c r="Q509">
        <v>1895</v>
      </c>
      <c r="R509">
        <v>500</v>
      </c>
      <c r="S509">
        <v>0.17796000000000001</v>
      </c>
      <c r="T509">
        <v>0.21</v>
      </c>
      <c r="U509">
        <v>0</v>
      </c>
      <c r="V509">
        <v>88.98</v>
      </c>
      <c r="W509">
        <v>18</v>
      </c>
      <c r="X509" s="17">
        <v>16.0199999999999</v>
      </c>
      <c r="Y509">
        <v>105</v>
      </c>
      <c r="Z509">
        <v>1</v>
      </c>
      <c r="AA509">
        <v>1</v>
      </c>
      <c r="AB509">
        <v>5</v>
      </c>
      <c r="AC509" t="s">
        <v>138</v>
      </c>
      <c r="AD509">
        <v>1400</v>
      </c>
      <c r="AE509">
        <v>29374</v>
      </c>
      <c r="AF509" t="s">
        <v>2218</v>
      </c>
      <c r="AG509" t="s">
        <v>139</v>
      </c>
      <c r="AH509" t="s">
        <v>145</v>
      </c>
      <c r="AI509" t="s">
        <v>25</v>
      </c>
      <c r="AJ509">
        <v>877</v>
      </c>
      <c r="AK509" t="s">
        <v>147</v>
      </c>
      <c r="AL509" t="s">
        <v>1086</v>
      </c>
      <c r="AT509" t="str">
        <f t="shared" si="28"/>
        <v>F NÂ° F001-00009163</v>
      </c>
      <c r="AU509">
        <f t="shared" si="29"/>
        <v>88.98</v>
      </c>
      <c r="AV509">
        <f t="shared" si="30"/>
        <v>16.0199999999999</v>
      </c>
      <c r="AW509">
        <f t="shared" si="31"/>
        <v>105</v>
      </c>
    </row>
    <row r="510" spans="1:49" ht="15" customHeight="1">
      <c r="A510" t="s">
        <v>1240</v>
      </c>
      <c r="B510" s="17" t="s">
        <v>1432</v>
      </c>
      <c r="C510" t="s">
        <v>21</v>
      </c>
      <c r="D510" s="10">
        <v>45849</v>
      </c>
      <c r="F510" t="s">
        <v>264</v>
      </c>
      <c r="H510" t="s">
        <v>137</v>
      </c>
      <c r="I510">
        <v>20546099904</v>
      </c>
      <c r="J510" t="s">
        <v>2406</v>
      </c>
      <c r="K510" s="10">
        <v>45849</v>
      </c>
      <c r="Q510">
        <v>1895</v>
      </c>
      <c r="R510">
        <v>3000</v>
      </c>
      <c r="S510" s="17" t="s">
        <v>1804</v>
      </c>
      <c r="T510">
        <v>0.122</v>
      </c>
      <c r="U510">
        <v>0</v>
      </c>
      <c r="V510">
        <v>310.17</v>
      </c>
      <c r="W510">
        <v>18</v>
      </c>
      <c r="X510" s="17">
        <v>55.829999999999899</v>
      </c>
      <c r="Y510">
        <v>366</v>
      </c>
      <c r="Z510">
        <v>1</v>
      </c>
      <c r="AA510">
        <v>1</v>
      </c>
      <c r="AB510">
        <v>5</v>
      </c>
      <c r="AC510" t="s">
        <v>138</v>
      </c>
      <c r="AD510">
        <v>1400</v>
      </c>
      <c r="AE510">
        <v>29375</v>
      </c>
      <c r="AF510" t="s">
        <v>2218</v>
      </c>
      <c r="AG510" t="s">
        <v>139</v>
      </c>
      <c r="AH510" t="s">
        <v>145</v>
      </c>
      <c r="AI510" t="s">
        <v>25</v>
      </c>
      <c r="AJ510">
        <v>877</v>
      </c>
      <c r="AK510" t="s">
        <v>147</v>
      </c>
      <c r="AL510" t="s">
        <v>1086</v>
      </c>
      <c r="AT510" t="str">
        <f t="shared" si="28"/>
        <v>F NÂ° F001-00009163</v>
      </c>
      <c r="AU510">
        <f t="shared" si="29"/>
        <v>310.17</v>
      </c>
      <c r="AV510">
        <f t="shared" si="30"/>
        <v>55.829999999999899</v>
      </c>
      <c r="AW510">
        <f t="shared" si="31"/>
        <v>366</v>
      </c>
    </row>
    <row r="511" spans="1:49" ht="15" customHeight="1">
      <c r="A511" t="s">
        <v>1240</v>
      </c>
      <c r="B511" s="17" t="s">
        <v>1432</v>
      </c>
      <c r="C511" t="s">
        <v>21</v>
      </c>
      <c r="D511" s="10">
        <v>45849</v>
      </c>
      <c r="F511" t="s">
        <v>264</v>
      </c>
      <c r="H511" t="s">
        <v>137</v>
      </c>
      <c r="I511">
        <v>20546099904</v>
      </c>
      <c r="J511" t="s">
        <v>2406</v>
      </c>
      <c r="K511" s="10">
        <v>45849</v>
      </c>
      <c r="Q511">
        <v>1895</v>
      </c>
      <c r="R511">
        <v>1000</v>
      </c>
      <c r="S511">
        <v>0.31017</v>
      </c>
      <c r="T511">
        <v>0.36599999999999999</v>
      </c>
      <c r="U511">
        <v>0</v>
      </c>
      <c r="V511">
        <v>310.17</v>
      </c>
      <c r="W511">
        <v>18</v>
      </c>
      <c r="X511" s="17">
        <v>55.829999999999899</v>
      </c>
      <c r="Y511">
        <v>366</v>
      </c>
      <c r="Z511">
        <v>1</v>
      </c>
      <c r="AA511">
        <v>1</v>
      </c>
      <c r="AB511">
        <v>5</v>
      </c>
      <c r="AC511" t="s">
        <v>138</v>
      </c>
      <c r="AD511">
        <v>1400</v>
      </c>
      <c r="AE511">
        <v>29376</v>
      </c>
      <c r="AF511" t="s">
        <v>2218</v>
      </c>
      <c r="AG511" t="s">
        <v>139</v>
      </c>
      <c r="AH511" t="s">
        <v>145</v>
      </c>
      <c r="AI511" t="s">
        <v>25</v>
      </c>
      <c r="AJ511">
        <v>877</v>
      </c>
      <c r="AK511" t="s">
        <v>147</v>
      </c>
      <c r="AL511" t="s">
        <v>1086</v>
      </c>
      <c r="AT511" t="str">
        <f t="shared" si="28"/>
        <v>F NÂ° F001-00009163</v>
      </c>
      <c r="AU511">
        <f t="shared" si="29"/>
        <v>310.17</v>
      </c>
      <c r="AV511">
        <f t="shared" si="30"/>
        <v>55.829999999999899</v>
      </c>
      <c r="AW511">
        <f t="shared" si="31"/>
        <v>366</v>
      </c>
    </row>
    <row r="512" spans="1:49" ht="15" customHeight="1">
      <c r="A512" t="s">
        <v>1240</v>
      </c>
      <c r="B512" s="17" t="s">
        <v>1432</v>
      </c>
      <c r="C512" t="s">
        <v>21</v>
      </c>
      <c r="D512" s="10">
        <v>45849</v>
      </c>
      <c r="F512" t="s">
        <v>264</v>
      </c>
      <c r="H512" t="s">
        <v>137</v>
      </c>
      <c r="I512">
        <v>20546099904</v>
      </c>
      <c r="J512" t="s">
        <v>2406</v>
      </c>
      <c r="K512" s="10">
        <v>45849</v>
      </c>
      <c r="Q512">
        <v>1895</v>
      </c>
      <c r="R512">
        <v>5000</v>
      </c>
      <c r="S512">
        <v>0.155084</v>
      </c>
      <c r="T512">
        <v>0.183</v>
      </c>
      <c r="U512">
        <v>0</v>
      </c>
      <c r="V512">
        <v>775.42</v>
      </c>
      <c r="W512">
        <v>18</v>
      </c>
      <c r="X512" s="17">
        <v>139.58000000000001</v>
      </c>
      <c r="Y512">
        <v>915</v>
      </c>
      <c r="Z512">
        <v>1</v>
      </c>
      <c r="AA512">
        <v>1</v>
      </c>
      <c r="AB512">
        <v>5</v>
      </c>
      <c r="AC512" t="s">
        <v>138</v>
      </c>
      <c r="AD512">
        <v>1400</v>
      </c>
      <c r="AE512">
        <v>29377</v>
      </c>
      <c r="AF512" t="s">
        <v>2218</v>
      </c>
      <c r="AG512" t="s">
        <v>139</v>
      </c>
      <c r="AH512" t="s">
        <v>145</v>
      </c>
      <c r="AI512" t="s">
        <v>25</v>
      </c>
      <c r="AJ512">
        <v>877</v>
      </c>
      <c r="AK512" t="s">
        <v>147</v>
      </c>
      <c r="AL512" t="s">
        <v>1086</v>
      </c>
      <c r="AT512" t="str">
        <f t="shared" si="28"/>
        <v>F NÂ° F001-00009163</v>
      </c>
      <c r="AU512">
        <f t="shared" si="29"/>
        <v>775.42</v>
      </c>
      <c r="AV512">
        <f t="shared" si="30"/>
        <v>139.58000000000001</v>
      </c>
      <c r="AW512">
        <f t="shared" si="31"/>
        <v>915</v>
      </c>
    </row>
    <row r="513" spans="1:49" ht="15" customHeight="1">
      <c r="A513" t="s">
        <v>1240</v>
      </c>
      <c r="B513" s="17" t="s">
        <v>1432</v>
      </c>
      <c r="C513" t="s">
        <v>21</v>
      </c>
      <c r="D513" s="10">
        <v>45849</v>
      </c>
      <c r="F513" t="s">
        <v>264</v>
      </c>
      <c r="H513" t="s">
        <v>137</v>
      </c>
      <c r="I513">
        <v>20546099904</v>
      </c>
      <c r="J513" t="s">
        <v>2406</v>
      </c>
      <c r="K513" s="10">
        <v>45849</v>
      </c>
      <c r="Q513">
        <v>1895</v>
      </c>
      <c r="R513">
        <v>5000</v>
      </c>
      <c r="S513">
        <v>0.155084</v>
      </c>
      <c r="T513">
        <v>0.183</v>
      </c>
      <c r="U513">
        <v>0</v>
      </c>
      <c r="V513">
        <v>775.42</v>
      </c>
      <c r="W513">
        <v>18</v>
      </c>
      <c r="X513" s="17">
        <v>139.58000000000001</v>
      </c>
      <c r="Y513">
        <v>915</v>
      </c>
      <c r="Z513">
        <v>1</v>
      </c>
      <c r="AA513">
        <v>1</v>
      </c>
      <c r="AB513">
        <v>5</v>
      </c>
      <c r="AC513" t="s">
        <v>138</v>
      </c>
      <c r="AD513">
        <v>1400</v>
      </c>
      <c r="AE513">
        <v>29378</v>
      </c>
      <c r="AF513" t="s">
        <v>2218</v>
      </c>
      <c r="AG513" t="s">
        <v>139</v>
      </c>
      <c r="AH513" t="s">
        <v>145</v>
      </c>
      <c r="AI513" t="s">
        <v>25</v>
      </c>
      <c r="AJ513">
        <v>877</v>
      </c>
      <c r="AK513" t="s">
        <v>147</v>
      </c>
      <c r="AL513" t="s">
        <v>1086</v>
      </c>
      <c r="AT513" t="str">
        <f t="shared" si="28"/>
        <v>F NÂ° F001-00009163</v>
      </c>
      <c r="AU513">
        <f t="shared" si="29"/>
        <v>775.42</v>
      </c>
      <c r="AV513">
        <f t="shared" si="30"/>
        <v>139.58000000000001</v>
      </c>
      <c r="AW513">
        <f t="shared" si="31"/>
        <v>915</v>
      </c>
    </row>
    <row r="514" spans="1:49" ht="15" customHeight="1">
      <c r="A514" t="s">
        <v>1240</v>
      </c>
      <c r="B514" s="17" t="s">
        <v>1432</v>
      </c>
      <c r="C514" t="s">
        <v>21</v>
      </c>
      <c r="D514" s="10">
        <v>45849</v>
      </c>
      <c r="F514" t="s">
        <v>264</v>
      </c>
      <c r="H514" t="s">
        <v>137</v>
      </c>
      <c r="I514">
        <v>20546099904</v>
      </c>
      <c r="J514" t="s">
        <v>2406</v>
      </c>
      <c r="K514" s="10">
        <v>45849</v>
      </c>
      <c r="Q514">
        <v>1895</v>
      </c>
      <c r="R514">
        <v>5000</v>
      </c>
      <c r="S514">
        <v>0.155084</v>
      </c>
      <c r="T514">
        <v>0.183</v>
      </c>
      <c r="U514">
        <v>0</v>
      </c>
      <c r="V514">
        <v>775.42</v>
      </c>
      <c r="W514">
        <v>18</v>
      </c>
      <c r="X514" s="17">
        <v>139.58000000000001</v>
      </c>
      <c r="Y514">
        <v>915</v>
      </c>
      <c r="Z514">
        <v>1</v>
      </c>
      <c r="AA514">
        <v>1</v>
      </c>
      <c r="AB514">
        <v>5</v>
      </c>
      <c r="AC514" t="s">
        <v>138</v>
      </c>
      <c r="AD514">
        <v>1400</v>
      </c>
      <c r="AE514">
        <v>29379</v>
      </c>
      <c r="AF514" t="s">
        <v>2218</v>
      </c>
      <c r="AG514" t="s">
        <v>139</v>
      </c>
      <c r="AH514" t="s">
        <v>145</v>
      </c>
      <c r="AI514" t="s">
        <v>25</v>
      </c>
      <c r="AJ514">
        <v>877</v>
      </c>
      <c r="AK514" t="s">
        <v>147</v>
      </c>
      <c r="AL514" t="s">
        <v>1086</v>
      </c>
      <c r="AT514" t="str">
        <f t="shared" ref="AT514:AT577" si="32">+CONCATENATE(A514,"-",B514)</f>
        <v>F NÂ° F001-00009163</v>
      </c>
      <c r="AU514">
        <f t="shared" ref="AU514:AU577" si="33">+IF(Z514=1,V514,IF(Z514=2,V514*AA514))</f>
        <v>775.42</v>
      </c>
      <c r="AV514">
        <f t="shared" ref="AV514:AV577" si="34">+IF(Z514=1,X514,IF(Z514=2,X514*AA514))</f>
        <v>139.58000000000001</v>
      </c>
      <c r="AW514">
        <f t="shared" ref="AW514:AW577" si="35">+IF(Z514=1,Y514,IF(Z514=2,Y514*AA514))</f>
        <v>915</v>
      </c>
    </row>
    <row r="515" spans="1:49" ht="15" customHeight="1">
      <c r="A515" t="s">
        <v>1240</v>
      </c>
      <c r="B515" s="17" t="s">
        <v>1432</v>
      </c>
      <c r="C515" t="s">
        <v>21</v>
      </c>
      <c r="D515" s="10">
        <v>45849</v>
      </c>
      <c r="F515" t="s">
        <v>264</v>
      </c>
      <c r="H515" t="s">
        <v>137</v>
      </c>
      <c r="I515">
        <v>20546099904</v>
      </c>
      <c r="J515" t="s">
        <v>2406</v>
      </c>
      <c r="K515" s="10">
        <v>45849</v>
      </c>
      <c r="Q515">
        <v>1895</v>
      </c>
      <c r="R515">
        <v>5000</v>
      </c>
      <c r="S515">
        <v>0.155084</v>
      </c>
      <c r="T515">
        <v>0.183</v>
      </c>
      <c r="U515">
        <v>0</v>
      </c>
      <c r="V515">
        <v>775.42</v>
      </c>
      <c r="W515">
        <v>18</v>
      </c>
      <c r="X515" s="17">
        <v>139.58000000000001</v>
      </c>
      <c r="Y515">
        <v>915</v>
      </c>
      <c r="Z515">
        <v>1</v>
      </c>
      <c r="AA515">
        <v>1</v>
      </c>
      <c r="AB515">
        <v>5</v>
      </c>
      <c r="AC515" t="s">
        <v>138</v>
      </c>
      <c r="AD515">
        <v>1400</v>
      </c>
      <c r="AE515">
        <v>29380</v>
      </c>
      <c r="AF515" t="s">
        <v>2218</v>
      </c>
      <c r="AG515" t="s">
        <v>139</v>
      </c>
      <c r="AH515" t="s">
        <v>145</v>
      </c>
      <c r="AI515" t="s">
        <v>25</v>
      </c>
      <c r="AJ515">
        <v>877</v>
      </c>
      <c r="AK515" t="s">
        <v>147</v>
      </c>
      <c r="AL515" t="s">
        <v>1086</v>
      </c>
      <c r="AT515" t="str">
        <f t="shared" si="32"/>
        <v>F NÂ° F001-00009163</v>
      </c>
      <c r="AU515">
        <f t="shared" si="33"/>
        <v>775.42</v>
      </c>
      <c r="AV515">
        <f t="shared" si="34"/>
        <v>139.58000000000001</v>
      </c>
      <c r="AW515">
        <f t="shared" si="35"/>
        <v>915</v>
      </c>
    </row>
    <row r="516" spans="1:49" ht="15" customHeight="1">
      <c r="A516" t="s">
        <v>1240</v>
      </c>
      <c r="B516" s="17" t="s">
        <v>1432</v>
      </c>
      <c r="C516" t="s">
        <v>21</v>
      </c>
      <c r="D516" s="10">
        <v>45849</v>
      </c>
      <c r="F516" t="s">
        <v>264</v>
      </c>
      <c r="H516" t="s">
        <v>137</v>
      </c>
      <c r="I516">
        <v>20546099904</v>
      </c>
      <c r="J516" t="s">
        <v>2406</v>
      </c>
      <c r="K516" s="10">
        <v>45849</v>
      </c>
      <c r="Q516">
        <v>1895</v>
      </c>
      <c r="R516">
        <v>5000</v>
      </c>
      <c r="S516">
        <v>0.155084</v>
      </c>
      <c r="T516">
        <v>0.183</v>
      </c>
      <c r="U516">
        <v>0</v>
      </c>
      <c r="V516">
        <v>775.42</v>
      </c>
      <c r="W516">
        <v>18</v>
      </c>
      <c r="X516" s="17">
        <v>139.58000000000001</v>
      </c>
      <c r="Y516">
        <v>915</v>
      </c>
      <c r="Z516">
        <v>1</v>
      </c>
      <c r="AA516">
        <v>1</v>
      </c>
      <c r="AB516">
        <v>5</v>
      </c>
      <c r="AC516" t="s">
        <v>138</v>
      </c>
      <c r="AD516">
        <v>1400</v>
      </c>
      <c r="AE516">
        <v>29381</v>
      </c>
      <c r="AF516" t="s">
        <v>2218</v>
      </c>
      <c r="AG516" t="s">
        <v>139</v>
      </c>
      <c r="AH516" t="s">
        <v>145</v>
      </c>
      <c r="AI516" t="s">
        <v>25</v>
      </c>
      <c r="AJ516">
        <v>877</v>
      </c>
      <c r="AK516" t="s">
        <v>147</v>
      </c>
      <c r="AL516" t="s">
        <v>1086</v>
      </c>
      <c r="AT516" t="str">
        <f t="shared" si="32"/>
        <v>F NÂ° F001-00009163</v>
      </c>
      <c r="AU516">
        <f t="shared" si="33"/>
        <v>775.42</v>
      </c>
      <c r="AV516">
        <f t="shared" si="34"/>
        <v>139.58000000000001</v>
      </c>
      <c r="AW516">
        <f t="shared" si="35"/>
        <v>915</v>
      </c>
    </row>
    <row r="517" spans="1:49" ht="15" customHeight="1">
      <c r="A517" t="s">
        <v>1240</v>
      </c>
      <c r="B517" s="17" t="s">
        <v>1432</v>
      </c>
      <c r="C517" t="s">
        <v>21</v>
      </c>
      <c r="D517" s="10">
        <v>45849</v>
      </c>
      <c r="F517" t="s">
        <v>264</v>
      </c>
      <c r="H517" t="s">
        <v>137</v>
      </c>
      <c r="I517">
        <v>20546099904</v>
      </c>
      <c r="J517" t="s">
        <v>2406</v>
      </c>
      <c r="K517" s="10">
        <v>45849</v>
      </c>
      <c r="Q517">
        <v>1895</v>
      </c>
      <c r="R517">
        <v>5000</v>
      </c>
      <c r="S517">
        <v>0.155084</v>
      </c>
      <c r="T517">
        <v>0.183</v>
      </c>
      <c r="U517">
        <v>0</v>
      </c>
      <c r="V517">
        <v>775.42</v>
      </c>
      <c r="W517">
        <v>18</v>
      </c>
      <c r="X517" s="17">
        <v>139.58000000000001</v>
      </c>
      <c r="Y517">
        <v>915</v>
      </c>
      <c r="Z517">
        <v>1</v>
      </c>
      <c r="AA517">
        <v>1</v>
      </c>
      <c r="AB517">
        <v>5</v>
      </c>
      <c r="AC517" t="s">
        <v>138</v>
      </c>
      <c r="AD517">
        <v>1400</v>
      </c>
      <c r="AE517">
        <v>29382</v>
      </c>
      <c r="AF517" t="s">
        <v>2218</v>
      </c>
      <c r="AG517" t="s">
        <v>139</v>
      </c>
      <c r="AH517" t="s">
        <v>145</v>
      </c>
      <c r="AI517" t="s">
        <v>25</v>
      </c>
      <c r="AJ517">
        <v>877</v>
      </c>
      <c r="AK517" t="s">
        <v>147</v>
      </c>
      <c r="AL517" t="s">
        <v>1086</v>
      </c>
      <c r="AT517" t="str">
        <f t="shared" si="32"/>
        <v>F NÂ° F001-00009163</v>
      </c>
      <c r="AU517">
        <f t="shared" si="33"/>
        <v>775.42</v>
      </c>
      <c r="AV517">
        <f t="shared" si="34"/>
        <v>139.58000000000001</v>
      </c>
      <c r="AW517">
        <f t="shared" si="35"/>
        <v>915</v>
      </c>
    </row>
    <row r="518" spans="1:49" ht="15" customHeight="1">
      <c r="A518" t="s">
        <v>1240</v>
      </c>
      <c r="B518" s="17" t="s">
        <v>1432</v>
      </c>
      <c r="C518" t="s">
        <v>21</v>
      </c>
      <c r="D518" s="10">
        <v>45849</v>
      </c>
      <c r="F518" t="s">
        <v>264</v>
      </c>
      <c r="H518" t="s">
        <v>137</v>
      </c>
      <c r="I518">
        <v>20546099904</v>
      </c>
      <c r="J518" t="s">
        <v>2406</v>
      </c>
      <c r="K518" s="10">
        <v>45849</v>
      </c>
      <c r="Q518">
        <v>1895</v>
      </c>
      <c r="R518">
        <v>5000</v>
      </c>
      <c r="S518">
        <v>0.155084</v>
      </c>
      <c r="T518">
        <v>0.183</v>
      </c>
      <c r="U518">
        <v>0</v>
      </c>
      <c r="V518">
        <v>775.42</v>
      </c>
      <c r="W518">
        <v>18</v>
      </c>
      <c r="X518" s="17">
        <v>139.58000000000001</v>
      </c>
      <c r="Y518">
        <v>915</v>
      </c>
      <c r="Z518">
        <v>1</v>
      </c>
      <c r="AA518">
        <v>1</v>
      </c>
      <c r="AB518">
        <v>5</v>
      </c>
      <c r="AC518" t="s">
        <v>138</v>
      </c>
      <c r="AD518">
        <v>1400</v>
      </c>
      <c r="AE518">
        <v>29383</v>
      </c>
      <c r="AF518" t="s">
        <v>2218</v>
      </c>
      <c r="AG518" t="s">
        <v>139</v>
      </c>
      <c r="AH518" t="s">
        <v>145</v>
      </c>
      <c r="AI518" t="s">
        <v>25</v>
      </c>
      <c r="AJ518">
        <v>877</v>
      </c>
      <c r="AK518" t="s">
        <v>147</v>
      </c>
      <c r="AL518" t="s">
        <v>1086</v>
      </c>
      <c r="AT518" t="str">
        <f t="shared" si="32"/>
        <v>F NÂ° F001-00009163</v>
      </c>
      <c r="AU518">
        <f t="shared" si="33"/>
        <v>775.42</v>
      </c>
      <c r="AV518">
        <f t="shared" si="34"/>
        <v>139.58000000000001</v>
      </c>
      <c r="AW518">
        <f t="shared" si="35"/>
        <v>915</v>
      </c>
    </row>
    <row r="519" spans="1:49" ht="15" customHeight="1">
      <c r="A519" t="s">
        <v>1240</v>
      </c>
      <c r="B519" s="17" t="s">
        <v>1432</v>
      </c>
      <c r="C519" t="s">
        <v>21</v>
      </c>
      <c r="D519" s="10">
        <v>45849</v>
      </c>
      <c r="F519" t="s">
        <v>264</v>
      </c>
      <c r="H519" t="s">
        <v>137</v>
      </c>
      <c r="I519">
        <v>20546099904</v>
      </c>
      <c r="J519" t="s">
        <v>2406</v>
      </c>
      <c r="K519" s="10">
        <v>45849</v>
      </c>
      <c r="Q519">
        <v>1895</v>
      </c>
      <c r="R519">
        <v>1500</v>
      </c>
      <c r="S519" s="17" t="s">
        <v>1742</v>
      </c>
      <c r="T519">
        <v>0.183</v>
      </c>
      <c r="U519">
        <v>0</v>
      </c>
      <c r="V519">
        <v>232.63</v>
      </c>
      <c r="W519">
        <v>18</v>
      </c>
      <c r="X519" s="17">
        <v>41.87</v>
      </c>
      <c r="Y519">
        <v>274.5</v>
      </c>
      <c r="Z519">
        <v>1</v>
      </c>
      <c r="AA519">
        <v>1</v>
      </c>
      <c r="AB519">
        <v>5</v>
      </c>
      <c r="AC519" t="s">
        <v>138</v>
      </c>
      <c r="AD519">
        <v>1400</v>
      </c>
      <c r="AE519">
        <v>29384</v>
      </c>
      <c r="AF519" t="s">
        <v>2218</v>
      </c>
      <c r="AG519" t="s">
        <v>139</v>
      </c>
      <c r="AH519" t="s">
        <v>145</v>
      </c>
      <c r="AI519" t="s">
        <v>25</v>
      </c>
      <c r="AJ519">
        <v>877</v>
      </c>
      <c r="AK519" t="s">
        <v>147</v>
      </c>
      <c r="AL519" t="s">
        <v>1086</v>
      </c>
      <c r="AT519" t="str">
        <f t="shared" si="32"/>
        <v>F NÂ° F001-00009163</v>
      </c>
      <c r="AU519">
        <f t="shared" si="33"/>
        <v>232.63</v>
      </c>
      <c r="AV519">
        <f t="shared" si="34"/>
        <v>41.87</v>
      </c>
      <c r="AW519">
        <f t="shared" si="35"/>
        <v>274.5</v>
      </c>
    </row>
    <row r="520" spans="1:49" ht="15" customHeight="1">
      <c r="A520" t="s">
        <v>1240</v>
      </c>
      <c r="B520" s="17" t="s">
        <v>1432</v>
      </c>
      <c r="C520" t="s">
        <v>21</v>
      </c>
      <c r="D520" s="10">
        <v>45849</v>
      </c>
      <c r="F520" t="s">
        <v>264</v>
      </c>
      <c r="H520" t="s">
        <v>137</v>
      </c>
      <c r="I520">
        <v>20546099904</v>
      </c>
      <c r="J520" t="s">
        <v>2406</v>
      </c>
      <c r="K520" s="10">
        <v>45849</v>
      </c>
      <c r="Q520">
        <v>1895</v>
      </c>
      <c r="R520">
        <v>1500</v>
      </c>
      <c r="S520" s="17" t="s">
        <v>1742</v>
      </c>
      <c r="T520">
        <v>0.183</v>
      </c>
      <c r="U520">
        <v>0</v>
      </c>
      <c r="V520">
        <v>232.63</v>
      </c>
      <c r="W520">
        <v>18</v>
      </c>
      <c r="X520" s="17">
        <v>41.87</v>
      </c>
      <c r="Y520">
        <v>274.5</v>
      </c>
      <c r="Z520">
        <v>1</v>
      </c>
      <c r="AA520">
        <v>1</v>
      </c>
      <c r="AB520">
        <v>5</v>
      </c>
      <c r="AC520" t="s">
        <v>138</v>
      </c>
      <c r="AD520">
        <v>1400</v>
      </c>
      <c r="AE520">
        <v>29385</v>
      </c>
      <c r="AF520" t="s">
        <v>2218</v>
      </c>
      <c r="AG520" t="s">
        <v>139</v>
      </c>
      <c r="AH520" t="s">
        <v>145</v>
      </c>
      <c r="AI520" t="s">
        <v>25</v>
      </c>
      <c r="AJ520">
        <v>877</v>
      </c>
      <c r="AK520" t="s">
        <v>147</v>
      </c>
      <c r="AL520" t="s">
        <v>1086</v>
      </c>
      <c r="AT520" t="str">
        <f t="shared" si="32"/>
        <v>F NÂ° F001-00009163</v>
      </c>
      <c r="AU520">
        <f t="shared" si="33"/>
        <v>232.63</v>
      </c>
      <c r="AV520">
        <f t="shared" si="34"/>
        <v>41.87</v>
      </c>
      <c r="AW520">
        <f t="shared" si="35"/>
        <v>274.5</v>
      </c>
    </row>
    <row r="521" spans="1:49" ht="15" customHeight="1">
      <c r="A521" t="s">
        <v>1335</v>
      </c>
      <c r="B521" s="17" t="s">
        <v>1433</v>
      </c>
      <c r="C521" t="s">
        <v>21</v>
      </c>
      <c r="D521" s="10">
        <v>45849</v>
      </c>
      <c r="F521" t="s">
        <v>185</v>
      </c>
      <c r="G521" t="s">
        <v>1044</v>
      </c>
      <c r="H521" t="s">
        <v>137</v>
      </c>
      <c r="I521">
        <v>20517182673</v>
      </c>
      <c r="J521" t="s">
        <v>2407</v>
      </c>
      <c r="K521" s="10">
        <v>45849</v>
      </c>
      <c r="Q521">
        <v>1857</v>
      </c>
      <c r="R521">
        <v>1</v>
      </c>
      <c r="S521">
        <v>100</v>
      </c>
      <c r="T521">
        <v>118</v>
      </c>
      <c r="U521">
        <v>0</v>
      </c>
      <c r="V521">
        <v>100</v>
      </c>
      <c r="W521">
        <v>18</v>
      </c>
      <c r="X521">
        <v>18</v>
      </c>
      <c r="Y521">
        <v>118</v>
      </c>
      <c r="Z521">
        <v>1</v>
      </c>
      <c r="AA521">
        <v>1</v>
      </c>
      <c r="AB521">
        <v>5</v>
      </c>
      <c r="AC521" t="s">
        <v>138</v>
      </c>
      <c r="AD521">
        <v>529</v>
      </c>
      <c r="AE521">
        <v>29358</v>
      </c>
      <c r="AF521" t="s">
        <v>1972</v>
      </c>
      <c r="AG521" t="s">
        <v>139</v>
      </c>
      <c r="AH521" t="s">
        <v>145</v>
      </c>
      <c r="AI521" t="s">
        <v>25</v>
      </c>
      <c r="AJ521">
        <v>6711</v>
      </c>
      <c r="AK521" t="s">
        <v>1223</v>
      </c>
      <c r="AL521" t="s">
        <v>1057</v>
      </c>
      <c r="AT521" t="str">
        <f t="shared" si="32"/>
        <v>F F052-01597353</v>
      </c>
      <c r="AU521">
        <f t="shared" si="33"/>
        <v>100</v>
      </c>
      <c r="AV521">
        <f t="shared" si="34"/>
        <v>18</v>
      </c>
      <c r="AW521">
        <f t="shared" si="35"/>
        <v>118</v>
      </c>
    </row>
    <row r="522" spans="1:49" ht="15" customHeight="1">
      <c r="A522" t="s">
        <v>1434</v>
      </c>
      <c r="B522" s="17" t="s">
        <v>1435</v>
      </c>
      <c r="C522" t="s">
        <v>21</v>
      </c>
      <c r="D522" s="10">
        <v>45848</v>
      </c>
      <c r="F522" t="s">
        <v>1436</v>
      </c>
      <c r="H522" t="s">
        <v>137</v>
      </c>
      <c r="I522">
        <v>20543496023</v>
      </c>
      <c r="J522" t="s">
        <v>2408</v>
      </c>
      <c r="K522" s="10">
        <v>45848</v>
      </c>
      <c r="Q522">
        <v>1912</v>
      </c>
      <c r="R522">
        <v>1</v>
      </c>
      <c r="S522">
        <v>82.2</v>
      </c>
      <c r="T522">
        <v>97</v>
      </c>
      <c r="U522">
        <v>0</v>
      </c>
      <c r="V522">
        <v>82.2</v>
      </c>
      <c r="W522">
        <v>18</v>
      </c>
      <c r="X522" s="17">
        <v>14.799999999999899</v>
      </c>
      <c r="Y522">
        <v>97</v>
      </c>
      <c r="Z522">
        <v>1</v>
      </c>
      <c r="AA522">
        <v>1</v>
      </c>
      <c r="AB522">
        <v>5</v>
      </c>
      <c r="AC522" t="s">
        <v>138</v>
      </c>
      <c r="AD522">
        <v>4974</v>
      </c>
      <c r="AE522">
        <v>29995</v>
      </c>
      <c r="AF522" t="s">
        <v>1068</v>
      </c>
      <c r="AG522" t="s">
        <v>139</v>
      </c>
      <c r="AH522" t="s">
        <v>145</v>
      </c>
      <c r="AI522" t="s">
        <v>25</v>
      </c>
      <c r="AJ522">
        <v>6726</v>
      </c>
      <c r="AK522" t="s">
        <v>141</v>
      </c>
      <c r="AL522" t="s">
        <v>1069</v>
      </c>
      <c r="AT522" t="str">
        <f t="shared" si="32"/>
        <v>B B002-00224626</v>
      </c>
      <c r="AU522">
        <f t="shared" si="33"/>
        <v>82.2</v>
      </c>
      <c r="AV522">
        <f t="shared" si="34"/>
        <v>14.799999999999899</v>
      </c>
      <c r="AW522">
        <f t="shared" si="35"/>
        <v>97</v>
      </c>
    </row>
    <row r="523" spans="1:49" ht="15" customHeight="1">
      <c r="A523" t="s">
        <v>1385</v>
      </c>
      <c r="B523" s="17" t="s">
        <v>1437</v>
      </c>
      <c r="C523" t="s">
        <v>21</v>
      </c>
      <c r="D523" s="10">
        <v>45848</v>
      </c>
      <c r="F523" t="s">
        <v>348</v>
      </c>
      <c r="H523" t="s">
        <v>137</v>
      </c>
      <c r="I523">
        <v>20506717044</v>
      </c>
      <c r="J523" t="s">
        <v>2409</v>
      </c>
      <c r="K523" s="10">
        <v>45848</v>
      </c>
      <c r="Q523">
        <v>1853</v>
      </c>
      <c r="R523">
        <v>1</v>
      </c>
      <c r="S523">
        <v>42.37</v>
      </c>
      <c r="T523">
        <v>50</v>
      </c>
      <c r="U523">
        <v>0</v>
      </c>
      <c r="V523">
        <v>42.37</v>
      </c>
      <c r="W523">
        <v>18.010000000000002</v>
      </c>
      <c r="X523" s="17">
        <v>7.63</v>
      </c>
      <c r="Y523">
        <v>50</v>
      </c>
      <c r="Z523">
        <v>1</v>
      </c>
      <c r="AA523">
        <v>1</v>
      </c>
      <c r="AB523">
        <v>5</v>
      </c>
      <c r="AC523" t="s">
        <v>138</v>
      </c>
      <c r="AD523">
        <v>2224</v>
      </c>
      <c r="AE523">
        <v>29584</v>
      </c>
      <c r="AF523" t="s">
        <v>1557</v>
      </c>
      <c r="AG523" t="s">
        <v>139</v>
      </c>
      <c r="AH523" t="s">
        <v>145</v>
      </c>
      <c r="AI523" t="s">
        <v>25</v>
      </c>
      <c r="AJ523">
        <v>6746</v>
      </c>
      <c r="AK523" t="s">
        <v>1112</v>
      </c>
      <c r="AL523" t="s">
        <v>1213</v>
      </c>
      <c r="AT523" t="str">
        <f t="shared" si="32"/>
        <v>F FI37-00026643</v>
      </c>
      <c r="AU523">
        <f t="shared" si="33"/>
        <v>42.37</v>
      </c>
      <c r="AV523">
        <f t="shared" si="34"/>
        <v>7.63</v>
      </c>
      <c r="AW523">
        <f t="shared" si="35"/>
        <v>50</v>
      </c>
    </row>
    <row r="524" spans="1:49" ht="15" customHeight="1">
      <c r="A524" t="s">
        <v>1385</v>
      </c>
      <c r="B524" s="17" t="s">
        <v>1437</v>
      </c>
      <c r="C524" t="s">
        <v>21</v>
      </c>
      <c r="D524" s="10">
        <v>45848</v>
      </c>
      <c r="F524" t="s">
        <v>348</v>
      </c>
      <c r="H524" t="s">
        <v>137</v>
      </c>
      <c r="I524">
        <v>20506717044</v>
      </c>
      <c r="J524" t="s">
        <v>2409</v>
      </c>
      <c r="K524" s="10">
        <v>45848</v>
      </c>
      <c r="Q524">
        <v>1916</v>
      </c>
      <c r="R524">
        <v>1</v>
      </c>
      <c r="S524">
        <v>16.95</v>
      </c>
      <c r="T524">
        <v>20</v>
      </c>
      <c r="U524">
        <v>0</v>
      </c>
      <c r="V524">
        <v>16.95</v>
      </c>
      <c r="W524">
        <v>17.989999999999998</v>
      </c>
      <c r="X524" s="17">
        <v>3.05</v>
      </c>
      <c r="Y524">
        <v>20</v>
      </c>
      <c r="Z524">
        <v>1</v>
      </c>
      <c r="AA524">
        <v>1</v>
      </c>
      <c r="AB524">
        <v>5</v>
      </c>
      <c r="AC524" t="s">
        <v>138</v>
      </c>
      <c r="AD524">
        <v>2224</v>
      </c>
      <c r="AE524">
        <v>29585</v>
      </c>
      <c r="AF524" t="s">
        <v>93</v>
      </c>
      <c r="AG524" t="s">
        <v>139</v>
      </c>
      <c r="AH524" t="s">
        <v>145</v>
      </c>
      <c r="AI524" t="s">
        <v>25</v>
      </c>
      <c r="AJ524">
        <v>6743</v>
      </c>
      <c r="AK524" t="s">
        <v>1040</v>
      </c>
      <c r="AL524" t="s">
        <v>1116</v>
      </c>
      <c r="AT524" t="str">
        <f t="shared" si="32"/>
        <v>F FI37-00026643</v>
      </c>
      <c r="AU524">
        <f t="shared" si="33"/>
        <v>16.95</v>
      </c>
      <c r="AV524">
        <f t="shared" si="34"/>
        <v>3.05</v>
      </c>
      <c r="AW524">
        <f t="shared" si="35"/>
        <v>20</v>
      </c>
    </row>
    <row r="525" spans="1:49" ht="15" customHeight="1">
      <c r="A525" t="s">
        <v>1385</v>
      </c>
      <c r="B525" s="17" t="s">
        <v>1437</v>
      </c>
      <c r="C525" t="s">
        <v>21</v>
      </c>
      <c r="D525" s="10">
        <v>45848</v>
      </c>
      <c r="F525" t="s">
        <v>348</v>
      </c>
      <c r="H525" t="s">
        <v>137</v>
      </c>
      <c r="I525">
        <v>20506717044</v>
      </c>
      <c r="J525" t="s">
        <v>2409</v>
      </c>
      <c r="K525" s="10">
        <v>45848</v>
      </c>
      <c r="Q525">
        <v>1962</v>
      </c>
      <c r="R525">
        <v>1</v>
      </c>
      <c r="S525">
        <v>36.44</v>
      </c>
      <c r="T525">
        <v>43</v>
      </c>
      <c r="U525">
        <v>0</v>
      </c>
      <c r="V525">
        <v>36.44</v>
      </c>
      <c r="W525">
        <v>18</v>
      </c>
      <c r="X525" s="17">
        <v>6.56</v>
      </c>
      <c r="Y525">
        <v>43</v>
      </c>
      <c r="Z525">
        <v>1</v>
      </c>
      <c r="AA525">
        <v>1</v>
      </c>
      <c r="AB525">
        <v>5</v>
      </c>
      <c r="AC525" t="s">
        <v>138</v>
      </c>
      <c r="AD525">
        <v>2224</v>
      </c>
      <c r="AE525">
        <v>29586</v>
      </c>
      <c r="AF525" t="s">
        <v>2083</v>
      </c>
      <c r="AG525" t="s">
        <v>139</v>
      </c>
      <c r="AH525" t="s">
        <v>145</v>
      </c>
      <c r="AI525" t="s">
        <v>25</v>
      </c>
      <c r="AJ525">
        <v>6746</v>
      </c>
      <c r="AK525" t="s">
        <v>1112</v>
      </c>
      <c r="AL525" t="s">
        <v>1213</v>
      </c>
      <c r="AT525" t="str">
        <f t="shared" si="32"/>
        <v>F FI37-00026643</v>
      </c>
      <c r="AU525">
        <f t="shared" si="33"/>
        <v>36.44</v>
      </c>
      <c r="AV525">
        <f t="shared" si="34"/>
        <v>6.56</v>
      </c>
      <c r="AW525">
        <f t="shared" si="35"/>
        <v>43</v>
      </c>
    </row>
    <row r="526" spans="1:49" ht="15" customHeight="1">
      <c r="A526" t="s">
        <v>1385</v>
      </c>
      <c r="B526" s="17" t="s">
        <v>1437</v>
      </c>
      <c r="C526" t="s">
        <v>21</v>
      </c>
      <c r="D526" s="10">
        <v>45848</v>
      </c>
      <c r="F526" t="s">
        <v>348</v>
      </c>
      <c r="H526" t="s">
        <v>137</v>
      </c>
      <c r="I526">
        <v>20506717044</v>
      </c>
      <c r="J526" t="s">
        <v>2409</v>
      </c>
      <c r="K526" s="10">
        <v>45848</v>
      </c>
      <c r="Q526">
        <v>244</v>
      </c>
      <c r="R526">
        <v>1</v>
      </c>
      <c r="S526">
        <v>1571.19</v>
      </c>
      <c r="T526">
        <v>1854</v>
      </c>
      <c r="U526">
        <v>0</v>
      </c>
      <c r="V526">
        <v>1571.19</v>
      </c>
      <c r="W526">
        <v>18</v>
      </c>
      <c r="X526" s="17">
        <v>282.80999999999898</v>
      </c>
      <c r="Y526">
        <v>1854</v>
      </c>
      <c r="Z526">
        <v>1</v>
      </c>
      <c r="AA526">
        <v>1</v>
      </c>
      <c r="AB526">
        <v>5</v>
      </c>
      <c r="AC526" t="s">
        <v>138</v>
      </c>
      <c r="AD526">
        <v>2224</v>
      </c>
      <c r="AE526">
        <v>29589</v>
      </c>
      <c r="AF526" t="s">
        <v>1823</v>
      </c>
      <c r="AG526" t="s">
        <v>1135</v>
      </c>
      <c r="AH526" t="s">
        <v>145</v>
      </c>
      <c r="AI526" t="s">
        <v>25</v>
      </c>
      <c r="AJ526">
        <v>6746</v>
      </c>
      <c r="AK526" t="s">
        <v>1112</v>
      </c>
      <c r="AL526" t="s">
        <v>1213</v>
      </c>
      <c r="AT526" t="str">
        <f t="shared" si="32"/>
        <v>F FI37-00026643</v>
      </c>
      <c r="AU526">
        <f t="shared" si="33"/>
        <v>1571.19</v>
      </c>
      <c r="AV526">
        <f t="shared" si="34"/>
        <v>282.80999999999898</v>
      </c>
      <c r="AW526">
        <f t="shared" si="35"/>
        <v>1854</v>
      </c>
    </row>
    <row r="527" spans="1:49" ht="15" customHeight="1">
      <c r="A527" t="s">
        <v>1385</v>
      </c>
      <c r="B527" s="17" t="s">
        <v>1437</v>
      </c>
      <c r="C527" t="s">
        <v>21</v>
      </c>
      <c r="D527" s="10">
        <v>45848</v>
      </c>
      <c r="F527" t="s">
        <v>348</v>
      </c>
      <c r="H527" t="s">
        <v>137</v>
      </c>
      <c r="I527">
        <v>20506717044</v>
      </c>
      <c r="J527" t="s">
        <v>2409</v>
      </c>
      <c r="K527" s="10">
        <v>45848</v>
      </c>
      <c r="Q527">
        <v>238</v>
      </c>
      <c r="R527">
        <v>1</v>
      </c>
      <c r="S527">
        <v>240.68</v>
      </c>
      <c r="T527">
        <v>284</v>
      </c>
      <c r="U527">
        <v>0</v>
      </c>
      <c r="V527">
        <v>240.68</v>
      </c>
      <c r="W527">
        <v>18</v>
      </c>
      <c r="X527" s="17">
        <v>43.319999999999901</v>
      </c>
      <c r="Y527">
        <v>284</v>
      </c>
      <c r="Z527">
        <v>1</v>
      </c>
      <c r="AA527">
        <v>1</v>
      </c>
      <c r="AB527">
        <v>5</v>
      </c>
      <c r="AC527" t="s">
        <v>138</v>
      </c>
      <c r="AD527">
        <v>2224</v>
      </c>
      <c r="AE527">
        <v>29590</v>
      </c>
      <c r="AF527" t="s">
        <v>1996</v>
      </c>
      <c r="AG527" t="s">
        <v>1135</v>
      </c>
      <c r="AH527" t="s">
        <v>145</v>
      </c>
      <c r="AI527" t="s">
        <v>25</v>
      </c>
      <c r="AJ527">
        <v>6746</v>
      </c>
      <c r="AK527" t="s">
        <v>1112</v>
      </c>
      <c r="AL527" t="s">
        <v>1213</v>
      </c>
      <c r="AT527" t="str">
        <f t="shared" si="32"/>
        <v>F FI37-00026643</v>
      </c>
      <c r="AU527">
        <f t="shared" si="33"/>
        <v>240.68</v>
      </c>
      <c r="AV527">
        <f t="shared" si="34"/>
        <v>43.319999999999901</v>
      </c>
      <c r="AW527">
        <f t="shared" si="35"/>
        <v>284</v>
      </c>
    </row>
    <row r="528" spans="1:49" ht="15" customHeight="1">
      <c r="A528" t="s">
        <v>1438</v>
      </c>
      <c r="B528">
        <v>2025060004</v>
      </c>
      <c r="C528" t="s">
        <v>21</v>
      </c>
      <c r="D528" s="10">
        <v>45846</v>
      </c>
      <c r="F528" t="s">
        <v>830</v>
      </c>
      <c r="H528" t="s">
        <v>137</v>
      </c>
      <c r="J528" t="s">
        <v>2410</v>
      </c>
      <c r="K528" s="10">
        <v>45846</v>
      </c>
      <c r="Q528">
        <v>1780</v>
      </c>
      <c r="R528">
        <v>1</v>
      </c>
      <c r="S528">
        <v>355.08</v>
      </c>
      <c r="T528">
        <v>419</v>
      </c>
      <c r="U528">
        <v>0</v>
      </c>
      <c r="V528">
        <v>355.08</v>
      </c>
      <c r="W528">
        <v>18</v>
      </c>
      <c r="X528" s="17">
        <v>63.92</v>
      </c>
      <c r="Y528">
        <v>419</v>
      </c>
      <c r="Z528">
        <v>1</v>
      </c>
      <c r="AA528">
        <v>1</v>
      </c>
      <c r="AB528">
        <v>5</v>
      </c>
      <c r="AC528" t="s">
        <v>138</v>
      </c>
      <c r="AD528">
        <v>1614</v>
      </c>
      <c r="AE528">
        <v>29310</v>
      </c>
      <c r="AF528" t="s">
        <v>2411</v>
      </c>
      <c r="AG528" t="s">
        <v>139</v>
      </c>
      <c r="AH528" t="s">
        <v>145</v>
      </c>
      <c r="AI528" t="s">
        <v>25</v>
      </c>
      <c r="AJ528">
        <v>877</v>
      </c>
      <c r="AK528" t="s">
        <v>147</v>
      </c>
      <c r="AL528" t="s">
        <v>1098</v>
      </c>
      <c r="AT528" t="str">
        <f t="shared" si="32"/>
        <v>GAST-2025060004</v>
      </c>
      <c r="AU528">
        <f t="shared" si="33"/>
        <v>355.08</v>
      </c>
      <c r="AV528">
        <f t="shared" si="34"/>
        <v>63.92</v>
      </c>
      <c r="AW528">
        <f t="shared" si="35"/>
        <v>419</v>
      </c>
    </row>
    <row r="529" spans="1:49" ht="15" customHeight="1">
      <c r="A529" t="s">
        <v>1438</v>
      </c>
      <c r="B529">
        <v>2025060003</v>
      </c>
      <c r="C529" t="s">
        <v>21</v>
      </c>
      <c r="D529" s="10">
        <v>45846</v>
      </c>
      <c r="F529" t="s">
        <v>814</v>
      </c>
      <c r="H529" t="s">
        <v>146</v>
      </c>
      <c r="I529">
        <v>48112325</v>
      </c>
      <c r="J529" t="s">
        <v>2412</v>
      </c>
      <c r="K529" s="10">
        <v>45846</v>
      </c>
      <c r="Q529">
        <v>1781</v>
      </c>
      <c r="R529">
        <v>1</v>
      </c>
      <c r="S529">
        <v>80</v>
      </c>
      <c r="T529">
        <v>80</v>
      </c>
      <c r="U529">
        <v>0</v>
      </c>
      <c r="V529">
        <v>80</v>
      </c>
      <c r="W529">
        <v>0</v>
      </c>
      <c r="X529">
        <v>0</v>
      </c>
      <c r="Y529">
        <v>80</v>
      </c>
      <c r="Z529">
        <v>1</v>
      </c>
      <c r="AA529">
        <v>1</v>
      </c>
      <c r="AB529">
        <v>5</v>
      </c>
      <c r="AC529" t="s">
        <v>138</v>
      </c>
      <c r="AD529">
        <v>1606</v>
      </c>
      <c r="AE529">
        <v>29294</v>
      </c>
      <c r="AF529" t="s">
        <v>2413</v>
      </c>
      <c r="AG529" t="s">
        <v>139</v>
      </c>
      <c r="AH529" t="s">
        <v>145</v>
      </c>
      <c r="AI529" t="s">
        <v>25</v>
      </c>
      <c r="AJ529">
        <v>6727</v>
      </c>
      <c r="AK529" t="s">
        <v>148</v>
      </c>
      <c r="AL529" t="s">
        <v>1079</v>
      </c>
      <c r="AT529" t="str">
        <f t="shared" si="32"/>
        <v>GAST-2025060003</v>
      </c>
      <c r="AU529">
        <f t="shared" si="33"/>
        <v>80</v>
      </c>
      <c r="AV529">
        <f t="shared" si="34"/>
        <v>0</v>
      </c>
      <c r="AW529">
        <f t="shared" si="35"/>
        <v>80</v>
      </c>
    </row>
    <row r="530" spans="1:49" ht="15" customHeight="1">
      <c r="A530" t="s">
        <v>1438</v>
      </c>
      <c r="B530">
        <v>2025060003</v>
      </c>
      <c r="C530" t="s">
        <v>21</v>
      </c>
      <c r="D530" s="10">
        <v>45846</v>
      </c>
      <c r="F530" t="s">
        <v>814</v>
      </c>
      <c r="H530" t="s">
        <v>146</v>
      </c>
      <c r="I530">
        <v>48112325</v>
      </c>
      <c r="J530" t="s">
        <v>2412</v>
      </c>
      <c r="K530" s="10">
        <v>45846</v>
      </c>
      <c r="Q530">
        <v>1781</v>
      </c>
      <c r="R530">
        <v>1</v>
      </c>
      <c r="S530">
        <v>80</v>
      </c>
      <c r="T530">
        <v>80</v>
      </c>
      <c r="U530">
        <v>0</v>
      </c>
      <c r="V530">
        <v>80</v>
      </c>
      <c r="W530">
        <v>0</v>
      </c>
      <c r="X530">
        <v>0</v>
      </c>
      <c r="Y530">
        <v>80</v>
      </c>
      <c r="Z530">
        <v>1</v>
      </c>
      <c r="AA530">
        <v>1</v>
      </c>
      <c r="AB530">
        <v>5</v>
      </c>
      <c r="AC530" t="s">
        <v>138</v>
      </c>
      <c r="AD530">
        <v>1606</v>
      </c>
      <c r="AE530">
        <v>29295</v>
      </c>
      <c r="AF530" t="s">
        <v>2413</v>
      </c>
      <c r="AG530" t="s">
        <v>139</v>
      </c>
      <c r="AH530" t="s">
        <v>145</v>
      </c>
      <c r="AI530" t="s">
        <v>25</v>
      </c>
      <c r="AJ530">
        <v>6727</v>
      </c>
      <c r="AK530" t="s">
        <v>148</v>
      </c>
      <c r="AL530" t="s">
        <v>1079</v>
      </c>
      <c r="AT530" t="str">
        <f t="shared" si="32"/>
        <v>GAST-2025060003</v>
      </c>
      <c r="AU530">
        <f t="shared" si="33"/>
        <v>80</v>
      </c>
      <c r="AV530">
        <f t="shared" si="34"/>
        <v>0</v>
      </c>
      <c r="AW530">
        <f t="shared" si="35"/>
        <v>80</v>
      </c>
    </row>
    <row r="531" spans="1:49" ht="15" customHeight="1">
      <c r="A531" t="s">
        <v>1439</v>
      </c>
      <c r="B531" s="17" t="s">
        <v>1440</v>
      </c>
      <c r="C531" t="s">
        <v>21</v>
      </c>
      <c r="D531" s="10">
        <v>45845</v>
      </c>
      <c r="F531" t="s">
        <v>749</v>
      </c>
      <c r="H531" t="s">
        <v>137</v>
      </c>
      <c r="I531">
        <v>20600593685</v>
      </c>
      <c r="J531" t="s">
        <v>2414</v>
      </c>
      <c r="K531" s="10">
        <v>45845</v>
      </c>
      <c r="Q531">
        <v>1912</v>
      </c>
      <c r="R531">
        <v>1</v>
      </c>
      <c r="S531">
        <v>92.8</v>
      </c>
      <c r="T531">
        <v>109.5</v>
      </c>
      <c r="U531">
        <v>0</v>
      </c>
      <c r="V531">
        <v>92.8</v>
      </c>
      <c r="W531">
        <v>18</v>
      </c>
      <c r="X531" s="17">
        <v>16.7</v>
      </c>
      <c r="Y531">
        <v>109.5</v>
      </c>
      <c r="Z531">
        <v>1</v>
      </c>
      <c r="AA531">
        <v>1</v>
      </c>
      <c r="AB531">
        <v>5</v>
      </c>
      <c r="AC531" t="s">
        <v>138</v>
      </c>
      <c r="AD531">
        <v>1390</v>
      </c>
      <c r="AE531">
        <v>29966</v>
      </c>
      <c r="AF531" t="s">
        <v>1068</v>
      </c>
      <c r="AG531" t="s">
        <v>139</v>
      </c>
      <c r="AH531" t="s">
        <v>145</v>
      </c>
      <c r="AI531" t="s">
        <v>25</v>
      </c>
      <c r="AJ531">
        <v>6726</v>
      </c>
      <c r="AK531" t="s">
        <v>141</v>
      </c>
      <c r="AL531" t="s">
        <v>1069</v>
      </c>
      <c r="AT531" t="str">
        <f t="shared" si="32"/>
        <v>F F037-00038714</v>
      </c>
      <c r="AU531">
        <f t="shared" si="33"/>
        <v>92.8</v>
      </c>
      <c r="AV531">
        <f t="shared" si="34"/>
        <v>16.7</v>
      </c>
      <c r="AW531">
        <f t="shared" si="35"/>
        <v>109.5</v>
      </c>
    </row>
    <row r="532" spans="1:49" ht="15" customHeight="1">
      <c r="A532" t="s">
        <v>1441</v>
      </c>
      <c r="B532" s="17" t="s">
        <v>1442</v>
      </c>
      <c r="C532" t="s">
        <v>21</v>
      </c>
      <c r="D532" s="10">
        <v>45845</v>
      </c>
      <c r="F532" t="s">
        <v>192</v>
      </c>
      <c r="H532" t="s">
        <v>137</v>
      </c>
      <c r="I532">
        <v>20475815247</v>
      </c>
      <c r="J532" t="s">
        <v>2415</v>
      </c>
      <c r="K532" s="10">
        <v>45845</v>
      </c>
      <c r="Q532">
        <v>1957</v>
      </c>
      <c r="R532">
        <v>1</v>
      </c>
      <c r="S532">
        <v>95</v>
      </c>
      <c r="T532">
        <v>95</v>
      </c>
      <c r="U532">
        <v>0</v>
      </c>
      <c r="V532">
        <v>95</v>
      </c>
      <c r="W532">
        <v>0</v>
      </c>
      <c r="X532">
        <v>0</v>
      </c>
      <c r="Y532">
        <v>95</v>
      </c>
      <c r="Z532">
        <v>1</v>
      </c>
      <c r="AA532">
        <v>1</v>
      </c>
      <c r="AB532">
        <v>5</v>
      </c>
      <c r="AC532" t="s">
        <v>138</v>
      </c>
      <c r="AD532">
        <v>1519</v>
      </c>
      <c r="AE532">
        <v>29580</v>
      </c>
      <c r="AF532" t="s">
        <v>1973</v>
      </c>
      <c r="AG532" t="s">
        <v>139</v>
      </c>
      <c r="AH532" t="s">
        <v>145</v>
      </c>
      <c r="AI532" t="s">
        <v>25</v>
      </c>
      <c r="AJ532">
        <v>6726</v>
      </c>
      <c r="AK532" t="s">
        <v>141</v>
      </c>
      <c r="AL532" t="s">
        <v>1060</v>
      </c>
      <c r="AT532" t="str">
        <f t="shared" si="32"/>
        <v>F F500-00038780</v>
      </c>
      <c r="AU532">
        <f t="shared" si="33"/>
        <v>95</v>
      </c>
      <c r="AV532">
        <f t="shared" si="34"/>
        <v>0</v>
      </c>
      <c r="AW532">
        <f t="shared" si="35"/>
        <v>95</v>
      </c>
    </row>
    <row r="533" spans="1:49" ht="15" customHeight="1">
      <c r="A533" t="s">
        <v>1290</v>
      </c>
      <c r="B533" s="17" t="s">
        <v>1443</v>
      </c>
      <c r="C533" t="s">
        <v>21</v>
      </c>
      <c r="D533" s="10">
        <v>45845</v>
      </c>
      <c r="F533" t="s">
        <v>742</v>
      </c>
      <c r="H533" t="s">
        <v>137</v>
      </c>
      <c r="I533">
        <v>10726239245</v>
      </c>
      <c r="J533" t="s">
        <v>2416</v>
      </c>
      <c r="K533" s="10">
        <v>45845</v>
      </c>
      <c r="Q533">
        <v>1958</v>
      </c>
      <c r="R533">
        <v>1</v>
      </c>
      <c r="S533">
        <v>847.46</v>
      </c>
      <c r="T533">
        <v>1000</v>
      </c>
      <c r="U533">
        <v>0</v>
      </c>
      <c r="V533">
        <v>847.46</v>
      </c>
      <c r="W533">
        <v>18</v>
      </c>
      <c r="X533" s="17">
        <v>152.539999999999</v>
      </c>
      <c r="Y533">
        <v>1000</v>
      </c>
      <c r="Z533">
        <v>1</v>
      </c>
      <c r="AA533">
        <v>1</v>
      </c>
      <c r="AB533">
        <v>5</v>
      </c>
      <c r="AC533" t="s">
        <v>138</v>
      </c>
      <c r="AD533">
        <v>1786</v>
      </c>
      <c r="AE533">
        <v>29291</v>
      </c>
      <c r="AF533" t="s">
        <v>1444</v>
      </c>
      <c r="AG533" t="s">
        <v>139</v>
      </c>
      <c r="AH533" t="s">
        <v>145</v>
      </c>
      <c r="AI533" t="s">
        <v>25</v>
      </c>
      <c r="AJ533">
        <v>877</v>
      </c>
      <c r="AK533" t="s">
        <v>147</v>
      </c>
      <c r="AL533" t="s">
        <v>1153</v>
      </c>
      <c r="AT533" t="str">
        <f t="shared" si="32"/>
        <v>RE-00120</v>
      </c>
      <c r="AU533">
        <f t="shared" si="33"/>
        <v>847.46</v>
      </c>
      <c r="AV533">
        <f t="shared" si="34"/>
        <v>152.539999999999</v>
      </c>
      <c r="AW533">
        <f t="shared" si="35"/>
        <v>1000</v>
      </c>
    </row>
    <row r="534" spans="1:49" ht="15" customHeight="1">
      <c r="A534" t="s">
        <v>1183</v>
      </c>
      <c r="B534" s="17" t="s">
        <v>1445</v>
      </c>
      <c r="C534" t="s">
        <v>21</v>
      </c>
      <c r="D534" s="10">
        <v>45845</v>
      </c>
      <c r="F534" t="s">
        <v>1076</v>
      </c>
      <c r="H534" t="s">
        <v>137</v>
      </c>
      <c r="I534">
        <v>10440668581</v>
      </c>
      <c r="J534" t="s">
        <v>2417</v>
      </c>
      <c r="K534" s="10">
        <v>45845</v>
      </c>
      <c r="Q534">
        <v>1939</v>
      </c>
      <c r="R534">
        <v>8</v>
      </c>
      <c r="S534">
        <v>300</v>
      </c>
      <c r="T534">
        <v>354</v>
      </c>
      <c r="U534">
        <v>0</v>
      </c>
      <c r="V534">
        <v>2400</v>
      </c>
      <c r="W534">
        <v>18</v>
      </c>
      <c r="X534">
        <v>432</v>
      </c>
      <c r="Y534">
        <v>2832</v>
      </c>
      <c r="Z534">
        <v>1</v>
      </c>
      <c r="AA534">
        <v>1</v>
      </c>
      <c r="AB534">
        <v>2</v>
      </c>
      <c r="AC534" t="s">
        <v>1045</v>
      </c>
      <c r="AD534">
        <v>1389</v>
      </c>
      <c r="AE534">
        <v>29288</v>
      </c>
      <c r="AF534" t="s">
        <v>2155</v>
      </c>
      <c r="AG534" t="s">
        <v>139</v>
      </c>
      <c r="AH534" t="s">
        <v>145</v>
      </c>
      <c r="AI534" t="s">
        <v>25</v>
      </c>
      <c r="AJ534">
        <v>6743</v>
      </c>
      <c r="AK534" t="s">
        <v>1040</v>
      </c>
      <c r="AL534" t="s">
        <v>1053</v>
      </c>
      <c r="AT534" t="str">
        <f t="shared" si="32"/>
        <v>F E001-00000079</v>
      </c>
      <c r="AU534">
        <f t="shared" si="33"/>
        <v>2400</v>
      </c>
      <c r="AV534">
        <f t="shared" si="34"/>
        <v>432</v>
      </c>
      <c r="AW534">
        <f t="shared" si="35"/>
        <v>2832</v>
      </c>
    </row>
    <row r="535" spans="1:49" ht="15" customHeight="1">
      <c r="A535" t="s">
        <v>1183</v>
      </c>
      <c r="B535" s="17" t="s">
        <v>1446</v>
      </c>
      <c r="C535" t="s">
        <v>21</v>
      </c>
      <c r="D535" s="10">
        <v>45845</v>
      </c>
      <c r="F535" t="s">
        <v>1076</v>
      </c>
      <c r="H535" t="s">
        <v>137</v>
      </c>
      <c r="I535">
        <v>10440668581</v>
      </c>
      <c r="J535" t="s">
        <v>2418</v>
      </c>
      <c r="K535" s="10">
        <v>45845</v>
      </c>
      <c r="Q535">
        <v>1859</v>
      </c>
      <c r="R535">
        <v>9</v>
      </c>
      <c r="S535">
        <v>120</v>
      </c>
      <c r="T535" s="17" t="s">
        <v>1805</v>
      </c>
      <c r="U535">
        <v>0</v>
      </c>
      <c r="V535">
        <v>1080</v>
      </c>
      <c r="W535">
        <v>18</v>
      </c>
      <c r="X535" s="17">
        <v>194.4</v>
      </c>
      <c r="Y535">
        <v>1274.4000000000001</v>
      </c>
      <c r="Z535">
        <v>1</v>
      </c>
      <c r="AA535">
        <v>1</v>
      </c>
      <c r="AB535">
        <v>2</v>
      </c>
      <c r="AC535" t="s">
        <v>1045</v>
      </c>
      <c r="AD535">
        <v>1389</v>
      </c>
      <c r="AE535">
        <v>29285</v>
      </c>
      <c r="AF535" t="s">
        <v>2283</v>
      </c>
      <c r="AG535" t="s">
        <v>139</v>
      </c>
      <c r="AH535" t="s">
        <v>145</v>
      </c>
      <c r="AI535" t="s">
        <v>25</v>
      </c>
      <c r="AJ535">
        <v>6743</v>
      </c>
      <c r="AK535" t="s">
        <v>1040</v>
      </c>
      <c r="AL535" t="s">
        <v>1053</v>
      </c>
      <c r="AT535" t="str">
        <f t="shared" si="32"/>
        <v>F E001-00000078</v>
      </c>
      <c r="AU535">
        <f t="shared" si="33"/>
        <v>1080</v>
      </c>
      <c r="AV535">
        <f t="shared" si="34"/>
        <v>194.4</v>
      </c>
      <c r="AW535">
        <f t="shared" si="35"/>
        <v>1274.4000000000001</v>
      </c>
    </row>
    <row r="536" spans="1:49" ht="15" customHeight="1">
      <c r="A536" t="s">
        <v>1183</v>
      </c>
      <c r="B536" s="17" t="s">
        <v>1447</v>
      </c>
      <c r="C536" t="s">
        <v>21</v>
      </c>
      <c r="D536" s="10">
        <v>45845</v>
      </c>
      <c r="F536" t="s">
        <v>724</v>
      </c>
      <c r="H536" t="s">
        <v>137</v>
      </c>
      <c r="I536">
        <v>20601772541</v>
      </c>
      <c r="J536" t="s">
        <v>2419</v>
      </c>
      <c r="K536" s="10">
        <v>45845</v>
      </c>
      <c r="Q536">
        <v>283</v>
      </c>
      <c r="R536">
        <v>1</v>
      </c>
      <c r="S536">
        <v>2667</v>
      </c>
      <c r="T536">
        <v>3147.06</v>
      </c>
      <c r="U536">
        <v>0</v>
      </c>
      <c r="V536">
        <v>2667</v>
      </c>
      <c r="W536">
        <v>18</v>
      </c>
      <c r="X536" s="17">
        <v>480.05999999999898</v>
      </c>
      <c r="Y536">
        <v>3147.06</v>
      </c>
      <c r="Z536">
        <v>1</v>
      </c>
      <c r="AA536">
        <v>1</v>
      </c>
      <c r="AB536">
        <v>2</v>
      </c>
      <c r="AC536" t="s">
        <v>1045</v>
      </c>
      <c r="AD536">
        <v>1404</v>
      </c>
      <c r="AE536">
        <v>29282</v>
      </c>
      <c r="AF536" t="s">
        <v>2036</v>
      </c>
      <c r="AG536" t="s">
        <v>1280</v>
      </c>
      <c r="AH536" t="s">
        <v>140</v>
      </c>
      <c r="AI536" t="s">
        <v>23</v>
      </c>
      <c r="AJ536">
        <v>6743</v>
      </c>
      <c r="AK536" t="s">
        <v>1040</v>
      </c>
      <c r="AL536" t="s">
        <v>1047</v>
      </c>
      <c r="AT536" t="str">
        <f t="shared" si="32"/>
        <v>F E001-00000557</v>
      </c>
      <c r="AU536">
        <f t="shared" si="33"/>
        <v>2667</v>
      </c>
      <c r="AV536">
        <f t="shared" si="34"/>
        <v>480.05999999999898</v>
      </c>
      <c r="AW536">
        <f t="shared" si="35"/>
        <v>3147.06</v>
      </c>
    </row>
    <row r="537" spans="1:49" ht="15" customHeight="1">
      <c r="A537" t="s">
        <v>1183</v>
      </c>
      <c r="B537" s="17" t="s">
        <v>1448</v>
      </c>
      <c r="C537" t="s">
        <v>21</v>
      </c>
      <c r="D537" s="10">
        <v>45845</v>
      </c>
      <c r="F537" t="s">
        <v>572</v>
      </c>
      <c r="H537" t="s">
        <v>137</v>
      </c>
      <c r="J537" t="s">
        <v>2420</v>
      </c>
      <c r="K537" s="10">
        <v>45845</v>
      </c>
      <c r="Q537">
        <v>234</v>
      </c>
      <c r="R537">
        <v>1</v>
      </c>
      <c r="S537">
        <v>500</v>
      </c>
      <c r="T537">
        <v>590</v>
      </c>
      <c r="U537">
        <v>0</v>
      </c>
      <c r="V537">
        <v>500</v>
      </c>
      <c r="W537">
        <v>18</v>
      </c>
      <c r="X537">
        <v>90</v>
      </c>
      <c r="Y537">
        <v>590</v>
      </c>
      <c r="Z537">
        <v>1</v>
      </c>
      <c r="AA537">
        <v>1</v>
      </c>
      <c r="AB537">
        <v>5</v>
      </c>
      <c r="AC537" t="s">
        <v>138</v>
      </c>
      <c r="AD537">
        <v>2187</v>
      </c>
      <c r="AE537">
        <v>29275</v>
      </c>
      <c r="AF537" t="s">
        <v>2054</v>
      </c>
      <c r="AG537" t="s">
        <v>1135</v>
      </c>
      <c r="AH537" t="s">
        <v>145</v>
      </c>
      <c r="AI537" t="s">
        <v>25</v>
      </c>
      <c r="AJ537">
        <v>6746</v>
      </c>
      <c r="AK537" t="s">
        <v>1112</v>
      </c>
      <c r="AL537" t="s">
        <v>1113</v>
      </c>
      <c r="AT537" t="str">
        <f t="shared" si="32"/>
        <v>F E001-00000009</v>
      </c>
      <c r="AU537">
        <f t="shared" si="33"/>
        <v>500</v>
      </c>
      <c r="AV537">
        <f t="shared" si="34"/>
        <v>90</v>
      </c>
      <c r="AW537">
        <f t="shared" si="35"/>
        <v>590</v>
      </c>
    </row>
    <row r="538" spans="1:49" ht="15" customHeight="1">
      <c r="A538" t="s">
        <v>1290</v>
      </c>
      <c r="B538" s="17" t="s">
        <v>1449</v>
      </c>
      <c r="C538" t="s">
        <v>21</v>
      </c>
      <c r="D538" s="10">
        <v>45845</v>
      </c>
      <c r="F538" t="s">
        <v>744</v>
      </c>
      <c r="H538" t="s">
        <v>137</v>
      </c>
      <c r="J538" t="s">
        <v>2421</v>
      </c>
      <c r="K538" s="10">
        <v>45845</v>
      </c>
      <c r="Q538">
        <v>1806</v>
      </c>
      <c r="R538">
        <v>1</v>
      </c>
      <c r="S538">
        <v>254.24</v>
      </c>
      <c r="T538">
        <v>300</v>
      </c>
      <c r="U538">
        <v>0</v>
      </c>
      <c r="V538">
        <v>254.24</v>
      </c>
      <c r="W538">
        <v>18</v>
      </c>
      <c r="X538" s="17">
        <v>45.759999999999899</v>
      </c>
      <c r="Y538">
        <v>300</v>
      </c>
      <c r="Z538">
        <v>1</v>
      </c>
      <c r="AA538">
        <v>1</v>
      </c>
      <c r="AB538">
        <v>1</v>
      </c>
      <c r="AC538" t="s">
        <v>1181</v>
      </c>
      <c r="AD538">
        <v>2186</v>
      </c>
      <c r="AE538">
        <v>29272</v>
      </c>
      <c r="AF538" t="s">
        <v>2006</v>
      </c>
      <c r="AG538" t="s">
        <v>1182</v>
      </c>
      <c r="AH538" t="s">
        <v>145</v>
      </c>
      <c r="AI538" t="s">
        <v>25</v>
      </c>
      <c r="AJ538">
        <v>6743</v>
      </c>
      <c r="AK538" t="s">
        <v>1040</v>
      </c>
      <c r="AL538" t="s">
        <v>1053</v>
      </c>
      <c r="AT538" t="str">
        <f t="shared" si="32"/>
        <v>RE-0011</v>
      </c>
      <c r="AU538">
        <f t="shared" si="33"/>
        <v>254.24</v>
      </c>
      <c r="AV538">
        <f t="shared" si="34"/>
        <v>45.759999999999899</v>
      </c>
      <c r="AW538">
        <f t="shared" si="35"/>
        <v>300</v>
      </c>
    </row>
    <row r="539" spans="1:49" ht="15" customHeight="1">
      <c r="A539" t="s">
        <v>1194</v>
      </c>
      <c r="B539" s="17" t="s">
        <v>1450</v>
      </c>
      <c r="C539" t="s">
        <v>21</v>
      </c>
      <c r="D539" s="10">
        <v>45844</v>
      </c>
      <c r="F539" t="s">
        <v>756</v>
      </c>
      <c r="H539" t="s">
        <v>137</v>
      </c>
      <c r="I539">
        <v>20506750688</v>
      </c>
      <c r="J539" t="s">
        <v>2422</v>
      </c>
      <c r="K539" s="10">
        <v>45844</v>
      </c>
      <c r="Q539">
        <v>1912</v>
      </c>
      <c r="R539">
        <v>1</v>
      </c>
      <c r="S539">
        <v>1283.9000000000001</v>
      </c>
      <c r="T539">
        <v>1515</v>
      </c>
      <c r="U539">
        <v>0</v>
      </c>
      <c r="V539">
        <v>1283.9000000000001</v>
      </c>
      <c r="W539">
        <v>18</v>
      </c>
      <c r="X539" s="17">
        <v>231.099999999999</v>
      </c>
      <c r="Y539">
        <v>1515</v>
      </c>
      <c r="Z539">
        <v>1</v>
      </c>
      <c r="AA539">
        <v>1</v>
      </c>
      <c r="AB539">
        <v>5</v>
      </c>
      <c r="AC539" t="s">
        <v>138</v>
      </c>
      <c r="AD539">
        <v>4973</v>
      </c>
      <c r="AE539">
        <v>29961</v>
      </c>
      <c r="AF539" t="s">
        <v>1068</v>
      </c>
      <c r="AG539" t="s">
        <v>139</v>
      </c>
      <c r="AH539" t="s">
        <v>145</v>
      </c>
      <c r="AI539" t="s">
        <v>25</v>
      </c>
      <c r="AJ539">
        <v>6726</v>
      </c>
      <c r="AK539" t="s">
        <v>141</v>
      </c>
      <c r="AL539" t="s">
        <v>1069</v>
      </c>
      <c r="AT539" t="str">
        <f t="shared" si="32"/>
        <v>F F002-00023825</v>
      </c>
      <c r="AU539">
        <f t="shared" si="33"/>
        <v>1283.9000000000001</v>
      </c>
      <c r="AV539">
        <f t="shared" si="34"/>
        <v>231.099999999999</v>
      </c>
      <c r="AW539">
        <f t="shared" si="35"/>
        <v>1515</v>
      </c>
    </row>
    <row r="540" spans="1:49" ht="15" customHeight="1">
      <c r="A540" t="s">
        <v>1183</v>
      </c>
      <c r="B540" s="17" t="s">
        <v>1451</v>
      </c>
      <c r="C540" t="s">
        <v>21</v>
      </c>
      <c r="D540" s="10">
        <v>45842</v>
      </c>
      <c r="F540" t="s">
        <v>760</v>
      </c>
      <c r="H540" t="s">
        <v>137</v>
      </c>
      <c r="J540" t="s">
        <v>2423</v>
      </c>
      <c r="K540" s="10">
        <v>45842</v>
      </c>
      <c r="Q540">
        <v>1956</v>
      </c>
      <c r="R540">
        <v>1</v>
      </c>
      <c r="S540">
        <v>1900</v>
      </c>
      <c r="T540">
        <v>2242</v>
      </c>
      <c r="U540">
        <v>0</v>
      </c>
      <c r="V540">
        <v>1900</v>
      </c>
      <c r="W540">
        <v>18</v>
      </c>
      <c r="X540">
        <v>342</v>
      </c>
      <c r="Y540">
        <v>2242</v>
      </c>
      <c r="Z540">
        <v>1</v>
      </c>
      <c r="AA540">
        <v>1</v>
      </c>
      <c r="AB540">
        <v>5</v>
      </c>
      <c r="AC540" t="s">
        <v>138</v>
      </c>
      <c r="AD540">
        <v>2181</v>
      </c>
      <c r="AE540">
        <v>29267</v>
      </c>
      <c r="AF540" t="s">
        <v>2149</v>
      </c>
      <c r="AG540" t="s">
        <v>139</v>
      </c>
      <c r="AH540" t="s">
        <v>145</v>
      </c>
      <c r="AI540" t="s">
        <v>25</v>
      </c>
      <c r="AJ540">
        <v>877</v>
      </c>
      <c r="AK540" t="s">
        <v>147</v>
      </c>
      <c r="AL540" t="s">
        <v>1060</v>
      </c>
      <c r="AT540" t="str">
        <f t="shared" si="32"/>
        <v>F E001-00000985</v>
      </c>
      <c r="AU540">
        <f t="shared" si="33"/>
        <v>1900</v>
      </c>
      <c r="AV540">
        <f t="shared" si="34"/>
        <v>342</v>
      </c>
      <c r="AW540">
        <f t="shared" si="35"/>
        <v>2242</v>
      </c>
    </row>
    <row r="541" spans="1:49" ht="15" customHeight="1">
      <c r="A541" t="s">
        <v>1256</v>
      </c>
      <c r="B541" s="17" t="s">
        <v>1452</v>
      </c>
      <c r="C541" t="s">
        <v>21</v>
      </c>
      <c r="D541" s="10">
        <v>45842</v>
      </c>
      <c r="F541" t="s">
        <v>243</v>
      </c>
      <c r="G541" t="s">
        <v>1044</v>
      </c>
      <c r="H541" t="s">
        <v>137</v>
      </c>
      <c r="I541">
        <v>20430785266</v>
      </c>
      <c r="J541" t="s">
        <v>2424</v>
      </c>
      <c r="K541" s="10">
        <v>45842</v>
      </c>
      <c r="Q541">
        <v>1824</v>
      </c>
      <c r="R541">
        <v>120</v>
      </c>
      <c r="S541">
        <v>16.899999999999999</v>
      </c>
      <c r="T541">
        <v>19.942</v>
      </c>
      <c r="U541">
        <v>0</v>
      </c>
      <c r="V541">
        <v>2028</v>
      </c>
      <c r="W541">
        <v>18</v>
      </c>
      <c r="X541" s="17">
        <v>365.039999999999</v>
      </c>
      <c r="Y541">
        <v>2393.04</v>
      </c>
      <c r="Z541">
        <v>1</v>
      </c>
      <c r="AA541">
        <v>1</v>
      </c>
      <c r="AB541">
        <v>5</v>
      </c>
      <c r="AC541" t="s">
        <v>138</v>
      </c>
      <c r="AD541">
        <v>470</v>
      </c>
      <c r="AE541">
        <v>29261</v>
      </c>
      <c r="AF541" t="s">
        <v>2059</v>
      </c>
      <c r="AG541" t="s">
        <v>139</v>
      </c>
      <c r="AH541" t="s">
        <v>145</v>
      </c>
      <c r="AI541" t="s">
        <v>25</v>
      </c>
      <c r="AJ541">
        <v>877</v>
      </c>
      <c r="AK541" t="s">
        <v>147</v>
      </c>
      <c r="AL541" t="s">
        <v>1086</v>
      </c>
      <c r="AT541" t="str">
        <f t="shared" si="32"/>
        <v>F F001-00024718</v>
      </c>
      <c r="AU541">
        <f t="shared" si="33"/>
        <v>2028</v>
      </c>
      <c r="AV541">
        <f t="shared" si="34"/>
        <v>365.039999999999</v>
      </c>
      <c r="AW541">
        <f t="shared" si="35"/>
        <v>2393.04</v>
      </c>
    </row>
    <row r="542" spans="1:49" ht="15" customHeight="1">
      <c r="A542" t="s">
        <v>1256</v>
      </c>
      <c r="B542" s="17" t="s">
        <v>1452</v>
      </c>
      <c r="C542" t="s">
        <v>21</v>
      </c>
      <c r="D542" s="10">
        <v>45842</v>
      </c>
      <c r="F542" t="s">
        <v>243</v>
      </c>
      <c r="G542" t="s">
        <v>1044</v>
      </c>
      <c r="H542" t="s">
        <v>137</v>
      </c>
      <c r="I542">
        <v>20430785266</v>
      </c>
      <c r="J542" t="s">
        <v>2424</v>
      </c>
      <c r="K542" s="10">
        <v>45842</v>
      </c>
      <c r="Q542">
        <v>1824</v>
      </c>
      <c r="R542">
        <v>1</v>
      </c>
      <c r="S542">
        <v>41.8</v>
      </c>
      <c r="T542">
        <v>49.32</v>
      </c>
      <c r="U542">
        <v>0</v>
      </c>
      <c r="V542">
        <v>41.8</v>
      </c>
      <c r="W542">
        <v>17.989999999999998</v>
      </c>
      <c r="X542" s="17">
        <v>7.52</v>
      </c>
      <c r="Y542">
        <v>49.32</v>
      </c>
      <c r="Z542">
        <v>1</v>
      </c>
      <c r="AA542">
        <v>1</v>
      </c>
      <c r="AB542">
        <v>5</v>
      </c>
      <c r="AC542" t="s">
        <v>138</v>
      </c>
      <c r="AD542">
        <v>470</v>
      </c>
      <c r="AE542">
        <v>29262</v>
      </c>
      <c r="AF542" t="s">
        <v>2059</v>
      </c>
      <c r="AG542" t="s">
        <v>139</v>
      </c>
      <c r="AH542" t="s">
        <v>145</v>
      </c>
      <c r="AI542" t="s">
        <v>25</v>
      </c>
      <c r="AJ542">
        <v>877</v>
      </c>
      <c r="AK542" t="s">
        <v>147</v>
      </c>
      <c r="AL542" t="s">
        <v>1086</v>
      </c>
      <c r="AT542" t="str">
        <f t="shared" si="32"/>
        <v>F F001-00024718</v>
      </c>
      <c r="AU542">
        <f t="shared" si="33"/>
        <v>41.8</v>
      </c>
      <c r="AV542">
        <f t="shared" si="34"/>
        <v>7.52</v>
      </c>
      <c r="AW542">
        <f t="shared" si="35"/>
        <v>49.32</v>
      </c>
    </row>
    <row r="543" spans="1:49" ht="15" customHeight="1">
      <c r="A543" t="s">
        <v>1453</v>
      </c>
      <c r="B543" s="17" t="s">
        <v>1454</v>
      </c>
      <c r="C543" t="s">
        <v>21</v>
      </c>
      <c r="D543" s="10">
        <v>45931</v>
      </c>
      <c r="E543" s="18">
        <v>45957.416631944441</v>
      </c>
      <c r="F543" t="s">
        <v>334</v>
      </c>
      <c r="H543" t="s">
        <v>137</v>
      </c>
      <c r="I543">
        <v>20503840121</v>
      </c>
      <c r="J543" t="s">
        <v>2425</v>
      </c>
      <c r="K543" s="10">
        <v>45931</v>
      </c>
      <c r="Q543">
        <v>2048</v>
      </c>
      <c r="R543">
        <v>1</v>
      </c>
      <c r="S543">
        <v>250.03</v>
      </c>
      <c r="T543">
        <v>250.03</v>
      </c>
      <c r="U543">
        <v>0</v>
      </c>
      <c r="V543">
        <v>250.03</v>
      </c>
      <c r="W543">
        <v>0</v>
      </c>
      <c r="X543">
        <v>0</v>
      </c>
      <c r="Y543">
        <v>250.03</v>
      </c>
      <c r="Z543">
        <v>1</v>
      </c>
      <c r="AA543">
        <v>1</v>
      </c>
      <c r="AB543">
        <v>5</v>
      </c>
      <c r="AC543" t="s">
        <v>138</v>
      </c>
      <c r="AD543">
        <v>6107</v>
      </c>
      <c r="AE543">
        <v>30723</v>
      </c>
      <c r="AF543" t="s">
        <v>1145</v>
      </c>
      <c r="AG543" t="s">
        <v>139</v>
      </c>
      <c r="AH543" t="s">
        <v>145</v>
      </c>
      <c r="AI543" t="s">
        <v>25</v>
      </c>
      <c r="AJ543">
        <v>6806</v>
      </c>
      <c r="AK543" t="s">
        <v>1146</v>
      </c>
      <c r="AL543" t="s">
        <v>1069</v>
      </c>
      <c r="AT543" t="str">
        <f t="shared" si="32"/>
        <v>F907-00030714</v>
      </c>
      <c r="AU543">
        <f t="shared" si="33"/>
        <v>250.03</v>
      </c>
      <c r="AV543">
        <f t="shared" si="34"/>
        <v>0</v>
      </c>
      <c r="AW543">
        <f t="shared" si="35"/>
        <v>250.03</v>
      </c>
    </row>
    <row r="544" spans="1:49" ht="15" customHeight="1">
      <c r="A544" t="s">
        <v>1455</v>
      </c>
      <c r="B544" s="17" t="s">
        <v>1456</v>
      </c>
      <c r="C544" t="s">
        <v>21</v>
      </c>
      <c r="D544" s="10">
        <v>45841</v>
      </c>
      <c r="F544" t="s">
        <v>435</v>
      </c>
      <c r="H544" t="s">
        <v>137</v>
      </c>
      <c r="I544">
        <v>20565643496</v>
      </c>
      <c r="J544" t="s">
        <v>2426</v>
      </c>
      <c r="K544" s="10">
        <v>45841</v>
      </c>
      <c r="Q544">
        <v>1994</v>
      </c>
      <c r="R544">
        <v>1</v>
      </c>
      <c r="S544">
        <v>79.41</v>
      </c>
      <c r="T544">
        <v>93.7</v>
      </c>
      <c r="U544">
        <v>0</v>
      </c>
      <c r="V544">
        <v>79.41</v>
      </c>
      <c r="W544">
        <v>18</v>
      </c>
      <c r="X544" s="17">
        <v>14.29</v>
      </c>
      <c r="Y544">
        <v>93.7</v>
      </c>
      <c r="Z544">
        <v>1</v>
      </c>
      <c r="AA544">
        <v>1</v>
      </c>
      <c r="AB544">
        <v>5</v>
      </c>
      <c r="AC544" t="s">
        <v>138</v>
      </c>
      <c r="AD544">
        <v>4004</v>
      </c>
      <c r="AE544">
        <v>29956</v>
      </c>
      <c r="AF544" t="s">
        <v>1239</v>
      </c>
      <c r="AG544" t="s">
        <v>139</v>
      </c>
      <c r="AH544" t="s">
        <v>145</v>
      </c>
      <c r="AI544" t="s">
        <v>25</v>
      </c>
      <c r="AJ544">
        <v>6726</v>
      </c>
      <c r="AK544" t="s">
        <v>141</v>
      </c>
      <c r="AL544" t="s">
        <v>1069</v>
      </c>
      <c r="AT544" t="str">
        <f t="shared" si="32"/>
        <v>F F574-00000062</v>
      </c>
      <c r="AU544">
        <f t="shared" si="33"/>
        <v>79.41</v>
      </c>
      <c r="AV544">
        <f t="shared" si="34"/>
        <v>14.29</v>
      </c>
      <c r="AW544">
        <f t="shared" si="35"/>
        <v>93.7</v>
      </c>
    </row>
    <row r="545" spans="1:49" ht="15" customHeight="1">
      <c r="A545" t="s">
        <v>1183</v>
      </c>
      <c r="B545" s="17" t="s">
        <v>1457</v>
      </c>
      <c r="C545" t="s">
        <v>21</v>
      </c>
      <c r="D545" s="10">
        <v>45841</v>
      </c>
      <c r="F545" t="s">
        <v>766</v>
      </c>
      <c r="H545" t="s">
        <v>137</v>
      </c>
      <c r="J545" t="s">
        <v>2427</v>
      </c>
      <c r="K545" s="10">
        <v>45841</v>
      </c>
      <c r="Q545">
        <v>1941</v>
      </c>
      <c r="R545">
        <v>6</v>
      </c>
      <c r="S545">
        <v>4.9400000000000004</v>
      </c>
      <c r="T545" s="17" t="s">
        <v>1806</v>
      </c>
      <c r="U545">
        <v>0</v>
      </c>
      <c r="V545">
        <v>29.64</v>
      </c>
      <c r="W545">
        <v>18.02</v>
      </c>
      <c r="X545" s="17">
        <v>5.3399999999999901</v>
      </c>
      <c r="Y545">
        <v>34.979999999999997</v>
      </c>
      <c r="Z545">
        <v>1</v>
      </c>
      <c r="AA545">
        <v>1</v>
      </c>
      <c r="AB545">
        <v>5</v>
      </c>
      <c r="AC545" t="s">
        <v>138</v>
      </c>
      <c r="AD545">
        <v>2111</v>
      </c>
      <c r="AE545">
        <v>29240</v>
      </c>
      <c r="AF545" t="s">
        <v>2084</v>
      </c>
      <c r="AG545" t="s">
        <v>139</v>
      </c>
      <c r="AH545" t="s">
        <v>145</v>
      </c>
      <c r="AI545" t="s">
        <v>25</v>
      </c>
      <c r="AJ545">
        <v>6803</v>
      </c>
      <c r="AK545" t="s">
        <v>1458</v>
      </c>
      <c r="AL545" t="s">
        <v>1047</v>
      </c>
      <c r="AT545" t="str">
        <f t="shared" si="32"/>
        <v>F E001-00003801</v>
      </c>
      <c r="AU545">
        <f t="shared" si="33"/>
        <v>29.64</v>
      </c>
      <c r="AV545">
        <f t="shared" si="34"/>
        <v>5.3399999999999901</v>
      </c>
      <c r="AW545">
        <f t="shared" si="35"/>
        <v>34.979999999999997</v>
      </c>
    </row>
    <row r="546" spans="1:49" ht="15" customHeight="1">
      <c r="A546" t="s">
        <v>1183</v>
      </c>
      <c r="B546" s="17" t="s">
        <v>1457</v>
      </c>
      <c r="C546" t="s">
        <v>21</v>
      </c>
      <c r="D546" s="10">
        <v>45841</v>
      </c>
      <c r="F546" t="s">
        <v>766</v>
      </c>
      <c r="H546" t="s">
        <v>137</v>
      </c>
      <c r="J546" t="s">
        <v>2427</v>
      </c>
      <c r="K546" s="10">
        <v>45841</v>
      </c>
      <c r="Q546">
        <v>1942</v>
      </c>
      <c r="R546">
        <v>2</v>
      </c>
      <c r="S546">
        <v>7.36</v>
      </c>
      <c r="T546">
        <v>8.6850000000000005</v>
      </c>
      <c r="U546">
        <v>0</v>
      </c>
      <c r="V546">
        <v>14.72</v>
      </c>
      <c r="W546">
        <v>18</v>
      </c>
      <c r="X546" s="17">
        <v>2.65</v>
      </c>
      <c r="Y546">
        <v>17.37</v>
      </c>
      <c r="Z546">
        <v>1</v>
      </c>
      <c r="AA546">
        <v>1</v>
      </c>
      <c r="AB546">
        <v>5</v>
      </c>
      <c r="AC546" t="s">
        <v>138</v>
      </c>
      <c r="AD546">
        <v>2111</v>
      </c>
      <c r="AE546">
        <v>29241</v>
      </c>
      <c r="AF546" t="s">
        <v>2018</v>
      </c>
      <c r="AG546" t="s">
        <v>139</v>
      </c>
      <c r="AH546" t="s">
        <v>145</v>
      </c>
      <c r="AI546" t="s">
        <v>25</v>
      </c>
      <c r="AJ546">
        <v>6803</v>
      </c>
      <c r="AK546" t="s">
        <v>1458</v>
      </c>
      <c r="AL546" t="s">
        <v>1047</v>
      </c>
      <c r="AT546" t="str">
        <f t="shared" si="32"/>
        <v>F E001-00003801</v>
      </c>
      <c r="AU546">
        <f t="shared" si="33"/>
        <v>14.72</v>
      </c>
      <c r="AV546">
        <f t="shared" si="34"/>
        <v>2.65</v>
      </c>
      <c r="AW546">
        <f t="shared" si="35"/>
        <v>17.37</v>
      </c>
    </row>
    <row r="547" spans="1:49" ht="15" customHeight="1">
      <c r="A547" t="s">
        <v>1183</v>
      </c>
      <c r="B547" s="17" t="s">
        <v>1457</v>
      </c>
      <c r="C547" t="s">
        <v>21</v>
      </c>
      <c r="D547" s="10">
        <v>45841</v>
      </c>
      <c r="F547" t="s">
        <v>766</v>
      </c>
      <c r="H547" t="s">
        <v>137</v>
      </c>
      <c r="J547" t="s">
        <v>2427</v>
      </c>
      <c r="K547" s="10">
        <v>45841</v>
      </c>
      <c r="Q547">
        <v>1943</v>
      </c>
      <c r="R547">
        <v>2</v>
      </c>
      <c r="S547">
        <v>3</v>
      </c>
      <c r="T547">
        <v>3.54</v>
      </c>
      <c r="U547">
        <v>0</v>
      </c>
      <c r="V547">
        <v>6</v>
      </c>
      <c r="W547">
        <v>18</v>
      </c>
      <c r="X547">
        <v>1.08</v>
      </c>
      <c r="Y547">
        <v>7.08</v>
      </c>
      <c r="Z547">
        <v>1</v>
      </c>
      <c r="AA547">
        <v>1</v>
      </c>
      <c r="AB547">
        <v>5</v>
      </c>
      <c r="AC547" t="s">
        <v>138</v>
      </c>
      <c r="AD547">
        <v>2111</v>
      </c>
      <c r="AE547">
        <v>29242</v>
      </c>
      <c r="AF547" t="s">
        <v>2030</v>
      </c>
      <c r="AG547" t="s">
        <v>139</v>
      </c>
      <c r="AH547" t="s">
        <v>145</v>
      </c>
      <c r="AI547" t="s">
        <v>25</v>
      </c>
      <c r="AJ547">
        <v>6803</v>
      </c>
      <c r="AK547" t="s">
        <v>1458</v>
      </c>
      <c r="AL547" t="s">
        <v>1047</v>
      </c>
      <c r="AT547" t="str">
        <f t="shared" si="32"/>
        <v>F E001-00003801</v>
      </c>
      <c r="AU547">
        <f t="shared" si="33"/>
        <v>6</v>
      </c>
      <c r="AV547">
        <f t="shared" si="34"/>
        <v>1.08</v>
      </c>
      <c r="AW547">
        <f t="shared" si="35"/>
        <v>7.08</v>
      </c>
    </row>
    <row r="548" spans="1:49" ht="15" customHeight="1">
      <c r="A548" t="s">
        <v>1183</v>
      </c>
      <c r="B548" s="17" t="s">
        <v>1457</v>
      </c>
      <c r="C548" t="s">
        <v>21</v>
      </c>
      <c r="D548" s="10">
        <v>45841</v>
      </c>
      <c r="F548" t="s">
        <v>766</v>
      </c>
      <c r="H548" t="s">
        <v>137</v>
      </c>
      <c r="J548" t="s">
        <v>2427</v>
      </c>
      <c r="K548" s="10">
        <v>45841</v>
      </c>
      <c r="Q548">
        <v>1944</v>
      </c>
      <c r="R548">
        <v>1</v>
      </c>
      <c r="S548">
        <v>20.29</v>
      </c>
      <c r="T548">
        <v>23.94</v>
      </c>
      <c r="U548">
        <v>0</v>
      </c>
      <c r="V548">
        <v>20.29</v>
      </c>
      <c r="W548">
        <v>17.989999999999998</v>
      </c>
      <c r="X548" s="17">
        <v>3.65</v>
      </c>
      <c r="Y548">
        <v>23.94</v>
      </c>
      <c r="Z548">
        <v>1</v>
      </c>
      <c r="AA548">
        <v>1</v>
      </c>
      <c r="AB548">
        <v>5</v>
      </c>
      <c r="AC548" t="s">
        <v>138</v>
      </c>
      <c r="AD548">
        <v>2111</v>
      </c>
      <c r="AE548">
        <v>29243</v>
      </c>
      <c r="AF548" t="s">
        <v>2020</v>
      </c>
      <c r="AG548" t="s">
        <v>139</v>
      </c>
      <c r="AH548" t="s">
        <v>145</v>
      </c>
      <c r="AI548" t="s">
        <v>25</v>
      </c>
      <c r="AJ548">
        <v>6803</v>
      </c>
      <c r="AK548" t="s">
        <v>1458</v>
      </c>
      <c r="AL548" t="s">
        <v>1047</v>
      </c>
      <c r="AT548" t="str">
        <f t="shared" si="32"/>
        <v>F E001-00003801</v>
      </c>
      <c r="AU548">
        <f t="shared" si="33"/>
        <v>20.29</v>
      </c>
      <c r="AV548">
        <f t="shared" si="34"/>
        <v>3.65</v>
      </c>
      <c r="AW548">
        <f t="shared" si="35"/>
        <v>23.94</v>
      </c>
    </row>
    <row r="549" spans="1:49" ht="15" customHeight="1">
      <c r="A549" t="s">
        <v>1183</v>
      </c>
      <c r="B549" s="17" t="s">
        <v>1457</v>
      </c>
      <c r="C549" t="s">
        <v>21</v>
      </c>
      <c r="D549" s="10">
        <v>45841</v>
      </c>
      <c r="F549" t="s">
        <v>766</v>
      </c>
      <c r="H549" t="s">
        <v>137</v>
      </c>
      <c r="J549" t="s">
        <v>2427</v>
      </c>
      <c r="K549" s="10">
        <v>45841</v>
      </c>
      <c r="Q549">
        <v>1945</v>
      </c>
      <c r="R549">
        <v>2</v>
      </c>
      <c r="S549">
        <v>7.5</v>
      </c>
      <c r="T549">
        <v>8.85</v>
      </c>
      <c r="U549">
        <v>0</v>
      </c>
      <c r="V549">
        <v>15</v>
      </c>
      <c r="W549">
        <v>18</v>
      </c>
      <c r="X549" s="17">
        <v>2.69999999999999</v>
      </c>
      <c r="Y549">
        <v>17.7</v>
      </c>
      <c r="Z549">
        <v>1</v>
      </c>
      <c r="AA549">
        <v>1</v>
      </c>
      <c r="AB549">
        <v>5</v>
      </c>
      <c r="AC549" t="s">
        <v>138</v>
      </c>
      <c r="AD549">
        <v>2111</v>
      </c>
      <c r="AE549">
        <v>29244</v>
      </c>
      <c r="AF549" t="s">
        <v>2024</v>
      </c>
      <c r="AG549" t="s">
        <v>139</v>
      </c>
      <c r="AH549" t="s">
        <v>145</v>
      </c>
      <c r="AI549" t="s">
        <v>25</v>
      </c>
      <c r="AJ549">
        <v>6803</v>
      </c>
      <c r="AK549" t="s">
        <v>1458</v>
      </c>
      <c r="AL549" t="s">
        <v>1047</v>
      </c>
      <c r="AT549" t="str">
        <f t="shared" si="32"/>
        <v>F E001-00003801</v>
      </c>
      <c r="AU549">
        <f t="shared" si="33"/>
        <v>15</v>
      </c>
      <c r="AV549">
        <f t="shared" si="34"/>
        <v>2.69999999999999</v>
      </c>
      <c r="AW549">
        <f t="shared" si="35"/>
        <v>17.7</v>
      </c>
    </row>
    <row r="550" spans="1:49" ht="15" customHeight="1">
      <c r="A550" t="s">
        <v>1183</v>
      </c>
      <c r="B550" s="17" t="s">
        <v>1457</v>
      </c>
      <c r="C550" t="s">
        <v>21</v>
      </c>
      <c r="D550" s="10">
        <v>45841</v>
      </c>
      <c r="F550" t="s">
        <v>766</v>
      </c>
      <c r="H550" t="s">
        <v>137</v>
      </c>
      <c r="J550" t="s">
        <v>2427</v>
      </c>
      <c r="K550" s="10">
        <v>45841</v>
      </c>
      <c r="Q550">
        <v>1946</v>
      </c>
      <c r="R550">
        <v>2</v>
      </c>
      <c r="S550">
        <v>10.06</v>
      </c>
      <c r="T550">
        <v>11.87</v>
      </c>
      <c r="U550">
        <v>0</v>
      </c>
      <c r="V550">
        <v>20.12</v>
      </c>
      <c r="W550">
        <v>17.989999999999998</v>
      </c>
      <c r="X550" s="17">
        <v>3.6199999999999899</v>
      </c>
      <c r="Y550">
        <v>23.74</v>
      </c>
      <c r="Z550">
        <v>1</v>
      </c>
      <c r="AA550">
        <v>1</v>
      </c>
      <c r="AB550">
        <v>5</v>
      </c>
      <c r="AC550" t="s">
        <v>138</v>
      </c>
      <c r="AD550">
        <v>2111</v>
      </c>
      <c r="AE550">
        <v>29245</v>
      </c>
      <c r="AF550" t="s">
        <v>2017</v>
      </c>
      <c r="AG550" t="s">
        <v>139</v>
      </c>
      <c r="AH550" t="s">
        <v>145</v>
      </c>
      <c r="AI550" t="s">
        <v>25</v>
      </c>
      <c r="AJ550">
        <v>6803</v>
      </c>
      <c r="AK550" t="s">
        <v>1458</v>
      </c>
      <c r="AL550" t="s">
        <v>1047</v>
      </c>
      <c r="AT550" t="str">
        <f t="shared" si="32"/>
        <v>F E001-00003801</v>
      </c>
      <c r="AU550">
        <f t="shared" si="33"/>
        <v>20.12</v>
      </c>
      <c r="AV550">
        <f t="shared" si="34"/>
        <v>3.6199999999999899</v>
      </c>
      <c r="AW550">
        <f t="shared" si="35"/>
        <v>23.74</v>
      </c>
    </row>
    <row r="551" spans="1:49" ht="15" customHeight="1">
      <c r="A551" t="s">
        <v>1183</v>
      </c>
      <c r="B551" s="17" t="s">
        <v>1457</v>
      </c>
      <c r="C551" t="s">
        <v>21</v>
      </c>
      <c r="D551" s="10">
        <v>45841</v>
      </c>
      <c r="F551" t="s">
        <v>766</v>
      </c>
      <c r="H551" t="s">
        <v>137</v>
      </c>
      <c r="J551" t="s">
        <v>2427</v>
      </c>
      <c r="K551" s="10">
        <v>45841</v>
      </c>
      <c r="Q551">
        <v>1947</v>
      </c>
      <c r="R551">
        <v>1</v>
      </c>
      <c r="S551">
        <v>11.65</v>
      </c>
      <c r="T551">
        <v>13.75</v>
      </c>
      <c r="U551">
        <v>0</v>
      </c>
      <c r="V551">
        <v>11.65</v>
      </c>
      <c r="W551">
        <v>18.03</v>
      </c>
      <c r="X551" s="17">
        <v>2.0999999999999899</v>
      </c>
      <c r="Y551">
        <v>13.75</v>
      </c>
      <c r="Z551">
        <v>1</v>
      </c>
      <c r="AA551">
        <v>1</v>
      </c>
      <c r="AB551">
        <v>5</v>
      </c>
      <c r="AC551" t="s">
        <v>138</v>
      </c>
      <c r="AD551">
        <v>2111</v>
      </c>
      <c r="AE551">
        <v>29246</v>
      </c>
      <c r="AF551" t="s">
        <v>2029</v>
      </c>
      <c r="AG551" t="s">
        <v>139</v>
      </c>
      <c r="AH551" t="s">
        <v>145</v>
      </c>
      <c r="AI551" t="s">
        <v>25</v>
      </c>
      <c r="AJ551">
        <v>6803</v>
      </c>
      <c r="AK551" t="s">
        <v>1458</v>
      </c>
      <c r="AL551" t="s">
        <v>1047</v>
      </c>
      <c r="AT551" t="str">
        <f t="shared" si="32"/>
        <v>F E001-00003801</v>
      </c>
      <c r="AU551">
        <f t="shared" si="33"/>
        <v>11.65</v>
      </c>
      <c r="AV551">
        <f t="shared" si="34"/>
        <v>2.0999999999999899</v>
      </c>
      <c r="AW551">
        <f t="shared" si="35"/>
        <v>13.75</v>
      </c>
    </row>
    <row r="552" spans="1:49" ht="15" customHeight="1">
      <c r="A552" t="s">
        <v>1183</v>
      </c>
      <c r="B552" s="17" t="s">
        <v>1457</v>
      </c>
      <c r="C552" t="s">
        <v>21</v>
      </c>
      <c r="D552" s="10">
        <v>45841</v>
      </c>
      <c r="F552" t="s">
        <v>766</v>
      </c>
      <c r="H552" t="s">
        <v>137</v>
      </c>
      <c r="J552" t="s">
        <v>2427</v>
      </c>
      <c r="K552" s="10">
        <v>45841</v>
      </c>
      <c r="Q552">
        <v>1948</v>
      </c>
      <c r="R552">
        <v>1</v>
      </c>
      <c r="S552">
        <v>2</v>
      </c>
      <c r="T552">
        <v>2.36</v>
      </c>
      <c r="U552">
        <v>0</v>
      </c>
      <c r="V552">
        <v>2</v>
      </c>
      <c r="W552">
        <v>18</v>
      </c>
      <c r="X552" s="17">
        <v>0.35999999999999899</v>
      </c>
      <c r="Y552">
        <v>2.36</v>
      </c>
      <c r="Z552">
        <v>1</v>
      </c>
      <c r="AA552">
        <v>1</v>
      </c>
      <c r="AB552">
        <v>5</v>
      </c>
      <c r="AC552" t="s">
        <v>138</v>
      </c>
      <c r="AD552">
        <v>2111</v>
      </c>
      <c r="AE552">
        <v>29247</v>
      </c>
      <c r="AF552" t="s">
        <v>2085</v>
      </c>
      <c r="AG552" t="s">
        <v>139</v>
      </c>
      <c r="AH552" t="s">
        <v>145</v>
      </c>
      <c r="AI552" t="s">
        <v>25</v>
      </c>
      <c r="AJ552">
        <v>6803</v>
      </c>
      <c r="AK552" t="s">
        <v>1458</v>
      </c>
      <c r="AL552" t="s">
        <v>1047</v>
      </c>
      <c r="AT552" t="str">
        <f t="shared" si="32"/>
        <v>F E001-00003801</v>
      </c>
      <c r="AU552">
        <f t="shared" si="33"/>
        <v>2</v>
      </c>
      <c r="AV552">
        <f t="shared" si="34"/>
        <v>0.35999999999999899</v>
      </c>
      <c r="AW552">
        <f t="shared" si="35"/>
        <v>2.36</v>
      </c>
    </row>
    <row r="553" spans="1:49" ht="15" customHeight="1">
      <c r="A553" t="s">
        <v>1183</v>
      </c>
      <c r="B553" s="17" t="s">
        <v>1457</v>
      </c>
      <c r="C553" t="s">
        <v>21</v>
      </c>
      <c r="D553" s="10">
        <v>45841</v>
      </c>
      <c r="F553" t="s">
        <v>766</v>
      </c>
      <c r="H553" t="s">
        <v>137</v>
      </c>
      <c r="J553" t="s">
        <v>2427</v>
      </c>
      <c r="K553" s="10">
        <v>45841</v>
      </c>
      <c r="Q553">
        <v>1950</v>
      </c>
      <c r="R553">
        <v>4</v>
      </c>
      <c r="S553">
        <v>4.34</v>
      </c>
      <c r="T553">
        <v>5.12</v>
      </c>
      <c r="U553">
        <v>0</v>
      </c>
      <c r="V553">
        <v>17.36</v>
      </c>
      <c r="W553">
        <v>17.97</v>
      </c>
      <c r="X553" s="17">
        <v>3.12</v>
      </c>
      <c r="Y553">
        <v>20.48</v>
      </c>
      <c r="Z553">
        <v>1</v>
      </c>
      <c r="AA553">
        <v>1</v>
      </c>
      <c r="AB553">
        <v>5</v>
      </c>
      <c r="AC553" t="s">
        <v>138</v>
      </c>
      <c r="AD553">
        <v>2111</v>
      </c>
      <c r="AE553">
        <v>29248</v>
      </c>
      <c r="AF553" t="s">
        <v>2428</v>
      </c>
      <c r="AG553" t="s">
        <v>139</v>
      </c>
      <c r="AH553" t="s">
        <v>145</v>
      </c>
      <c r="AI553" t="s">
        <v>25</v>
      </c>
      <c r="AJ553">
        <v>6803</v>
      </c>
      <c r="AK553" t="s">
        <v>1458</v>
      </c>
      <c r="AL553" t="s">
        <v>1047</v>
      </c>
      <c r="AT553" t="str">
        <f t="shared" si="32"/>
        <v>F E001-00003801</v>
      </c>
      <c r="AU553">
        <f t="shared" si="33"/>
        <v>17.36</v>
      </c>
      <c r="AV553">
        <f t="shared" si="34"/>
        <v>3.12</v>
      </c>
      <c r="AW553">
        <f t="shared" si="35"/>
        <v>20.48</v>
      </c>
    </row>
    <row r="554" spans="1:49" ht="15" customHeight="1">
      <c r="A554" t="s">
        <v>1183</v>
      </c>
      <c r="B554" s="17" t="s">
        <v>1457</v>
      </c>
      <c r="C554" t="s">
        <v>21</v>
      </c>
      <c r="D554" s="10">
        <v>45841</v>
      </c>
      <c r="F554" t="s">
        <v>766</v>
      </c>
      <c r="H554" t="s">
        <v>137</v>
      </c>
      <c r="J554" t="s">
        <v>2427</v>
      </c>
      <c r="K554" s="10">
        <v>45841</v>
      </c>
      <c r="Q554">
        <v>1951</v>
      </c>
      <c r="R554">
        <v>1</v>
      </c>
      <c r="S554">
        <v>7.25</v>
      </c>
      <c r="T554">
        <v>8.56</v>
      </c>
      <c r="U554">
        <v>0</v>
      </c>
      <c r="V554">
        <v>7.25</v>
      </c>
      <c r="W554">
        <v>18.07</v>
      </c>
      <c r="X554" s="17">
        <v>1.31</v>
      </c>
      <c r="Y554">
        <v>8.56</v>
      </c>
      <c r="Z554">
        <v>1</v>
      </c>
      <c r="AA554">
        <v>1</v>
      </c>
      <c r="AB554">
        <v>5</v>
      </c>
      <c r="AC554" t="s">
        <v>138</v>
      </c>
      <c r="AD554">
        <v>2111</v>
      </c>
      <c r="AE554">
        <v>29249</v>
      </c>
      <c r="AF554" t="s">
        <v>2086</v>
      </c>
      <c r="AG554" t="s">
        <v>139</v>
      </c>
      <c r="AH554" t="s">
        <v>145</v>
      </c>
      <c r="AI554" t="s">
        <v>25</v>
      </c>
      <c r="AJ554">
        <v>6803</v>
      </c>
      <c r="AK554" t="s">
        <v>1458</v>
      </c>
      <c r="AL554" t="s">
        <v>1047</v>
      </c>
      <c r="AT554" t="str">
        <f t="shared" si="32"/>
        <v>F E001-00003801</v>
      </c>
      <c r="AU554">
        <f t="shared" si="33"/>
        <v>7.25</v>
      </c>
      <c r="AV554">
        <f t="shared" si="34"/>
        <v>1.31</v>
      </c>
      <c r="AW554">
        <f t="shared" si="35"/>
        <v>8.56</v>
      </c>
    </row>
    <row r="555" spans="1:49" ht="15" customHeight="1">
      <c r="A555" t="s">
        <v>1183</v>
      </c>
      <c r="B555" s="17" t="s">
        <v>1457</v>
      </c>
      <c r="C555" t="s">
        <v>21</v>
      </c>
      <c r="D555" s="10">
        <v>45841</v>
      </c>
      <c r="F555" t="s">
        <v>766</v>
      </c>
      <c r="H555" t="s">
        <v>137</v>
      </c>
      <c r="J555" t="s">
        <v>2427</v>
      </c>
      <c r="K555" s="10">
        <v>45841</v>
      </c>
      <c r="Q555">
        <v>1946</v>
      </c>
      <c r="R555">
        <v>2</v>
      </c>
      <c r="S555">
        <v>11.65</v>
      </c>
      <c r="T555">
        <v>13.744999999999999</v>
      </c>
      <c r="U555">
        <v>0</v>
      </c>
      <c r="V555">
        <v>23.3</v>
      </c>
      <c r="W555">
        <v>17.98</v>
      </c>
      <c r="X555" s="17">
        <v>4.1899999999999897</v>
      </c>
      <c r="Y555">
        <v>27.49</v>
      </c>
      <c r="Z555">
        <v>1</v>
      </c>
      <c r="AA555">
        <v>1</v>
      </c>
      <c r="AB555">
        <v>5</v>
      </c>
      <c r="AC555" t="s">
        <v>138</v>
      </c>
      <c r="AD555">
        <v>2111</v>
      </c>
      <c r="AE555">
        <v>29250</v>
      </c>
      <c r="AF555" t="s">
        <v>2017</v>
      </c>
      <c r="AG555" t="s">
        <v>139</v>
      </c>
      <c r="AH555" t="s">
        <v>145</v>
      </c>
      <c r="AI555" t="s">
        <v>25</v>
      </c>
      <c r="AJ555">
        <v>6803</v>
      </c>
      <c r="AK555" t="s">
        <v>1458</v>
      </c>
      <c r="AL555" t="s">
        <v>1047</v>
      </c>
      <c r="AT555" t="str">
        <f t="shared" si="32"/>
        <v>F E001-00003801</v>
      </c>
      <c r="AU555">
        <f t="shared" si="33"/>
        <v>23.3</v>
      </c>
      <c r="AV555">
        <f t="shared" si="34"/>
        <v>4.1899999999999897</v>
      </c>
      <c r="AW555">
        <f t="shared" si="35"/>
        <v>27.49</v>
      </c>
    </row>
    <row r="556" spans="1:49" ht="15" customHeight="1">
      <c r="A556" t="s">
        <v>1183</v>
      </c>
      <c r="B556" s="17" t="s">
        <v>1457</v>
      </c>
      <c r="C556" t="s">
        <v>21</v>
      </c>
      <c r="D556" s="10">
        <v>45841</v>
      </c>
      <c r="F556" t="s">
        <v>766</v>
      </c>
      <c r="H556" t="s">
        <v>137</v>
      </c>
      <c r="J556" t="s">
        <v>2427</v>
      </c>
      <c r="K556" s="10">
        <v>45841</v>
      </c>
      <c r="Q556">
        <v>1946</v>
      </c>
      <c r="R556">
        <v>2</v>
      </c>
      <c r="S556">
        <v>16.375</v>
      </c>
      <c r="T556">
        <v>19.324999999999999</v>
      </c>
      <c r="U556">
        <v>0</v>
      </c>
      <c r="V556">
        <v>32.75</v>
      </c>
      <c r="W556">
        <v>18.02</v>
      </c>
      <c r="X556" s="17">
        <v>5.8999999999999897</v>
      </c>
      <c r="Y556">
        <v>38.65</v>
      </c>
      <c r="Z556">
        <v>1</v>
      </c>
      <c r="AA556">
        <v>1</v>
      </c>
      <c r="AB556">
        <v>5</v>
      </c>
      <c r="AC556" t="s">
        <v>138</v>
      </c>
      <c r="AD556">
        <v>2111</v>
      </c>
      <c r="AE556">
        <v>29251</v>
      </c>
      <c r="AF556" t="s">
        <v>2017</v>
      </c>
      <c r="AG556" t="s">
        <v>139</v>
      </c>
      <c r="AH556" t="s">
        <v>145</v>
      </c>
      <c r="AI556" t="s">
        <v>25</v>
      </c>
      <c r="AJ556">
        <v>6803</v>
      </c>
      <c r="AK556" t="s">
        <v>1458</v>
      </c>
      <c r="AL556" t="s">
        <v>1047</v>
      </c>
      <c r="AT556" t="str">
        <f t="shared" si="32"/>
        <v>F E001-00003801</v>
      </c>
      <c r="AU556">
        <f t="shared" si="33"/>
        <v>32.75</v>
      </c>
      <c r="AV556">
        <f t="shared" si="34"/>
        <v>5.8999999999999897</v>
      </c>
      <c r="AW556">
        <f t="shared" si="35"/>
        <v>38.65</v>
      </c>
    </row>
    <row r="557" spans="1:49" ht="15" customHeight="1">
      <c r="A557" t="s">
        <v>1183</v>
      </c>
      <c r="B557" s="17" t="s">
        <v>1457</v>
      </c>
      <c r="C557" t="s">
        <v>21</v>
      </c>
      <c r="D557" s="10">
        <v>45841</v>
      </c>
      <c r="F557" t="s">
        <v>766</v>
      </c>
      <c r="H557" t="s">
        <v>137</v>
      </c>
      <c r="J557" t="s">
        <v>2427</v>
      </c>
      <c r="K557" s="10">
        <v>45841</v>
      </c>
      <c r="Q557">
        <v>1952</v>
      </c>
      <c r="R557">
        <v>2</v>
      </c>
      <c r="S557">
        <v>28</v>
      </c>
      <c r="T557">
        <v>33.04</v>
      </c>
      <c r="U557">
        <v>0</v>
      </c>
      <c r="V557">
        <v>56</v>
      </c>
      <c r="W557">
        <v>18</v>
      </c>
      <c r="X557" s="17">
        <v>10.079999999999901</v>
      </c>
      <c r="Y557">
        <v>66.08</v>
      </c>
      <c r="Z557">
        <v>1</v>
      </c>
      <c r="AA557">
        <v>1</v>
      </c>
      <c r="AB557">
        <v>5</v>
      </c>
      <c r="AC557" t="s">
        <v>138</v>
      </c>
      <c r="AD557">
        <v>2111</v>
      </c>
      <c r="AE557">
        <v>29252</v>
      </c>
      <c r="AF557" t="s">
        <v>1176</v>
      </c>
      <c r="AG557" t="s">
        <v>139</v>
      </c>
      <c r="AH557" t="s">
        <v>145</v>
      </c>
      <c r="AI557" t="s">
        <v>25</v>
      </c>
      <c r="AJ557">
        <v>6803</v>
      </c>
      <c r="AK557" t="s">
        <v>1458</v>
      </c>
      <c r="AL557" t="s">
        <v>1047</v>
      </c>
      <c r="AT557" t="str">
        <f t="shared" si="32"/>
        <v>F E001-00003801</v>
      </c>
      <c r="AU557">
        <f t="shared" si="33"/>
        <v>56</v>
      </c>
      <c r="AV557">
        <f t="shared" si="34"/>
        <v>10.079999999999901</v>
      </c>
      <c r="AW557">
        <f t="shared" si="35"/>
        <v>66.08</v>
      </c>
    </row>
    <row r="558" spans="1:49" ht="15" customHeight="1">
      <c r="A558" t="s">
        <v>1183</v>
      </c>
      <c r="B558" s="17" t="s">
        <v>1457</v>
      </c>
      <c r="C558" t="s">
        <v>21</v>
      </c>
      <c r="D558" s="10">
        <v>45841</v>
      </c>
      <c r="F558" t="s">
        <v>766</v>
      </c>
      <c r="H558" t="s">
        <v>137</v>
      </c>
      <c r="J558" t="s">
        <v>2427</v>
      </c>
      <c r="K558" s="10">
        <v>45841</v>
      </c>
      <c r="Q558">
        <v>1941</v>
      </c>
      <c r="R558">
        <v>7</v>
      </c>
      <c r="S558" s="17" t="s">
        <v>1807</v>
      </c>
      <c r="T558" s="17" t="s">
        <v>1808</v>
      </c>
      <c r="U558">
        <v>0</v>
      </c>
      <c r="V558">
        <v>68.53</v>
      </c>
      <c r="W558">
        <v>18.010000000000002</v>
      </c>
      <c r="X558" s="17">
        <v>12.34</v>
      </c>
      <c r="Y558">
        <v>80.87</v>
      </c>
      <c r="Z558">
        <v>1</v>
      </c>
      <c r="AA558">
        <v>1</v>
      </c>
      <c r="AB558">
        <v>5</v>
      </c>
      <c r="AC558" t="s">
        <v>138</v>
      </c>
      <c r="AD558">
        <v>2111</v>
      </c>
      <c r="AE558">
        <v>29253</v>
      </c>
      <c r="AF558" t="s">
        <v>2084</v>
      </c>
      <c r="AG558" t="s">
        <v>139</v>
      </c>
      <c r="AH558" t="s">
        <v>145</v>
      </c>
      <c r="AI558" t="s">
        <v>25</v>
      </c>
      <c r="AJ558">
        <v>6803</v>
      </c>
      <c r="AK558" t="s">
        <v>1458</v>
      </c>
      <c r="AL558" t="s">
        <v>1047</v>
      </c>
      <c r="AT558" t="str">
        <f t="shared" si="32"/>
        <v>F E001-00003801</v>
      </c>
      <c r="AU558">
        <f t="shared" si="33"/>
        <v>68.53</v>
      </c>
      <c r="AV558">
        <f t="shared" si="34"/>
        <v>12.34</v>
      </c>
      <c r="AW558">
        <f t="shared" si="35"/>
        <v>80.87</v>
      </c>
    </row>
    <row r="559" spans="1:49" ht="15" customHeight="1">
      <c r="A559" t="s">
        <v>1183</v>
      </c>
      <c r="B559" s="17" t="s">
        <v>1457</v>
      </c>
      <c r="C559" t="s">
        <v>21</v>
      </c>
      <c r="D559" s="10">
        <v>45841</v>
      </c>
      <c r="F559" t="s">
        <v>766</v>
      </c>
      <c r="H559" t="s">
        <v>137</v>
      </c>
      <c r="J559" t="s">
        <v>2427</v>
      </c>
      <c r="K559" s="10">
        <v>45841</v>
      </c>
      <c r="Q559">
        <v>1941</v>
      </c>
      <c r="R559">
        <v>2</v>
      </c>
      <c r="S559">
        <v>20.395</v>
      </c>
      <c r="T559">
        <v>24.065000000000001</v>
      </c>
      <c r="U559">
        <v>0</v>
      </c>
      <c r="V559">
        <v>40.79</v>
      </c>
      <c r="W559">
        <v>17.989999999999998</v>
      </c>
      <c r="X559" s="17">
        <v>7.34</v>
      </c>
      <c r="Y559">
        <v>48.13</v>
      </c>
      <c r="Z559">
        <v>1</v>
      </c>
      <c r="AA559">
        <v>1</v>
      </c>
      <c r="AB559">
        <v>5</v>
      </c>
      <c r="AC559" t="s">
        <v>138</v>
      </c>
      <c r="AD559">
        <v>2111</v>
      </c>
      <c r="AE559">
        <v>29254</v>
      </c>
      <c r="AF559" t="s">
        <v>2084</v>
      </c>
      <c r="AG559" t="s">
        <v>139</v>
      </c>
      <c r="AH559" t="s">
        <v>145</v>
      </c>
      <c r="AI559" t="s">
        <v>25</v>
      </c>
      <c r="AJ559">
        <v>6803</v>
      </c>
      <c r="AK559" t="s">
        <v>1458</v>
      </c>
      <c r="AL559" t="s">
        <v>1047</v>
      </c>
      <c r="AT559" t="str">
        <f t="shared" si="32"/>
        <v>F E001-00003801</v>
      </c>
      <c r="AU559">
        <f t="shared" si="33"/>
        <v>40.79</v>
      </c>
      <c r="AV559">
        <f t="shared" si="34"/>
        <v>7.34</v>
      </c>
      <c r="AW559">
        <f t="shared" si="35"/>
        <v>48.13</v>
      </c>
    </row>
    <row r="560" spans="1:49" ht="15" customHeight="1">
      <c r="A560" t="s">
        <v>1183</v>
      </c>
      <c r="B560" s="17" t="s">
        <v>1457</v>
      </c>
      <c r="C560" t="s">
        <v>21</v>
      </c>
      <c r="D560" s="10">
        <v>45841</v>
      </c>
      <c r="F560" t="s">
        <v>766</v>
      </c>
      <c r="H560" t="s">
        <v>137</v>
      </c>
      <c r="J560" t="s">
        <v>2427</v>
      </c>
      <c r="K560" s="10">
        <v>45841</v>
      </c>
      <c r="Q560">
        <v>1953</v>
      </c>
      <c r="R560">
        <v>2</v>
      </c>
      <c r="S560">
        <v>29.195</v>
      </c>
      <c r="T560">
        <v>34.450000000000003</v>
      </c>
      <c r="U560">
        <v>0</v>
      </c>
      <c r="V560">
        <v>58.39</v>
      </c>
      <c r="W560">
        <v>18</v>
      </c>
      <c r="X560" s="17">
        <v>10.51</v>
      </c>
      <c r="Y560">
        <v>68.900000000000006</v>
      </c>
      <c r="Z560">
        <v>1</v>
      </c>
      <c r="AA560">
        <v>1</v>
      </c>
      <c r="AB560">
        <v>5</v>
      </c>
      <c r="AC560" t="s">
        <v>138</v>
      </c>
      <c r="AD560">
        <v>2111</v>
      </c>
      <c r="AE560">
        <v>29255</v>
      </c>
      <c r="AF560" t="s">
        <v>2087</v>
      </c>
      <c r="AG560" t="s">
        <v>139</v>
      </c>
      <c r="AH560" t="s">
        <v>145</v>
      </c>
      <c r="AI560" t="s">
        <v>25</v>
      </c>
      <c r="AJ560">
        <v>6803</v>
      </c>
      <c r="AK560" t="s">
        <v>1458</v>
      </c>
      <c r="AL560" t="s">
        <v>1047</v>
      </c>
      <c r="AT560" t="str">
        <f t="shared" si="32"/>
        <v>F E001-00003801</v>
      </c>
      <c r="AU560">
        <f t="shared" si="33"/>
        <v>58.39</v>
      </c>
      <c r="AV560">
        <f t="shared" si="34"/>
        <v>10.51</v>
      </c>
      <c r="AW560">
        <f t="shared" si="35"/>
        <v>68.900000000000006</v>
      </c>
    </row>
    <row r="561" spans="1:49" ht="15" customHeight="1">
      <c r="A561" t="s">
        <v>1183</v>
      </c>
      <c r="B561" s="17" t="s">
        <v>1457</v>
      </c>
      <c r="C561" t="s">
        <v>21</v>
      </c>
      <c r="D561" s="10">
        <v>45841</v>
      </c>
      <c r="F561" t="s">
        <v>766</v>
      </c>
      <c r="H561" t="s">
        <v>137</v>
      </c>
      <c r="J561" t="s">
        <v>2427</v>
      </c>
      <c r="K561" s="10">
        <v>45841</v>
      </c>
      <c r="Q561">
        <v>1954</v>
      </c>
      <c r="R561">
        <v>1</v>
      </c>
      <c r="S561">
        <v>10.9</v>
      </c>
      <c r="T561">
        <v>12.86</v>
      </c>
      <c r="U561">
        <v>0</v>
      </c>
      <c r="V561">
        <v>10.9</v>
      </c>
      <c r="W561">
        <v>17.98</v>
      </c>
      <c r="X561" s="17">
        <v>1.95999999999999</v>
      </c>
      <c r="Y561">
        <v>12.86</v>
      </c>
      <c r="Z561">
        <v>1</v>
      </c>
      <c r="AA561">
        <v>1</v>
      </c>
      <c r="AB561">
        <v>5</v>
      </c>
      <c r="AC561" t="s">
        <v>138</v>
      </c>
      <c r="AD561">
        <v>2111</v>
      </c>
      <c r="AE561">
        <v>29256</v>
      </c>
      <c r="AF561" t="s">
        <v>2088</v>
      </c>
      <c r="AG561" t="s">
        <v>139</v>
      </c>
      <c r="AH561" t="s">
        <v>145</v>
      </c>
      <c r="AI561" t="s">
        <v>25</v>
      </c>
      <c r="AJ561">
        <v>6803</v>
      </c>
      <c r="AK561" t="s">
        <v>1458</v>
      </c>
      <c r="AL561" t="s">
        <v>1047</v>
      </c>
      <c r="AT561" t="str">
        <f t="shared" si="32"/>
        <v>F E001-00003801</v>
      </c>
      <c r="AU561">
        <f t="shared" si="33"/>
        <v>10.9</v>
      </c>
      <c r="AV561">
        <f t="shared" si="34"/>
        <v>1.95999999999999</v>
      </c>
      <c r="AW561">
        <f t="shared" si="35"/>
        <v>12.86</v>
      </c>
    </row>
    <row r="562" spans="1:49" ht="15" customHeight="1">
      <c r="A562" t="s">
        <v>1263</v>
      </c>
      <c r="B562" s="17" t="s">
        <v>1459</v>
      </c>
      <c r="C562" t="s">
        <v>21</v>
      </c>
      <c r="D562" s="10">
        <v>45841</v>
      </c>
      <c r="F562" t="s">
        <v>468</v>
      </c>
      <c r="H562" t="s">
        <v>137</v>
      </c>
      <c r="J562" t="s">
        <v>2429</v>
      </c>
      <c r="K562" s="10">
        <v>45841</v>
      </c>
      <c r="Q562">
        <v>1955</v>
      </c>
      <c r="R562">
        <v>5</v>
      </c>
      <c r="S562" s="17" t="s">
        <v>1765</v>
      </c>
      <c r="T562">
        <v>53.584000000000003</v>
      </c>
      <c r="U562">
        <v>0</v>
      </c>
      <c r="V562">
        <v>227.05</v>
      </c>
      <c r="W562">
        <v>18</v>
      </c>
      <c r="X562" s="17">
        <v>40.869999999999997</v>
      </c>
      <c r="Y562">
        <v>267.92</v>
      </c>
      <c r="Z562">
        <v>1</v>
      </c>
      <c r="AA562">
        <v>1</v>
      </c>
      <c r="AB562">
        <v>5</v>
      </c>
      <c r="AC562" t="s">
        <v>138</v>
      </c>
      <c r="AD562">
        <v>2113</v>
      </c>
      <c r="AE562">
        <v>29237</v>
      </c>
      <c r="AF562" t="s">
        <v>2271</v>
      </c>
      <c r="AG562" t="s">
        <v>139</v>
      </c>
      <c r="AH562" t="s">
        <v>145</v>
      </c>
      <c r="AI562" t="s">
        <v>25</v>
      </c>
      <c r="AJ562">
        <v>6962</v>
      </c>
      <c r="AK562" t="s">
        <v>149</v>
      </c>
      <c r="AL562" t="s">
        <v>1265</v>
      </c>
      <c r="AT562" t="str">
        <f t="shared" si="32"/>
        <v>F F005-00029664</v>
      </c>
      <c r="AU562">
        <f t="shared" si="33"/>
        <v>227.05</v>
      </c>
      <c r="AV562">
        <f t="shared" si="34"/>
        <v>40.869999999999997</v>
      </c>
      <c r="AW562">
        <f t="shared" si="35"/>
        <v>267.92</v>
      </c>
    </row>
    <row r="563" spans="1:49" ht="15" customHeight="1">
      <c r="A563" t="s">
        <v>1357</v>
      </c>
      <c r="B563" s="17" t="s">
        <v>1460</v>
      </c>
      <c r="C563" t="s">
        <v>21</v>
      </c>
      <c r="D563" s="10">
        <v>45840</v>
      </c>
      <c r="F563" t="s">
        <v>642</v>
      </c>
      <c r="H563" t="s">
        <v>137</v>
      </c>
      <c r="I563">
        <v>20511647259</v>
      </c>
      <c r="J563" t="s">
        <v>2430</v>
      </c>
      <c r="K563" s="10">
        <v>45840</v>
      </c>
      <c r="Q563">
        <v>1913</v>
      </c>
      <c r="R563">
        <v>1</v>
      </c>
      <c r="S563">
        <v>127.12</v>
      </c>
      <c r="T563">
        <v>150</v>
      </c>
      <c r="U563">
        <v>0</v>
      </c>
      <c r="V563">
        <v>127.12</v>
      </c>
      <c r="W563">
        <v>18</v>
      </c>
      <c r="X563" s="17">
        <v>22.8799999999999</v>
      </c>
      <c r="Y563">
        <v>150</v>
      </c>
      <c r="Z563">
        <v>1</v>
      </c>
      <c r="AA563">
        <v>1</v>
      </c>
      <c r="AB563">
        <v>5</v>
      </c>
      <c r="AC563" t="s">
        <v>138</v>
      </c>
      <c r="AD563">
        <v>1812</v>
      </c>
      <c r="AE563">
        <v>29226</v>
      </c>
      <c r="AF563" t="s">
        <v>2089</v>
      </c>
      <c r="AG563" t="s">
        <v>139</v>
      </c>
      <c r="AH563" t="s">
        <v>145</v>
      </c>
      <c r="AI563" t="s">
        <v>25</v>
      </c>
      <c r="AJ563">
        <v>877</v>
      </c>
      <c r="AK563" t="s">
        <v>147</v>
      </c>
      <c r="AL563" t="s">
        <v>1374</v>
      </c>
      <c r="AT563" t="str">
        <f t="shared" si="32"/>
        <v>F F101-00025883</v>
      </c>
      <c r="AU563">
        <f t="shared" si="33"/>
        <v>127.12</v>
      </c>
      <c r="AV563">
        <f t="shared" si="34"/>
        <v>22.8799999999999</v>
      </c>
      <c r="AW563">
        <f t="shared" si="35"/>
        <v>150</v>
      </c>
    </row>
    <row r="564" spans="1:49" ht="15" customHeight="1">
      <c r="A564" t="s">
        <v>1183</v>
      </c>
      <c r="B564" s="17" t="s">
        <v>1461</v>
      </c>
      <c r="C564" t="s">
        <v>21</v>
      </c>
      <c r="D564" s="10">
        <v>45840</v>
      </c>
      <c r="F564" t="s">
        <v>1076</v>
      </c>
      <c r="H564" t="s">
        <v>137</v>
      </c>
      <c r="I564">
        <v>10440668581</v>
      </c>
      <c r="J564" t="s">
        <v>2431</v>
      </c>
      <c r="K564" s="10">
        <v>45840</v>
      </c>
      <c r="Q564">
        <v>1939</v>
      </c>
      <c r="R564">
        <v>4</v>
      </c>
      <c r="S564">
        <v>300</v>
      </c>
      <c r="T564">
        <v>354</v>
      </c>
      <c r="U564">
        <v>0</v>
      </c>
      <c r="V564">
        <v>1200</v>
      </c>
      <c r="W564">
        <v>18</v>
      </c>
      <c r="X564">
        <v>216</v>
      </c>
      <c r="Y564">
        <v>1416</v>
      </c>
      <c r="Z564">
        <v>1</v>
      </c>
      <c r="AA564">
        <v>1</v>
      </c>
      <c r="AB564">
        <v>2</v>
      </c>
      <c r="AC564" t="s">
        <v>1045</v>
      </c>
      <c r="AD564">
        <v>1389</v>
      </c>
      <c r="AE564">
        <v>29222</v>
      </c>
      <c r="AF564" t="s">
        <v>2155</v>
      </c>
      <c r="AG564" t="s">
        <v>139</v>
      </c>
      <c r="AH564" t="s">
        <v>145</v>
      </c>
      <c r="AI564" t="s">
        <v>25</v>
      </c>
      <c r="AJ564">
        <v>6743</v>
      </c>
      <c r="AK564" t="s">
        <v>1040</v>
      </c>
      <c r="AL564" t="s">
        <v>1053</v>
      </c>
      <c r="AT564" t="str">
        <f t="shared" si="32"/>
        <v>F E001-00000076</v>
      </c>
      <c r="AU564">
        <f t="shared" si="33"/>
        <v>1200</v>
      </c>
      <c r="AV564">
        <f t="shared" si="34"/>
        <v>216</v>
      </c>
      <c r="AW564">
        <f t="shared" si="35"/>
        <v>1416</v>
      </c>
    </row>
    <row r="565" spans="1:49" ht="15" customHeight="1">
      <c r="A565" t="s">
        <v>1183</v>
      </c>
      <c r="B565" s="17" t="s">
        <v>1461</v>
      </c>
      <c r="C565" t="s">
        <v>21</v>
      </c>
      <c r="D565" s="10">
        <v>45840</v>
      </c>
      <c r="F565" t="s">
        <v>1076</v>
      </c>
      <c r="H565" t="s">
        <v>137</v>
      </c>
      <c r="I565">
        <v>10440668581</v>
      </c>
      <c r="J565" t="s">
        <v>2431</v>
      </c>
      <c r="K565" s="10">
        <v>45840</v>
      </c>
      <c r="Q565">
        <v>1939</v>
      </c>
      <c r="R565">
        <v>4</v>
      </c>
      <c r="S565">
        <v>300</v>
      </c>
      <c r="T565">
        <v>354</v>
      </c>
      <c r="U565">
        <v>0</v>
      </c>
      <c r="V565">
        <v>1200</v>
      </c>
      <c r="W565">
        <v>18</v>
      </c>
      <c r="X565">
        <v>216</v>
      </c>
      <c r="Y565">
        <v>1416</v>
      </c>
      <c r="Z565">
        <v>1</v>
      </c>
      <c r="AA565">
        <v>1</v>
      </c>
      <c r="AB565">
        <v>2</v>
      </c>
      <c r="AC565" t="s">
        <v>1045</v>
      </c>
      <c r="AD565">
        <v>1389</v>
      </c>
      <c r="AE565">
        <v>29223</v>
      </c>
      <c r="AF565" t="s">
        <v>2155</v>
      </c>
      <c r="AG565" t="s">
        <v>139</v>
      </c>
      <c r="AH565" t="s">
        <v>145</v>
      </c>
      <c r="AI565" t="s">
        <v>25</v>
      </c>
      <c r="AJ565">
        <v>6743</v>
      </c>
      <c r="AK565" t="s">
        <v>1040</v>
      </c>
      <c r="AL565" t="s">
        <v>1053</v>
      </c>
      <c r="AT565" t="str">
        <f t="shared" si="32"/>
        <v>F E001-00000076</v>
      </c>
      <c r="AU565">
        <f t="shared" si="33"/>
        <v>1200</v>
      </c>
      <c r="AV565">
        <f t="shared" si="34"/>
        <v>216</v>
      </c>
      <c r="AW565">
        <f t="shared" si="35"/>
        <v>1416</v>
      </c>
    </row>
    <row r="566" spans="1:49" ht="15" customHeight="1">
      <c r="A566" t="s">
        <v>1172</v>
      </c>
      <c r="B566">
        <v>84</v>
      </c>
      <c r="C566" t="s">
        <v>21</v>
      </c>
      <c r="D566" s="10">
        <v>45840</v>
      </c>
      <c r="F566" t="s">
        <v>769</v>
      </c>
      <c r="H566" t="s">
        <v>137</v>
      </c>
      <c r="I566">
        <v>10181974805</v>
      </c>
      <c r="J566" t="s">
        <v>2432</v>
      </c>
      <c r="K566" s="10">
        <v>45840</v>
      </c>
      <c r="Q566">
        <v>1855</v>
      </c>
      <c r="R566">
        <v>1</v>
      </c>
      <c r="S566">
        <v>5052</v>
      </c>
      <c r="T566">
        <v>5052</v>
      </c>
      <c r="U566">
        <v>0</v>
      </c>
      <c r="V566">
        <v>5052</v>
      </c>
      <c r="W566">
        <v>0</v>
      </c>
      <c r="X566">
        <v>0</v>
      </c>
      <c r="Y566">
        <v>5052</v>
      </c>
      <c r="Z566">
        <v>1</v>
      </c>
      <c r="AA566">
        <v>1</v>
      </c>
      <c r="AB566">
        <v>5</v>
      </c>
      <c r="AC566" t="s">
        <v>138</v>
      </c>
      <c r="AD566">
        <v>2116</v>
      </c>
      <c r="AE566">
        <v>29191</v>
      </c>
      <c r="AF566" t="s">
        <v>2090</v>
      </c>
      <c r="AG566" t="s">
        <v>139</v>
      </c>
      <c r="AH566" t="s">
        <v>145</v>
      </c>
      <c r="AI566" t="s">
        <v>25</v>
      </c>
      <c r="AJ566">
        <v>6743</v>
      </c>
      <c r="AK566" t="s">
        <v>1040</v>
      </c>
      <c r="AL566" t="s">
        <v>1374</v>
      </c>
      <c r="AT566" t="str">
        <f t="shared" si="32"/>
        <v>R E001-84</v>
      </c>
      <c r="AU566">
        <f t="shared" si="33"/>
        <v>5052</v>
      </c>
      <c r="AV566">
        <f t="shared" si="34"/>
        <v>0</v>
      </c>
      <c r="AW566">
        <f t="shared" si="35"/>
        <v>5052</v>
      </c>
    </row>
    <row r="567" spans="1:49" ht="15" customHeight="1">
      <c r="A567" t="s">
        <v>1183</v>
      </c>
      <c r="B567" s="17" t="s">
        <v>1462</v>
      </c>
      <c r="C567" t="s">
        <v>21</v>
      </c>
      <c r="D567" s="10">
        <v>45840</v>
      </c>
      <c r="F567" t="s">
        <v>772</v>
      </c>
      <c r="H567" t="s">
        <v>137</v>
      </c>
      <c r="I567">
        <v>20612829226</v>
      </c>
      <c r="J567" t="s">
        <v>2433</v>
      </c>
      <c r="K567" s="10">
        <v>45840</v>
      </c>
      <c r="Q567">
        <v>1931</v>
      </c>
      <c r="R567">
        <v>4</v>
      </c>
      <c r="S567">
        <v>74.577500000000001</v>
      </c>
      <c r="T567">
        <v>88</v>
      </c>
      <c r="U567">
        <v>0</v>
      </c>
      <c r="V567">
        <v>298.31</v>
      </c>
      <c r="W567">
        <v>18</v>
      </c>
      <c r="X567">
        <v>53.69</v>
      </c>
      <c r="Y567">
        <v>352</v>
      </c>
      <c r="Z567">
        <v>1</v>
      </c>
      <c r="AA567">
        <v>1</v>
      </c>
      <c r="AB567">
        <v>2</v>
      </c>
      <c r="AC567" t="s">
        <v>1045</v>
      </c>
      <c r="AD567">
        <v>1991</v>
      </c>
      <c r="AE567">
        <v>29188</v>
      </c>
      <c r="AF567" t="s">
        <v>2056</v>
      </c>
      <c r="AG567" t="s">
        <v>139</v>
      </c>
      <c r="AH567" t="s">
        <v>145</v>
      </c>
      <c r="AI567" t="s">
        <v>25</v>
      </c>
      <c r="AJ567">
        <v>6743</v>
      </c>
      <c r="AK567" t="s">
        <v>1040</v>
      </c>
      <c r="AL567" t="s">
        <v>1047</v>
      </c>
      <c r="AT567" t="str">
        <f t="shared" si="32"/>
        <v>F E001-00000270</v>
      </c>
      <c r="AU567">
        <f t="shared" si="33"/>
        <v>298.31</v>
      </c>
      <c r="AV567">
        <f t="shared" si="34"/>
        <v>53.69</v>
      </c>
      <c r="AW567">
        <f t="shared" si="35"/>
        <v>352</v>
      </c>
    </row>
    <row r="568" spans="1:49" ht="15" customHeight="1">
      <c r="A568" t="s">
        <v>1463</v>
      </c>
      <c r="B568" s="17" t="s">
        <v>1464</v>
      </c>
      <c r="C568" t="s">
        <v>21</v>
      </c>
      <c r="D568" s="10">
        <v>45839</v>
      </c>
      <c r="F568" t="s">
        <v>267</v>
      </c>
      <c r="G568" t="s">
        <v>1044</v>
      </c>
      <c r="H568" t="s">
        <v>137</v>
      </c>
      <c r="I568">
        <v>20549068201</v>
      </c>
      <c r="J568" t="s">
        <v>2434</v>
      </c>
      <c r="K568" s="10">
        <v>45839</v>
      </c>
      <c r="Q568">
        <v>1891</v>
      </c>
      <c r="R568">
        <v>1</v>
      </c>
      <c r="S568">
        <v>221.82</v>
      </c>
      <c r="T568">
        <v>261.75</v>
      </c>
      <c r="U568">
        <v>0</v>
      </c>
      <c r="V568">
        <v>221.82</v>
      </c>
      <c r="W568">
        <v>18</v>
      </c>
      <c r="X568" s="17">
        <v>39.93</v>
      </c>
      <c r="Y568">
        <v>261.75</v>
      </c>
      <c r="Z568">
        <v>1</v>
      </c>
      <c r="AA568">
        <v>1</v>
      </c>
      <c r="AB568">
        <v>2</v>
      </c>
      <c r="AC568" t="s">
        <v>1045</v>
      </c>
      <c r="AD568">
        <v>561</v>
      </c>
      <c r="AE568">
        <v>29327</v>
      </c>
      <c r="AF568" t="s">
        <v>1569</v>
      </c>
      <c r="AG568" t="s">
        <v>139</v>
      </c>
      <c r="AH568" t="s">
        <v>145</v>
      </c>
      <c r="AI568" t="s">
        <v>25</v>
      </c>
      <c r="AJ568">
        <v>6743</v>
      </c>
      <c r="AK568" t="s">
        <v>1040</v>
      </c>
      <c r="AL568" t="s">
        <v>1131</v>
      </c>
      <c r="AT568" t="str">
        <f t="shared" si="32"/>
        <v>F FE27-00014814</v>
      </c>
      <c r="AU568">
        <f t="shared" si="33"/>
        <v>221.82</v>
      </c>
      <c r="AV568">
        <f t="shared" si="34"/>
        <v>39.93</v>
      </c>
      <c r="AW568">
        <f t="shared" si="35"/>
        <v>261.75</v>
      </c>
    </row>
    <row r="569" spans="1:49" ht="15" customHeight="1">
      <c r="A569" t="s">
        <v>1240</v>
      </c>
      <c r="B569" s="17" t="s">
        <v>1465</v>
      </c>
      <c r="C569" t="s">
        <v>21</v>
      </c>
      <c r="D569" s="10">
        <v>45839</v>
      </c>
      <c r="F569" t="s">
        <v>264</v>
      </c>
      <c r="H569" t="s">
        <v>137</v>
      </c>
      <c r="I569">
        <v>20546099904</v>
      </c>
      <c r="J569" t="s">
        <v>2435</v>
      </c>
      <c r="K569" s="10">
        <v>45839</v>
      </c>
      <c r="Q569">
        <v>1895</v>
      </c>
      <c r="R569">
        <v>1100</v>
      </c>
      <c r="S569" s="17" t="s">
        <v>1809</v>
      </c>
      <c r="T569">
        <v>0.18099999999999999</v>
      </c>
      <c r="U569">
        <v>0</v>
      </c>
      <c r="V569">
        <v>168.73</v>
      </c>
      <c r="W569">
        <v>18</v>
      </c>
      <c r="X569" s="17">
        <v>30.37</v>
      </c>
      <c r="Y569">
        <v>199.1</v>
      </c>
      <c r="Z569">
        <v>1</v>
      </c>
      <c r="AA569">
        <v>1</v>
      </c>
      <c r="AB569">
        <v>5</v>
      </c>
      <c r="AC569" t="s">
        <v>138</v>
      </c>
      <c r="AD569">
        <v>1400</v>
      </c>
      <c r="AE569">
        <v>29204</v>
      </c>
      <c r="AF569" t="s">
        <v>2218</v>
      </c>
      <c r="AG569" t="s">
        <v>139</v>
      </c>
      <c r="AH569" t="s">
        <v>145</v>
      </c>
      <c r="AI569" t="s">
        <v>25</v>
      </c>
      <c r="AJ569">
        <v>877</v>
      </c>
      <c r="AK569" t="s">
        <v>147</v>
      </c>
      <c r="AL569" t="s">
        <v>1086</v>
      </c>
      <c r="AT569" t="str">
        <f t="shared" si="32"/>
        <v>F NÂ° F001-00009109</v>
      </c>
      <c r="AU569">
        <f t="shared" si="33"/>
        <v>168.73</v>
      </c>
      <c r="AV569">
        <f t="shared" si="34"/>
        <v>30.37</v>
      </c>
      <c r="AW569">
        <f t="shared" si="35"/>
        <v>199.1</v>
      </c>
    </row>
    <row r="570" spans="1:49" ht="15" customHeight="1">
      <c r="A570" t="s">
        <v>1240</v>
      </c>
      <c r="B570" s="17" t="s">
        <v>1465</v>
      </c>
      <c r="C570" t="s">
        <v>21</v>
      </c>
      <c r="D570" s="10">
        <v>45839</v>
      </c>
      <c r="F570" t="s">
        <v>264</v>
      </c>
      <c r="H570" t="s">
        <v>137</v>
      </c>
      <c r="I570">
        <v>20546099904</v>
      </c>
      <c r="J570" t="s">
        <v>2435</v>
      </c>
      <c r="K570" s="10">
        <v>45839</v>
      </c>
      <c r="Q570">
        <v>1895</v>
      </c>
      <c r="R570">
        <v>900</v>
      </c>
      <c r="S570" s="17" t="s">
        <v>1810</v>
      </c>
      <c r="T570">
        <v>0.22</v>
      </c>
      <c r="U570">
        <v>0</v>
      </c>
      <c r="V570">
        <v>167.8</v>
      </c>
      <c r="W570">
        <v>18</v>
      </c>
      <c r="X570" s="17">
        <v>30.1999999999999</v>
      </c>
      <c r="Y570">
        <v>198</v>
      </c>
      <c r="Z570">
        <v>1</v>
      </c>
      <c r="AA570">
        <v>1</v>
      </c>
      <c r="AB570">
        <v>5</v>
      </c>
      <c r="AC570" t="s">
        <v>138</v>
      </c>
      <c r="AD570">
        <v>1400</v>
      </c>
      <c r="AE570">
        <v>29205</v>
      </c>
      <c r="AF570" t="s">
        <v>2218</v>
      </c>
      <c r="AG570" t="s">
        <v>139</v>
      </c>
      <c r="AH570" t="s">
        <v>145</v>
      </c>
      <c r="AI570" t="s">
        <v>25</v>
      </c>
      <c r="AJ570">
        <v>877</v>
      </c>
      <c r="AK570" t="s">
        <v>147</v>
      </c>
      <c r="AL570" t="s">
        <v>1086</v>
      </c>
      <c r="AT570" t="str">
        <f t="shared" si="32"/>
        <v>F NÂ° F001-00009109</v>
      </c>
      <c r="AU570">
        <f t="shared" si="33"/>
        <v>167.8</v>
      </c>
      <c r="AV570">
        <f t="shared" si="34"/>
        <v>30.1999999999999</v>
      </c>
      <c r="AW570">
        <f t="shared" si="35"/>
        <v>198</v>
      </c>
    </row>
    <row r="571" spans="1:49" ht="15" customHeight="1">
      <c r="A571" t="s">
        <v>1240</v>
      </c>
      <c r="B571" s="17" t="s">
        <v>1465</v>
      </c>
      <c r="C571" t="s">
        <v>21</v>
      </c>
      <c r="D571" s="10">
        <v>45839</v>
      </c>
      <c r="F571" t="s">
        <v>264</v>
      </c>
      <c r="H571" t="s">
        <v>137</v>
      </c>
      <c r="I571">
        <v>20546099904</v>
      </c>
      <c r="J571" t="s">
        <v>2435</v>
      </c>
      <c r="K571" s="10">
        <v>45839</v>
      </c>
      <c r="Q571">
        <v>1895</v>
      </c>
      <c r="R571">
        <v>1000</v>
      </c>
      <c r="S571">
        <v>0.17119000000000001</v>
      </c>
      <c r="T571">
        <v>0.20200000000000001</v>
      </c>
      <c r="U571">
        <v>0</v>
      </c>
      <c r="V571">
        <v>171.19</v>
      </c>
      <c r="W571">
        <v>18</v>
      </c>
      <c r="X571" s="17">
        <v>30.81</v>
      </c>
      <c r="Y571">
        <v>202</v>
      </c>
      <c r="Z571">
        <v>1</v>
      </c>
      <c r="AA571">
        <v>1</v>
      </c>
      <c r="AB571">
        <v>5</v>
      </c>
      <c r="AC571" t="s">
        <v>138</v>
      </c>
      <c r="AD571">
        <v>1400</v>
      </c>
      <c r="AE571">
        <v>29206</v>
      </c>
      <c r="AF571" t="s">
        <v>2218</v>
      </c>
      <c r="AG571" t="s">
        <v>139</v>
      </c>
      <c r="AH571" t="s">
        <v>145</v>
      </c>
      <c r="AI571" t="s">
        <v>25</v>
      </c>
      <c r="AJ571">
        <v>877</v>
      </c>
      <c r="AK571" t="s">
        <v>147</v>
      </c>
      <c r="AL571" t="s">
        <v>1086</v>
      </c>
      <c r="AT571" t="str">
        <f t="shared" si="32"/>
        <v>F NÂ° F001-00009109</v>
      </c>
      <c r="AU571">
        <f t="shared" si="33"/>
        <v>171.19</v>
      </c>
      <c r="AV571">
        <f t="shared" si="34"/>
        <v>30.81</v>
      </c>
      <c r="AW571">
        <f t="shared" si="35"/>
        <v>202</v>
      </c>
    </row>
    <row r="572" spans="1:49" ht="15" customHeight="1">
      <c r="A572" t="s">
        <v>1240</v>
      </c>
      <c r="B572" s="17" t="s">
        <v>1465</v>
      </c>
      <c r="C572" t="s">
        <v>21</v>
      </c>
      <c r="D572" s="10">
        <v>45839</v>
      </c>
      <c r="F572" t="s">
        <v>264</v>
      </c>
      <c r="H572" t="s">
        <v>137</v>
      </c>
      <c r="I572">
        <v>20546099904</v>
      </c>
      <c r="J572" t="s">
        <v>2435</v>
      </c>
      <c r="K572" s="10">
        <v>45839</v>
      </c>
      <c r="Q572">
        <v>1895</v>
      </c>
      <c r="R572">
        <v>1000</v>
      </c>
      <c r="S572">
        <v>0.16949</v>
      </c>
      <c r="T572">
        <v>0.2</v>
      </c>
      <c r="U572">
        <v>0</v>
      </c>
      <c r="V572">
        <v>169.49</v>
      </c>
      <c r="W572">
        <v>18</v>
      </c>
      <c r="X572" s="17">
        <v>30.509999999999899</v>
      </c>
      <c r="Y572">
        <v>200</v>
      </c>
      <c r="Z572">
        <v>1</v>
      </c>
      <c r="AA572">
        <v>1</v>
      </c>
      <c r="AB572">
        <v>5</v>
      </c>
      <c r="AC572" t="s">
        <v>138</v>
      </c>
      <c r="AD572">
        <v>1400</v>
      </c>
      <c r="AE572">
        <v>29207</v>
      </c>
      <c r="AF572" t="s">
        <v>2218</v>
      </c>
      <c r="AG572" t="s">
        <v>139</v>
      </c>
      <c r="AH572" t="s">
        <v>145</v>
      </c>
      <c r="AI572" t="s">
        <v>25</v>
      </c>
      <c r="AJ572">
        <v>877</v>
      </c>
      <c r="AK572" t="s">
        <v>147</v>
      </c>
      <c r="AL572" t="s">
        <v>1086</v>
      </c>
      <c r="AT572" t="str">
        <f t="shared" si="32"/>
        <v>F NÂ° F001-00009109</v>
      </c>
      <c r="AU572">
        <f t="shared" si="33"/>
        <v>169.49</v>
      </c>
      <c r="AV572">
        <f t="shared" si="34"/>
        <v>30.509999999999899</v>
      </c>
      <c r="AW572">
        <f t="shared" si="35"/>
        <v>200</v>
      </c>
    </row>
    <row r="573" spans="1:49" ht="15" customHeight="1">
      <c r="A573" t="s">
        <v>1240</v>
      </c>
      <c r="B573" s="17" t="s">
        <v>1465</v>
      </c>
      <c r="C573" t="s">
        <v>21</v>
      </c>
      <c r="D573" s="10">
        <v>45839</v>
      </c>
      <c r="F573" t="s">
        <v>264</v>
      </c>
      <c r="H573" t="s">
        <v>137</v>
      </c>
      <c r="I573">
        <v>20546099904</v>
      </c>
      <c r="J573" t="s">
        <v>2435</v>
      </c>
      <c r="K573" s="10">
        <v>45839</v>
      </c>
      <c r="Q573">
        <v>1895</v>
      </c>
      <c r="R573">
        <v>1000</v>
      </c>
      <c r="S573">
        <v>0.16949</v>
      </c>
      <c r="T573">
        <v>0.2</v>
      </c>
      <c r="U573">
        <v>0</v>
      </c>
      <c r="V573">
        <v>169.49</v>
      </c>
      <c r="W573">
        <v>18</v>
      </c>
      <c r="X573" s="17">
        <v>30.509999999999899</v>
      </c>
      <c r="Y573">
        <v>200</v>
      </c>
      <c r="Z573">
        <v>1</v>
      </c>
      <c r="AA573">
        <v>1</v>
      </c>
      <c r="AB573">
        <v>5</v>
      </c>
      <c r="AC573" t="s">
        <v>138</v>
      </c>
      <c r="AD573">
        <v>1400</v>
      </c>
      <c r="AE573">
        <v>29208</v>
      </c>
      <c r="AF573" t="s">
        <v>2218</v>
      </c>
      <c r="AG573" t="s">
        <v>139</v>
      </c>
      <c r="AH573" t="s">
        <v>145</v>
      </c>
      <c r="AI573" t="s">
        <v>25</v>
      </c>
      <c r="AJ573">
        <v>877</v>
      </c>
      <c r="AK573" t="s">
        <v>147</v>
      </c>
      <c r="AL573" t="s">
        <v>1086</v>
      </c>
      <c r="AT573" t="str">
        <f t="shared" si="32"/>
        <v>F NÂ° F001-00009109</v>
      </c>
      <c r="AU573">
        <f t="shared" si="33"/>
        <v>169.49</v>
      </c>
      <c r="AV573">
        <f t="shared" si="34"/>
        <v>30.509999999999899</v>
      </c>
      <c r="AW573">
        <f t="shared" si="35"/>
        <v>200</v>
      </c>
    </row>
    <row r="574" spans="1:49" ht="15" customHeight="1">
      <c r="A574" t="s">
        <v>1240</v>
      </c>
      <c r="B574" s="17" t="s">
        <v>1465</v>
      </c>
      <c r="C574" t="s">
        <v>21</v>
      </c>
      <c r="D574" s="10">
        <v>45839</v>
      </c>
      <c r="F574" t="s">
        <v>264</v>
      </c>
      <c r="H574" t="s">
        <v>137</v>
      </c>
      <c r="I574">
        <v>20546099904</v>
      </c>
      <c r="J574" t="s">
        <v>2435</v>
      </c>
      <c r="K574" s="10">
        <v>45839</v>
      </c>
      <c r="Q574">
        <v>1895</v>
      </c>
      <c r="R574">
        <v>800</v>
      </c>
      <c r="S574">
        <v>9.3225000000000002E-2</v>
      </c>
      <c r="T574">
        <v>0.11</v>
      </c>
      <c r="U574">
        <v>0</v>
      </c>
      <c r="V574">
        <v>74.58</v>
      </c>
      <c r="W574">
        <v>17.989999999999998</v>
      </c>
      <c r="X574" s="17">
        <v>13.42</v>
      </c>
      <c r="Y574">
        <v>88</v>
      </c>
      <c r="Z574">
        <v>1</v>
      </c>
      <c r="AA574">
        <v>1</v>
      </c>
      <c r="AB574">
        <v>5</v>
      </c>
      <c r="AC574" t="s">
        <v>138</v>
      </c>
      <c r="AD574">
        <v>1400</v>
      </c>
      <c r="AE574">
        <v>29209</v>
      </c>
      <c r="AF574" t="s">
        <v>2218</v>
      </c>
      <c r="AG574" t="s">
        <v>139</v>
      </c>
      <c r="AH574" t="s">
        <v>145</v>
      </c>
      <c r="AI574" t="s">
        <v>25</v>
      </c>
      <c r="AJ574">
        <v>877</v>
      </c>
      <c r="AK574" t="s">
        <v>147</v>
      </c>
      <c r="AL574" t="s">
        <v>1086</v>
      </c>
      <c r="AT574" t="str">
        <f t="shared" si="32"/>
        <v>F NÂ° F001-00009109</v>
      </c>
      <c r="AU574">
        <f t="shared" si="33"/>
        <v>74.58</v>
      </c>
      <c r="AV574">
        <f t="shared" si="34"/>
        <v>13.42</v>
      </c>
      <c r="AW574">
        <f t="shared" si="35"/>
        <v>88</v>
      </c>
    </row>
    <row r="575" spans="1:49" ht="15" customHeight="1">
      <c r="A575" t="s">
        <v>1240</v>
      </c>
      <c r="B575" s="17" t="s">
        <v>1465</v>
      </c>
      <c r="C575" t="s">
        <v>21</v>
      </c>
      <c r="D575" s="10">
        <v>45839</v>
      </c>
      <c r="F575" t="s">
        <v>264</v>
      </c>
      <c r="H575" t="s">
        <v>137</v>
      </c>
      <c r="I575">
        <v>20546099904</v>
      </c>
      <c r="J575" t="s">
        <v>2435</v>
      </c>
      <c r="K575" s="10">
        <v>45839</v>
      </c>
      <c r="Q575">
        <v>1895</v>
      </c>
      <c r="R575">
        <v>200</v>
      </c>
      <c r="S575">
        <v>0.37290000000000001</v>
      </c>
      <c r="T575">
        <v>0.44</v>
      </c>
      <c r="U575">
        <v>0</v>
      </c>
      <c r="V575">
        <v>74.58</v>
      </c>
      <c r="W575">
        <v>17.989999999999998</v>
      </c>
      <c r="X575" s="17">
        <v>13.42</v>
      </c>
      <c r="Y575">
        <v>88</v>
      </c>
      <c r="Z575">
        <v>1</v>
      </c>
      <c r="AA575">
        <v>1</v>
      </c>
      <c r="AB575">
        <v>5</v>
      </c>
      <c r="AC575" t="s">
        <v>138</v>
      </c>
      <c r="AD575">
        <v>1400</v>
      </c>
      <c r="AE575">
        <v>29210</v>
      </c>
      <c r="AF575" t="s">
        <v>2218</v>
      </c>
      <c r="AG575" t="s">
        <v>139</v>
      </c>
      <c r="AH575" t="s">
        <v>145</v>
      </c>
      <c r="AI575" t="s">
        <v>25</v>
      </c>
      <c r="AJ575">
        <v>877</v>
      </c>
      <c r="AK575" t="s">
        <v>147</v>
      </c>
      <c r="AL575" t="s">
        <v>1086</v>
      </c>
      <c r="AT575" t="str">
        <f t="shared" si="32"/>
        <v>F NÂ° F001-00009109</v>
      </c>
      <c r="AU575">
        <f t="shared" si="33"/>
        <v>74.58</v>
      </c>
      <c r="AV575">
        <f t="shared" si="34"/>
        <v>13.42</v>
      </c>
      <c r="AW575">
        <f t="shared" si="35"/>
        <v>88</v>
      </c>
    </row>
    <row r="576" spans="1:49" ht="15" customHeight="1">
      <c r="A576" t="s">
        <v>1240</v>
      </c>
      <c r="B576" s="17" t="s">
        <v>1465</v>
      </c>
      <c r="C576" t="s">
        <v>21</v>
      </c>
      <c r="D576" s="10">
        <v>45839</v>
      </c>
      <c r="F576" t="s">
        <v>264</v>
      </c>
      <c r="H576" t="s">
        <v>137</v>
      </c>
      <c r="I576">
        <v>20546099904</v>
      </c>
      <c r="J576" t="s">
        <v>2435</v>
      </c>
      <c r="K576" s="10">
        <v>45839</v>
      </c>
      <c r="Q576">
        <v>1895</v>
      </c>
      <c r="R576">
        <v>600</v>
      </c>
      <c r="S576" s="17" t="s">
        <v>1811</v>
      </c>
      <c r="T576">
        <v>0.14699999999999999</v>
      </c>
      <c r="U576">
        <v>0</v>
      </c>
      <c r="V576">
        <v>74.75</v>
      </c>
      <c r="W576">
        <v>17.989999999999998</v>
      </c>
      <c r="X576" s="17">
        <v>13.45</v>
      </c>
      <c r="Y576">
        <v>88.2</v>
      </c>
      <c r="Z576">
        <v>1</v>
      </c>
      <c r="AA576">
        <v>1</v>
      </c>
      <c r="AB576">
        <v>5</v>
      </c>
      <c r="AC576" t="s">
        <v>138</v>
      </c>
      <c r="AD576">
        <v>1400</v>
      </c>
      <c r="AE576">
        <v>29211</v>
      </c>
      <c r="AF576" t="s">
        <v>2218</v>
      </c>
      <c r="AG576" t="s">
        <v>139</v>
      </c>
      <c r="AH576" t="s">
        <v>145</v>
      </c>
      <c r="AI576" t="s">
        <v>25</v>
      </c>
      <c r="AJ576">
        <v>877</v>
      </c>
      <c r="AK576" t="s">
        <v>147</v>
      </c>
      <c r="AL576" t="s">
        <v>1086</v>
      </c>
      <c r="AT576" t="str">
        <f t="shared" si="32"/>
        <v>F NÂ° F001-00009109</v>
      </c>
      <c r="AU576">
        <f t="shared" si="33"/>
        <v>74.75</v>
      </c>
      <c r="AV576">
        <f t="shared" si="34"/>
        <v>13.45</v>
      </c>
      <c r="AW576">
        <f t="shared" si="35"/>
        <v>88.2</v>
      </c>
    </row>
    <row r="577" spans="1:49" ht="15" customHeight="1">
      <c r="A577" t="s">
        <v>1240</v>
      </c>
      <c r="B577" s="17" t="s">
        <v>1465</v>
      </c>
      <c r="C577" t="s">
        <v>21</v>
      </c>
      <c r="D577" s="10">
        <v>45839</v>
      </c>
      <c r="F577" t="s">
        <v>264</v>
      </c>
      <c r="H577" t="s">
        <v>137</v>
      </c>
      <c r="I577">
        <v>20546099904</v>
      </c>
      <c r="J577" t="s">
        <v>2435</v>
      </c>
      <c r="K577" s="10">
        <v>45839</v>
      </c>
      <c r="Q577">
        <v>1895</v>
      </c>
      <c r="R577">
        <v>300</v>
      </c>
      <c r="S577">
        <v>0.24829999999999999</v>
      </c>
      <c r="T577" s="17" t="s">
        <v>1812</v>
      </c>
      <c r="U577">
        <v>0</v>
      </c>
      <c r="V577">
        <v>74.489999999999995</v>
      </c>
      <c r="W577">
        <v>18</v>
      </c>
      <c r="X577" s="17">
        <v>13.41</v>
      </c>
      <c r="Y577">
        <v>87.9</v>
      </c>
      <c r="Z577">
        <v>1</v>
      </c>
      <c r="AA577">
        <v>1</v>
      </c>
      <c r="AB577">
        <v>5</v>
      </c>
      <c r="AC577" t="s">
        <v>138</v>
      </c>
      <c r="AD577">
        <v>1400</v>
      </c>
      <c r="AE577">
        <v>29212</v>
      </c>
      <c r="AF577" t="s">
        <v>2218</v>
      </c>
      <c r="AG577" t="s">
        <v>139</v>
      </c>
      <c r="AH577" t="s">
        <v>145</v>
      </c>
      <c r="AI577" t="s">
        <v>25</v>
      </c>
      <c r="AJ577">
        <v>877</v>
      </c>
      <c r="AK577" t="s">
        <v>147</v>
      </c>
      <c r="AL577" t="s">
        <v>1086</v>
      </c>
      <c r="AT577" t="str">
        <f t="shared" si="32"/>
        <v>F NÂ° F001-00009109</v>
      </c>
      <c r="AU577">
        <f t="shared" si="33"/>
        <v>74.489999999999995</v>
      </c>
      <c r="AV577">
        <f t="shared" si="34"/>
        <v>13.41</v>
      </c>
      <c r="AW577">
        <f t="shared" si="35"/>
        <v>87.9</v>
      </c>
    </row>
    <row r="578" spans="1:49" ht="15" customHeight="1">
      <c r="A578" t="s">
        <v>1240</v>
      </c>
      <c r="B578" s="17" t="s">
        <v>1465</v>
      </c>
      <c r="C578" t="s">
        <v>21</v>
      </c>
      <c r="D578" s="10">
        <v>45839</v>
      </c>
      <c r="F578" t="s">
        <v>264</v>
      </c>
      <c r="H578" t="s">
        <v>137</v>
      </c>
      <c r="I578">
        <v>20546099904</v>
      </c>
      <c r="J578" t="s">
        <v>2435</v>
      </c>
      <c r="K578" s="10">
        <v>45839</v>
      </c>
      <c r="Q578">
        <v>1895</v>
      </c>
      <c r="R578">
        <v>100</v>
      </c>
      <c r="S578">
        <v>0.74750000000000005</v>
      </c>
      <c r="T578">
        <v>0.88200000000000001</v>
      </c>
      <c r="U578">
        <v>0</v>
      </c>
      <c r="V578">
        <v>74.75</v>
      </c>
      <c r="W578">
        <v>17.989999999999998</v>
      </c>
      <c r="X578" s="17">
        <v>13.45</v>
      </c>
      <c r="Y578">
        <v>88.2</v>
      </c>
      <c r="Z578">
        <v>1</v>
      </c>
      <c r="AA578">
        <v>1</v>
      </c>
      <c r="AB578">
        <v>5</v>
      </c>
      <c r="AC578" t="s">
        <v>138</v>
      </c>
      <c r="AD578">
        <v>1400</v>
      </c>
      <c r="AE578">
        <v>29213</v>
      </c>
      <c r="AF578" t="s">
        <v>2218</v>
      </c>
      <c r="AG578" t="s">
        <v>139</v>
      </c>
      <c r="AH578" t="s">
        <v>145</v>
      </c>
      <c r="AI578" t="s">
        <v>25</v>
      </c>
      <c r="AJ578">
        <v>877</v>
      </c>
      <c r="AK578" t="s">
        <v>147</v>
      </c>
      <c r="AL578" t="s">
        <v>1086</v>
      </c>
      <c r="AT578" t="str">
        <f t="shared" ref="AT578:AT641" si="36">+CONCATENATE(A578,"-",B578)</f>
        <v>F NÂ° F001-00009109</v>
      </c>
      <c r="AU578">
        <f t="shared" ref="AU578:AU641" si="37">+IF(Z578=1,V578,IF(Z578=2,V578*AA578))</f>
        <v>74.75</v>
      </c>
      <c r="AV578">
        <f t="shared" ref="AV578:AV641" si="38">+IF(Z578=1,X578,IF(Z578=2,X578*AA578))</f>
        <v>13.45</v>
      </c>
      <c r="AW578">
        <f t="shared" ref="AW578:AW641" si="39">+IF(Z578=1,Y578,IF(Z578=2,Y578*AA578))</f>
        <v>88.2</v>
      </c>
    </row>
    <row r="579" spans="1:49" ht="15" customHeight="1">
      <c r="A579" t="s">
        <v>1240</v>
      </c>
      <c r="B579" s="17" t="s">
        <v>1465</v>
      </c>
      <c r="C579" t="s">
        <v>21</v>
      </c>
      <c r="D579" s="10">
        <v>45839</v>
      </c>
      <c r="F579" t="s">
        <v>264</v>
      </c>
      <c r="H579" t="s">
        <v>137</v>
      </c>
      <c r="I579">
        <v>20546099904</v>
      </c>
      <c r="J579" t="s">
        <v>2435</v>
      </c>
      <c r="K579" s="10">
        <v>45839</v>
      </c>
      <c r="Q579">
        <v>1895</v>
      </c>
      <c r="R579">
        <v>1250</v>
      </c>
      <c r="S579">
        <v>9.4911999999999996E-2</v>
      </c>
      <c r="T579">
        <v>0.112</v>
      </c>
      <c r="U579">
        <v>0</v>
      </c>
      <c r="V579">
        <v>118.64</v>
      </c>
      <c r="W579">
        <v>18</v>
      </c>
      <c r="X579">
        <v>21.36</v>
      </c>
      <c r="Y579">
        <v>140</v>
      </c>
      <c r="Z579">
        <v>1</v>
      </c>
      <c r="AA579">
        <v>1</v>
      </c>
      <c r="AB579">
        <v>5</v>
      </c>
      <c r="AC579" t="s">
        <v>138</v>
      </c>
      <c r="AD579">
        <v>1400</v>
      </c>
      <c r="AE579">
        <v>29214</v>
      </c>
      <c r="AF579" t="s">
        <v>2218</v>
      </c>
      <c r="AG579" t="s">
        <v>139</v>
      </c>
      <c r="AH579" t="s">
        <v>145</v>
      </c>
      <c r="AI579" t="s">
        <v>25</v>
      </c>
      <c r="AJ579">
        <v>877</v>
      </c>
      <c r="AK579" t="s">
        <v>147</v>
      </c>
      <c r="AL579" t="s">
        <v>1086</v>
      </c>
      <c r="AT579" t="str">
        <f t="shared" si="36"/>
        <v>F NÂ° F001-00009109</v>
      </c>
      <c r="AU579">
        <f t="shared" si="37"/>
        <v>118.64</v>
      </c>
      <c r="AV579">
        <f t="shared" si="38"/>
        <v>21.36</v>
      </c>
      <c r="AW579">
        <f t="shared" si="39"/>
        <v>140</v>
      </c>
    </row>
    <row r="580" spans="1:49" ht="15" customHeight="1">
      <c r="A580" t="s">
        <v>1240</v>
      </c>
      <c r="B580" s="17" t="s">
        <v>1465</v>
      </c>
      <c r="C580" t="s">
        <v>21</v>
      </c>
      <c r="D580" s="10">
        <v>45839</v>
      </c>
      <c r="F580" t="s">
        <v>264</v>
      </c>
      <c r="H580" t="s">
        <v>137</v>
      </c>
      <c r="I580">
        <v>20546099904</v>
      </c>
      <c r="J580" t="s">
        <v>2435</v>
      </c>
      <c r="K580" s="10">
        <v>45839</v>
      </c>
      <c r="Q580">
        <v>1895</v>
      </c>
      <c r="R580">
        <v>100</v>
      </c>
      <c r="S580">
        <v>1.1880999999999999</v>
      </c>
      <c r="T580">
        <v>1.4019999999999999</v>
      </c>
      <c r="U580">
        <v>0</v>
      </c>
      <c r="V580">
        <v>118.81</v>
      </c>
      <c r="W580">
        <v>18</v>
      </c>
      <c r="X580" s="17">
        <v>21.389999999999901</v>
      </c>
      <c r="Y580">
        <v>140.19999999999999</v>
      </c>
      <c r="Z580">
        <v>1</v>
      </c>
      <c r="AA580">
        <v>1</v>
      </c>
      <c r="AB580">
        <v>5</v>
      </c>
      <c r="AC580" t="s">
        <v>138</v>
      </c>
      <c r="AD580">
        <v>1400</v>
      </c>
      <c r="AE580">
        <v>29215</v>
      </c>
      <c r="AF580" t="s">
        <v>2218</v>
      </c>
      <c r="AG580" t="s">
        <v>139</v>
      </c>
      <c r="AH580" t="s">
        <v>145</v>
      </c>
      <c r="AI580" t="s">
        <v>25</v>
      </c>
      <c r="AJ580">
        <v>877</v>
      </c>
      <c r="AK580" t="s">
        <v>147</v>
      </c>
      <c r="AL580" t="s">
        <v>1086</v>
      </c>
      <c r="AT580" t="str">
        <f t="shared" si="36"/>
        <v>F NÂ° F001-00009109</v>
      </c>
      <c r="AU580">
        <f t="shared" si="37"/>
        <v>118.81</v>
      </c>
      <c r="AV580">
        <f t="shared" si="38"/>
        <v>21.389999999999901</v>
      </c>
      <c r="AW580">
        <f t="shared" si="39"/>
        <v>140.19999999999999</v>
      </c>
    </row>
    <row r="581" spans="1:49" ht="15" customHeight="1">
      <c r="A581" t="s">
        <v>1240</v>
      </c>
      <c r="B581" s="17" t="s">
        <v>1465</v>
      </c>
      <c r="C581" t="s">
        <v>21</v>
      </c>
      <c r="D581" s="10">
        <v>45839</v>
      </c>
      <c r="F581" t="s">
        <v>264</v>
      </c>
      <c r="H581" t="s">
        <v>137</v>
      </c>
      <c r="I581">
        <v>20546099904</v>
      </c>
      <c r="J581" t="s">
        <v>2435</v>
      </c>
      <c r="K581" s="10">
        <v>45839</v>
      </c>
      <c r="Q581">
        <v>1895</v>
      </c>
      <c r="R581">
        <v>650</v>
      </c>
      <c r="S581" s="17" t="s">
        <v>1813</v>
      </c>
      <c r="T581">
        <v>0.216</v>
      </c>
      <c r="U581">
        <v>0</v>
      </c>
      <c r="V581">
        <v>118.98</v>
      </c>
      <c r="W581">
        <v>18</v>
      </c>
      <c r="X581">
        <v>21.42</v>
      </c>
      <c r="Y581">
        <v>140.4</v>
      </c>
      <c r="Z581">
        <v>1</v>
      </c>
      <c r="AA581">
        <v>1</v>
      </c>
      <c r="AB581">
        <v>5</v>
      </c>
      <c r="AC581" t="s">
        <v>138</v>
      </c>
      <c r="AD581">
        <v>1400</v>
      </c>
      <c r="AE581">
        <v>29216</v>
      </c>
      <c r="AF581" t="s">
        <v>2218</v>
      </c>
      <c r="AG581" t="s">
        <v>139</v>
      </c>
      <c r="AH581" t="s">
        <v>145</v>
      </c>
      <c r="AI581" t="s">
        <v>25</v>
      </c>
      <c r="AJ581">
        <v>877</v>
      </c>
      <c r="AK581" t="s">
        <v>147</v>
      </c>
      <c r="AL581" t="s">
        <v>1086</v>
      </c>
      <c r="AT581" t="str">
        <f t="shared" si="36"/>
        <v>F NÂ° F001-00009109</v>
      </c>
      <c r="AU581">
        <f t="shared" si="37"/>
        <v>118.98</v>
      </c>
      <c r="AV581">
        <f t="shared" si="38"/>
        <v>21.42</v>
      </c>
      <c r="AW581">
        <f t="shared" si="39"/>
        <v>140.4</v>
      </c>
    </row>
    <row r="582" spans="1:49" ht="15" customHeight="1">
      <c r="A582" t="s">
        <v>1240</v>
      </c>
      <c r="B582" s="17" t="s">
        <v>1465</v>
      </c>
      <c r="C582" t="s">
        <v>21</v>
      </c>
      <c r="D582" s="10">
        <v>45839</v>
      </c>
      <c r="F582" t="s">
        <v>264</v>
      </c>
      <c r="H582" t="s">
        <v>137</v>
      </c>
      <c r="I582">
        <v>20546099904</v>
      </c>
      <c r="J582" t="s">
        <v>2435</v>
      </c>
      <c r="K582" s="10">
        <v>45839</v>
      </c>
      <c r="Q582">
        <v>1895</v>
      </c>
      <c r="R582">
        <v>2000</v>
      </c>
      <c r="S582">
        <v>0.16949</v>
      </c>
      <c r="T582">
        <v>0.2</v>
      </c>
      <c r="U582">
        <v>0</v>
      </c>
      <c r="V582">
        <v>338.98</v>
      </c>
      <c r="W582">
        <v>18</v>
      </c>
      <c r="X582" s="17">
        <v>61.019999999999897</v>
      </c>
      <c r="Y582">
        <v>400</v>
      </c>
      <c r="Z582">
        <v>1</v>
      </c>
      <c r="AA582">
        <v>1</v>
      </c>
      <c r="AB582">
        <v>5</v>
      </c>
      <c r="AC582" t="s">
        <v>138</v>
      </c>
      <c r="AD582">
        <v>1400</v>
      </c>
      <c r="AE582">
        <v>29217</v>
      </c>
      <c r="AF582" t="s">
        <v>2218</v>
      </c>
      <c r="AG582" t="s">
        <v>139</v>
      </c>
      <c r="AH582" t="s">
        <v>145</v>
      </c>
      <c r="AI582" t="s">
        <v>25</v>
      </c>
      <c r="AJ582">
        <v>877</v>
      </c>
      <c r="AK582" t="s">
        <v>147</v>
      </c>
      <c r="AL582" t="s">
        <v>1086</v>
      </c>
      <c r="AT582" t="str">
        <f t="shared" si="36"/>
        <v>F NÂ° F001-00009109</v>
      </c>
      <c r="AU582">
        <f t="shared" si="37"/>
        <v>338.98</v>
      </c>
      <c r="AV582">
        <f t="shared" si="38"/>
        <v>61.019999999999897</v>
      </c>
      <c r="AW582">
        <f t="shared" si="39"/>
        <v>400</v>
      </c>
    </row>
    <row r="583" spans="1:49" ht="15" customHeight="1">
      <c r="A583" t="s">
        <v>1256</v>
      </c>
      <c r="B583" s="17" t="s">
        <v>1466</v>
      </c>
      <c r="C583" t="s">
        <v>21</v>
      </c>
      <c r="D583" s="10">
        <v>45839</v>
      </c>
      <c r="F583" t="s">
        <v>243</v>
      </c>
      <c r="G583" t="s">
        <v>1044</v>
      </c>
      <c r="H583" t="s">
        <v>137</v>
      </c>
      <c r="I583">
        <v>20430785266</v>
      </c>
      <c r="J583" t="s">
        <v>2436</v>
      </c>
      <c r="K583" s="10">
        <v>45839</v>
      </c>
      <c r="Q583">
        <v>1940</v>
      </c>
      <c r="R583">
        <v>3</v>
      </c>
      <c r="S583">
        <v>64</v>
      </c>
      <c r="T583">
        <v>75.52</v>
      </c>
      <c r="U583">
        <v>0</v>
      </c>
      <c r="V583">
        <v>192</v>
      </c>
      <c r="W583">
        <v>18</v>
      </c>
      <c r="X583">
        <v>34.56</v>
      </c>
      <c r="Y583">
        <v>226.56</v>
      </c>
      <c r="Z583">
        <v>1</v>
      </c>
      <c r="AA583">
        <v>1</v>
      </c>
      <c r="AB583">
        <v>5</v>
      </c>
      <c r="AC583" t="s">
        <v>138</v>
      </c>
      <c r="AD583">
        <v>470</v>
      </c>
      <c r="AE583">
        <v>29183</v>
      </c>
      <c r="AF583" t="s">
        <v>2053</v>
      </c>
      <c r="AG583" t="s">
        <v>139</v>
      </c>
      <c r="AH583" t="s">
        <v>145</v>
      </c>
      <c r="AI583" t="s">
        <v>25</v>
      </c>
      <c r="AJ583">
        <v>877</v>
      </c>
      <c r="AK583" t="s">
        <v>147</v>
      </c>
      <c r="AL583" t="s">
        <v>1086</v>
      </c>
      <c r="AT583" t="str">
        <f t="shared" si="36"/>
        <v>F F001-00024683</v>
      </c>
      <c r="AU583">
        <f t="shared" si="37"/>
        <v>192</v>
      </c>
      <c r="AV583">
        <f t="shared" si="38"/>
        <v>34.56</v>
      </c>
      <c r="AW583">
        <f t="shared" si="39"/>
        <v>226.56</v>
      </c>
    </row>
    <row r="584" spans="1:49" ht="15" customHeight="1">
      <c r="A584" t="s">
        <v>1183</v>
      </c>
      <c r="B584" s="17" t="s">
        <v>1467</v>
      </c>
      <c r="C584" t="s">
        <v>21</v>
      </c>
      <c r="D584" s="10">
        <v>45839</v>
      </c>
      <c r="F584" t="s">
        <v>392</v>
      </c>
      <c r="G584" t="s">
        <v>1044</v>
      </c>
      <c r="H584" t="s">
        <v>137</v>
      </c>
      <c r="I584">
        <v>10734630620</v>
      </c>
      <c r="J584" t="s">
        <v>2437</v>
      </c>
      <c r="K584" s="10">
        <v>45839</v>
      </c>
      <c r="Q584">
        <v>1924</v>
      </c>
      <c r="R584">
        <v>5000</v>
      </c>
      <c r="S584">
        <v>0.41525400000000001</v>
      </c>
      <c r="T584">
        <v>0.49</v>
      </c>
      <c r="U584">
        <v>0</v>
      </c>
      <c r="V584">
        <v>2076.27</v>
      </c>
      <c r="W584">
        <v>18</v>
      </c>
      <c r="X584">
        <v>373.73</v>
      </c>
      <c r="Y584">
        <v>2450</v>
      </c>
      <c r="Z584">
        <v>1</v>
      </c>
      <c r="AA584">
        <v>1</v>
      </c>
      <c r="AB584">
        <v>5</v>
      </c>
      <c r="AC584" t="s">
        <v>138</v>
      </c>
      <c r="AD584">
        <v>482</v>
      </c>
      <c r="AE584">
        <v>29164</v>
      </c>
      <c r="AF584" t="s">
        <v>2225</v>
      </c>
      <c r="AG584" t="s">
        <v>139</v>
      </c>
      <c r="AH584" t="s">
        <v>145</v>
      </c>
      <c r="AI584" t="s">
        <v>25</v>
      </c>
      <c r="AJ584">
        <v>877</v>
      </c>
      <c r="AK584" t="s">
        <v>147</v>
      </c>
      <c r="AL584" t="s">
        <v>1086</v>
      </c>
      <c r="AT584" t="str">
        <f t="shared" si="36"/>
        <v>F E001-00000271</v>
      </c>
      <c r="AU584">
        <f t="shared" si="37"/>
        <v>2076.27</v>
      </c>
      <c r="AV584">
        <f t="shared" si="38"/>
        <v>373.73</v>
      </c>
      <c r="AW584">
        <f t="shared" si="39"/>
        <v>2450</v>
      </c>
    </row>
    <row r="585" spans="1:49" ht="15" customHeight="1">
      <c r="A585" t="s">
        <v>1183</v>
      </c>
      <c r="B585" s="17" t="s">
        <v>1468</v>
      </c>
      <c r="C585" t="s">
        <v>21</v>
      </c>
      <c r="D585" s="10">
        <v>45838</v>
      </c>
      <c r="F585" t="s">
        <v>1076</v>
      </c>
      <c r="H585" t="s">
        <v>137</v>
      </c>
      <c r="I585">
        <v>10440668581</v>
      </c>
      <c r="J585" t="s">
        <v>2438</v>
      </c>
      <c r="K585" s="10">
        <v>45838</v>
      </c>
      <c r="Q585">
        <v>1939</v>
      </c>
      <c r="R585">
        <v>2</v>
      </c>
      <c r="S585">
        <v>300</v>
      </c>
      <c r="T585">
        <v>354</v>
      </c>
      <c r="U585">
        <v>0</v>
      </c>
      <c r="V585">
        <v>600</v>
      </c>
      <c r="W585">
        <v>18</v>
      </c>
      <c r="X585">
        <v>108</v>
      </c>
      <c r="Y585">
        <v>708</v>
      </c>
      <c r="Z585">
        <v>1</v>
      </c>
      <c r="AA585">
        <v>1</v>
      </c>
      <c r="AB585">
        <v>2</v>
      </c>
      <c r="AC585" t="s">
        <v>1045</v>
      </c>
      <c r="AD585">
        <v>1389</v>
      </c>
      <c r="AE585">
        <v>29153</v>
      </c>
      <c r="AF585" t="s">
        <v>2155</v>
      </c>
      <c r="AG585" t="s">
        <v>139</v>
      </c>
      <c r="AH585" t="s">
        <v>145</v>
      </c>
      <c r="AI585" t="s">
        <v>25</v>
      </c>
      <c r="AJ585">
        <v>6743</v>
      </c>
      <c r="AK585" t="s">
        <v>1040</v>
      </c>
      <c r="AL585" t="s">
        <v>1053</v>
      </c>
      <c r="AT585" t="str">
        <f t="shared" si="36"/>
        <v>F E001-00000071</v>
      </c>
      <c r="AU585">
        <f t="shared" si="37"/>
        <v>600</v>
      </c>
      <c r="AV585">
        <f t="shared" si="38"/>
        <v>108</v>
      </c>
      <c r="AW585">
        <f t="shared" si="39"/>
        <v>708</v>
      </c>
    </row>
    <row r="586" spans="1:49" ht="15" customHeight="1">
      <c r="A586" t="s">
        <v>1183</v>
      </c>
      <c r="B586" s="17" t="s">
        <v>1469</v>
      </c>
      <c r="C586" t="s">
        <v>21</v>
      </c>
      <c r="D586" s="10">
        <v>45838</v>
      </c>
      <c r="F586" t="s">
        <v>1076</v>
      </c>
      <c r="H586" t="s">
        <v>137</v>
      </c>
      <c r="I586">
        <v>10440668581</v>
      </c>
      <c r="J586" t="s">
        <v>2439</v>
      </c>
      <c r="K586" s="10">
        <v>45838</v>
      </c>
      <c r="Q586">
        <v>1806</v>
      </c>
      <c r="R586">
        <v>8</v>
      </c>
      <c r="S586">
        <v>120</v>
      </c>
      <c r="T586">
        <v>141.6</v>
      </c>
      <c r="U586">
        <v>0</v>
      </c>
      <c r="V586">
        <v>960</v>
      </c>
      <c r="W586">
        <v>18</v>
      </c>
      <c r="X586" s="17">
        <v>172.79999999999899</v>
      </c>
      <c r="Y586">
        <v>1132.8</v>
      </c>
      <c r="Z586">
        <v>1</v>
      </c>
      <c r="AA586">
        <v>1</v>
      </c>
      <c r="AB586">
        <v>1</v>
      </c>
      <c r="AC586" t="s">
        <v>1181</v>
      </c>
      <c r="AD586">
        <v>1389</v>
      </c>
      <c r="AE586">
        <v>29148</v>
      </c>
      <c r="AF586" t="s">
        <v>2006</v>
      </c>
      <c r="AG586" t="s">
        <v>1182</v>
      </c>
      <c r="AH586" t="s">
        <v>145</v>
      </c>
      <c r="AI586" t="s">
        <v>25</v>
      </c>
      <c r="AJ586">
        <v>6743</v>
      </c>
      <c r="AK586" t="s">
        <v>1040</v>
      </c>
      <c r="AL586" t="s">
        <v>1053</v>
      </c>
      <c r="AT586" t="str">
        <f t="shared" si="36"/>
        <v>F E001-00000070</v>
      </c>
      <c r="AU586">
        <f t="shared" si="37"/>
        <v>960</v>
      </c>
      <c r="AV586">
        <f t="shared" si="38"/>
        <v>172.79999999999899</v>
      </c>
      <c r="AW586">
        <f t="shared" si="39"/>
        <v>1132.8</v>
      </c>
    </row>
    <row r="587" spans="1:49" ht="15" customHeight="1">
      <c r="A587" t="s">
        <v>1256</v>
      </c>
      <c r="B587" s="17" t="s">
        <v>1470</v>
      </c>
      <c r="C587" t="s">
        <v>21</v>
      </c>
      <c r="D587" s="10">
        <v>45837</v>
      </c>
      <c r="F587" t="s">
        <v>785</v>
      </c>
      <c r="H587" t="s">
        <v>137</v>
      </c>
      <c r="I587">
        <v>20603169761</v>
      </c>
      <c r="J587" t="s">
        <v>2440</v>
      </c>
      <c r="K587" s="10">
        <v>45837</v>
      </c>
      <c r="Q587">
        <v>1912</v>
      </c>
      <c r="R587">
        <v>1</v>
      </c>
      <c r="S587">
        <v>78.39</v>
      </c>
      <c r="T587">
        <v>92.5</v>
      </c>
      <c r="U587">
        <v>0</v>
      </c>
      <c r="V587">
        <v>78.39</v>
      </c>
      <c r="W587">
        <v>18</v>
      </c>
      <c r="X587">
        <v>14.11</v>
      </c>
      <c r="Y587">
        <v>92.5</v>
      </c>
      <c r="Z587">
        <v>1</v>
      </c>
      <c r="AA587">
        <v>1</v>
      </c>
      <c r="AB587">
        <v>5</v>
      </c>
      <c r="AC587" t="s">
        <v>138</v>
      </c>
      <c r="AD587">
        <v>4972</v>
      </c>
      <c r="AE587">
        <v>29951</v>
      </c>
      <c r="AF587" t="s">
        <v>1068</v>
      </c>
      <c r="AG587" t="s">
        <v>139</v>
      </c>
      <c r="AH587" t="s">
        <v>145</v>
      </c>
      <c r="AI587" t="s">
        <v>25</v>
      </c>
      <c r="AJ587">
        <v>6726</v>
      </c>
      <c r="AK587" t="s">
        <v>141</v>
      </c>
      <c r="AL587" t="s">
        <v>1069</v>
      </c>
      <c r="AT587" t="str">
        <f t="shared" si="36"/>
        <v>F F001-00015150</v>
      </c>
      <c r="AU587">
        <f t="shared" si="37"/>
        <v>78.39</v>
      </c>
      <c r="AV587">
        <f t="shared" si="38"/>
        <v>14.11</v>
      </c>
      <c r="AW587">
        <f t="shared" si="39"/>
        <v>92.5</v>
      </c>
    </row>
    <row r="588" spans="1:49" ht="15" customHeight="1">
      <c r="A588" t="s">
        <v>1256</v>
      </c>
      <c r="B588" s="17" t="s">
        <v>1471</v>
      </c>
      <c r="C588" t="s">
        <v>21</v>
      </c>
      <c r="D588" s="10">
        <v>45835</v>
      </c>
      <c r="F588" t="s">
        <v>243</v>
      </c>
      <c r="G588" t="s">
        <v>1044</v>
      </c>
      <c r="H588" t="s">
        <v>137</v>
      </c>
      <c r="I588">
        <v>20430785266</v>
      </c>
      <c r="J588" t="s">
        <v>2441</v>
      </c>
      <c r="K588" s="10">
        <v>45835</v>
      </c>
      <c r="Q588">
        <v>1824</v>
      </c>
      <c r="R588">
        <v>60</v>
      </c>
      <c r="S588">
        <v>17.399999999999999</v>
      </c>
      <c r="T588">
        <v>20.532</v>
      </c>
      <c r="U588">
        <v>0</v>
      </c>
      <c r="V588">
        <v>1044</v>
      </c>
      <c r="W588">
        <v>18</v>
      </c>
      <c r="X588" s="17">
        <v>187.92</v>
      </c>
      <c r="Y588">
        <v>1231.92</v>
      </c>
      <c r="Z588">
        <v>1</v>
      </c>
      <c r="AA588">
        <v>1</v>
      </c>
      <c r="AB588">
        <v>5</v>
      </c>
      <c r="AC588" t="s">
        <v>138</v>
      </c>
      <c r="AD588">
        <v>470</v>
      </c>
      <c r="AE588">
        <v>29158</v>
      </c>
      <c r="AF588" t="s">
        <v>2059</v>
      </c>
      <c r="AG588" t="s">
        <v>139</v>
      </c>
      <c r="AH588" t="s">
        <v>145</v>
      </c>
      <c r="AI588" t="s">
        <v>25</v>
      </c>
      <c r="AJ588">
        <v>877</v>
      </c>
      <c r="AK588" t="s">
        <v>147</v>
      </c>
      <c r="AL588" t="s">
        <v>1086</v>
      </c>
      <c r="AT588" t="str">
        <f t="shared" si="36"/>
        <v>F F001-00024648</v>
      </c>
      <c r="AU588">
        <f t="shared" si="37"/>
        <v>1044</v>
      </c>
      <c r="AV588">
        <f t="shared" si="38"/>
        <v>187.92</v>
      </c>
      <c r="AW588">
        <f t="shared" si="39"/>
        <v>1231.92</v>
      </c>
    </row>
    <row r="589" spans="1:49" ht="15" customHeight="1">
      <c r="A589" t="s">
        <v>1256</v>
      </c>
      <c r="B589" s="17" t="s">
        <v>1471</v>
      </c>
      <c r="C589" t="s">
        <v>21</v>
      </c>
      <c r="D589" s="10">
        <v>45835</v>
      </c>
      <c r="F589" t="s">
        <v>243</v>
      </c>
      <c r="G589" t="s">
        <v>1044</v>
      </c>
      <c r="H589" t="s">
        <v>137</v>
      </c>
      <c r="I589">
        <v>20430785266</v>
      </c>
      <c r="J589" t="s">
        <v>2441</v>
      </c>
      <c r="K589" s="10">
        <v>45835</v>
      </c>
      <c r="Q589">
        <v>1932</v>
      </c>
      <c r="R589">
        <v>2</v>
      </c>
      <c r="S589">
        <v>64</v>
      </c>
      <c r="T589">
        <v>75.52</v>
      </c>
      <c r="U589">
        <v>0</v>
      </c>
      <c r="V589">
        <v>128</v>
      </c>
      <c r="W589">
        <v>18</v>
      </c>
      <c r="X589" s="17">
        <v>23.0399999999999</v>
      </c>
      <c r="Y589">
        <v>151.04</v>
      </c>
      <c r="Z589">
        <v>1</v>
      </c>
      <c r="AA589">
        <v>1</v>
      </c>
      <c r="AB589">
        <v>5</v>
      </c>
      <c r="AC589" t="s">
        <v>138</v>
      </c>
      <c r="AD589">
        <v>470</v>
      </c>
      <c r="AE589">
        <v>29159</v>
      </c>
      <c r="AF589" t="s">
        <v>2091</v>
      </c>
      <c r="AG589" t="s">
        <v>139</v>
      </c>
      <c r="AH589" t="s">
        <v>145</v>
      </c>
      <c r="AI589" t="s">
        <v>25</v>
      </c>
      <c r="AJ589">
        <v>877</v>
      </c>
      <c r="AK589" t="s">
        <v>147</v>
      </c>
      <c r="AL589" t="s">
        <v>1086</v>
      </c>
      <c r="AT589" t="str">
        <f t="shared" si="36"/>
        <v>F F001-00024648</v>
      </c>
      <c r="AU589">
        <f t="shared" si="37"/>
        <v>128</v>
      </c>
      <c r="AV589">
        <f t="shared" si="38"/>
        <v>23.0399999999999</v>
      </c>
      <c r="AW589">
        <f t="shared" si="39"/>
        <v>151.04</v>
      </c>
    </row>
    <row r="590" spans="1:49" ht="15" customHeight="1">
      <c r="A590" t="s">
        <v>1472</v>
      </c>
      <c r="B590" s="17" t="s">
        <v>1473</v>
      </c>
      <c r="C590" t="s">
        <v>21</v>
      </c>
      <c r="D590" s="10">
        <v>45835</v>
      </c>
      <c r="F590" t="s">
        <v>788</v>
      </c>
      <c r="H590" t="s">
        <v>137</v>
      </c>
      <c r="I590">
        <v>20143289479</v>
      </c>
      <c r="J590" t="s">
        <v>2442</v>
      </c>
      <c r="K590" s="10">
        <v>45835</v>
      </c>
      <c r="Q590">
        <v>1933</v>
      </c>
      <c r="R590">
        <v>40</v>
      </c>
      <c r="S590">
        <v>4.4492500000000001</v>
      </c>
      <c r="T590">
        <v>5.25</v>
      </c>
      <c r="U590">
        <v>0</v>
      </c>
      <c r="V590">
        <v>177.97</v>
      </c>
      <c r="W590">
        <v>18</v>
      </c>
      <c r="X590">
        <v>32.03</v>
      </c>
      <c r="Y590">
        <v>210</v>
      </c>
      <c r="Z590">
        <v>1</v>
      </c>
      <c r="AA590">
        <v>1</v>
      </c>
      <c r="AB590">
        <v>4</v>
      </c>
      <c r="AC590" t="s">
        <v>1311</v>
      </c>
      <c r="AD590">
        <v>2010</v>
      </c>
      <c r="AE590">
        <v>29138</v>
      </c>
      <c r="AF590" t="s">
        <v>2092</v>
      </c>
      <c r="AG590" t="s">
        <v>1312</v>
      </c>
      <c r="AH590" t="s">
        <v>145</v>
      </c>
      <c r="AI590" t="s">
        <v>25</v>
      </c>
      <c r="AJ590">
        <v>6328</v>
      </c>
      <c r="AK590" t="s">
        <v>1331</v>
      </c>
      <c r="AL590" t="s">
        <v>1177</v>
      </c>
      <c r="AT590" t="str">
        <f t="shared" si="36"/>
        <v>F F203-00010988</v>
      </c>
      <c r="AU590">
        <f t="shared" si="37"/>
        <v>177.97</v>
      </c>
      <c r="AV590">
        <f t="shared" si="38"/>
        <v>32.03</v>
      </c>
      <c r="AW590">
        <f t="shared" si="39"/>
        <v>210</v>
      </c>
    </row>
    <row r="591" spans="1:49" ht="15" customHeight="1">
      <c r="A591" t="s">
        <v>1472</v>
      </c>
      <c r="B591" s="17" t="s">
        <v>1473</v>
      </c>
      <c r="C591" t="s">
        <v>21</v>
      </c>
      <c r="D591" s="10">
        <v>45835</v>
      </c>
      <c r="F591" t="s">
        <v>788</v>
      </c>
      <c r="H591" t="s">
        <v>137</v>
      </c>
      <c r="I591">
        <v>20143289479</v>
      </c>
      <c r="J591" t="s">
        <v>2442</v>
      </c>
      <c r="K591" s="10">
        <v>45835</v>
      </c>
      <c r="Q591">
        <v>1934</v>
      </c>
      <c r="R591">
        <v>16</v>
      </c>
      <c r="S591">
        <v>10.593125000000001</v>
      </c>
      <c r="T591">
        <v>12.5</v>
      </c>
      <c r="U591">
        <v>0</v>
      </c>
      <c r="V591">
        <v>169.49</v>
      </c>
      <c r="W591">
        <v>18</v>
      </c>
      <c r="X591" s="17">
        <v>30.509999999999899</v>
      </c>
      <c r="Y591">
        <v>200</v>
      </c>
      <c r="Z591">
        <v>1</v>
      </c>
      <c r="AA591">
        <v>1</v>
      </c>
      <c r="AB591">
        <v>4</v>
      </c>
      <c r="AC591" t="s">
        <v>1311</v>
      </c>
      <c r="AD591">
        <v>2010</v>
      </c>
      <c r="AE591">
        <v>29139</v>
      </c>
      <c r="AF591" t="s">
        <v>2093</v>
      </c>
      <c r="AG591" t="s">
        <v>1312</v>
      </c>
      <c r="AH591" t="s">
        <v>145</v>
      </c>
      <c r="AI591" t="s">
        <v>25</v>
      </c>
      <c r="AJ591">
        <v>6328</v>
      </c>
      <c r="AK591" t="s">
        <v>1331</v>
      </c>
      <c r="AL591" t="s">
        <v>1177</v>
      </c>
      <c r="AT591" t="str">
        <f t="shared" si="36"/>
        <v>F F203-00010988</v>
      </c>
      <c r="AU591">
        <f t="shared" si="37"/>
        <v>169.49</v>
      </c>
      <c r="AV591">
        <f t="shared" si="38"/>
        <v>30.509999999999899</v>
      </c>
      <c r="AW591">
        <f t="shared" si="39"/>
        <v>200</v>
      </c>
    </row>
    <row r="592" spans="1:49" ht="15" customHeight="1">
      <c r="A592" t="s">
        <v>1172</v>
      </c>
      <c r="B592">
        <v>67</v>
      </c>
      <c r="C592" t="s">
        <v>21</v>
      </c>
      <c r="D592" s="10">
        <v>45835</v>
      </c>
      <c r="F592" t="s">
        <v>324</v>
      </c>
      <c r="H592" t="s">
        <v>137</v>
      </c>
      <c r="I592">
        <v>10444278345</v>
      </c>
      <c r="J592" t="s">
        <v>2443</v>
      </c>
      <c r="K592" s="10">
        <v>45835</v>
      </c>
      <c r="Q592">
        <v>1935</v>
      </c>
      <c r="R592">
        <v>1</v>
      </c>
      <c r="S592">
        <v>1350</v>
      </c>
      <c r="T592">
        <v>1350</v>
      </c>
      <c r="U592">
        <v>0</v>
      </c>
      <c r="V592">
        <v>1350</v>
      </c>
      <c r="W592">
        <v>0</v>
      </c>
      <c r="X592">
        <v>0</v>
      </c>
      <c r="Y592">
        <v>1350</v>
      </c>
      <c r="Z592">
        <v>1</v>
      </c>
      <c r="AA592">
        <v>1</v>
      </c>
      <c r="AB592">
        <v>5</v>
      </c>
      <c r="AC592" t="s">
        <v>138</v>
      </c>
      <c r="AD592">
        <v>1811</v>
      </c>
      <c r="AE592">
        <v>29128</v>
      </c>
      <c r="AF592" t="s">
        <v>1474</v>
      </c>
      <c r="AG592" t="s">
        <v>139</v>
      </c>
      <c r="AH592" t="s">
        <v>145</v>
      </c>
      <c r="AI592" t="s">
        <v>25</v>
      </c>
      <c r="AJ592">
        <v>6740</v>
      </c>
      <c r="AK592" t="s">
        <v>1046</v>
      </c>
      <c r="AL592" t="s">
        <v>1281</v>
      </c>
      <c r="AT592" t="str">
        <f t="shared" si="36"/>
        <v>R E001-67</v>
      </c>
      <c r="AU592">
        <f t="shared" si="37"/>
        <v>1350</v>
      </c>
      <c r="AV592">
        <f t="shared" si="38"/>
        <v>0</v>
      </c>
      <c r="AW592">
        <f t="shared" si="39"/>
        <v>1350</v>
      </c>
    </row>
    <row r="593" spans="1:49" ht="15" customHeight="1">
      <c r="A593" t="s">
        <v>1183</v>
      </c>
      <c r="B593" s="17" t="s">
        <v>1475</v>
      </c>
      <c r="C593" t="s">
        <v>21</v>
      </c>
      <c r="D593" s="10">
        <v>45834</v>
      </c>
      <c r="F593" t="s">
        <v>1076</v>
      </c>
      <c r="H593" t="s">
        <v>137</v>
      </c>
      <c r="I593">
        <v>10440668581</v>
      </c>
      <c r="J593" t="s">
        <v>2444</v>
      </c>
      <c r="K593" s="10">
        <v>45834</v>
      </c>
      <c r="Q593">
        <v>1859</v>
      </c>
      <c r="R593">
        <v>3</v>
      </c>
      <c r="S593">
        <v>120</v>
      </c>
      <c r="T593">
        <v>141.6</v>
      </c>
      <c r="U593">
        <v>0</v>
      </c>
      <c r="V593">
        <v>360</v>
      </c>
      <c r="W593">
        <v>18</v>
      </c>
      <c r="X593" s="17">
        <v>64.8</v>
      </c>
      <c r="Y593">
        <v>424.8</v>
      </c>
      <c r="Z593">
        <v>1</v>
      </c>
      <c r="AA593">
        <v>1</v>
      </c>
      <c r="AB593">
        <v>2</v>
      </c>
      <c r="AC593" t="s">
        <v>1045</v>
      </c>
      <c r="AD593">
        <v>1389</v>
      </c>
      <c r="AE593">
        <v>29117</v>
      </c>
      <c r="AF593" t="s">
        <v>2283</v>
      </c>
      <c r="AG593" t="s">
        <v>139</v>
      </c>
      <c r="AH593" t="s">
        <v>145</v>
      </c>
      <c r="AI593" t="s">
        <v>25</v>
      </c>
      <c r="AJ593">
        <v>6743</v>
      </c>
      <c r="AK593" t="s">
        <v>1040</v>
      </c>
      <c r="AL593" t="s">
        <v>1053</v>
      </c>
      <c r="AT593" t="str">
        <f t="shared" si="36"/>
        <v>F E001-00000069</v>
      </c>
      <c r="AU593">
        <f t="shared" si="37"/>
        <v>360</v>
      </c>
      <c r="AV593">
        <f t="shared" si="38"/>
        <v>64.8</v>
      </c>
      <c r="AW593">
        <f t="shared" si="39"/>
        <v>424.8</v>
      </c>
    </row>
    <row r="594" spans="1:49" ht="15" customHeight="1">
      <c r="A594" t="s">
        <v>1172</v>
      </c>
      <c r="B594">
        <v>21</v>
      </c>
      <c r="C594" t="s">
        <v>21</v>
      </c>
      <c r="D594" s="10">
        <v>45834</v>
      </c>
      <c r="F594" t="s">
        <v>601</v>
      </c>
      <c r="G594" t="s">
        <v>1044</v>
      </c>
      <c r="H594" t="s">
        <v>137</v>
      </c>
      <c r="I594">
        <v>10746545393</v>
      </c>
      <c r="J594" t="s">
        <v>2445</v>
      </c>
      <c r="K594" s="10">
        <v>45834</v>
      </c>
      <c r="Q594">
        <v>1806</v>
      </c>
      <c r="R594">
        <v>14</v>
      </c>
      <c r="S594">
        <v>110</v>
      </c>
      <c r="T594">
        <v>110</v>
      </c>
      <c r="U594">
        <v>0</v>
      </c>
      <c r="V594">
        <v>1540</v>
      </c>
      <c r="W594">
        <v>0</v>
      </c>
      <c r="X594">
        <v>0</v>
      </c>
      <c r="Y594">
        <v>1540</v>
      </c>
      <c r="Z594">
        <v>1</v>
      </c>
      <c r="AA594">
        <v>1</v>
      </c>
      <c r="AB594">
        <v>1</v>
      </c>
      <c r="AC594" t="s">
        <v>1181</v>
      </c>
      <c r="AD594">
        <v>550</v>
      </c>
      <c r="AE594">
        <v>29110</v>
      </c>
      <c r="AF594" t="s">
        <v>2006</v>
      </c>
      <c r="AG594" t="s">
        <v>1182</v>
      </c>
      <c r="AH594" t="s">
        <v>145</v>
      </c>
      <c r="AI594" t="s">
        <v>25</v>
      </c>
      <c r="AJ594">
        <v>6743</v>
      </c>
      <c r="AK594" t="s">
        <v>1040</v>
      </c>
      <c r="AL594" t="s">
        <v>1053</v>
      </c>
      <c r="AT594" t="str">
        <f t="shared" si="36"/>
        <v>R E001-21</v>
      </c>
      <c r="AU594">
        <f t="shared" si="37"/>
        <v>1540</v>
      </c>
      <c r="AV594">
        <f t="shared" si="38"/>
        <v>0</v>
      </c>
      <c r="AW594">
        <f t="shared" si="39"/>
        <v>1540</v>
      </c>
    </row>
    <row r="595" spans="1:49" ht="15" customHeight="1">
      <c r="A595" t="s">
        <v>1290</v>
      </c>
      <c r="B595" s="17" t="s">
        <v>1476</v>
      </c>
      <c r="C595" t="s">
        <v>21</v>
      </c>
      <c r="D595" s="10">
        <v>45834</v>
      </c>
      <c r="F595" t="s">
        <v>409</v>
      </c>
      <c r="H595" t="s">
        <v>137</v>
      </c>
      <c r="I595">
        <v>10778177621</v>
      </c>
      <c r="J595" t="s">
        <v>2446</v>
      </c>
      <c r="K595" s="10">
        <v>45834</v>
      </c>
      <c r="Q595">
        <v>1855</v>
      </c>
      <c r="R595">
        <v>1</v>
      </c>
      <c r="S595">
        <v>150</v>
      </c>
      <c r="T595">
        <v>150</v>
      </c>
      <c r="U595">
        <v>0</v>
      </c>
      <c r="V595">
        <v>150</v>
      </c>
      <c r="W595">
        <v>0</v>
      </c>
      <c r="X595">
        <v>0</v>
      </c>
      <c r="Y595">
        <v>150</v>
      </c>
      <c r="Z595">
        <v>1</v>
      </c>
      <c r="AA595">
        <v>1</v>
      </c>
      <c r="AB595">
        <v>2</v>
      </c>
      <c r="AC595" t="s">
        <v>1045</v>
      </c>
      <c r="AD595">
        <v>2001</v>
      </c>
      <c r="AE595">
        <v>29108</v>
      </c>
      <c r="AF595" t="s">
        <v>2090</v>
      </c>
      <c r="AG595" t="s">
        <v>139</v>
      </c>
      <c r="AH595" t="s">
        <v>145</v>
      </c>
      <c r="AI595" t="s">
        <v>25</v>
      </c>
      <c r="AJ595">
        <v>6743</v>
      </c>
      <c r="AK595" t="s">
        <v>1040</v>
      </c>
      <c r="AL595" t="s">
        <v>1116</v>
      </c>
      <c r="AT595" t="str">
        <f t="shared" si="36"/>
        <v>RE-00134</v>
      </c>
      <c r="AU595">
        <f t="shared" si="37"/>
        <v>150</v>
      </c>
      <c r="AV595">
        <f t="shared" si="38"/>
        <v>0</v>
      </c>
      <c r="AW595">
        <f t="shared" si="39"/>
        <v>150</v>
      </c>
    </row>
    <row r="596" spans="1:49" ht="15" customHeight="1">
      <c r="A596" t="s">
        <v>1194</v>
      </c>
      <c r="B596" s="17" t="s">
        <v>1477</v>
      </c>
      <c r="C596" t="s">
        <v>21</v>
      </c>
      <c r="D596" s="10">
        <v>45833</v>
      </c>
      <c r="F596" s="19" t="s">
        <v>144</v>
      </c>
      <c r="H596" t="s">
        <v>137</v>
      </c>
      <c r="I596">
        <v>20421530107</v>
      </c>
      <c r="J596" t="s">
        <v>2447</v>
      </c>
      <c r="K596" s="10">
        <v>45833</v>
      </c>
      <c r="Q596">
        <v>1895</v>
      </c>
      <c r="R596">
        <v>5000</v>
      </c>
      <c r="S596" s="17" t="s">
        <v>1756</v>
      </c>
      <c r="T596">
        <v>0.19</v>
      </c>
      <c r="U596">
        <v>0</v>
      </c>
      <c r="V596">
        <v>805.08</v>
      </c>
      <c r="W596">
        <v>18</v>
      </c>
      <c r="X596" s="17">
        <v>144.91999999999899</v>
      </c>
      <c r="Y596">
        <v>950</v>
      </c>
      <c r="Z596">
        <v>1</v>
      </c>
      <c r="AA596">
        <v>1</v>
      </c>
      <c r="AB596">
        <v>5</v>
      </c>
      <c r="AC596" t="s">
        <v>138</v>
      </c>
      <c r="AD596">
        <v>1555</v>
      </c>
      <c r="AE596">
        <v>29169</v>
      </c>
      <c r="AF596" t="s">
        <v>2218</v>
      </c>
      <c r="AG596" t="s">
        <v>139</v>
      </c>
      <c r="AH596" t="s">
        <v>145</v>
      </c>
      <c r="AI596" t="s">
        <v>25</v>
      </c>
      <c r="AJ596">
        <v>877</v>
      </c>
      <c r="AK596" t="s">
        <v>147</v>
      </c>
      <c r="AL596" t="s">
        <v>1086</v>
      </c>
      <c r="AT596" t="str">
        <f t="shared" si="36"/>
        <v>F F002-00031619</v>
      </c>
      <c r="AU596">
        <f t="shared" si="37"/>
        <v>805.08</v>
      </c>
      <c r="AV596">
        <f t="shared" si="38"/>
        <v>144.91999999999899</v>
      </c>
      <c r="AW596">
        <f t="shared" si="39"/>
        <v>950</v>
      </c>
    </row>
    <row r="597" spans="1:49" ht="15" customHeight="1">
      <c r="A597" t="s">
        <v>1194</v>
      </c>
      <c r="B597" s="17" t="s">
        <v>1477</v>
      </c>
      <c r="C597" t="s">
        <v>21</v>
      </c>
      <c r="D597" s="10">
        <v>45833</v>
      </c>
      <c r="F597" s="19" t="s">
        <v>144</v>
      </c>
      <c r="H597" t="s">
        <v>137</v>
      </c>
      <c r="I597">
        <v>20421530107</v>
      </c>
      <c r="J597" t="s">
        <v>2447</v>
      </c>
      <c r="K597" s="10">
        <v>45833</v>
      </c>
      <c r="Q597">
        <v>1895</v>
      </c>
      <c r="R597">
        <v>5000</v>
      </c>
      <c r="S597" s="17" t="s">
        <v>1756</v>
      </c>
      <c r="T597">
        <v>0.19</v>
      </c>
      <c r="U597">
        <v>0</v>
      </c>
      <c r="V597">
        <v>805.08</v>
      </c>
      <c r="W597">
        <v>18</v>
      </c>
      <c r="X597" s="17">
        <v>144.91999999999899</v>
      </c>
      <c r="Y597">
        <v>950</v>
      </c>
      <c r="Z597">
        <v>1</v>
      </c>
      <c r="AA597">
        <v>1</v>
      </c>
      <c r="AB597">
        <v>5</v>
      </c>
      <c r="AC597" t="s">
        <v>138</v>
      </c>
      <c r="AD597">
        <v>1555</v>
      </c>
      <c r="AE597">
        <v>29170</v>
      </c>
      <c r="AF597" t="s">
        <v>2218</v>
      </c>
      <c r="AG597" t="s">
        <v>139</v>
      </c>
      <c r="AH597" t="s">
        <v>145</v>
      </c>
      <c r="AI597" t="s">
        <v>25</v>
      </c>
      <c r="AJ597">
        <v>877</v>
      </c>
      <c r="AK597" t="s">
        <v>147</v>
      </c>
      <c r="AL597" t="s">
        <v>1086</v>
      </c>
      <c r="AT597" t="str">
        <f t="shared" si="36"/>
        <v>F F002-00031619</v>
      </c>
      <c r="AU597">
        <f t="shared" si="37"/>
        <v>805.08</v>
      </c>
      <c r="AV597">
        <f t="shared" si="38"/>
        <v>144.91999999999899</v>
      </c>
      <c r="AW597">
        <f t="shared" si="39"/>
        <v>950</v>
      </c>
    </row>
    <row r="598" spans="1:49" ht="15" customHeight="1">
      <c r="A598" t="s">
        <v>1194</v>
      </c>
      <c r="B598" s="17" t="s">
        <v>1477</v>
      </c>
      <c r="C598" t="s">
        <v>21</v>
      </c>
      <c r="D598" s="10">
        <v>45833</v>
      </c>
      <c r="F598" s="19" t="s">
        <v>144</v>
      </c>
      <c r="H598" t="s">
        <v>137</v>
      </c>
      <c r="I598">
        <v>20421530107</v>
      </c>
      <c r="J598" t="s">
        <v>2447</v>
      </c>
      <c r="K598" s="10">
        <v>45833</v>
      </c>
      <c r="Q598">
        <v>1895</v>
      </c>
      <c r="R598">
        <v>5000</v>
      </c>
      <c r="S598" s="17" t="s">
        <v>1756</v>
      </c>
      <c r="T598">
        <v>0.19</v>
      </c>
      <c r="U598">
        <v>0</v>
      </c>
      <c r="V598">
        <v>805.08</v>
      </c>
      <c r="W598">
        <v>18</v>
      </c>
      <c r="X598" s="17">
        <v>144.91999999999899</v>
      </c>
      <c r="Y598">
        <v>950</v>
      </c>
      <c r="Z598">
        <v>1</v>
      </c>
      <c r="AA598">
        <v>1</v>
      </c>
      <c r="AB598">
        <v>5</v>
      </c>
      <c r="AC598" t="s">
        <v>138</v>
      </c>
      <c r="AD598">
        <v>1555</v>
      </c>
      <c r="AE598">
        <v>29171</v>
      </c>
      <c r="AF598" t="s">
        <v>2218</v>
      </c>
      <c r="AG598" t="s">
        <v>139</v>
      </c>
      <c r="AH598" t="s">
        <v>145</v>
      </c>
      <c r="AI598" t="s">
        <v>25</v>
      </c>
      <c r="AJ598">
        <v>877</v>
      </c>
      <c r="AK598" t="s">
        <v>147</v>
      </c>
      <c r="AL598" t="s">
        <v>1086</v>
      </c>
      <c r="AT598" t="str">
        <f t="shared" si="36"/>
        <v>F F002-00031619</v>
      </c>
      <c r="AU598">
        <f t="shared" si="37"/>
        <v>805.08</v>
      </c>
      <c r="AV598">
        <f t="shared" si="38"/>
        <v>144.91999999999899</v>
      </c>
      <c r="AW598">
        <f t="shared" si="39"/>
        <v>950</v>
      </c>
    </row>
    <row r="599" spans="1:49" ht="15" customHeight="1">
      <c r="A599" t="s">
        <v>1194</v>
      </c>
      <c r="B599" s="17" t="s">
        <v>1477</v>
      </c>
      <c r="C599" t="s">
        <v>21</v>
      </c>
      <c r="D599" s="10">
        <v>45833</v>
      </c>
      <c r="F599" s="19" t="s">
        <v>144</v>
      </c>
      <c r="H599" t="s">
        <v>137</v>
      </c>
      <c r="I599">
        <v>20421530107</v>
      </c>
      <c r="J599" t="s">
        <v>2447</v>
      </c>
      <c r="K599" s="10">
        <v>45833</v>
      </c>
      <c r="Q599">
        <v>1895</v>
      </c>
      <c r="R599">
        <v>5000</v>
      </c>
      <c r="S599" s="17" t="s">
        <v>1756</v>
      </c>
      <c r="T599">
        <v>0.19</v>
      </c>
      <c r="U599">
        <v>0</v>
      </c>
      <c r="V599">
        <v>805.08</v>
      </c>
      <c r="W599">
        <v>18</v>
      </c>
      <c r="X599" s="17">
        <v>144.91999999999899</v>
      </c>
      <c r="Y599">
        <v>950</v>
      </c>
      <c r="Z599">
        <v>1</v>
      </c>
      <c r="AA599">
        <v>1</v>
      </c>
      <c r="AB599">
        <v>5</v>
      </c>
      <c r="AC599" t="s">
        <v>138</v>
      </c>
      <c r="AD599">
        <v>1555</v>
      </c>
      <c r="AE599">
        <v>29172</v>
      </c>
      <c r="AF599" t="s">
        <v>2218</v>
      </c>
      <c r="AG599" t="s">
        <v>139</v>
      </c>
      <c r="AH599" t="s">
        <v>145</v>
      </c>
      <c r="AI599" t="s">
        <v>25</v>
      </c>
      <c r="AJ599">
        <v>877</v>
      </c>
      <c r="AK599" t="s">
        <v>147</v>
      </c>
      <c r="AL599" t="s">
        <v>1086</v>
      </c>
      <c r="AT599" t="str">
        <f t="shared" si="36"/>
        <v>F F002-00031619</v>
      </c>
      <c r="AU599">
        <f t="shared" si="37"/>
        <v>805.08</v>
      </c>
      <c r="AV599">
        <f t="shared" si="38"/>
        <v>144.91999999999899</v>
      </c>
      <c r="AW599">
        <f t="shared" si="39"/>
        <v>950</v>
      </c>
    </row>
    <row r="600" spans="1:49" ht="15" customHeight="1">
      <c r="A600" t="s">
        <v>1194</v>
      </c>
      <c r="B600" s="17" t="s">
        <v>1477</v>
      </c>
      <c r="C600" t="s">
        <v>21</v>
      </c>
      <c r="D600" s="10">
        <v>45833</v>
      </c>
      <c r="F600" s="19" t="s">
        <v>144</v>
      </c>
      <c r="H600" t="s">
        <v>137</v>
      </c>
      <c r="I600">
        <v>20421530107</v>
      </c>
      <c r="J600" t="s">
        <v>2447</v>
      </c>
      <c r="K600" s="10">
        <v>45833</v>
      </c>
      <c r="Q600">
        <v>1895</v>
      </c>
      <c r="R600">
        <v>5000</v>
      </c>
      <c r="S600" s="17" t="s">
        <v>1756</v>
      </c>
      <c r="T600">
        <v>0.19</v>
      </c>
      <c r="U600">
        <v>0</v>
      </c>
      <c r="V600">
        <v>805.08</v>
      </c>
      <c r="W600">
        <v>18</v>
      </c>
      <c r="X600" s="17">
        <v>144.91999999999899</v>
      </c>
      <c r="Y600">
        <v>950</v>
      </c>
      <c r="Z600">
        <v>1</v>
      </c>
      <c r="AA600">
        <v>1</v>
      </c>
      <c r="AB600">
        <v>5</v>
      </c>
      <c r="AC600" t="s">
        <v>138</v>
      </c>
      <c r="AD600">
        <v>1555</v>
      </c>
      <c r="AE600">
        <v>29173</v>
      </c>
      <c r="AF600" t="s">
        <v>2218</v>
      </c>
      <c r="AG600" t="s">
        <v>139</v>
      </c>
      <c r="AH600" t="s">
        <v>145</v>
      </c>
      <c r="AI600" t="s">
        <v>25</v>
      </c>
      <c r="AJ600">
        <v>877</v>
      </c>
      <c r="AK600" t="s">
        <v>147</v>
      </c>
      <c r="AL600" t="s">
        <v>1086</v>
      </c>
      <c r="AT600" t="str">
        <f t="shared" si="36"/>
        <v>F F002-00031619</v>
      </c>
      <c r="AU600">
        <f t="shared" si="37"/>
        <v>805.08</v>
      </c>
      <c r="AV600">
        <f t="shared" si="38"/>
        <v>144.91999999999899</v>
      </c>
      <c r="AW600">
        <f t="shared" si="39"/>
        <v>950</v>
      </c>
    </row>
    <row r="601" spans="1:49" ht="15" customHeight="1">
      <c r="A601" t="s">
        <v>1194</v>
      </c>
      <c r="B601" s="17" t="s">
        <v>1477</v>
      </c>
      <c r="C601" t="s">
        <v>21</v>
      </c>
      <c r="D601" s="10">
        <v>45833</v>
      </c>
      <c r="F601" s="19" t="s">
        <v>144</v>
      </c>
      <c r="H601" t="s">
        <v>137</v>
      </c>
      <c r="I601">
        <v>20421530107</v>
      </c>
      <c r="J601" t="s">
        <v>2447</v>
      </c>
      <c r="K601" s="10">
        <v>45833</v>
      </c>
      <c r="Q601">
        <v>1895</v>
      </c>
      <c r="R601">
        <v>5000</v>
      </c>
      <c r="S601" s="17" t="s">
        <v>1756</v>
      </c>
      <c r="T601">
        <v>0.19</v>
      </c>
      <c r="U601">
        <v>0</v>
      </c>
      <c r="V601">
        <v>805.08</v>
      </c>
      <c r="W601">
        <v>18</v>
      </c>
      <c r="X601" s="17">
        <v>144.91999999999899</v>
      </c>
      <c r="Y601">
        <v>950</v>
      </c>
      <c r="Z601">
        <v>1</v>
      </c>
      <c r="AA601">
        <v>1</v>
      </c>
      <c r="AB601">
        <v>5</v>
      </c>
      <c r="AC601" t="s">
        <v>138</v>
      </c>
      <c r="AD601">
        <v>1555</v>
      </c>
      <c r="AE601">
        <v>29174</v>
      </c>
      <c r="AF601" t="s">
        <v>2218</v>
      </c>
      <c r="AG601" t="s">
        <v>139</v>
      </c>
      <c r="AH601" t="s">
        <v>145</v>
      </c>
      <c r="AI601" t="s">
        <v>25</v>
      </c>
      <c r="AJ601">
        <v>877</v>
      </c>
      <c r="AK601" t="s">
        <v>147</v>
      </c>
      <c r="AL601" t="s">
        <v>1086</v>
      </c>
      <c r="AT601" t="str">
        <f t="shared" si="36"/>
        <v>F F002-00031619</v>
      </c>
      <c r="AU601">
        <f t="shared" si="37"/>
        <v>805.08</v>
      </c>
      <c r="AV601">
        <f t="shared" si="38"/>
        <v>144.91999999999899</v>
      </c>
      <c r="AW601">
        <f t="shared" si="39"/>
        <v>950</v>
      </c>
    </row>
    <row r="602" spans="1:49" ht="15" customHeight="1">
      <c r="A602" t="s">
        <v>1194</v>
      </c>
      <c r="B602" s="17" t="s">
        <v>1477</v>
      </c>
      <c r="C602" t="s">
        <v>21</v>
      </c>
      <c r="D602" s="10">
        <v>45833</v>
      </c>
      <c r="F602" s="19" t="s">
        <v>144</v>
      </c>
      <c r="H602" t="s">
        <v>137</v>
      </c>
      <c r="I602">
        <v>20421530107</v>
      </c>
      <c r="J602" t="s">
        <v>2447</v>
      </c>
      <c r="K602" s="10">
        <v>45833</v>
      </c>
      <c r="Q602">
        <v>1895</v>
      </c>
      <c r="R602">
        <v>5000</v>
      </c>
      <c r="S602" s="17" t="s">
        <v>1756</v>
      </c>
      <c r="T602">
        <v>0.19</v>
      </c>
      <c r="U602">
        <v>0</v>
      </c>
      <c r="V602">
        <v>805.08</v>
      </c>
      <c r="W602">
        <v>18</v>
      </c>
      <c r="X602" s="17">
        <v>144.91999999999899</v>
      </c>
      <c r="Y602">
        <v>950</v>
      </c>
      <c r="Z602">
        <v>1</v>
      </c>
      <c r="AA602">
        <v>1</v>
      </c>
      <c r="AB602">
        <v>5</v>
      </c>
      <c r="AC602" t="s">
        <v>138</v>
      </c>
      <c r="AD602">
        <v>1555</v>
      </c>
      <c r="AE602">
        <v>29175</v>
      </c>
      <c r="AF602" t="s">
        <v>2218</v>
      </c>
      <c r="AG602" t="s">
        <v>139</v>
      </c>
      <c r="AH602" t="s">
        <v>145</v>
      </c>
      <c r="AI602" t="s">
        <v>25</v>
      </c>
      <c r="AJ602">
        <v>877</v>
      </c>
      <c r="AK602" t="s">
        <v>147</v>
      </c>
      <c r="AL602" t="s">
        <v>1086</v>
      </c>
      <c r="AT602" t="str">
        <f t="shared" si="36"/>
        <v>F F002-00031619</v>
      </c>
      <c r="AU602">
        <f t="shared" si="37"/>
        <v>805.08</v>
      </c>
      <c r="AV602">
        <f t="shared" si="38"/>
        <v>144.91999999999899</v>
      </c>
      <c r="AW602">
        <f t="shared" si="39"/>
        <v>950</v>
      </c>
    </row>
    <row r="603" spans="1:49" ht="15" customHeight="1">
      <c r="A603" t="s">
        <v>1194</v>
      </c>
      <c r="B603" s="17" t="s">
        <v>1477</v>
      </c>
      <c r="C603" t="s">
        <v>21</v>
      </c>
      <c r="D603" s="10">
        <v>45833</v>
      </c>
      <c r="F603" s="19" t="s">
        <v>144</v>
      </c>
      <c r="H603" t="s">
        <v>137</v>
      </c>
      <c r="I603">
        <v>20421530107</v>
      </c>
      <c r="J603" t="s">
        <v>2447</v>
      </c>
      <c r="K603" s="10">
        <v>45833</v>
      </c>
      <c r="Q603">
        <v>1895</v>
      </c>
      <c r="R603">
        <v>5000</v>
      </c>
      <c r="S603" s="17" t="s">
        <v>1756</v>
      </c>
      <c r="T603">
        <v>0.19</v>
      </c>
      <c r="U603">
        <v>0</v>
      </c>
      <c r="V603">
        <v>805.08</v>
      </c>
      <c r="W603">
        <v>18</v>
      </c>
      <c r="X603" s="17">
        <v>144.91999999999899</v>
      </c>
      <c r="Y603">
        <v>950</v>
      </c>
      <c r="Z603">
        <v>1</v>
      </c>
      <c r="AA603">
        <v>1</v>
      </c>
      <c r="AB603">
        <v>5</v>
      </c>
      <c r="AC603" t="s">
        <v>138</v>
      </c>
      <c r="AD603">
        <v>1555</v>
      </c>
      <c r="AE603">
        <v>29176</v>
      </c>
      <c r="AF603" t="s">
        <v>2218</v>
      </c>
      <c r="AG603" t="s">
        <v>139</v>
      </c>
      <c r="AH603" t="s">
        <v>145</v>
      </c>
      <c r="AI603" t="s">
        <v>25</v>
      </c>
      <c r="AJ603">
        <v>877</v>
      </c>
      <c r="AK603" t="s">
        <v>147</v>
      </c>
      <c r="AL603" t="s">
        <v>1086</v>
      </c>
      <c r="AT603" t="str">
        <f t="shared" si="36"/>
        <v>F F002-00031619</v>
      </c>
      <c r="AU603">
        <f t="shared" si="37"/>
        <v>805.08</v>
      </c>
      <c r="AV603">
        <f t="shared" si="38"/>
        <v>144.91999999999899</v>
      </c>
      <c r="AW603">
        <f t="shared" si="39"/>
        <v>950</v>
      </c>
    </row>
    <row r="604" spans="1:49" ht="15" customHeight="1">
      <c r="A604" t="s">
        <v>1183</v>
      </c>
      <c r="B604" s="17" t="s">
        <v>1478</v>
      </c>
      <c r="C604" t="s">
        <v>21</v>
      </c>
      <c r="D604" s="10">
        <v>45833</v>
      </c>
      <c r="F604" t="s">
        <v>369</v>
      </c>
      <c r="H604" t="s">
        <v>137</v>
      </c>
      <c r="I604">
        <v>20602597441</v>
      </c>
      <c r="J604" t="s">
        <v>2448</v>
      </c>
      <c r="K604" s="10">
        <v>45833</v>
      </c>
      <c r="Q604">
        <v>1938</v>
      </c>
      <c r="R604">
        <v>1</v>
      </c>
      <c r="S604">
        <v>1560</v>
      </c>
      <c r="T604">
        <v>1840.8</v>
      </c>
      <c r="U604">
        <v>0</v>
      </c>
      <c r="V604">
        <v>1560</v>
      </c>
      <c r="W604">
        <v>18</v>
      </c>
      <c r="X604" s="17">
        <v>280.79999999999899</v>
      </c>
      <c r="Y604">
        <v>1840.8</v>
      </c>
      <c r="Z604">
        <v>1</v>
      </c>
      <c r="AA604">
        <v>1</v>
      </c>
      <c r="AB604">
        <v>2</v>
      </c>
      <c r="AC604" t="s">
        <v>1045</v>
      </c>
      <c r="AD604">
        <v>1412</v>
      </c>
      <c r="AE604">
        <v>29135</v>
      </c>
      <c r="AF604" t="s">
        <v>1479</v>
      </c>
      <c r="AG604" t="s">
        <v>139</v>
      </c>
      <c r="AH604" t="s">
        <v>145</v>
      </c>
      <c r="AI604" t="s">
        <v>25</v>
      </c>
      <c r="AJ604">
        <v>877</v>
      </c>
      <c r="AK604" t="s">
        <v>147</v>
      </c>
      <c r="AL604" t="s">
        <v>1153</v>
      </c>
      <c r="AT604" t="str">
        <f t="shared" si="36"/>
        <v>F E001-00000272</v>
      </c>
      <c r="AU604">
        <f t="shared" si="37"/>
        <v>1560</v>
      </c>
      <c r="AV604">
        <f t="shared" si="38"/>
        <v>280.79999999999899</v>
      </c>
      <c r="AW604">
        <f t="shared" si="39"/>
        <v>1840.8</v>
      </c>
    </row>
    <row r="605" spans="1:49" ht="15" customHeight="1">
      <c r="A605" t="s">
        <v>1183</v>
      </c>
      <c r="B605" s="17" t="s">
        <v>1480</v>
      </c>
      <c r="C605" t="s">
        <v>21</v>
      </c>
      <c r="D605" s="10">
        <v>45833</v>
      </c>
      <c r="F605" t="s">
        <v>369</v>
      </c>
      <c r="H605" t="s">
        <v>137</v>
      </c>
      <c r="I605">
        <v>20602597441</v>
      </c>
      <c r="J605" t="s">
        <v>2449</v>
      </c>
      <c r="K605" s="10">
        <v>45833</v>
      </c>
      <c r="Q605">
        <v>1937</v>
      </c>
      <c r="R605">
        <v>1</v>
      </c>
      <c r="S605">
        <v>220.34</v>
      </c>
      <c r="T605">
        <v>260</v>
      </c>
      <c r="U605">
        <v>0</v>
      </c>
      <c r="V605">
        <v>220.34</v>
      </c>
      <c r="W605">
        <v>18</v>
      </c>
      <c r="X605">
        <v>39.659999999999997</v>
      </c>
      <c r="Y605">
        <v>260</v>
      </c>
      <c r="Z605">
        <v>1</v>
      </c>
      <c r="AA605">
        <v>1</v>
      </c>
      <c r="AB605">
        <v>5</v>
      </c>
      <c r="AC605" t="s">
        <v>138</v>
      </c>
      <c r="AD605">
        <v>1412</v>
      </c>
      <c r="AE605">
        <v>29132</v>
      </c>
      <c r="AF605" t="s">
        <v>2041</v>
      </c>
      <c r="AG605" t="s">
        <v>139</v>
      </c>
      <c r="AH605" t="s">
        <v>145</v>
      </c>
      <c r="AI605" t="s">
        <v>25</v>
      </c>
      <c r="AJ605">
        <v>6963</v>
      </c>
      <c r="AK605" t="s">
        <v>1152</v>
      </c>
      <c r="AL605" t="s">
        <v>1153</v>
      </c>
      <c r="AT605" t="str">
        <f t="shared" si="36"/>
        <v>F E001-00000275</v>
      </c>
      <c r="AU605">
        <f t="shared" si="37"/>
        <v>220.34</v>
      </c>
      <c r="AV605">
        <f t="shared" si="38"/>
        <v>39.659999999999997</v>
      </c>
      <c r="AW605">
        <f t="shared" si="39"/>
        <v>260</v>
      </c>
    </row>
    <row r="606" spans="1:49" ht="15" customHeight="1">
      <c r="A606" t="s">
        <v>1183</v>
      </c>
      <c r="B606" s="17" t="s">
        <v>1481</v>
      </c>
      <c r="C606" t="s">
        <v>21</v>
      </c>
      <c r="D606" s="10">
        <v>45833</v>
      </c>
      <c r="F606" t="s">
        <v>772</v>
      </c>
      <c r="H606" t="s">
        <v>137</v>
      </c>
      <c r="I606">
        <v>20612829226</v>
      </c>
      <c r="J606" t="s">
        <v>2450</v>
      </c>
      <c r="K606" s="10">
        <v>45833</v>
      </c>
      <c r="Q606">
        <v>1931</v>
      </c>
      <c r="R606">
        <v>1</v>
      </c>
      <c r="S606">
        <v>298.31</v>
      </c>
      <c r="T606">
        <v>352</v>
      </c>
      <c r="U606">
        <v>0</v>
      </c>
      <c r="V606">
        <v>298.31</v>
      </c>
      <c r="W606">
        <v>18</v>
      </c>
      <c r="X606">
        <v>53.69</v>
      </c>
      <c r="Y606">
        <v>352</v>
      </c>
      <c r="Z606">
        <v>1</v>
      </c>
      <c r="AA606">
        <v>1</v>
      </c>
      <c r="AB606">
        <v>5</v>
      </c>
      <c r="AC606" t="s">
        <v>138</v>
      </c>
      <c r="AD606">
        <v>1991</v>
      </c>
      <c r="AE606">
        <v>29103</v>
      </c>
      <c r="AF606" t="s">
        <v>2056</v>
      </c>
      <c r="AG606" t="s">
        <v>139</v>
      </c>
      <c r="AH606" t="s">
        <v>145</v>
      </c>
      <c r="AI606" t="s">
        <v>25</v>
      </c>
      <c r="AJ606">
        <v>6743</v>
      </c>
      <c r="AK606" t="s">
        <v>1040</v>
      </c>
      <c r="AL606" t="s">
        <v>1079</v>
      </c>
      <c r="AT606" t="str">
        <f t="shared" si="36"/>
        <v>F E001-00000254</v>
      </c>
      <c r="AU606">
        <f t="shared" si="37"/>
        <v>298.31</v>
      </c>
      <c r="AV606">
        <f t="shared" si="38"/>
        <v>53.69</v>
      </c>
      <c r="AW606">
        <f t="shared" si="39"/>
        <v>352</v>
      </c>
    </row>
    <row r="607" spans="1:49" ht="15" customHeight="1">
      <c r="A607" t="s">
        <v>1357</v>
      </c>
      <c r="B607" s="17" t="s">
        <v>1482</v>
      </c>
      <c r="C607" t="s">
        <v>21</v>
      </c>
      <c r="D607" s="10">
        <v>45833</v>
      </c>
      <c r="F607" t="s">
        <v>619</v>
      </c>
      <c r="H607" t="s">
        <v>137</v>
      </c>
      <c r="I607">
        <v>20539851811</v>
      </c>
      <c r="J607" t="s">
        <v>2451</v>
      </c>
      <c r="K607" s="10">
        <v>45833</v>
      </c>
      <c r="Q607">
        <v>1930</v>
      </c>
      <c r="R607">
        <v>2</v>
      </c>
      <c r="S607">
        <v>177.965</v>
      </c>
      <c r="T607">
        <v>210</v>
      </c>
      <c r="U607">
        <v>0</v>
      </c>
      <c r="V607">
        <v>355.93</v>
      </c>
      <c r="W607">
        <v>18</v>
      </c>
      <c r="X607">
        <v>64.069999999999993</v>
      </c>
      <c r="Y607">
        <v>420</v>
      </c>
      <c r="Z607">
        <v>1</v>
      </c>
      <c r="AA607">
        <v>1</v>
      </c>
      <c r="AB607">
        <v>5</v>
      </c>
      <c r="AC607" t="s">
        <v>138</v>
      </c>
      <c r="AD607">
        <v>1974</v>
      </c>
      <c r="AE607">
        <v>29098</v>
      </c>
      <c r="AF607" t="s">
        <v>2094</v>
      </c>
      <c r="AG607" t="s">
        <v>139</v>
      </c>
      <c r="AH607" t="s">
        <v>145</v>
      </c>
      <c r="AI607" t="s">
        <v>25</v>
      </c>
      <c r="AJ607">
        <v>877</v>
      </c>
      <c r="AK607" t="s">
        <v>147</v>
      </c>
      <c r="AL607" t="s">
        <v>1047</v>
      </c>
      <c r="AT607" t="str">
        <f t="shared" si="36"/>
        <v>F F101-00013907</v>
      </c>
      <c r="AU607">
        <f t="shared" si="37"/>
        <v>355.93</v>
      </c>
      <c r="AV607">
        <f t="shared" si="38"/>
        <v>64.069999999999993</v>
      </c>
      <c r="AW607">
        <f t="shared" si="39"/>
        <v>420</v>
      </c>
    </row>
    <row r="608" spans="1:49" ht="15" customHeight="1">
      <c r="A608" t="s">
        <v>1390</v>
      </c>
      <c r="B608" s="17" t="s">
        <v>1483</v>
      </c>
      <c r="C608" t="s">
        <v>21</v>
      </c>
      <c r="D608" s="10">
        <v>45832</v>
      </c>
      <c r="F608" t="s">
        <v>1096</v>
      </c>
      <c r="H608" t="s">
        <v>137</v>
      </c>
      <c r="I608">
        <v>20467534026</v>
      </c>
      <c r="J608" t="s">
        <v>2452</v>
      </c>
      <c r="K608" s="10">
        <v>45832</v>
      </c>
      <c r="Q608">
        <v>1851</v>
      </c>
      <c r="R608">
        <v>1</v>
      </c>
      <c r="S608">
        <v>23.69</v>
      </c>
      <c r="T608">
        <v>27.95</v>
      </c>
      <c r="U608">
        <v>0</v>
      </c>
      <c r="V608">
        <v>23.69</v>
      </c>
      <c r="W608">
        <v>17.98</v>
      </c>
      <c r="X608" s="17">
        <v>4.25999999999999</v>
      </c>
      <c r="Y608">
        <v>27.95</v>
      </c>
      <c r="Z608">
        <v>1</v>
      </c>
      <c r="AA608">
        <v>1</v>
      </c>
      <c r="AB608">
        <v>2</v>
      </c>
      <c r="AC608" t="s">
        <v>1045</v>
      </c>
      <c r="AD608">
        <v>2218</v>
      </c>
      <c r="AE608">
        <v>29336</v>
      </c>
      <c r="AF608" t="s">
        <v>1052</v>
      </c>
      <c r="AG608" t="s">
        <v>139</v>
      </c>
      <c r="AH608" t="s">
        <v>145</v>
      </c>
      <c r="AI608" t="s">
        <v>25</v>
      </c>
      <c r="AJ608">
        <v>6960</v>
      </c>
      <c r="AK608" t="s">
        <v>1097</v>
      </c>
      <c r="AL608" t="s">
        <v>1131</v>
      </c>
      <c r="AT608" t="str">
        <f t="shared" si="36"/>
        <v>R SB01-0550107596</v>
      </c>
      <c r="AU608">
        <f t="shared" si="37"/>
        <v>23.69</v>
      </c>
      <c r="AV608">
        <f t="shared" si="38"/>
        <v>4.25999999999999</v>
      </c>
      <c r="AW608">
        <f t="shared" si="39"/>
        <v>27.95</v>
      </c>
    </row>
    <row r="609" spans="1:49" ht="15" customHeight="1">
      <c r="A609" t="s">
        <v>1390</v>
      </c>
      <c r="B609" s="17" t="s">
        <v>1484</v>
      </c>
      <c r="C609" t="s">
        <v>21</v>
      </c>
      <c r="D609" s="10">
        <v>45832</v>
      </c>
      <c r="F609" t="s">
        <v>1096</v>
      </c>
      <c r="H609" t="s">
        <v>137</v>
      </c>
      <c r="I609">
        <v>20467534026</v>
      </c>
      <c r="J609" t="s">
        <v>2453</v>
      </c>
      <c r="K609" s="10">
        <v>45832</v>
      </c>
      <c r="Q609">
        <v>1851</v>
      </c>
      <c r="R609">
        <v>1</v>
      </c>
      <c r="S609">
        <v>47.37</v>
      </c>
      <c r="T609">
        <v>55.9</v>
      </c>
      <c r="U609">
        <v>0</v>
      </c>
      <c r="V609">
        <v>47.37</v>
      </c>
      <c r="W609">
        <v>18.010000000000002</v>
      </c>
      <c r="X609" s="17">
        <v>8.5299999999999994</v>
      </c>
      <c r="Y609">
        <v>55.9</v>
      </c>
      <c r="Z609">
        <v>1</v>
      </c>
      <c r="AA609">
        <v>1</v>
      </c>
      <c r="AB609">
        <v>2</v>
      </c>
      <c r="AC609" t="s">
        <v>1045</v>
      </c>
      <c r="AD609">
        <v>2218</v>
      </c>
      <c r="AE609">
        <v>29333</v>
      </c>
      <c r="AF609" t="s">
        <v>1052</v>
      </c>
      <c r="AG609" t="s">
        <v>139</v>
      </c>
      <c r="AH609" t="s">
        <v>145</v>
      </c>
      <c r="AI609" t="s">
        <v>25</v>
      </c>
      <c r="AJ609">
        <v>6960</v>
      </c>
      <c r="AK609" t="s">
        <v>1097</v>
      </c>
      <c r="AL609" t="s">
        <v>1131</v>
      </c>
      <c r="AT609" t="str">
        <f t="shared" si="36"/>
        <v>R SB01-0550100191</v>
      </c>
      <c r="AU609">
        <f t="shared" si="37"/>
        <v>47.37</v>
      </c>
      <c r="AV609">
        <f t="shared" si="38"/>
        <v>8.5299999999999994</v>
      </c>
      <c r="AW609">
        <f t="shared" si="39"/>
        <v>55.9</v>
      </c>
    </row>
    <row r="610" spans="1:49" ht="15" customHeight="1">
      <c r="A610" t="s">
        <v>1390</v>
      </c>
      <c r="B610" s="17" t="s">
        <v>1485</v>
      </c>
      <c r="C610" t="s">
        <v>21</v>
      </c>
      <c r="D610" s="10">
        <v>45832</v>
      </c>
      <c r="F610" t="s">
        <v>1096</v>
      </c>
      <c r="H610" t="s">
        <v>137</v>
      </c>
      <c r="I610">
        <v>20467534026</v>
      </c>
      <c r="J610" t="s">
        <v>2454</v>
      </c>
      <c r="K610" s="10">
        <v>45832</v>
      </c>
      <c r="Q610">
        <v>1851</v>
      </c>
      <c r="R610">
        <v>1</v>
      </c>
      <c r="S610">
        <v>25.33</v>
      </c>
      <c r="T610">
        <v>29.89</v>
      </c>
      <c r="U610">
        <v>0</v>
      </c>
      <c r="V610">
        <v>25.33</v>
      </c>
      <c r="W610">
        <v>18</v>
      </c>
      <c r="X610" s="17">
        <v>4.5599999999999996</v>
      </c>
      <c r="Y610">
        <v>29.89</v>
      </c>
      <c r="Z610">
        <v>1</v>
      </c>
      <c r="AA610">
        <v>1</v>
      </c>
      <c r="AB610">
        <v>2</v>
      </c>
      <c r="AC610" t="s">
        <v>1045</v>
      </c>
      <c r="AD610">
        <v>2218</v>
      </c>
      <c r="AE610">
        <v>29330</v>
      </c>
      <c r="AF610" t="s">
        <v>1052</v>
      </c>
      <c r="AG610" t="s">
        <v>139</v>
      </c>
      <c r="AH610" t="s">
        <v>145</v>
      </c>
      <c r="AI610" t="s">
        <v>25</v>
      </c>
      <c r="AJ610">
        <v>6960</v>
      </c>
      <c r="AK610" t="s">
        <v>1097</v>
      </c>
      <c r="AL610" t="s">
        <v>1131</v>
      </c>
      <c r="AT610" t="str">
        <f t="shared" si="36"/>
        <v>R SB01-0550463247</v>
      </c>
      <c r="AU610">
        <f t="shared" si="37"/>
        <v>25.33</v>
      </c>
      <c r="AV610">
        <f t="shared" si="38"/>
        <v>4.5599999999999996</v>
      </c>
      <c r="AW610">
        <f t="shared" si="39"/>
        <v>29.89</v>
      </c>
    </row>
    <row r="611" spans="1:49" ht="15" customHeight="1">
      <c r="A611" t="s">
        <v>1290</v>
      </c>
      <c r="B611" s="17" t="s">
        <v>1486</v>
      </c>
      <c r="C611" t="s">
        <v>21</v>
      </c>
      <c r="D611" s="10">
        <v>45832</v>
      </c>
      <c r="F611" t="s">
        <v>807</v>
      </c>
      <c r="H611" t="s">
        <v>137</v>
      </c>
      <c r="I611">
        <v>10257219955</v>
      </c>
      <c r="J611" t="s">
        <v>2455</v>
      </c>
      <c r="K611" s="10">
        <v>45832</v>
      </c>
      <c r="Q611">
        <v>279</v>
      </c>
      <c r="R611">
        <v>1</v>
      </c>
      <c r="S611">
        <v>1800</v>
      </c>
      <c r="T611">
        <v>1800</v>
      </c>
      <c r="U611">
        <v>0</v>
      </c>
      <c r="V611">
        <v>1800</v>
      </c>
      <c r="W611">
        <v>0</v>
      </c>
      <c r="X611">
        <v>0</v>
      </c>
      <c r="Y611">
        <v>1800</v>
      </c>
      <c r="Z611">
        <v>1</v>
      </c>
      <c r="AA611">
        <v>1</v>
      </c>
      <c r="AB611">
        <v>2</v>
      </c>
      <c r="AC611" t="s">
        <v>1045</v>
      </c>
      <c r="AD611">
        <v>1387</v>
      </c>
      <c r="AE611">
        <v>29181</v>
      </c>
      <c r="AF611" t="s">
        <v>2061</v>
      </c>
      <c r="AG611" t="s">
        <v>138</v>
      </c>
      <c r="AH611" t="s">
        <v>145</v>
      </c>
      <c r="AI611" t="s">
        <v>25</v>
      </c>
      <c r="AJ611">
        <v>6743</v>
      </c>
      <c r="AK611" t="s">
        <v>1040</v>
      </c>
      <c r="AL611" t="s">
        <v>1123</v>
      </c>
      <c r="AT611" t="str">
        <f t="shared" si="36"/>
        <v>RE-001117</v>
      </c>
      <c r="AU611">
        <f t="shared" si="37"/>
        <v>1800</v>
      </c>
      <c r="AV611">
        <f t="shared" si="38"/>
        <v>0</v>
      </c>
      <c r="AW611">
        <f t="shared" si="39"/>
        <v>1800</v>
      </c>
    </row>
    <row r="612" spans="1:49" ht="15" customHeight="1">
      <c r="A612" t="s">
        <v>1183</v>
      </c>
      <c r="B612" s="17" t="s">
        <v>1487</v>
      </c>
      <c r="C612" t="s">
        <v>21</v>
      </c>
      <c r="D612" s="10">
        <v>45832</v>
      </c>
      <c r="F612" t="s">
        <v>392</v>
      </c>
      <c r="G612" t="s">
        <v>1044</v>
      </c>
      <c r="H612" t="s">
        <v>137</v>
      </c>
      <c r="I612">
        <v>10734630620</v>
      </c>
      <c r="J612" t="s">
        <v>2456</v>
      </c>
      <c r="K612" s="10">
        <v>45832</v>
      </c>
      <c r="Q612">
        <v>220</v>
      </c>
      <c r="R612">
        <v>1</v>
      </c>
      <c r="S612">
        <v>2076.27</v>
      </c>
      <c r="T612">
        <v>2450</v>
      </c>
      <c r="U612">
        <v>0</v>
      </c>
      <c r="V612">
        <v>2076.27</v>
      </c>
      <c r="W612">
        <v>18</v>
      </c>
      <c r="X612">
        <v>373.73</v>
      </c>
      <c r="Y612">
        <v>2450</v>
      </c>
      <c r="Z612">
        <v>1</v>
      </c>
      <c r="AA612">
        <v>1</v>
      </c>
      <c r="AB612">
        <v>5</v>
      </c>
      <c r="AC612" t="s">
        <v>138</v>
      </c>
      <c r="AD612">
        <v>482</v>
      </c>
      <c r="AE612">
        <v>29064</v>
      </c>
      <c r="AF612" t="s">
        <v>2095</v>
      </c>
      <c r="AG612" t="s">
        <v>1171</v>
      </c>
      <c r="AH612" t="s">
        <v>145</v>
      </c>
      <c r="AI612" t="s">
        <v>25</v>
      </c>
      <c r="AJ612">
        <v>6748</v>
      </c>
      <c r="AK612" t="s">
        <v>1387</v>
      </c>
      <c r="AL612" t="s">
        <v>1086</v>
      </c>
      <c r="AT612" t="str">
        <f t="shared" si="36"/>
        <v>F E001-00000268</v>
      </c>
      <c r="AU612">
        <f t="shared" si="37"/>
        <v>2076.27</v>
      </c>
      <c r="AV612">
        <f t="shared" si="38"/>
        <v>373.73</v>
      </c>
      <c r="AW612">
        <f t="shared" si="39"/>
        <v>2450</v>
      </c>
    </row>
    <row r="613" spans="1:49" ht="15" customHeight="1">
      <c r="A613" t="s">
        <v>1183</v>
      </c>
      <c r="B613" s="17" t="s">
        <v>1488</v>
      </c>
      <c r="C613" t="s">
        <v>21</v>
      </c>
      <c r="D613" s="10">
        <v>45831</v>
      </c>
      <c r="F613" t="s">
        <v>1226</v>
      </c>
      <c r="H613" t="s">
        <v>137</v>
      </c>
      <c r="I613">
        <v>10734281706</v>
      </c>
      <c r="J613" t="s">
        <v>2457</v>
      </c>
      <c r="K613" s="10">
        <v>45831</v>
      </c>
      <c r="Q613">
        <v>1807</v>
      </c>
      <c r="R613">
        <v>100</v>
      </c>
      <c r="S613">
        <v>2.2000000000000002</v>
      </c>
      <c r="T613">
        <v>2.5960000000000001</v>
      </c>
      <c r="U613">
        <v>0</v>
      </c>
      <c r="V613">
        <v>220</v>
      </c>
      <c r="W613">
        <v>18</v>
      </c>
      <c r="X613" s="17">
        <v>39.6</v>
      </c>
      <c r="Y613">
        <v>259.60000000000002</v>
      </c>
      <c r="Z613">
        <v>1</v>
      </c>
      <c r="AA613">
        <v>1</v>
      </c>
      <c r="AB613">
        <v>5</v>
      </c>
      <c r="AC613" t="s">
        <v>138</v>
      </c>
      <c r="AD613">
        <v>1570</v>
      </c>
      <c r="AE613">
        <v>29069</v>
      </c>
      <c r="AF613" t="s">
        <v>2011</v>
      </c>
      <c r="AG613" t="s">
        <v>1171</v>
      </c>
      <c r="AH613" t="s">
        <v>145</v>
      </c>
      <c r="AI613" t="s">
        <v>25</v>
      </c>
      <c r="AJ613">
        <v>877</v>
      </c>
      <c r="AK613" t="s">
        <v>147</v>
      </c>
      <c r="AL613" t="s">
        <v>1086</v>
      </c>
      <c r="AT613" t="str">
        <f t="shared" si="36"/>
        <v>F E001-00000160</v>
      </c>
      <c r="AU613">
        <f t="shared" si="37"/>
        <v>220</v>
      </c>
      <c r="AV613">
        <f t="shared" si="38"/>
        <v>39.6</v>
      </c>
      <c r="AW613">
        <f t="shared" si="39"/>
        <v>259.60000000000002</v>
      </c>
    </row>
    <row r="614" spans="1:49" ht="15" customHeight="1">
      <c r="A614" t="s">
        <v>1183</v>
      </c>
      <c r="B614" s="17" t="s">
        <v>1039</v>
      </c>
      <c r="C614" t="s">
        <v>21</v>
      </c>
      <c r="D614" s="10">
        <v>45831</v>
      </c>
      <c r="F614" t="s">
        <v>1076</v>
      </c>
      <c r="H614" t="s">
        <v>137</v>
      </c>
      <c r="I614">
        <v>10440668581</v>
      </c>
      <c r="J614" t="s">
        <v>2458</v>
      </c>
      <c r="K614" s="10">
        <v>45831</v>
      </c>
      <c r="Q614">
        <v>1859</v>
      </c>
      <c r="R614">
        <v>4</v>
      </c>
      <c r="S614">
        <v>120</v>
      </c>
      <c r="T614">
        <v>141.6</v>
      </c>
      <c r="U614">
        <v>0</v>
      </c>
      <c r="V614">
        <v>480</v>
      </c>
      <c r="W614">
        <v>18</v>
      </c>
      <c r="X614" s="17">
        <v>86.399999999999906</v>
      </c>
      <c r="Y614">
        <v>566.4</v>
      </c>
      <c r="Z614">
        <v>1</v>
      </c>
      <c r="AA614">
        <v>1</v>
      </c>
      <c r="AB614">
        <v>2</v>
      </c>
      <c r="AC614" t="s">
        <v>1045</v>
      </c>
      <c r="AD614">
        <v>1389</v>
      </c>
      <c r="AE614">
        <v>29056</v>
      </c>
      <c r="AF614" t="s">
        <v>2283</v>
      </c>
      <c r="AG614" t="s">
        <v>139</v>
      </c>
      <c r="AH614" t="s">
        <v>145</v>
      </c>
      <c r="AI614" t="s">
        <v>25</v>
      </c>
      <c r="AJ614">
        <v>6743</v>
      </c>
      <c r="AK614" t="s">
        <v>1040</v>
      </c>
      <c r="AL614" t="s">
        <v>1053</v>
      </c>
      <c r="AT614" t="str">
        <f t="shared" si="36"/>
        <v>F E001-00000068</v>
      </c>
      <c r="AU614">
        <f t="shared" si="37"/>
        <v>480</v>
      </c>
      <c r="AV614">
        <f t="shared" si="38"/>
        <v>86.399999999999906</v>
      </c>
      <c r="AW614">
        <f t="shared" si="39"/>
        <v>566.4</v>
      </c>
    </row>
    <row r="615" spans="1:49" ht="15" customHeight="1">
      <c r="A615" t="s">
        <v>1183</v>
      </c>
      <c r="B615" s="17" t="s">
        <v>143</v>
      </c>
      <c r="C615" t="s">
        <v>21</v>
      </c>
      <c r="D615" s="10">
        <v>45827</v>
      </c>
      <c r="F615" t="s">
        <v>601</v>
      </c>
      <c r="H615" t="s">
        <v>137</v>
      </c>
      <c r="I615">
        <v>10746545393</v>
      </c>
      <c r="J615" t="s">
        <v>2459</v>
      </c>
      <c r="K615" s="10">
        <v>45827</v>
      </c>
      <c r="Q615">
        <v>1859</v>
      </c>
      <c r="R615">
        <v>1</v>
      </c>
      <c r="S615">
        <v>110</v>
      </c>
      <c r="T615">
        <v>110</v>
      </c>
      <c r="U615">
        <v>0</v>
      </c>
      <c r="V615">
        <v>110</v>
      </c>
      <c r="W615">
        <v>0</v>
      </c>
      <c r="X615">
        <v>0</v>
      </c>
      <c r="Y615">
        <v>110</v>
      </c>
      <c r="Z615">
        <v>1</v>
      </c>
      <c r="AA615">
        <v>1</v>
      </c>
      <c r="AB615">
        <v>2</v>
      </c>
      <c r="AC615" t="s">
        <v>1045</v>
      </c>
      <c r="AD615">
        <v>1550</v>
      </c>
      <c r="AE615">
        <v>29003</v>
      </c>
      <c r="AF615" t="s">
        <v>2283</v>
      </c>
      <c r="AG615" t="s">
        <v>139</v>
      </c>
      <c r="AH615" t="s">
        <v>145</v>
      </c>
      <c r="AI615" t="s">
        <v>25</v>
      </c>
      <c r="AJ615">
        <v>6743</v>
      </c>
      <c r="AK615" t="s">
        <v>1040</v>
      </c>
      <c r="AL615" t="s">
        <v>1053</v>
      </c>
      <c r="AT615" t="str">
        <f t="shared" si="36"/>
        <v>F E001-00000020</v>
      </c>
      <c r="AU615">
        <f t="shared" si="37"/>
        <v>110</v>
      </c>
      <c r="AV615">
        <f t="shared" si="38"/>
        <v>0</v>
      </c>
      <c r="AW615">
        <f t="shared" si="39"/>
        <v>110</v>
      </c>
    </row>
    <row r="616" spans="1:49" ht="15" customHeight="1">
      <c r="A616" t="s">
        <v>1194</v>
      </c>
      <c r="B616" s="17" t="s">
        <v>1489</v>
      </c>
      <c r="C616" t="s">
        <v>21</v>
      </c>
      <c r="D616" s="10">
        <v>45826</v>
      </c>
      <c r="F616" t="s">
        <v>174</v>
      </c>
      <c r="G616" t="s">
        <v>1044</v>
      </c>
      <c r="H616" t="s">
        <v>137</v>
      </c>
      <c r="I616">
        <v>20607097039</v>
      </c>
      <c r="J616" t="s">
        <v>2460</v>
      </c>
      <c r="K616" s="10">
        <v>45826</v>
      </c>
      <c r="Q616">
        <v>2044</v>
      </c>
      <c r="R616">
        <v>4</v>
      </c>
      <c r="S616">
        <v>75</v>
      </c>
      <c r="T616">
        <v>88.5</v>
      </c>
      <c r="U616">
        <v>0</v>
      </c>
      <c r="V616">
        <v>300</v>
      </c>
      <c r="W616">
        <v>18</v>
      </c>
      <c r="X616">
        <v>54</v>
      </c>
      <c r="Y616">
        <v>354</v>
      </c>
      <c r="Z616">
        <v>1</v>
      </c>
      <c r="AA616">
        <v>1</v>
      </c>
      <c r="AB616">
        <v>5</v>
      </c>
      <c r="AC616" t="s">
        <v>138</v>
      </c>
      <c r="AD616">
        <v>565</v>
      </c>
      <c r="AE616">
        <v>30326</v>
      </c>
      <c r="AF616" t="s">
        <v>2461</v>
      </c>
      <c r="AG616" t="s">
        <v>139</v>
      </c>
      <c r="AH616" t="s">
        <v>145</v>
      </c>
      <c r="AI616" t="s">
        <v>25</v>
      </c>
      <c r="AJ616">
        <v>6743</v>
      </c>
      <c r="AK616" t="s">
        <v>1040</v>
      </c>
      <c r="AL616" t="s">
        <v>1490</v>
      </c>
      <c r="AT616" t="str">
        <f t="shared" si="36"/>
        <v>F F002-00001411</v>
      </c>
      <c r="AU616">
        <f t="shared" si="37"/>
        <v>300</v>
      </c>
      <c r="AV616">
        <f t="shared" si="38"/>
        <v>54</v>
      </c>
      <c r="AW616">
        <f t="shared" si="39"/>
        <v>354</v>
      </c>
    </row>
    <row r="617" spans="1:49" ht="15" customHeight="1">
      <c r="A617" t="s">
        <v>1194</v>
      </c>
      <c r="B617" s="17" t="s">
        <v>1491</v>
      </c>
      <c r="C617" t="s">
        <v>21</v>
      </c>
      <c r="D617" s="10">
        <v>45826</v>
      </c>
      <c r="F617" t="s">
        <v>243</v>
      </c>
      <c r="G617" t="s">
        <v>1044</v>
      </c>
      <c r="H617" t="s">
        <v>137</v>
      </c>
      <c r="I617">
        <v>20430785266</v>
      </c>
      <c r="J617" t="s">
        <v>2462</v>
      </c>
      <c r="K617" s="10">
        <v>45826</v>
      </c>
      <c r="Q617">
        <v>1902</v>
      </c>
      <c r="R617">
        <v>1</v>
      </c>
      <c r="S617">
        <v>41.8</v>
      </c>
      <c r="T617">
        <v>49.32</v>
      </c>
      <c r="U617">
        <v>0</v>
      </c>
      <c r="V617">
        <v>41.8</v>
      </c>
      <c r="W617">
        <v>17.989999999999998</v>
      </c>
      <c r="X617" s="17">
        <v>7.52</v>
      </c>
      <c r="Y617">
        <v>49.32</v>
      </c>
      <c r="Z617">
        <v>1</v>
      </c>
      <c r="AA617">
        <v>1</v>
      </c>
      <c r="AB617">
        <v>5</v>
      </c>
      <c r="AC617" t="s">
        <v>138</v>
      </c>
      <c r="AD617">
        <v>470</v>
      </c>
      <c r="AE617">
        <v>29009</v>
      </c>
      <c r="AF617" t="s">
        <v>1979</v>
      </c>
      <c r="AG617" t="s">
        <v>139</v>
      </c>
      <c r="AH617" t="s">
        <v>145</v>
      </c>
      <c r="AI617" t="s">
        <v>25</v>
      </c>
      <c r="AJ617">
        <v>6748</v>
      </c>
      <c r="AK617" t="s">
        <v>1387</v>
      </c>
      <c r="AL617" t="s">
        <v>1086</v>
      </c>
      <c r="AT617" t="str">
        <f t="shared" si="36"/>
        <v>F F002-00014647</v>
      </c>
      <c r="AU617">
        <f t="shared" si="37"/>
        <v>41.8</v>
      </c>
      <c r="AV617">
        <f t="shared" si="38"/>
        <v>7.52</v>
      </c>
      <c r="AW617">
        <f t="shared" si="39"/>
        <v>49.32</v>
      </c>
    </row>
    <row r="618" spans="1:49" ht="15" customHeight="1">
      <c r="A618" t="s">
        <v>1194</v>
      </c>
      <c r="B618" s="17" t="s">
        <v>1492</v>
      </c>
      <c r="C618" t="s">
        <v>21</v>
      </c>
      <c r="D618" s="10">
        <v>45825</v>
      </c>
      <c r="F618" t="s">
        <v>174</v>
      </c>
      <c r="G618" t="s">
        <v>1044</v>
      </c>
      <c r="H618" t="s">
        <v>137</v>
      </c>
      <c r="I618">
        <v>20607097039</v>
      </c>
      <c r="J618" t="s">
        <v>2463</v>
      </c>
      <c r="K618" s="10">
        <v>45825</v>
      </c>
      <c r="Q618">
        <v>1855</v>
      </c>
      <c r="R618">
        <v>4.5</v>
      </c>
      <c r="S618">
        <v>75</v>
      </c>
      <c r="T618">
        <v>88.5</v>
      </c>
      <c r="U618">
        <v>0</v>
      </c>
      <c r="V618">
        <v>337.5</v>
      </c>
      <c r="W618">
        <v>18</v>
      </c>
      <c r="X618">
        <v>60.75</v>
      </c>
      <c r="Y618">
        <v>398.25</v>
      </c>
      <c r="Z618">
        <v>1</v>
      </c>
      <c r="AA618">
        <v>1</v>
      </c>
      <c r="AB618">
        <v>5</v>
      </c>
      <c r="AC618" t="s">
        <v>138</v>
      </c>
      <c r="AD618">
        <v>565</v>
      </c>
      <c r="AE618">
        <v>29112</v>
      </c>
      <c r="AF618" t="s">
        <v>2090</v>
      </c>
      <c r="AG618" t="s">
        <v>139</v>
      </c>
      <c r="AH618" t="s">
        <v>145</v>
      </c>
      <c r="AI618" t="s">
        <v>25</v>
      </c>
      <c r="AJ618">
        <v>6743</v>
      </c>
      <c r="AK618" t="s">
        <v>1040</v>
      </c>
      <c r="AL618" t="s">
        <v>1490</v>
      </c>
      <c r="AT618" t="str">
        <f t="shared" si="36"/>
        <v>F F002-00001409</v>
      </c>
      <c r="AU618">
        <f t="shared" si="37"/>
        <v>337.5</v>
      </c>
      <c r="AV618">
        <f t="shared" si="38"/>
        <v>60.75</v>
      </c>
      <c r="AW618">
        <f t="shared" si="39"/>
        <v>398.25</v>
      </c>
    </row>
    <row r="619" spans="1:49" ht="15" customHeight="1">
      <c r="A619" t="s">
        <v>1183</v>
      </c>
      <c r="B619" s="17" t="s">
        <v>1493</v>
      </c>
      <c r="C619" t="s">
        <v>21</v>
      </c>
      <c r="D619" s="10">
        <v>45825</v>
      </c>
      <c r="F619" t="s">
        <v>1076</v>
      </c>
      <c r="H619" t="s">
        <v>137</v>
      </c>
      <c r="I619">
        <v>10440668581</v>
      </c>
      <c r="J619" t="s">
        <v>2464</v>
      </c>
      <c r="K619" s="10">
        <v>45825</v>
      </c>
      <c r="Q619">
        <v>1859</v>
      </c>
      <c r="R619">
        <v>1</v>
      </c>
      <c r="S619">
        <v>360</v>
      </c>
      <c r="T619">
        <v>424.8</v>
      </c>
      <c r="U619">
        <v>0</v>
      </c>
      <c r="V619">
        <v>360</v>
      </c>
      <c r="W619">
        <v>18</v>
      </c>
      <c r="X619" s="17">
        <v>64.8</v>
      </c>
      <c r="Y619">
        <v>424.8</v>
      </c>
      <c r="Z619">
        <v>1</v>
      </c>
      <c r="AA619">
        <v>1</v>
      </c>
      <c r="AB619">
        <v>2</v>
      </c>
      <c r="AC619" t="s">
        <v>1045</v>
      </c>
      <c r="AD619">
        <v>1389</v>
      </c>
      <c r="AE619">
        <v>28972</v>
      </c>
      <c r="AF619" t="s">
        <v>2283</v>
      </c>
      <c r="AG619" t="s">
        <v>139</v>
      </c>
      <c r="AH619" t="s">
        <v>145</v>
      </c>
      <c r="AI619" t="s">
        <v>25</v>
      </c>
      <c r="AJ619">
        <v>6743</v>
      </c>
      <c r="AK619" t="s">
        <v>1040</v>
      </c>
      <c r="AL619" t="s">
        <v>1053</v>
      </c>
      <c r="AT619" t="str">
        <f t="shared" si="36"/>
        <v>F E001-00000065</v>
      </c>
      <c r="AU619">
        <f t="shared" si="37"/>
        <v>360</v>
      </c>
      <c r="AV619">
        <f t="shared" si="38"/>
        <v>64.8</v>
      </c>
      <c r="AW619">
        <f t="shared" si="39"/>
        <v>424.8</v>
      </c>
    </row>
    <row r="620" spans="1:49" ht="15" customHeight="1">
      <c r="A620" t="s">
        <v>1256</v>
      </c>
      <c r="B620" s="17" t="s">
        <v>1494</v>
      </c>
      <c r="C620" t="s">
        <v>21</v>
      </c>
      <c r="D620" s="10">
        <v>45824</v>
      </c>
      <c r="F620" t="s">
        <v>264</v>
      </c>
      <c r="H620" t="s">
        <v>137</v>
      </c>
      <c r="I620">
        <v>20546099904</v>
      </c>
      <c r="J620" t="s">
        <v>2465</v>
      </c>
      <c r="K620" s="10">
        <v>45824</v>
      </c>
      <c r="Q620">
        <v>223</v>
      </c>
      <c r="R620">
        <v>1000</v>
      </c>
      <c r="S620" s="17" t="s">
        <v>1814</v>
      </c>
      <c r="T620">
        <v>0.214</v>
      </c>
      <c r="U620">
        <v>0</v>
      </c>
      <c r="V620">
        <v>181.36</v>
      </c>
      <c r="W620">
        <v>18</v>
      </c>
      <c r="X620" s="17">
        <v>32.639999999999901</v>
      </c>
      <c r="Y620">
        <v>214</v>
      </c>
      <c r="Z620">
        <v>1</v>
      </c>
      <c r="AA620">
        <v>1</v>
      </c>
      <c r="AB620">
        <v>5</v>
      </c>
      <c r="AC620" t="s">
        <v>138</v>
      </c>
      <c r="AD620">
        <v>1400</v>
      </c>
      <c r="AE620">
        <v>28938</v>
      </c>
      <c r="AF620" t="s">
        <v>2217</v>
      </c>
      <c r="AG620" t="s">
        <v>1171</v>
      </c>
      <c r="AH620" t="s">
        <v>145</v>
      </c>
      <c r="AI620" t="s">
        <v>25</v>
      </c>
      <c r="AJ620">
        <v>6748</v>
      </c>
      <c r="AK620" t="s">
        <v>1387</v>
      </c>
      <c r="AL620" t="s">
        <v>1086</v>
      </c>
      <c r="AT620" t="str">
        <f t="shared" si="36"/>
        <v>F F001-00009029</v>
      </c>
      <c r="AU620">
        <f t="shared" si="37"/>
        <v>181.36</v>
      </c>
      <c r="AV620">
        <f t="shared" si="38"/>
        <v>32.639999999999901</v>
      </c>
      <c r="AW620">
        <f t="shared" si="39"/>
        <v>214</v>
      </c>
    </row>
    <row r="621" spans="1:49" ht="15" customHeight="1">
      <c r="A621" t="s">
        <v>1256</v>
      </c>
      <c r="B621" s="17" t="s">
        <v>1494</v>
      </c>
      <c r="C621" t="s">
        <v>21</v>
      </c>
      <c r="D621" s="10">
        <v>45824</v>
      </c>
      <c r="F621" t="s">
        <v>264</v>
      </c>
      <c r="H621" t="s">
        <v>137</v>
      </c>
      <c r="I621">
        <v>20546099904</v>
      </c>
      <c r="J621" t="s">
        <v>2465</v>
      </c>
      <c r="K621" s="10">
        <v>45824</v>
      </c>
      <c r="Q621">
        <v>223</v>
      </c>
      <c r="R621">
        <v>500</v>
      </c>
      <c r="S621">
        <v>0.36102000000000001</v>
      </c>
      <c r="T621">
        <v>0.42599999999999999</v>
      </c>
      <c r="U621">
        <v>0</v>
      </c>
      <c r="V621">
        <v>180.51</v>
      </c>
      <c r="W621">
        <v>18</v>
      </c>
      <c r="X621" s="17">
        <v>32.49</v>
      </c>
      <c r="Y621">
        <v>213</v>
      </c>
      <c r="Z621">
        <v>1</v>
      </c>
      <c r="AA621">
        <v>1</v>
      </c>
      <c r="AB621">
        <v>5</v>
      </c>
      <c r="AC621" t="s">
        <v>138</v>
      </c>
      <c r="AD621">
        <v>1400</v>
      </c>
      <c r="AE621">
        <v>28939</v>
      </c>
      <c r="AF621" t="s">
        <v>2217</v>
      </c>
      <c r="AG621" t="s">
        <v>1171</v>
      </c>
      <c r="AH621" t="s">
        <v>145</v>
      </c>
      <c r="AI621" t="s">
        <v>25</v>
      </c>
      <c r="AJ621">
        <v>6748</v>
      </c>
      <c r="AK621" t="s">
        <v>1387</v>
      </c>
      <c r="AL621" t="s">
        <v>1086</v>
      </c>
      <c r="AT621" t="str">
        <f t="shared" si="36"/>
        <v>F F001-00009029</v>
      </c>
      <c r="AU621">
        <f t="shared" si="37"/>
        <v>180.51</v>
      </c>
      <c r="AV621">
        <f t="shared" si="38"/>
        <v>32.49</v>
      </c>
      <c r="AW621">
        <f t="shared" si="39"/>
        <v>213</v>
      </c>
    </row>
    <row r="622" spans="1:49" ht="15" customHeight="1">
      <c r="A622" t="s">
        <v>1256</v>
      </c>
      <c r="B622" s="17" t="s">
        <v>1494</v>
      </c>
      <c r="C622" t="s">
        <v>21</v>
      </c>
      <c r="D622" s="10">
        <v>45824</v>
      </c>
      <c r="F622" t="s">
        <v>264</v>
      </c>
      <c r="H622" t="s">
        <v>137</v>
      </c>
      <c r="I622">
        <v>20546099904</v>
      </c>
      <c r="J622" t="s">
        <v>2465</v>
      </c>
      <c r="K622" s="10">
        <v>45824</v>
      </c>
      <c r="Q622">
        <v>223</v>
      </c>
      <c r="R622">
        <v>500</v>
      </c>
      <c r="S622">
        <v>0.36102000000000001</v>
      </c>
      <c r="T622">
        <v>0.42599999999999999</v>
      </c>
      <c r="U622">
        <v>0</v>
      </c>
      <c r="V622">
        <v>180.51</v>
      </c>
      <c r="W622">
        <v>18</v>
      </c>
      <c r="X622" s="17">
        <v>32.49</v>
      </c>
      <c r="Y622">
        <v>213</v>
      </c>
      <c r="Z622">
        <v>1</v>
      </c>
      <c r="AA622">
        <v>1</v>
      </c>
      <c r="AB622">
        <v>5</v>
      </c>
      <c r="AC622" t="s">
        <v>138</v>
      </c>
      <c r="AD622">
        <v>1400</v>
      </c>
      <c r="AE622">
        <v>28940</v>
      </c>
      <c r="AF622" t="s">
        <v>2217</v>
      </c>
      <c r="AG622" t="s">
        <v>1171</v>
      </c>
      <c r="AH622" t="s">
        <v>145</v>
      </c>
      <c r="AI622" t="s">
        <v>25</v>
      </c>
      <c r="AJ622">
        <v>6748</v>
      </c>
      <c r="AK622" t="s">
        <v>1387</v>
      </c>
      <c r="AL622" t="s">
        <v>1086</v>
      </c>
      <c r="AT622" t="str">
        <f t="shared" si="36"/>
        <v>F F001-00009029</v>
      </c>
      <c r="AU622">
        <f t="shared" si="37"/>
        <v>180.51</v>
      </c>
      <c r="AV622">
        <f t="shared" si="38"/>
        <v>32.49</v>
      </c>
      <c r="AW622">
        <f t="shared" si="39"/>
        <v>213</v>
      </c>
    </row>
    <row r="623" spans="1:49" ht="15" customHeight="1">
      <c r="A623" t="s">
        <v>1256</v>
      </c>
      <c r="B623" s="17" t="s">
        <v>1494</v>
      </c>
      <c r="C623" t="s">
        <v>21</v>
      </c>
      <c r="D623" s="10">
        <v>45824</v>
      </c>
      <c r="F623" t="s">
        <v>264</v>
      </c>
      <c r="H623" t="s">
        <v>137</v>
      </c>
      <c r="I623">
        <v>20546099904</v>
      </c>
      <c r="J623" t="s">
        <v>2465</v>
      </c>
      <c r="K623" s="10">
        <v>45824</v>
      </c>
      <c r="Q623">
        <v>219</v>
      </c>
      <c r="R623">
        <v>2000</v>
      </c>
      <c r="S623">
        <v>0.227965</v>
      </c>
      <c r="T623">
        <v>0.26900000000000002</v>
      </c>
      <c r="U623">
        <v>0</v>
      </c>
      <c r="V623">
        <v>455.93</v>
      </c>
      <c r="W623">
        <v>18</v>
      </c>
      <c r="X623">
        <v>82.07</v>
      </c>
      <c r="Y623">
        <v>538</v>
      </c>
      <c r="Z623">
        <v>1</v>
      </c>
      <c r="AA623">
        <v>1</v>
      </c>
      <c r="AB623">
        <v>5</v>
      </c>
      <c r="AC623" t="s">
        <v>138</v>
      </c>
      <c r="AD623">
        <v>1400</v>
      </c>
      <c r="AE623">
        <v>28941</v>
      </c>
      <c r="AF623" t="s">
        <v>2096</v>
      </c>
      <c r="AG623" t="s">
        <v>1171</v>
      </c>
      <c r="AH623" t="s">
        <v>145</v>
      </c>
      <c r="AI623" t="s">
        <v>25</v>
      </c>
      <c r="AJ623">
        <v>6748</v>
      </c>
      <c r="AK623" t="s">
        <v>1387</v>
      </c>
      <c r="AL623" t="s">
        <v>1086</v>
      </c>
      <c r="AT623" t="str">
        <f t="shared" si="36"/>
        <v>F F001-00009029</v>
      </c>
      <c r="AU623">
        <f t="shared" si="37"/>
        <v>455.93</v>
      </c>
      <c r="AV623">
        <f t="shared" si="38"/>
        <v>82.07</v>
      </c>
      <c r="AW623">
        <f t="shared" si="39"/>
        <v>538</v>
      </c>
    </row>
    <row r="624" spans="1:49" ht="15" customHeight="1">
      <c r="A624" t="s">
        <v>1256</v>
      </c>
      <c r="B624" s="17" t="s">
        <v>1494</v>
      </c>
      <c r="C624" t="s">
        <v>21</v>
      </c>
      <c r="D624" s="10">
        <v>45824</v>
      </c>
      <c r="F624" t="s">
        <v>264</v>
      </c>
      <c r="H624" t="s">
        <v>137</v>
      </c>
      <c r="I624">
        <v>20546099904</v>
      </c>
      <c r="J624" t="s">
        <v>2465</v>
      </c>
      <c r="K624" s="10">
        <v>45824</v>
      </c>
      <c r="Q624">
        <v>219</v>
      </c>
      <c r="R624">
        <v>600</v>
      </c>
      <c r="S624" s="17" t="s">
        <v>1815</v>
      </c>
      <c r="T624">
        <v>0.89600000000000002</v>
      </c>
      <c r="U624">
        <v>0</v>
      </c>
      <c r="V624">
        <v>455.59</v>
      </c>
      <c r="W624">
        <v>18</v>
      </c>
      <c r="X624" s="17">
        <v>82.01</v>
      </c>
      <c r="Y624">
        <v>537.6</v>
      </c>
      <c r="Z624">
        <v>1</v>
      </c>
      <c r="AA624">
        <v>1</v>
      </c>
      <c r="AB624">
        <v>5</v>
      </c>
      <c r="AC624" t="s">
        <v>138</v>
      </c>
      <c r="AD624">
        <v>1400</v>
      </c>
      <c r="AE624">
        <v>28942</v>
      </c>
      <c r="AF624" t="s">
        <v>2096</v>
      </c>
      <c r="AG624" t="s">
        <v>1171</v>
      </c>
      <c r="AH624" t="s">
        <v>145</v>
      </c>
      <c r="AI624" t="s">
        <v>25</v>
      </c>
      <c r="AJ624">
        <v>6748</v>
      </c>
      <c r="AK624" t="s">
        <v>1387</v>
      </c>
      <c r="AL624" t="s">
        <v>1086</v>
      </c>
      <c r="AT624" t="str">
        <f t="shared" si="36"/>
        <v>F F001-00009029</v>
      </c>
      <c r="AU624">
        <f t="shared" si="37"/>
        <v>455.59</v>
      </c>
      <c r="AV624">
        <f t="shared" si="38"/>
        <v>82.01</v>
      </c>
      <c r="AW624">
        <f t="shared" si="39"/>
        <v>537.6</v>
      </c>
    </row>
    <row r="625" spans="1:49" ht="15" customHeight="1">
      <c r="A625" t="s">
        <v>1256</v>
      </c>
      <c r="B625" s="17" t="s">
        <v>1494</v>
      </c>
      <c r="C625" t="s">
        <v>21</v>
      </c>
      <c r="D625" s="10">
        <v>45824</v>
      </c>
      <c r="F625" t="s">
        <v>264</v>
      </c>
      <c r="H625" t="s">
        <v>137</v>
      </c>
      <c r="I625">
        <v>20546099904</v>
      </c>
      <c r="J625" t="s">
        <v>2465</v>
      </c>
      <c r="K625" s="10">
        <v>45824</v>
      </c>
      <c r="Q625">
        <v>219</v>
      </c>
      <c r="R625">
        <v>400</v>
      </c>
      <c r="S625" s="17" t="s">
        <v>1816</v>
      </c>
      <c r="T625">
        <v>1.3440000000000001</v>
      </c>
      <c r="U625">
        <v>0</v>
      </c>
      <c r="V625">
        <v>455.59</v>
      </c>
      <c r="W625">
        <v>18</v>
      </c>
      <c r="X625" s="17">
        <v>82.01</v>
      </c>
      <c r="Y625">
        <v>537.6</v>
      </c>
      <c r="Z625">
        <v>1</v>
      </c>
      <c r="AA625">
        <v>1</v>
      </c>
      <c r="AB625">
        <v>5</v>
      </c>
      <c r="AC625" t="s">
        <v>138</v>
      </c>
      <c r="AD625">
        <v>1400</v>
      </c>
      <c r="AE625">
        <v>28943</v>
      </c>
      <c r="AF625" t="s">
        <v>2096</v>
      </c>
      <c r="AG625" t="s">
        <v>1171</v>
      </c>
      <c r="AH625" t="s">
        <v>145</v>
      </c>
      <c r="AI625" t="s">
        <v>25</v>
      </c>
      <c r="AJ625">
        <v>6748</v>
      </c>
      <c r="AK625" t="s">
        <v>1387</v>
      </c>
      <c r="AL625" t="s">
        <v>1086</v>
      </c>
      <c r="AT625" t="str">
        <f t="shared" si="36"/>
        <v>F F001-00009029</v>
      </c>
      <c r="AU625">
        <f t="shared" si="37"/>
        <v>455.59</v>
      </c>
      <c r="AV625">
        <f t="shared" si="38"/>
        <v>82.01</v>
      </c>
      <c r="AW625">
        <f t="shared" si="39"/>
        <v>537.6</v>
      </c>
    </row>
    <row r="626" spans="1:49" ht="15" customHeight="1">
      <c r="A626" t="s">
        <v>1256</v>
      </c>
      <c r="B626" s="17" t="s">
        <v>1494</v>
      </c>
      <c r="C626" t="s">
        <v>21</v>
      </c>
      <c r="D626" s="10">
        <v>45824</v>
      </c>
      <c r="F626" t="s">
        <v>264</v>
      </c>
      <c r="H626" t="s">
        <v>137</v>
      </c>
      <c r="I626">
        <v>20546099904</v>
      </c>
      <c r="J626" t="s">
        <v>2465</v>
      </c>
      <c r="K626" s="10">
        <v>45824</v>
      </c>
      <c r="Q626">
        <v>223</v>
      </c>
      <c r="R626">
        <v>1</v>
      </c>
      <c r="S626">
        <v>455.59</v>
      </c>
      <c r="T626">
        <v>537.6</v>
      </c>
      <c r="U626">
        <v>0</v>
      </c>
      <c r="V626">
        <v>455.59</v>
      </c>
      <c r="W626">
        <v>18</v>
      </c>
      <c r="X626" s="17">
        <v>82.01</v>
      </c>
      <c r="Y626">
        <v>537.6</v>
      </c>
      <c r="Z626">
        <v>1</v>
      </c>
      <c r="AA626">
        <v>1</v>
      </c>
      <c r="AB626">
        <v>5</v>
      </c>
      <c r="AC626" t="s">
        <v>138</v>
      </c>
      <c r="AD626">
        <v>1400</v>
      </c>
      <c r="AE626">
        <v>28944</v>
      </c>
      <c r="AF626" t="s">
        <v>2217</v>
      </c>
      <c r="AG626" t="s">
        <v>1171</v>
      </c>
      <c r="AH626" t="s">
        <v>145</v>
      </c>
      <c r="AI626" t="s">
        <v>25</v>
      </c>
      <c r="AJ626">
        <v>6748</v>
      </c>
      <c r="AK626" t="s">
        <v>1387</v>
      </c>
      <c r="AL626" t="s">
        <v>1086</v>
      </c>
      <c r="AT626" t="str">
        <f t="shared" si="36"/>
        <v>F F001-00009029</v>
      </c>
      <c r="AU626">
        <f t="shared" si="37"/>
        <v>455.59</v>
      </c>
      <c r="AV626">
        <f t="shared" si="38"/>
        <v>82.01</v>
      </c>
      <c r="AW626">
        <f t="shared" si="39"/>
        <v>537.6</v>
      </c>
    </row>
    <row r="627" spans="1:49" ht="15" customHeight="1">
      <c r="A627" t="s">
        <v>1256</v>
      </c>
      <c r="B627" s="17" t="s">
        <v>1494</v>
      </c>
      <c r="C627" t="s">
        <v>21</v>
      </c>
      <c r="D627" s="10">
        <v>45824</v>
      </c>
      <c r="F627" t="s">
        <v>264</v>
      </c>
      <c r="H627" t="s">
        <v>137</v>
      </c>
      <c r="I627">
        <v>20546099904</v>
      </c>
      <c r="J627" t="s">
        <v>2465</v>
      </c>
      <c r="K627" s="10">
        <v>45824</v>
      </c>
      <c r="Q627">
        <v>223</v>
      </c>
      <c r="R627">
        <v>1000</v>
      </c>
      <c r="S627">
        <v>0.33898</v>
      </c>
      <c r="T627">
        <v>0.4</v>
      </c>
      <c r="U627">
        <v>0</v>
      </c>
      <c r="V627">
        <v>338.98</v>
      </c>
      <c r="W627">
        <v>18</v>
      </c>
      <c r="X627" s="17">
        <v>61.019999999999897</v>
      </c>
      <c r="Y627">
        <v>400</v>
      </c>
      <c r="Z627">
        <v>1</v>
      </c>
      <c r="AA627">
        <v>1</v>
      </c>
      <c r="AB627">
        <v>5</v>
      </c>
      <c r="AC627" t="s">
        <v>138</v>
      </c>
      <c r="AD627">
        <v>1400</v>
      </c>
      <c r="AE627">
        <v>28945</v>
      </c>
      <c r="AF627" t="s">
        <v>2217</v>
      </c>
      <c r="AG627" t="s">
        <v>1171</v>
      </c>
      <c r="AH627" t="s">
        <v>145</v>
      </c>
      <c r="AI627" t="s">
        <v>25</v>
      </c>
      <c r="AJ627">
        <v>6748</v>
      </c>
      <c r="AK627" t="s">
        <v>1387</v>
      </c>
      <c r="AL627" t="s">
        <v>1086</v>
      </c>
      <c r="AT627" t="str">
        <f t="shared" si="36"/>
        <v>F F001-00009029</v>
      </c>
      <c r="AU627">
        <f t="shared" si="37"/>
        <v>338.98</v>
      </c>
      <c r="AV627">
        <f t="shared" si="38"/>
        <v>61.019999999999897</v>
      </c>
      <c r="AW627">
        <f t="shared" si="39"/>
        <v>400</v>
      </c>
    </row>
    <row r="628" spans="1:49" ht="15" customHeight="1">
      <c r="A628" t="s">
        <v>1256</v>
      </c>
      <c r="B628" s="17" t="s">
        <v>1494</v>
      </c>
      <c r="C628" t="s">
        <v>21</v>
      </c>
      <c r="D628" s="10">
        <v>45824</v>
      </c>
      <c r="F628" t="s">
        <v>264</v>
      </c>
      <c r="H628" t="s">
        <v>137</v>
      </c>
      <c r="I628">
        <v>20546099904</v>
      </c>
      <c r="J628" t="s">
        <v>2465</v>
      </c>
      <c r="K628" s="10">
        <v>45824</v>
      </c>
      <c r="Q628">
        <v>223</v>
      </c>
      <c r="R628">
        <v>2000</v>
      </c>
      <c r="S628">
        <v>0.16949</v>
      </c>
      <c r="T628">
        <v>0.2</v>
      </c>
      <c r="U628">
        <v>0</v>
      </c>
      <c r="V628">
        <v>338.98</v>
      </c>
      <c r="W628">
        <v>18</v>
      </c>
      <c r="X628" s="17">
        <v>61.019999999999897</v>
      </c>
      <c r="Y628">
        <v>400</v>
      </c>
      <c r="Z628">
        <v>1</v>
      </c>
      <c r="AA628">
        <v>1</v>
      </c>
      <c r="AB628">
        <v>5</v>
      </c>
      <c r="AC628" t="s">
        <v>138</v>
      </c>
      <c r="AD628">
        <v>1400</v>
      </c>
      <c r="AE628">
        <v>28946</v>
      </c>
      <c r="AF628" t="s">
        <v>2217</v>
      </c>
      <c r="AG628" t="s">
        <v>1171</v>
      </c>
      <c r="AH628" t="s">
        <v>145</v>
      </c>
      <c r="AI628" t="s">
        <v>25</v>
      </c>
      <c r="AJ628">
        <v>6748</v>
      </c>
      <c r="AK628" t="s">
        <v>1387</v>
      </c>
      <c r="AL628" t="s">
        <v>1086</v>
      </c>
      <c r="AT628" t="str">
        <f t="shared" si="36"/>
        <v>F F001-00009029</v>
      </c>
      <c r="AU628">
        <f t="shared" si="37"/>
        <v>338.98</v>
      </c>
      <c r="AV628">
        <f t="shared" si="38"/>
        <v>61.019999999999897</v>
      </c>
      <c r="AW628">
        <f t="shared" si="39"/>
        <v>400</v>
      </c>
    </row>
    <row r="629" spans="1:49" ht="15" customHeight="1">
      <c r="A629" t="s">
        <v>1256</v>
      </c>
      <c r="B629" s="17" t="s">
        <v>1494</v>
      </c>
      <c r="C629" t="s">
        <v>21</v>
      </c>
      <c r="D629" s="10">
        <v>45824</v>
      </c>
      <c r="F629" t="s">
        <v>264</v>
      </c>
      <c r="H629" t="s">
        <v>137</v>
      </c>
      <c r="I629">
        <v>20546099904</v>
      </c>
      <c r="J629" t="s">
        <v>2465</v>
      </c>
      <c r="K629" s="10">
        <v>45824</v>
      </c>
      <c r="Q629">
        <v>223</v>
      </c>
      <c r="R629">
        <v>1000</v>
      </c>
      <c r="S629">
        <v>0.33898</v>
      </c>
      <c r="T629">
        <v>0.4</v>
      </c>
      <c r="U629">
        <v>0</v>
      </c>
      <c r="V629">
        <v>338.98</v>
      </c>
      <c r="W629">
        <v>18</v>
      </c>
      <c r="X629" s="17">
        <v>61.019999999999897</v>
      </c>
      <c r="Y629">
        <v>400</v>
      </c>
      <c r="Z629">
        <v>1</v>
      </c>
      <c r="AA629">
        <v>1</v>
      </c>
      <c r="AB629">
        <v>5</v>
      </c>
      <c r="AC629" t="s">
        <v>138</v>
      </c>
      <c r="AD629">
        <v>1400</v>
      </c>
      <c r="AE629">
        <v>28947</v>
      </c>
      <c r="AF629" t="s">
        <v>2217</v>
      </c>
      <c r="AG629" t="s">
        <v>1171</v>
      </c>
      <c r="AH629" t="s">
        <v>145</v>
      </c>
      <c r="AI629" t="s">
        <v>25</v>
      </c>
      <c r="AJ629">
        <v>6748</v>
      </c>
      <c r="AK629" t="s">
        <v>1387</v>
      </c>
      <c r="AL629" t="s">
        <v>1086</v>
      </c>
      <c r="AT629" t="str">
        <f t="shared" si="36"/>
        <v>F F001-00009029</v>
      </c>
      <c r="AU629">
        <f t="shared" si="37"/>
        <v>338.98</v>
      </c>
      <c r="AV629">
        <f t="shared" si="38"/>
        <v>61.019999999999897</v>
      </c>
      <c r="AW629">
        <f t="shared" si="39"/>
        <v>400</v>
      </c>
    </row>
    <row r="630" spans="1:49" ht="15" customHeight="1">
      <c r="A630" t="s">
        <v>1256</v>
      </c>
      <c r="B630" s="17" t="s">
        <v>1494</v>
      </c>
      <c r="C630" t="s">
        <v>21</v>
      </c>
      <c r="D630" s="10">
        <v>45824</v>
      </c>
      <c r="F630" t="s">
        <v>264</v>
      </c>
      <c r="H630" t="s">
        <v>137</v>
      </c>
      <c r="I630">
        <v>20546099904</v>
      </c>
      <c r="J630" t="s">
        <v>2465</v>
      </c>
      <c r="K630" s="10">
        <v>45824</v>
      </c>
      <c r="Q630">
        <v>223</v>
      </c>
      <c r="R630">
        <v>1000</v>
      </c>
      <c r="S630">
        <v>0.33898</v>
      </c>
      <c r="T630">
        <v>0.4</v>
      </c>
      <c r="U630">
        <v>0</v>
      </c>
      <c r="V630">
        <v>338.98</v>
      </c>
      <c r="W630">
        <v>18</v>
      </c>
      <c r="X630" s="17">
        <v>61.019999999999897</v>
      </c>
      <c r="Y630">
        <v>400</v>
      </c>
      <c r="Z630">
        <v>1</v>
      </c>
      <c r="AA630">
        <v>1</v>
      </c>
      <c r="AB630">
        <v>5</v>
      </c>
      <c r="AC630" t="s">
        <v>138</v>
      </c>
      <c r="AD630">
        <v>1400</v>
      </c>
      <c r="AE630">
        <v>28948</v>
      </c>
      <c r="AF630" t="s">
        <v>2217</v>
      </c>
      <c r="AG630" t="s">
        <v>1171</v>
      </c>
      <c r="AH630" t="s">
        <v>145</v>
      </c>
      <c r="AI630" t="s">
        <v>25</v>
      </c>
      <c r="AJ630">
        <v>6748</v>
      </c>
      <c r="AK630" t="s">
        <v>1387</v>
      </c>
      <c r="AL630" t="s">
        <v>1086</v>
      </c>
      <c r="AT630" t="str">
        <f t="shared" si="36"/>
        <v>F F001-00009029</v>
      </c>
      <c r="AU630">
        <f t="shared" si="37"/>
        <v>338.98</v>
      </c>
      <c r="AV630">
        <f t="shared" si="38"/>
        <v>61.019999999999897</v>
      </c>
      <c r="AW630">
        <f t="shared" si="39"/>
        <v>400</v>
      </c>
    </row>
    <row r="631" spans="1:49" ht="15" customHeight="1">
      <c r="A631" t="s">
        <v>1256</v>
      </c>
      <c r="B631" s="17" t="s">
        <v>1494</v>
      </c>
      <c r="C631" t="s">
        <v>21</v>
      </c>
      <c r="D631" s="10">
        <v>45824</v>
      </c>
      <c r="F631" t="s">
        <v>264</v>
      </c>
      <c r="H631" t="s">
        <v>137</v>
      </c>
      <c r="I631">
        <v>20546099904</v>
      </c>
      <c r="J631" t="s">
        <v>2465</v>
      </c>
      <c r="K631" s="10">
        <v>45824</v>
      </c>
      <c r="Q631">
        <v>223</v>
      </c>
      <c r="R631">
        <v>100</v>
      </c>
      <c r="S631" s="17" t="s">
        <v>1817</v>
      </c>
      <c r="T631">
        <v>0.87</v>
      </c>
      <c r="U631">
        <v>0</v>
      </c>
      <c r="V631">
        <v>73.73</v>
      </c>
      <c r="W631">
        <v>18</v>
      </c>
      <c r="X631" s="17">
        <v>13.2699999999999</v>
      </c>
      <c r="Y631">
        <v>87</v>
      </c>
      <c r="Z631">
        <v>1</v>
      </c>
      <c r="AA631">
        <v>1</v>
      </c>
      <c r="AB631">
        <v>5</v>
      </c>
      <c r="AC631" t="s">
        <v>138</v>
      </c>
      <c r="AD631">
        <v>1400</v>
      </c>
      <c r="AE631">
        <v>28949</v>
      </c>
      <c r="AF631" t="s">
        <v>2217</v>
      </c>
      <c r="AG631" t="s">
        <v>1171</v>
      </c>
      <c r="AH631" t="s">
        <v>145</v>
      </c>
      <c r="AI631" t="s">
        <v>25</v>
      </c>
      <c r="AJ631">
        <v>6748</v>
      </c>
      <c r="AK631" t="s">
        <v>1387</v>
      </c>
      <c r="AL631" t="s">
        <v>1086</v>
      </c>
      <c r="AT631" t="str">
        <f t="shared" si="36"/>
        <v>F F001-00009029</v>
      </c>
      <c r="AU631">
        <f t="shared" si="37"/>
        <v>73.73</v>
      </c>
      <c r="AV631">
        <f t="shared" si="38"/>
        <v>13.2699999999999</v>
      </c>
      <c r="AW631">
        <f t="shared" si="39"/>
        <v>87</v>
      </c>
    </row>
    <row r="632" spans="1:49" ht="15" customHeight="1">
      <c r="A632" t="s">
        <v>1256</v>
      </c>
      <c r="B632" s="17" t="s">
        <v>1494</v>
      </c>
      <c r="C632" t="s">
        <v>21</v>
      </c>
      <c r="D632" s="10">
        <v>45824</v>
      </c>
      <c r="F632" t="s">
        <v>264</v>
      </c>
      <c r="H632" t="s">
        <v>137</v>
      </c>
      <c r="I632">
        <v>20546099904</v>
      </c>
      <c r="J632" t="s">
        <v>2465</v>
      </c>
      <c r="K632" s="10">
        <v>45824</v>
      </c>
      <c r="Q632">
        <v>223</v>
      </c>
      <c r="R632">
        <v>100</v>
      </c>
      <c r="S632" s="17" t="s">
        <v>1817</v>
      </c>
      <c r="T632">
        <v>0.87</v>
      </c>
      <c r="U632">
        <v>0</v>
      </c>
      <c r="V632">
        <v>73.73</v>
      </c>
      <c r="W632">
        <v>18</v>
      </c>
      <c r="X632" s="17">
        <v>13.2699999999999</v>
      </c>
      <c r="Y632">
        <v>87</v>
      </c>
      <c r="Z632">
        <v>1</v>
      </c>
      <c r="AA632">
        <v>1</v>
      </c>
      <c r="AB632">
        <v>5</v>
      </c>
      <c r="AC632" t="s">
        <v>138</v>
      </c>
      <c r="AD632">
        <v>1400</v>
      </c>
      <c r="AE632">
        <v>28950</v>
      </c>
      <c r="AF632" t="s">
        <v>2217</v>
      </c>
      <c r="AG632" t="s">
        <v>1171</v>
      </c>
      <c r="AH632" t="s">
        <v>145</v>
      </c>
      <c r="AI632" t="s">
        <v>25</v>
      </c>
      <c r="AJ632">
        <v>6748</v>
      </c>
      <c r="AK632" t="s">
        <v>1387</v>
      </c>
      <c r="AL632" t="s">
        <v>1086</v>
      </c>
      <c r="AT632" t="str">
        <f t="shared" si="36"/>
        <v>F F001-00009029</v>
      </c>
      <c r="AU632">
        <f t="shared" si="37"/>
        <v>73.73</v>
      </c>
      <c r="AV632">
        <f t="shared" si="38"/>
        <v>13.2699999999999</v>
      </c>
      <c r="AW632">
        <f t="shared" si="39"/>
        <v>87</v>
      </c>
    </row>
    <row r="633" spans="1:49" ht="15" customHeight="1">
      <c r="A633" t="s">
        <v>1256</v>
      </c>
      <c r="B633" s="17" t="s">
        <v>1494</v>
      </c>
      <c r="C633" t="s">
        <v>21</v>
      </c>
      <c r="D633" s="10">
        <v>45824</v>
      </c>
      <c r="F633" t="s">
        <v>264</v>
      </c>
      <c r="H633" t="s">
        <v>137</v>
      </c>
      <c r="I633">
        <v>20546099904</v>
      </c>
      <c r="J633" t="s">
        <v>2465</v>
      </c>
      <c r="K633" s="10">
        <v>45824</v>
      </c>
      <c r="Q633">
        <v>223</v>
      </c>
      <c r="R633">
        <v>200</v>
      </c>
      <c r="S633">
        <v>0.37119999999999997</v>
      </c>
      <c r="T633" s="17" t="s">
        <v>1818</v>
      </c>
      <c r="U633">
        <v>0</v>
      </c>
      <c r="V633">
        <v>74.239999999999995</v>
      </c>
      <c r="W633">
        <v>18</v>
      </c>
      <c r="X633">
        <v>13.36</v>
      </c>
      <c r="Y633">
        <v>87.6</v>
      </c>
      <c r="Z633">
        <v>1</v>
      </c>
      <c r="AA633">
        <v>1</v>
      </c>
      <c r="AB633">
        <v>5</v>
      </c>
      <c r="AC633" t="s">
        <v>138</v>
      </c>
      <c r="AD633">
        <v>1400</v>
      </c>
      <c r="AE633">
        <v>28951</v>
      </c>
      <c r="AF633" t="s">
        <v>2217</v>
      </c>
      <c r="AG633" t="s">
        <v>1171</v>
      </c>
      <c r="AH633" t="s">
        <v>145</v>
      </c>
      <c r="AI633" t="s">
        <v>25</v>
      </c>
      <c r="AJ633">
        <v>6748</v>
      </c>
      <c r="AK633" t="s">
        <v>1387</v>
      </c>
      <c r="AL633" t="s">
        <v>1086</v>
      </c>
      <c r="AT633" t="str">
        <f t="shared" si="36"/>
        <v>F F001-00009029</v>
      </c>
      <c r="AU633">
        <f t="shared" si="37"/>
        <v>74.239999999999995</v>
      </c>
      <c r="AV633">
        <f t="shared" si="38"/>
        <v>13.36</v>
      </c>
      <c r="AW633">
        <f t="shared" si="39"/>
        <v>87.6</v>
      </c>
    </row>
    <row r="634" spans="1:49" ht="15" customHeight="1">
      <c r="A634" t="s">
        <v>1256</v>
      </c>
      <c r="B634" s="17" t="s">
        <v>1494</v>
      </c>
      <c r="C634" t="s">
        <v>21</v>
      </c>
      <c r="D634" s="10">
        <v>45824</v>
      </c>
      <c r="F634" t="s">
        <v>264</v>
      </c>
      <c r="H634" t="s">
        <v>137</v>
      </c>
      <c r="I634">
        <v>20546099904</v>
      </c>
      <c r="J634" t="s">
        <v>2465</v>
      </c>
      <c r="K634" s="10">
        <v>45824</v>
      </c>
      <c r="Q634">
        <v>223</v>
      </c>
      <c r="R634">
        <v>600</v>
      </c>
      <c r="S634" s="17" t="s">
        <v>1819</v>
      </c>
      <c r="T634">
        <v>0.14599999999999999</v>
      </c>
      <c r="U634">
        <v>0</v>
      </c>
      <c r="V634">
        <v>74.239999999999995</v>
      </c>
      <c r="W634">
        <v>18</v>
      </c>
      <c r="X634">
        <v>13.36</v>
      </c>
      <c r="Y634">
        <v>87.6</v>
      </c>
      <c r="Z634">
        <v>1</v>
      </c>
      <c r="AA634">
        <v>1</v>
      </c>
      <c r="AB634">
        <v>5</v>
      </c>
      <c r="AC634" t="s">
        <v>138</v>
      </c>
      <c r="AD634">
        <v>1400</v>
      </c>
      <c r="AE634">
        <v>28952</v>
      </c>
      <c r="AF634" t="s">
        <v>2217</v>
      </c>
      <c r="AG634" t="s">
        <v>1171</v>
      </c>
      <c r="AH634" t="s">
        <v>145</v>
      </c>
      <c r="AI634" t="s">
        <v>25</v>
      </c>
      <c r="AJ634">
        <v>6748</v>
      </c>
      <c r="AK634" t="s">
        <v>1387</v>
      </c>
      <c r="AL634" t="s">
        <v>1086</v>
      </c>
      <c r="AT634" t="str">
        <f t="shared" si="36"/>
        <v>F F001-00009029</v>
      </c>
      <c r="AU634">
        <f t="shared" si="37"/>
        <v>74.239999999999995</v>
      </c>
      <c r="AV634">
        <f t="shared" si="38"/>
        <v>13.36</v>
      </c>
      <c r="AW634">
        <f t="shared" si="39"/>
        <v>87.6</v>
      </c>
    </row>
    <row r="635" spans="1:49" ht="15" customHeight="1">
      <c r="A635" t="s">
        <v>1256</v>
      </c>
      <c r="B635" s="17" t="s">
        <v>1494</v>
      </c>
      <c r="C635" t="s">
        <v>21</v>
      </c>
      <c r="D635" s="10">
        <v>45824</v>
      </c>
      <c r="F635" t="s">
        <v>264</v>
      </c>
      <c r="H635" t="s">
        <v>137</v>
      </c>
      <c r="I635">
        <v>20546099904</v>
      </c>
      <c r="J635" t="s">
        <v>2465</v>
      </c>
      <c r="K635" s="10">
        <v>45824</v>
      </c>
      <c r="Q635">
        <v>219</v>
      </c>
      <c r="R635">
        <v>1000</v>
      </c>
      <c r="S635">
        <v>0.16949</v>
      </c>
      <c r="T635">
        <v>0.2</v>
      </c>
      <c r="U635">
        <v>0</v>
      </c>
      <c r="V635">
        <v>169.49</v>
      </c>
      <c r="W635">
        <v>18</v>
      </c>
      <c r="X635" s="17">
        <v>30.509999999999899</v>
      </c>
      <c r="Y635">
        <v>200</v>
      </c>
      <c r="Z635">
        <v>1</v>
      </c>
      <c r="AA635">
        <v>1</v>
      </c>
      <c r="AB635">
        <v>5</v>
      </c>
      <c r="AC635" t="s">
        <v>138</v>
      </c>
      <c r="AD635">
        <v>1400</v>
      </c>
      <c r="AE635">
        <v>28953</v>
      </c>
      <c r="AF635" t="s">
        <v>2096</v>
      </c>
      <c r="AG635" t="s">
        <v>1171</v>
      </c>
      <c r="AH635" t="s">
        <v>145</v>
      </c>
      <c r="AI635" t="s">
        <v>25</v>
      </c>
      <c r="AJ635">
        <v>6748</v>
      </c>
      <c r="AK635" t="s">
        <v>1387</v>
      </c>
      <c r="AL635" t="s">
        <v>1086</v>
      </c>
      <c r="AT635" t="str">
        <f t="shared" si="36"/>
        <v>F F001-00009029</v>
      </c>
      <c r="AU635">
        <f t="shared" si="37"/>
        <v>169.49</v>
      </c>
      <c r="AV635">
        <f t="shared" si="38"/>
        <v>30.509999999999899</v>
      </c>
      <c r="AW635">
        <f t="shared" si="39"/>
        <v>200</v>
      </c>
    </row>
    <row r="636" spans="1:49" ht="15" customHeight="1">
      <c r="A636" t="s">
        <v>1172</v>
      </c>
      <c r="B636">
        <v>51</v>
      </c>
      <c r="C636" t="s">
        <v>21</v>
      </c>
      <c r="D636" s="10">
        <v>45824</v>
      </c>
      <c r="F636" t="s">
        <v>171</v>
      </c>
      <c r="H636" t="s">
        <v>137</v>
      </c>
      <c r="J636" t="s">
        <v>2466</v>
      </c>
      <c r="K636" s="10">
        <v>45824</v>
      </c>
      <c r="Q636">
        <v>1851</v>
      </c>
      <c r="R636">
        <v>1</v>
      </c>
      <c r="S636">
        <v>550</v>
      </c>
      <c r="T636">
        <v>550</v>
      </c>
      <c r="U636">
        <v>0</v>
      </c>
      <c r="V636">
        <v>550</v>
      </c>
      <c r="W636">
        <v>0</v>
      </c>
      <c r="X636">
        <v>0</v>
      </c>
      <c r="Y636">
        <v>550</v>
      </c>
      <c r="Z636">
        <v>1</v>
      </c>
      <c r="AA636">
        <v>1</v>
      </c>
      <c r="AB636">
        <v>2</v>
      </c>
      <c r="AC636" t="s">
        <v>1045</v>
      </c>
      <c r="AD636">
        <v>1806</v>
      </c>
      <c r="AE636">
        <v>28936</v>
      </c>
      <c r="AF636" t="s">
        <v>1052</v>
      </c>
      <c r="AG636" t="s">
        <v>139</v>
      </c>
      <c r="AH636" t="s">
        <v>145</v>
      </c>
      <c r="AI636" t="s">
        <v>25</v>
      </c>
      <c r="AJ636">
        <v>6743</v>
      </c>
      <c r="AK636" t="s">
        <v>1040</v>
      </c>
      <c r="AL636" t="s">
        <v>1177</v>
      </c>
      <c r="AT636" t="str">
        <f t="shared" si="36"/>
        <v>R E001-51</v>
      </c>
      <c r="AU636">
        <f t="shared" si="37"/>
        <v>550</v>
      </c>
      <c r="AV636">
        <f t="shared" si="38"/>
        <v>0</v>
      </c>
      <c r="AW636">
        <f t="shared" si="39"/>
        <v>550</v>
      </c>
    </row>
    <row r="637" spans="1:49" ht="15" customHeight="1">
      <c r="A637" t="s">
        <v>1290</v>
      </c>
      <c r="B637" s="17" t="s">
        <v>1495</v>
      </c>
      <c r="C637" t="s">
        <v>21</v>
      </c>
      <c r="D637" s="10">
        <v>45822</v>
      </c>
      <c r="F637" t="s">
        <v>201</v>
      </c>
      <c r="H637" t="s">
        <v>137</v>
      </c>
      <c r="I637">
        <v>10712300251</v>
      </c>
      <c r="J637" t="s">
        <v>2467</v>
      </c>
      <c r="K637" s="10">
        <v>45822</v>
      </c>
      <c r="Q637">
        <v>1808</v>
      </c>
      <c r="R637">
        <v>1</v>
      </c>
      <c r="S637">
        <v>320</v>
      </c>
      <c r="T637">
        <v>320</v>
      </c>
      <c r="U637">
        <v>0</v>
      </c>
      <c r="V637">
        <v>320</v>
      </c>
      <c r="W637">
        <v>0</v>
      </c>
      <c r="X637">
        <v>0</v>
      </c>
      <c r="Y637">
        <v>320</v>
      </c>
      <c r="Z637">
        <v>1</v>
      </c>
      <c r="AA637">
        <v>1</v>
      </c>
      <c r="AB637">
        <v>2</v>
      </c>
      <c r="AC637" t="s">
        <v>1045</v>
      </c>
      <c r="AD637">
        <v>1642</v>
      </c>
      <c r="AE637">
        <v>28799</v>
      </c>
      <c r="AF637" t="s">
        <v>2158</v>
      </c>
      <c r="AG637" t="s">
        <v>1052</v>
      </c>
      <c r="AH637" t="s">
        <v>145</v>
      </c>
      <c r="AI637" t="s">
        <v>25</v>
      </c>
      <c r="AJ637">
        <v>877</v>
      </c>
      <c r="AK637" t="s">
        <v>147</v>
      </c>
      <c r="AL637" t="s">
        <v>1062</v>
      </c>
      <c r="AT637" t="str">
        <f t="shared" si="36"/>
        <v>RE-00123</v>
      </c>
      <c r="AU637">
        <f t="shared" si="37"/>
        <v>320</v>
      </c>
      <c r="AV637">
        <f t="shared" si="38"/>
        <v>0</v>
      </c>
      <c r="AW637">
        <f t="shared" si="39"/>
        <v>320</v>
      </c>
    </row>
    <row r="638" spans="1:49" ht="15" customHeight="1">
      <c r="A638" t="s">
        <v>1183</v>
      </c>
      <c r="B638" s="17" t="s">
        <v>1496</v>
      </c>
      <c r="C638" t="s">
        <v>21</v>
      </c>
      <c r="D638" s="10">
        <v>45821</v>
      </c>
      <c r="F638" t="s">
        <v>838</v>
      </c>
      <c r="G638" t="s">
        <v>1044</v>
      </c>
      <c r="H638" t="s">
        <v>137</v>
      </c>
      <c r="I638">
        <v>10436805468</v>
      </c>
      <c r="J638" t="s">
        <v>2468</v>
      </c>
      <c r="K638" s="10">
        <v>45821</v>
      </c>
      <c r="Q638">
        <v>1923</v>
      </c>
      <c r="R638">
        <v>1</v>
      </c>
      <c r="S638">
        <v>450</v>
      </c>
      <c r="T638">
        <v>531</v>
      </c>
      <c r="U638">
        <v>0</v>
      </c>
      <c r="V638">
        <v>450</v>
      </c>
      <c r="W638">
        <v>18</v>
      </c>
      <c r="X638">
        <v>81</v>
      </c>
      <c r="Y638">
        <v>531</v>
      </c>
      <c r="Z638">
        <v>1</v>
      </c>
      <c r="AA638">
        <v>1</v>
      </c>
      <c r="AB638">
        <v>5</v>
      </c>
      <c r="AC638" t="s">
        <v>138</v>
      </c>
      <c r="AD638">
        <v>524</v>
      </c>
      <c r="AE638">
        <v>28979</v>
      </c>
      <c r="AF638" t="s">
        <v>2016</v>
      </c>
      <c r="AG638" t="s">
        <v>139</v>
      </c>
      <c r="AH638" t="s">
        <v>145</v>
      </c>
      <c r="AI638" t="s">
        <v>25</v>
      </c>
      <c r="AJ638">
        <v>6746</v>
      </c>
      <c r="AK638" t="s">
        <v>1112</v>
      </c>
      <c r="AL638" t="s">
        <v>1113</v>
      </c>
      <c r="AT638" t="str">
        <f t="shared" si="36"/>
        <v>F E001-00000307</v>
      </c>
      <c r="AU638">
        <f t="shared" si="37"/>
        <v>450</v>
      </c>
      <c r="AV638">
        <f t="shared" si="38"/>
        <v>81</v>
      </c>
      <c r="AW638">
        <f t="shared" si="39"/>
        <v>531</v>
      </c>
    </row>
    <row r="639" spans="1:49" ht="15" customHeight="1">
      <c r="A639" t="s">
        <v>1183</v>
      </c>
      <c r="B639" s="17" t="s">
        <v>1325</v>
      </c>
      <c r="C639" t="s">
        <v>21</v>
      </c>
      <c r="D639" s="10">
        <v>45821</v>
      </c>
      <c r="F639" t="s">
        <v>657</v>
      </c>
      <c r="H639" t="s">
        <v>137</v>
      </c>
      <c r="I639">
        <v>20612226777</v>
      </c>
      <c r="J639" t="s">
        <v>2469</v>
      </c>
      <c r="K639" s="10">
        <v>45821</v>
      </c>
      <c r="Q639">
        <v>1855</v>
      </c>
      <c r="R639">
        <v>1</v>
      </c>
      <c r="S639">
        <v>390</v>
      </c>
      <c r="T639">
        <v>460.2</v>
      </c>
      <c r="U639">
        <v>0</v>
      </c>
      <c r="V639">
        <v>390</v>
      </c>
      <c r="W639">
        <v>18</v>
      </c>
      <c r="X639" s="17">
        <v>70.199999999999903</v>
      </c>
      <c r="Y639">
        <v>460.2</v>
      </c>
      <c r="Z639">
        <v>1</v>
      </c>
      <c r="AA639">
        <v>1</v>
      </c>
      <c r="AB639">
        <v>2</v>
      </c>
      <c r="AC639" t="s">
        <v>1045</v>
      </c>
      <c r="AD639">
        <v>1545</v>
      </c>
      <c r="AE639">
        <v>28792</v>
      </c>
      <c r="AF639" t="s">
        <v>2090</v>
      </c>
      <c r="AG639" t="s">
        <v>139</v>
      </c>
      <c r="AH639" t="s">
        <v>145</v>
      </c>
      <c r="AI639" t="s">
        <v>25</v>
      </c>
      <c r="AJ639">
        <v>6743</v>
      </c>
      <c r="AK639" t="s">
        <v>1040</v>
      </c>
      <c r="AL639" t="s">
        <v>1281</v>
      </c>
      <c r="AT639" t="str">
        <f t="shared" si="36"/>
        <v>F E001-00000012</v>
      </c>
      <c r="AU639">
        <f t="shared" si="37"/>
        <v>390</v>
      </c>
      <c r="AV639">
        <f t="shared" si="38"/>
        <v>70.199999999999903</v>
      </c>
      <c r="AW639">
        <f t="shared" si="39"/>
        <v>460.2</v>
      </c>
    </row>
    <row r="640" spans="1:49" ht="15" customHeight="1">
      <c r="A640" t="s">
        <v>1438</v>
      </c>
      <c r="B640">
        <v>2025060002</v>
      </c>
      <c r="C640" t="s">
        <v>21</v>
      </c>
      <c r="D640" s="10">
        <v>45821</v>
      </c>
      <c r="F640" t="s">
        <v>814</v>
      </c>
      <c r="H640" t="s">
        <v>146</v>
      </c>
      <c r="I640">
        <v>48112325</v>
      </c>
      <c r="J640" t="s">
        <v>2470</v>
      </c>
      <c r="K640" s="10">
        <v>45821</v>
      </c>
      <c r="Q640">
        <v>1918</v>
      </c>
      <c r="R640">
        <v>1</v>
      </c>
      <c r="S640">
        <v>146.94999999999999</v>
      </c>
      <c r="T640">
        <v>173.4</v>
      </c>
      <c r="U640">
        <v>0</v>
      </c>
      <c r="V640">
        <v>146.94999999999999</v>
      </c>
      <c r="W640">
        <v>18</v>
      </c>
      <c r="X640" s="17">
        <v>26.45</v>
      </c>
      <c r="Y640">
        <v>173.4</v>
      </c>
      <c r="Z640">
        <v>1</v>
      </c>
      <c r="AA640">
        <v>1</v>
      </c>
      <c r="AB640">
        <v>4</v>
      </c>
      <c r="AC640" t="s">
        <v>1311</v>
      </c>
      <c r="AD640">
        <v>1606</v>
      </c>
      <c r="AE640">
        <v>28777</v>
      </c>
      <c r="AF640" t="s">
        <v>833</v>
      </c>
      <c r="AG640" t="s">
        <v>1312</v>
      </c>
      <c r="AH640" t="s">
        <v>145</v>
      </c>
      <c r="AI640" t="s">
        <v>25</v>
      </c>
      <c r="AJ640">
        <v>6803</v>
      </c>
      <c r="AK640" t="s">
        <v>1458</v>
      </c>
      <c r="AL640" t="s">
        <v>1177</v>
      </c>
      <c r="AT640" t="str">
        <f t="shared" si="36"/>
        <v>GAST-2025060002</v>
      </c>
      <c r="AU640">
        <f t="shared" si="37"/>
        <v>146.94999999999999</v>
      </c>
      <c r="AV640">
        <f t="shared" si="38"/>
        <v>26.45</v>
      </c>
      <c r="AW640">
        <f t="shared" si="39"/>
        <v>173.4</v>
      </c>
    </row>
    <row r="641" spans="1:49" ht="15" customHeight="1">
      <c r="A641" t="s">
        <v>1438</v>
      </c>
      <c r="B641">
        <v>2025060001</v>
      </c>
      <c r="C641" t="s">
        <v>21</v>
      </c>
      <c r="D641" s="10">
        <v>45821</v>
      </c>
      <c r="F641" t="s">
        <v>835</v>
      </c>
      <c r="H641" t="s">
        <v>137</v>
      </c>
      <c r="J641" t="s">
        <v>2471</v>
      </c>
      <c r="K641" s="10">
        <v>45821</v>
      </c>
      <c r="Q641">
        <v>1917</v>
      </c>
      <c r="R641">
        <v>1</v>
      </c>
      <c r="S641">
        <v>6.9</v>
      </c>
      <c r="T641">
        <v>6.9</v>
      </c>
      <c r="U641">
        <v>0</v>
      </c>
      <c r="V641">
        <v>6.9</v>
      </c>
      <c r="W641">
        <v>0</v>
      </c>
      <c r="X641">
        <v>0</v>
      </c>
      <c r="Y641">
        <v>6.9</v>
      </c>
      <c r="Z641">
        <v>1</v>
      </c>
      <c r="AA641">
        <v>1</v>
      </c>
      <c r="AB641">
        <v>5</v>
      </c>
      <c r="AC641" t="s">
        <v>138</v>
      </c>
      <c r="AD641">
        <v>1834</v>
      </c>
      <c r="AE641">
        <v>28767</v>
      </c>
      <c r="AF641" t="s">
        <v>2037</v>
      </c>
      <c r="AG641" t="s">
        <v>139</v>
      </c>
      <c r="AH641" t="s">
        <v>145</v>
      </c>
      <c r="AI641" t="s">
        <v>25</v>
      </c>
      <c r="AJ641">
        <v>877</v>
      </c>
      <c r="AK641" t="s">
        <v>147</v>
      </c>
      <c r="AL641" t="s">
        <v>1377</v>
      </c>
      <c r="AT641" t="str">
        <f t="shared" si="36"/>
        <v>GAST-2025060001</v>
      </c>
      <c r="AU641">
        <f t="shared" si="37"/>
        <v>6.9</v>
      </c>
      <c r="AV641">
        <f t="shared" si="38"/>
        <v>0</v>
      </c>
      <c r="AW641">
        <f t="shared" si="39"/>
        <v>6.9</v>
      </c>
    </row>
    <row r="642" spans="1:49" ht="15" customHeight="1">
      <c r="A642" t="s">
        <v>1333</v>
      </c>
      <c r="B642">
        <v>160788</v>
      </c>
      <c r="C642" t="s">
        <v>21</v>
      </c>
      <c r="D642" s="10">
        <v>45820</v>
      </c>
      <c r="F642" t="s">
        <v>422</v>
      </c>
      <c r="H642" t="s">
        <v>137</v>
      </c>
      <c r="I642">
        <v>20331898008</v>
      </c>
      <c r="J642" t="s">
        <v>2472</v>
      </c>
      <c r="K642" s="10">
        <v>45820</v>
      </c>
      <c r="Q642">
        <v>1892</v>
      </c>
      <c r="R642">
        <v>1</v>
      </c>
      <c r="S642">
        <v>731.1</v>
      </c>
      <c r="T642">
        <v>731.1</v>
      </c>
      <c r="U642">
        <v>0</v>
      </c>
      <c r="V642">
        <v>731.1</v>
      </c>
      <c r="W642">
        <v>0</v>
      </c>
      <c r="X642">
        <v>0</v>
      </c>
      <c r="Y642">
        <v>731.1</v>
      </c>
      <c r="Z642">
        <v>1</v>
      </c>
      <c r="AA642">
        <v>1</v>
      </c>
      <c r="AB642">
        <v>5</v>
      </c>
      <c r="AC642" t="s">
        <v>138</v>
      </c>
      <c r="AD642">
        <v>1450</v>
      </c>
      <c r="AE642">
        <v>28994</v>
      </c>
      <c r="AF642" t="s">
        <v>2405</v>
      </c>
      <c r="AG642" t="s">
        <v>139</v>
      </c>
      <c r="AH642" t="s">
        <v>145</v>
      </c>
      <c r="AI642" t="s">
        <v>25</v>
      </c>
      <c r="AJ642">
        <v>6695</v>
      </c>
      <c r="AK642" t="s">
        <v>1252</v>
      </c>
      <c r="AL642" t="s">
        <v>1164</v>
      </c>
      <c r="AT642" t="str">
        <f t="shared" ref="AT642:AT705" si="40">+CONCATENATE(A642,"-",B642)</f>
        <v>R S108-160788</v>
      </c>
      <c r="AU642">
        <f t="shared" ref="AU642:AU705" si="41">+IF(Z642=1,V642,IF(Z642=2,V642*AA642))</f>
        <v>731.1</v>
      </c>
      <c r="AV642">
        <f t="shared" ref="AV642:AV705" si="42">+IF(Z642=1,X642,IF(Z642=2,X642*AA642))</f>
        <v>0</v>
      </c>
      <c r="AW642">
        <f t="shared" ref="AW642:AW705" si="43">+IF(Z642=1,Y642,IF(Z642=2,Y642*AA642))</f>
        <v>731.1</v>
      </c>
    </row>
    <row r="643" spans="1:49" ht="15" customHeight="1">
      <c r="A643" t="s">
        <v>1183</v>
      </c>
      <c r="B643" s="17" t="s">
        <v>1497</v>
      </c>
      <c r="C643" t="s">
        <v>21</v>
      </c>
      <c r="D643" s="10">
        <v>45820</v>
      </c>
      <c r="F643" t="s">
        <v>392</v>
      </c>
      <c r="G643" t="s">
        <v>1044</v>
      </c>
      <c r="H643" t="s">
        <v>137</v>
      </c>
      <c r="I643">
        <v>10734630620</v>
      </c>
      <c r="J643" t="s">
        <v>2473</v>
      </c>
      <c r="K643" s="10">
        <v>45820</v>
      </c>
      <c r="Q643">
        <v>220</v>
      </c>
      <c r="R643">
        <v>1</v>
      </c>
      <c r="S643">
        <v>2076.27</v>
      </c>
      <c r="T643">
        <v>2450</v>
      </c>
      <c r="U643">
        <v>0</v>
      </c>
      <c r="V643">
        <v>2076.27</v>
      </c>
      <c r="W643">
        <v>18</v>
      </c>
      <c r="X643">
        <v>373.73</v>
      </c>
      <c r="Y643">
        <v>2450</v>
      </c>
      <c r="Z643">
        <v>1</v>
      </c>
      <c r="AA643">
        <v>1</v>
      </c>
      <c r="AB643">
        <v>5</v>
      </c>
      <c r="AC643" t="s">
        <v>138</v>
      </c>
      <c r="AD643">
        <v>482</v>
      </c>
      <c r="AE643">
        <v>28801</v>
      </c>
      <c r="AF643" t="s">
        <v>2095</v>
      </c>
      <c r="AG643" t="s">
        <v>1171</v>
      </c>
      <c r="AH643" t="s">
        <v>145</v>
      </c>
      <c r="AI643" t="s">
        <v>25</v>
      </c>
      <c r="AJ643">
        <v>6748</v>
      </c>
      <c r="AK643" t="s">
        <v>1387</v>
      </c>
      <c r="AL643" t="s">
        <v>1086</v>
      </c>
      <c r="AT643" t="str">
        <f t="shared" si="40"/>
        <v>F E001-00000262</v>
      </c>
      <c r="AU643">
        <f t="shared" si="41"/>
        <v>2076.27</v>
      </c>
      <c r="AV643">
        <f t="shared" si="42"/>
        <v>373.73</v>
      </c>
      <c r="AW643">
        <f t="shared" si="43"/>
        <v>2450</v>
      </c>
    </row>
    <row r="644" spans="1:49" ht="15" customHeight="1">
      <c r="A644" t="s">
        <v>1335</v>
      </c>
      <c r="B644" s="17" t="s">
        <v>1498</v>
      </c>
      <c r="C644" t="s">
        <v>21</v>
      </c>
      <c r="D644" s="10">
        <v>45819</v>
      </c>
      <c r="F644" t="s">
        <v>185</v>
      </c>
      <c r="G644" t="s">
        <v>1044</v>
      </c>
      <c r="H644" t="s">
        <v>137</v>
      </c>
      <c r="I644">
        <v>20517182673</v>
      </c>
      <c r="J644" t="s">
        <v>2474</v>
      </c>
      <c r="K644" s="10">
        <v>45819</v>
      </c>
      <c r="Q644">
        <v>1857</v>
      </c>
      <c r="R644">
        <v>1</v>
      </c>
      <c r="S644">
        <v>100</v>
      </c>
      <c r="T644">
        <v>118</v>
      </c>
      <c r="U644">
        <v>0</v>
      </c>
      <c r="V644">
        <v>100</v>
      </c>
      <c r="W644">
        <v>18</v>
      </c>
      <c r="X644">
        <v>18</v>
      </c>
      <c r="Y644">
        <v>118</v>
      </c>
      <c r="Z644">
        <v>1</v>
      </c>
      <c r="AA644">
        <v>1</v>
      </c>
      <c r="AB644">
        <v>5</v>
      </c>
      <c r="AC644" t="s">
        <v>138</v>
      </c>
      <c r="AD644">
        <v>529</v>
      </c>
      <c r="AE644">
        <v>29059</v>
      </c>
      <c r="AF644" t="s">
        <v>1972</v>
      </c>
      <c r="AG644" t="s">
        <v>139</v>
      </c>
      <c r="AH644" t="s">
        <v>145</v>
      </c>
      <c r="AI644" t="s">
        <v>25</v>
      </c>
      <c r="AJ644">
        <v>877</v>
      </c>
      <c r="AK644" t="s">
        <v>147</v>
      </c>
      <c r="AL644" t="s">
        <v>1047</v>
      </c>
      <c r="AT644" t="str">
        <f t="shared" si="40"/>
        <v>F F052-01567501</v>
      </c>
      <c r="AU644">
        <f t="shared" si="41"/>
        <v>100</v>
      </c>
      <c r="AV644">
        <f t="shared" si="42"/>
        <v>18</v>
      </c>
      <c r="AW644">
        <f t="shared" si="43"/>
        <v>118</v>
      </c>
    </row>
    <row r="645" spans="1:49" ht="15" customHeight="1">
      <c r="A645" t="s">
        <v>1194</v>
      </c>
      <c r="B645" s="17" t="s">
        <v>1499</v>
      </c>
      <c r="C645" t="s">
        <v>21</v>
      </c>
      <c r="D645" s="10">
        <v>45819</v>
      </c>
      <c r="F645" s="19" t="s">
        <v>144</v>
      </c>
      <c r="H645" t="s">
        <v>137</v>
      </c>
      <c r="I645">
        <v>20421530107</v>
      </c>
      <c r="J645" t="s">
        <v>2475</v>
      </c>
      <c r="K645" s="10">
        <v>45819</v>
      </c>
      <c r="Q645">
        <v>219</v>
      </c>
      <c r="R645">
        <v>5000</v>
      </c>
      <c r="S645" s="17" t="s">
        <v>1756</v>
      </c>
      <c r="T645">
        <v>0.19</v>
      </c>
      <c r="U645">
        <v>0</v>
      </c>
      <c r="V645">
        <v>805.08</v>
      </c>
      <c r="W645">
        <v>18</v>
      </c>
      <c r="X645" s="17">
        <v>144.91999999999899</v>
      </c>
      <c r="Y645">
        <v>950</v>
      </c>
      <c r="Z645">
        <v>1</v>
      </c>
      <c r="AA645">
        <v>1</v>
      </c>
      <c r="AB645">
        <v>5</v>
      </c>
      <c r="AC645" t="s">
        <v>138</v>
      </c>
      <c r="AD645">
        <v>1555</v>
      </c>
      <c r="AE645">
        <v>28788</v>
      </c>
      <c r="AF645" t="s">
        <v>2096</v>
      </c>
      <c r="AG645" t="s">
        <v>1171</v>
      </c>
      <c r="AH645" t="s">
        <v>145</v>
      </c>
      <c r="AI645" t="s">
        <v>25</v>
      </c>
      <c r="AJ645">
        <v>6748</v>
      </c>
      <c r="AK645" t="s">
        <v>1387</v>
      </c>
      <c r="AL645" t="s">
        <v>1086</v>
      </c>
      <c r="AT645" t="str">
        <f t="shared" si="40"/>
        <v>F F002-00031355</v>
      </c>
      <c r="AU645">
        <f t="shared" si="41"/>
        <v>805.08</v>
      </c>
      <c r="AV645">
        <f t="shared" si="42"/>
        <v>144.91999999999899</v>
      </c>
      <c r="AW645">
        <f t="shared" si="43"/>
        <v>950</v>
      </c>
    </row>
    <row r="646" spans="1:49" ht="15" customHeight="1">
      <c r="A646" t="s">
        <v>1194</v>
      </c>
      <c r="B646" s="17" t="s">
        <v>1499</v>
      </c>
      <c r="C646" t="s">
        <v>21</v>
      </c>
      <c r="D646" s="10">
        <v>45819</v>
      </c>
      <c r="F646" s="19" t="s">
        <v>144</v>
      </c>
      <c r="H646" t="s">
        <v>137</v>
      </c>
      <c r="I646">
        <v>20421530107</v>
      </c>
      <c r="J646" t="s">
        <v>2475</v>
      </c>
      <c r="K646" s="10">
        <v>45819</v>
      </c>
      <c r="Q646">
        <v>219</v>
      </c>
      <c r="R646">
        <v>5000</v>
      </c>
      <c r="S646" s="17" t="s">
        <v>1756</v>
      </c>
      <c r="T646">
        <v>0.19</v>
      </c>
      <c r="U646">
        <v>0</v>
      </c>
      <c r="V646">
        <v>805.08</v>
      </c>
      <c r="W646">
        <v>18</v>
      </c>
      <c r="X646" s="17">
        <v>144.91999999999899</v>
      </c>
      <c r="Y646">
        <v>950</v>
      </c>
      <c r="Z646">
        <v>1</v>
      </c>
      <c r="AA646">
        <v>1</v>
      </c>
      <c r="AB646">
        <v>5</v>
      </c>
      <c r="AC646" t="s">
        <v>138</v>
      </c>
      <c r="AD646">
        <v>1555</v>
      </c>
      <c r="AE646">
        <v>28789</v>
      </c>
      <c r="AF646" t="s">
        <v>2096</v>
      </c>
      <c r="AG646" t="s">
        <v>1171</v>
      </c>
      <c r="AH646" t="s">
        <v>145</v>
      </c>
      <c r="AI646" t="s">
        <v>25</v>
      </c>
      <c r="AJ646">
        <v>6748</v>
      </c>
      <c r="AK646" t="s">
        <v>1387</v>
      </c>
      <c r="AL646" t="s">
        <v>1086</v>
      </c>
      <c r="AT646" t="str">
        <f t="shared" si="40"/>
        <v>F F002-00031355</v>
      </c>
      <c r="AU646">
        <f t="shared" si="41"/>
        <v>805.08</v>
      </c>
      <c r="AV646">
        <f t="shared" si="42"/>
        <v>144.91999999999899</v>
      </c>
      <c r="AW646">
        <f t="shared" si="43"/>
        <v>950</v>
      </c>
    </row>
    <row r="647" spans="1:49" ht="15" customHeight="1">
      <c r="A647" t="s">
        <v>1183</v>
      </c>
      <c r="B647" s="17" t="s">
        <v>1500</v>
      </c>
      <c r="C647" t="s">
        <v>21</v>
      </c>
      <c r="D647" s="10">
        <v>45818</v>
      </c>
      <c r="F647" t="s">
        <v>848</v>
      </c>
      <c r="H647" t="s">
        <v>137</v>
      </c>
      <c r="I647">
        <v>20491853167</v>
      </c>
      <c r="J647" t="s">
        <v>2476</v>
      </c>
      <c r="K647" s="10">
        <v>45818</v>
      </c>
      <c r="Q647">
        <v>1915</v>
      </c>
      <c r="R647">
        <v>1</v>
      </c>
      <c r="S647">
        <v>1600</v>
      </c>
      <c r="T647">
        <v>1888</v>
      </c>
      <c r="U647">
        <v>0</v>
      </c>
      <c r="V647">
        <v>1600</v>
      </c>
      <c r="W647">
        <v>18</v>
      </c>
      <c r="X647">
        <v>288</v>
      </c>
      <c r="Y647">
        <v>1888</v>
      </c>
      <c r="Z647">
        <v>1</v>
      </c>
      <c r="AA647">
        <v>1</v>
      </c>
      <c r="AB647">
        <v>5</v>
      </c>
      <c r="AC647" t="s">
        <v>138</v>
      </c>
      <c r="AD647">
        <v>1813</v>
      </c>
      <c r="AE647">
        <v>28752</v>
      </c>
      <c r="AF647" t="s">
        <v>2097</v>
      </c>
      <c r="AG647" t="s">
        <v>1501</v>
      </c>
      <c r="AH647" t="s">
        <v>145</v>
      </c>
      <c r="AI647" t="s">
        <v>25</v>
      </c>
      <c r="AJ647">
        <v>6707</v>
      </c>
      <c r="AK647" t="s">
        <v>1502</v>
      </c>
      <c r="AL647" t="s">
        <v>1060</v>
      </c>
      <c r="AT647" t="str">
        <f t="shared" si="40"/>
        <v>F E001-00000736</v>
      </c>
      <c r="AU647">
        <f t="shared" si="41"/>
        <v>1600</v>
      </c>
      <c r="AV647">
        <f t="shared" si="42"/>
        <v>288</v>
      </c>
      <c r="AW647">
        <f t="shared" si="43"/>
        <v>1888</v>
      </c>
    </row>
    <row r="648" spans="1:49" ht="15" customHeight="1">
      <c r="A648" t="s">
        <v>1290</v>
      </c>
      <c r="B648" s="17" t="s">
        <v>1503</v>
      </c>
      <c r="C648" t="s">
        <v>21</v>
      </c>
      <c r="D648" s="10">
        <v>45817</v>
      </c>
      <c r="F648" t="s">
        <v>807</v>
      </c>
      <c r="H648" t="s">
        <v>137</v>
      </c>
      <c r="I648">
        <v>10257219955</v>
      </c>
      <c r="J648" t="s">
        <v>2477</v>
      </c>
      <c r="K648" s="10">
        <v>45817</v>
      </c>
      <c r="Q648">
        <v>279</v>
      </c>
      <c r="R648">
        <v>1</v>
      </c>
      <c r="S648">
        <v>2000</v>
      </c>
      <c r="T648">
        <v>2000</v>
      </c>
      <c r="U648">
        <v>0</v>
      </c>
      <c r="V648">
        <v>2000</v>
      </c>
      <c r="W648">
        <v>0</v>
      </c>
      <c r="X648">
        <v>0</v>
      </c>
      <c r="Y648">
        <v>2000</v>
      </c>
      <c r="Z648">
        <v>1</v>
      </c>
      <c r="AA648">
        <v>1</v>
      </c>
      <c r="AB648">
        <v>2</v>
      </c>
      <c r="AC648" t="s">
        <v>1045</v>
      </c>
      <c r="AD648">
        <v>1387</v>
      </c>
      <c r="AE648">
        <v>28750</v>
      </c>
      <c r="AF648" t="s">
        <v>2061</v>
      </c>
      <c r="AG648" t="s">
        <v>138</v>
      </c>
      <c r="AH648" t="s">
        <v>145</v>
      </c>
      <c r="AI648" t="s">
        <v>25</v>
      </c>
      <c r="AJ648">
        <v>6731</v>
      </c>
      <c r="AK648" t="s">
        <v>1504</v>
      </c>
      <c r="AL648" t="s">
        <v>1505</v>
      </c>
      <c r="AT648" t="str">
        <f t="shared" si="40"/>
        <v>RE-001116</v>
      </c>
      <c r="AU648">
        <f t="shared" si="41"/>
        <v>2000</v>
      </c>
      <c r="AV648">
        <f t="shared" si="42"/>
        <v>0</v>
      </c>
      <c r="AW648">
        <f t="shared" si="43"/>
        <v>2000</v>
      </c>
    </row>
    <row r="649" spans="1:49" ht="15" customHeight="1">
      <c r="A649" t="s">
        <v>1183</v>
      </c>
      <c r="B649" s="17" t="s">
        <v>1231</v>
      </c>
      <c r="C649" t="s">
        <v>21</v>
      </c>
      <c r="D649" s="10">
        <v>45815</v>
      </c>
      <c r="F649" t="s">
        <v>1226</v>
      </c>
      <c r="H649" t="s">
        <v>137</v>
      </c>
      <c r="I649">
        <v>10734281706</v>
      </c>
      <c r="J649" t="s">
        <v>2478</v>
      </c>
      <c r="K649" s="10">
        <v>45815</v>
      </c>
      <c r="Q649">
        <v>1807</v>
      </c>
      <c r="R649">
        <v>1</v>
      </c>
      <c r="S649">
        <v>300</v>
      </c>
      <c r="T649">
        <v>354</v>
      </c>
      <c r="U649">
        <v>0</v>
      </c>
      <c r="V649">
        <v>300</v>
      </c>
      <c r="W649">
        <v>18</v>
      </c>
      <c r="X649">
        <v>54</v>
      </c>
      <c r="Y649">
        <v>354</v>
      </c>
      <c r="Z649">
        <v>1</v>
      </c>
      <c r="AA649">
        <v>1</v>
      </c>
      <c r="AB649">
        <v>5</v>
      </c>
      <c r="AC649" t="s">
        <v>138</v>
      </c>
      <c r="AD649">
        <v>1570</v>
      </c>
      <c r="AE649">
        <v>28737</v>
      </c>
      <c r="AF649" t="s">
        <v>2011</v>
      </c>
      <c r="AG649" t="s">
        <v>1171</v>
      </c>
      <c r="AH649" t="s">
        <v>145</v>
      </c>
      <c r="AI649" t="s">
        <v>25</v>
      </c>
      <c r="AJ649">
        <v>6962</v>
      </c>
      <c r="AK649" t="s">
        <v>149</v>
      </c>
      <c r="AL649" t="s">
        <v>1086</v>
      </c>
      <c r="AT649" t="str">
        <f t="shared" si="40"/>
        <v>F E001-00000147</v>
      </c>
      <c r="AU649">
        <f t="shared" si="41"/>
        <v>300</v>
      </c>
      <c r="AV649">
        <f t="shared" si="42"/>
        <v>54</v>
      </c>
      <c r="AW649">
        <f t="shared" si="43"/>
        <v>354</v>
      </c>
    </row>
    <row r="650" spans="1:49" ht="15" customHeight="1">
      <c r="A650" t="s">
        <v>1172</v>
      </c>
      <c r="B650">
        <v>35</v>
      </c>
      <c r="C650" t="s">
        <v>21</v>
      </c>
      <c r="D650" s="10">
        <v>45814</v>
      </c>
      <c r="F650" t="s">
        <v>198</v>
      </c>
      <c r="H650" t="s">
        <v>137</v>
      </c>
      <c r="I650">
        <v>10708131917</v>
      </c>
      <c r="J650" t="s">
        <v>2479</v>
      </c>
      <c r="K650" s="10">
        <v>45814</v>
      </c>
      <c r="Q650">
        <v>1808</v>
      </c>
      <c r="R650">
        <v>1</v>
      </c>
      <c r="S650">
        <v>400</v>
      </c>
      <c r="T650">
        <v>400</v>
      </c>
      <c r="U650">
        <v>0</v>
      </c>
      <c r="V650">
        <v>400</v>
      </c>
      <c r="W650">
        <v>0</v>
      </c>
      <c r="X650">
        <v>0</v>
      </c>
      <c r="Y650">
        <v>400</v>
      </c>
      <c r="Z650">
        <v>1</v>
      </c>
      <c r="AA650">
        <v>1</v>
      </c>
      <c r="AB650">
        <v>2</v>
      </c>
      <c r="AC650" t="s">
        <v>1045</v>
      </c>
      <c r="AD650">
        <v>1816</v>
      </c>
      <c r="AE650">
        <v>28742</v>
      </c>
      <c r="AF650" t="s">
        <v>2158</v>
      </c>
      <c r="AG650" t="s">
        <v>1052</v>
      </c>
      <c r="AH650" t="s">
        <v>145</v>
      </c>
      <c r="AI650" t="s">
        <v>25</v>
      </c>
      <c r="AJ650">
        <v>877</v>
      </c>
      <c r="AK650" t="s">
        <v>147</v>
      </c>
      <c r="AL650" t="s">
        <v>1062</v>
      </c>
      <c r="AT650" t="str">
        <f t="shared" si="40"/>
        <v>R E001-35</v>
      </c>
      <c r="AU650">
        <f t="shared" si="41"/>
        <v>400</v>
      </c>
      <c r="AV650">
        <f t="shared" si="42"/>
        <v>0</v>
      </c>
      <c r="AW650">
        <f t="shared" si="43"/>
        <v>400</v>
      </c>
    </row>
    <row r="651" spans="1:49" ht="15" customHeight="1">
      <c r="A651" t="s">
        <v>1290</v>
      </c>
      <c r="B651" s="17" t="s">
        <v>1506</v>
      </c>
      <c r="C651" t="s">
        <v>21</v>
      </c>
      <c r="D651" s="10">
        <v>45812</v>
      </c>
      <c r="F651" t="s">
        <v>742</v>
      </c>
      <c r="H651" t="s">
        <v>137</v>
      </c>
      <c r="I651">
        <v>10726239245</v>
      </c>
      <c r="J651" t="s">
        <v>2480</v>
      </c>
      <c r="K651" s="10">
        <v>45812</v>
      </c>
      <c r="Q651">
        <v>1855</v>
      </c>
      <c r="R651">
        <v>1</v>
      </c>
      <c r="S651">
        <v>500</v>
      </c>
      <c r="T651">
        <v>500</v>
      </c>
      <c r="U651">
        <v>0</v>
      </c>
      <c r="V651">
        <v>500</v>
      </c>
      <c r="W651">
        <v>0</v>
      </c>
      <c r="X651">
        <v>0</v>
      </c>
      <c r="Y651">
        <v>500</v>
      </c>
      <c r="Z651">
        <v>1</v>
      </c>
      <c r="AA651">
        <v>1</v>
      </c>
      <c r="AB651">
        <v>5</v>
      </c>
      <c r="AC651" t="s">
        <v>138</v>
      </c>
      <c r="AD651">
        <v>1786</v>
      </c>
      <c r="AE651">
        <v>28744</v>
      </c>
      <c r="AF651" t="s">
        <v>2090</v>
      </c>
      <c r="AG651" t="s">
        <v>139</v>
      </c>
      <c r="AH651" t="s">
        <v>145</v>
      </c>
      <c r="AI651" t="s">
        <v>25</v>
      </c>
      <c r="AJ651">
        <v>6743</v>
      </c>
      <c r="AK651" t="s">
        <v>1040</v>
      </c>
      <c r="AL651" t="s">
        <v>1047</v>
      </c>
      <c r="AT651" t="str">
        <f t="shared" si="40"/>
        <v>RE-00117</v>
      </c>
      <c r="AU651">
        <f t="shared" si="41"/>
        <v>500</v>
      </c>
      <c r="AV651">
        <f t="shared" si="42"/>
        <v>0</v>
      </c>
      <c r="AW651">
        <f t="shared" si="43"/>
        <v>500</v>
      </c>
    </row>
    <row r="652" spans="1:49" ht="15" customHeight="1">
      <c r="A652" t="s">
        <v>1183</v>
      </c>
      <c r="B652" s="17" t="s">
        <v>1204</v>
      </c>
      <c r="C652" t="s">
        <v>21</v>
      </c>
      <c r="D652" s="10">
        <v>45812</v>
      </c>
      <c r="F652" t="s">
        <v>1076</v>
      </c>
      <c r="H652" t="s">
        <v>137</v>
      </c>
      <c r="I652">
        <v>10440668581</v>
      </c>
      <c r="J652" t="s">
        <v>2481</v>
      </c>
      <c r="K652" s="10">
        <v>45812</v>
      </c>
      <c r="Q652">
        <v>1910</v>
      </c>
      <c r="R652">
        <v>1</v>
      </c>
      <c r="S652">
        <v>261</v>
      </c>
      <c r="T652">
        <v>307.98</v>
      </c>
      <c r="U652">
        <v>0</v>
      </c>
      <c r="V652">
        <v>261</v>
      </c>
      <c r="W652">
        <v>18</v>
      </c>
      <c r="X652" s="17">
        <v>46.98</v>
      </c>
      <c r="Y652">
        <v>307.98</v>
      </c>
      <c r="Z652">
        <v>1</v>
      </c>
      <c r="AA652">
        <v>1</v>
      </c>
      <c r="AB652">
        <v>2</v>
      </c>
      <c r="AC652" t="s">
        <v>1045</v>
      </c>
      <c r="AD652">
        <v>1389</v>
      </c>
      <c r="AE652">
        <v>28730</v>
      </c>
      <c r="AF652" t="s">
        <v>2278</v>
      </c>
      <c r="AG652" t="s">
        <v>139</v>
      </c>
      <c r="AH652" t="s">
        <v>145</v>
      </c>
      <c r="AI652" t="s">
        <v>25</v>
      </c>
      <c r="AJ652">
        <v>6743</v>
      </c>
      <c r="AK652" t="s">
        <v>1040</v>
      </c>
      <c r="AL652" t="s">
        <v>1053</v>
      </c>
      <c r="AT652" t="str">
        <f t="shared" si="40"/>
        <v>F E001-00000060</v>
      </c>
      <c r="AU652">
        <f t="shared" si="41"/>
        <v>261</v>
      </c>
      <c r="AV652">
        <f t="shared" si="42"/>
        <v>46.98</v>
      </c>
      <c r="AW652">
        <f t="shared" si="43"/>
        <v>307.98</v>
      </c>
    </row>
    <row r="653" spans="1:49" ht="15" customHeight="1">
      <c r="A653" t="s">
        <v>1290</v>
      </c>
      <c r="B653" s="17" t="s">
        <v>1507</v>
      </c>
      <c r="C653" t="s">
        <v>21</v>
      </c>
      <c r="D653" s="10">
        <v>45812</v>
      </c>
      <c r="F653" t="s">
        <v>546</v>
      </c>
      <c r="H653" t="s">
        <v>137</v>
      </c>
      <c r="I653">
        <v>10466293429</v>
      </c>
      <c r="J653" t="s">
        <v>2482</v>
      </c>
      <c r="K653" s="10">
        <v>45812</v>
      </c>
      <c r="Q653">
        <v>279</v>
      </c>
      <c r="R653">
        <v>1</v>
      </c>
      <c r="S653">
        <v>5776.55</v>
      </c>
      <c r="T653">
        <v>5776.55</v>
      </c>
      <c r="U653">
        <v>0</v>
      </c>
      <c r="V653">
        <v>5776.55</v>
      </c>
      <c r="W653">
        <v>0</v>
      </c>
      <c r="X653">
        <v>0</v>
      </c>
      <c r="Y653">
        <v>5776.55</v>
      </c>
      <c r="Z653">
        <v>1</v>
      </c>
      <c r="AA653">
        <v>1</v>
      </c>
      <c r="AB653">
        <v>2</v>
      </c>
      <c r="AC653" t="s">
        <v>1045</v>
      </c>
      <c r="AD653">
        <v>1752</v>
      </c>
      <c r="AE653">
        <v>28728</v>
      </c>
      <c r="AF653" t="s">
        <v>2061</v>
      </c>
      <c r="AG653" t="s">
        <v>138</v>
      </c>
      <c r="AH653" t="s">
        <v>145</v>
      </c>
      <c r="AI653" t="s">
        <v>25</v>
      </c>
      <c r="AJ653">
        <v>877</v>
      </c>
      <c r="AK653" t="s">
        <v>147</v>
      </c>
      <c r="AL653" t="s">
        <v>1047</v>
      </c>
      <c r="AT653" t="str">
        <f t="shared" si="40"/>
        <v>RE-00173</v>
      </c>
      <c r="AU653">
        <f t="shared" si="41"/>
        <v>5776.55</v>
      </c>
      <c r="AV653">
        <f t="shared" si="42"/>
        <v>0</v>
      </c>
      <c r="AW653">
        <f t="shared" si="43"/>
        <v>5776.55</v>
      </c>
    </row>
    <row r="654" spans="1:49" ht="15" customHeight="1">
      <c r="A654" t="s">
        <v>1194</v>
      </c>
      <c r="B654" s="17" t="s">
        <v>1508</v>
      </c>
      <c r="C654" t="s">
        <v>21</v>
      </c>
      <c r="D654" s="10">
        <v>45812</v>
      </c>
      <c r="F654" t="s">
        <v>858</v>
      </c>
      <c r="H654" t="s">
        <v>137</v>
      </c>
      <c r="I654">
        <v>20520924770</v>
      </c>
      <c r="J654" t="s">
        <v>2483</v>
      </c>
      <c r="K654" s="10">
        <v>45812</v>
      </c>
      <c r="Q654">
        <v>260</v>
      </c>
      <c r="R654">
        <v>1</v>
      </c>
      <c r="S654">
        <v>338.98</v>
      </c>
      <c r="T654">
        <v>400</v>
      </c>
      <c r="U654">
        <v>0</v>
      </c>
      <c r="V654">
        <v>338.98</v>
      </c>
      <c r="W654">
        <v>18</v>
      </c>
      <c r="X654" s="17">
        <v>61.019999999999897</v>
      </c>
      <c r="Y654">
        <v>400</v>
      </c>
      <c r="Z654">
        <v>1</v>
      </c>
      <c r="AA654">
        <v>1</v>
      </c>
      <c r="AB654">
        <v>5</v>
      </c>
      <c r="AC654" t="s">
        <v>138</v>
      </c>
      <c r="AD654">
        <v>1582</v>
      </c>
      <c r="AE654">
        <v>28722</v>
      </c>
      <c r="AF654" t="s">
        <v>1274</v>
      </c>
      <c r="AG654" t="s">
        <v>1135</v>
      </c>
      <c r="AH654" t="s">
        <v>145</v>
      </c>
      <c r="AI654" t="s">
        <v>25</v>
      </c>
      <c r="AJ654">
        <v>6403</v>
      </c>
      <c r="AK654" t="s">
        <v>1509</v>
      </c>
      <c r="AL654" t="s">
        <v>1213</v>
      </c>
      <c r="AT654" t="str">
        <f t="shared" si="40"/>
        <v>F F002-00003881</v>
      </c>
      <c r="AU654">
        <f t="shared" si="41"/>
        <v>338.98</v>
      </c>
      <c r="AV654">
        <f t="shared" si="42"/>
        <v>61.019999999999897</v>
      </c>
      <c r="AW654">
        <f t="shared" si="43"/>
        <v>400</v>
      </c>
    </row>
    <row r="655" spans="1:49" ht="15" customHeight="1">
      <c r="A655" t="s">
        <v>1194</v>
      </c>
      <c r="B655" s="17" t="s">
        <v>1508</v>
      </c>
      <c r="C655" t="s">
        <v>21</v>
      </c>
      <c r="D655" s="10">
        <v>45812</v>
      </c>
      <c r="F655" t="s">
        <v>858</v>
      </c>
      <c r="H655" t="s">
        <v>137</v>
      </c>
      <c r="I655">
        <v>20520924770</v>
      </c>
      <c r="J655" t="s">
        <v>2483</v>
      </c>
      <c r="K655" s="10">
        <v>45812</v>
      </c>
      <c r="Q655">
        <v>258</v>
      </c>
      <c r="R655">
        <v>6</v>
      </c>
      <c r="S655">
        <v>101.69499999999999</v>
      </c>
      <c r="T655">
        <v>120</v>
      </c>
      <c r="U655">
        <v>0</v>
      </c>
      <c r="V655">
        <v>610.16999999999996</v>
      </c>
      <c r="W655">
        <v>18</v>
      </c>
      <c r="X655" s="17">
        <v>109.83</v>
      </c>
      <c r="Y655">
        <v>720</v>
      </c>
      <c r="Z655">
        <v>1</v>
      </c>
      <c r="AA655">
        <v>1</v>
      </c>
      <c r="AB655">
        <v>5</v>
      </c>
      <c r="AC655" t="s">
        <v>138</v>
      </c>
      <c r="AD655">
        <v>1582</v>
      </c>
      <c r="AE655">
        <v>28725</v>
      </c>
      <c r="AF655" t="s">
        <v>1510</v>
      </c>
      <c r="AG655" t="s">
        <v>1135</v>
      </c>
      <c r="AH655" t="s">
        <v>145</v>
      </c>
      <c r="AI655" t="s">
        <v>25</v>
      </c>
      <c r="AJ655">
        <v>6403</v>
      </c>
      <c r="AK655" t="s">
        <v>1509</v>
      </c>
      <c r="AL655" t="s">
        <v>1213</v>
      </c>
      <c r="AT655" t="str">
        <f t="shared" si="40"/>
        <v>F F002-00003881</v>
      </c>
      <c r="AU655">
        <f t="shared" si="41"/>
        <v>610.16999999999996</v>
      </c>
      <c r="AV655">
        <f t="shared" si="42"/>
        <v>109.83</v>
      </c>
      <c r="AW655">
        <f t="shared" si="43"/>
        <v>720</v>
      </c>
    </row>
    <row r="656" spans="1:49" ht="15" customHeight="1">
      <c r="A656" t="s">
        <v>1183</v>
      </c>
      <c r="B656" s="17" t="s">
        <v>1511</v>
      </c>
      <c r="C656" t="s">
        <v>21</v>
      </c>
      <c r="D656" s="10">
        <v>45811</v>
      </c>
      <c r="F656" t="s">
        <v>328</v>
      </c>
      <c r="G656" t="s">
        <v>1122</v>
      </c>
      <c r="H656" t="s">
        <v>137</v>
      </c>
      <c r="I656">
        <v>20563684268</v>
      </c>
      <c r="J656" t="s">
        <v>2484</v>
      </c>
      <c r="K656" s="10">
        <v>45811</v>
      </c>
      <c r="Q656">
        <v>279</v>
      </c>
      <c r="R656">
        <v>5</v>
      </c>
      <c r="S656">
        <v>250</v>
      </c>
      <c r="T656">
        <v>295</v>
      </c>
      <c r="U656">
        <v>0</v>
      </c>
      <c r="V656">
        <v>1250</v>
      </c>
      <c r="W656">
        <v>18</v>
      </c>
      <c r="X656">
        <v>225</v>
      </c>
      <c r="Y656">
        <v>1475</v>
      </c>
      <c r="Z656">
        <v>1</v>
      </c>
      <c r="AA656">
        <v>1</v>
      </c>
      <c r="AB656">
        <v>5</v>
      </c>
      <c r="AC656" t="s">
        <v>138</v>
      </c>
      <c r="AD656">
        <v>384</v>
      </c>
      <c r="AE656">
        <v>28700</v>
      </c>
      <c r="AF656" t="s">
        <v>2061</v>
      </c>
      <c r="AG656" t="s">
        <v>138</v>
      </c>
      <c r="AH656" t="s">
        <v>145</v>
      </c>
      <c r="AI656" t="s">
        <v>25</v>
      </c>
      <c r="AJ656">
        <v>6743</v>
      </c>
      <c r="AK656" t="s">
        <v>1040</v>
      </c>
      <c r="AL656" t="s">
        <v>1123</v>
      </c>
      <c r="AT656" t="str">
        <f t="shared" si="40"/>
        <v>F E001-00000496</v>
      </c>
      <c r="AU656">
        <f t="shared" si="41"/>
        <v>1250</v>
      </c>
      <c r="AV656">
        <f t="shared" si="42"/>
        <v>225</v>
      </c>
      <c r="AW656">
        <f t="shared" si="43"/>
        <v>1475</v>
      </c>
    </row>
    <row r="657" spans="1:49" ht="15" customHeight="1">
      <c r="A657" t="s">
        <v>1183</v>
      </c>
      <c r="B657" s="17" t="s">
        <v>1511</v>
      </c>
      <c r="C657" t="s">
        <v>21</v>
      </c>
      <c r="D657" s="10">
        <v>45811</v>
      </c>
      <c r="F657" t="s">
        <v>328</v>
      </c>
      <c r="G657" t="s">
        <v>1122</v>
      </c>
      <c r="H657" t="s">
        <v>137</v>
      </c>
      <c r="I657">
        <v>20563684268</v>
      </c>
      <c r="J657" t="s">
        <v>2484</v>
      </c>
      <c r="K657" s="10">
        <v>45811</v>
      </c>
      <c r="Q657">
        <v>279</v>
      </c>
      <c r="R657">
        <v>2</v>
      </c>
      <c r="S657">
        <v>200</v>
      </c>
      <c r="T657">
        <v>236</v>
      </c>
      <c r="U657">
        <v>0</v>
      </c>
      <c r="V657">
        <v>400</v>
      </c>
      <c r="W657">
        <v>18</v>
      </c>
      <c r="X657">
        <v>72</v>
      </c>
      <c r="Y657">
        <v>472</v>
      </c>
      <c r="Z657">
        <v>1</v>
      </c>
      <c r="AA657">
        <v>1</v>
      </c>
      <c r="AB657">
        <v>5</v>
      </c>
      <c r="AC657" t="s">
        <v>138</v>
      </c>
      <c r="AD657">
        <v>384</v>
      </c>
      <c r="AE657">
        <v>28701</v>
      </c>
      <c r="AF657" t="s">
        <v>2061</v>
      </c>
      <c r="AG657" t="s">
        <v>138</v>
      </c>
      <c r="AH657" t="s">
        <v>145</v>
      </c>
      <c r="AI657" t="s">
        <v>25</v>
      </c>
      <c r="AJ657">
        <v>6743</v>
      </c>
      <c r="AK657" t="s">
        <v>1040</v>
      </c>
      <c r="AL657" t="s">
        <v>1123</v>
      </c>
      <c r="AT657" t="str">
        <f t="shared" si="40"/>
        <v>F E001-00000496</v>
      </c>
      <c r="AU657">
        <f t="shared" si="41"/>
        <v>400</v>
      </c>
      <c r="AV657">
        <f t="shared" si="42"/>
        <v>72</v>
      </c>
      <c r="AW657">
        <f t="shared" si="43"/>
        <v>472</v>
      </c>
    </row>
    <row r="658" spans="1:49" ht="15" customHeight="1">
      <c r="A658" t="s">
        <v>1183</v>
      </c>
      <c r="B658" s="17" t="s">
        <v>1511</v>
      </c>
      <c r="C658" t="s">
        <v>21</v>
      </c>
      <c r="D658" s="10">
        <v>45811</v>
      </c>
      <c r="F658" t="s">
        <v>328</v>
      </c>
      <c r="G658" t="s">
        <v>1122</v>
      </c>
      <c r="H658" t="s">
        <v>137</v>
      </c>
      <c r="I658">
        <v>20563684268</v>
      </c>
      <c r="J658" t="s">
        <v>2484</v>
      </c>
      <c r="K658" s="10">
        <v>45811</v>
      </c>
      <c r="Q658">
        <v>279</v>
      </c>
      <c r="R658">
        <v>18</v>
      </c>
      <c r="S658">
        <v>50</v>
      </c>
      <c r="T658">
        <v>59</v>
      </c>
      <c r="U658">
        <v>0</v>
      </c>
      <c r="V658">
        <v>900</v>
      </c>
      <c r="W658">
        <v>18</v>
      </c>
      <c r="X658">
        <v>162</v>
      </c>
      <c r="Y658">
        <v>1062</v>
      </c>
      <c r="Z658">
        <v>1</v>
      </c>
      <c r="AA658">
        <v>1</v>
      </c>
      <c r="AB658">
        <v>5</v>
      </c>
      <c r="AC658" t="s">
        <v>138</v>
      </c>
      <c r="AD658">
        <v>384</v>
      </c>
      <c r="AE658">
        <v>28702</v>
      </c>
      <c r="AF658" t="s">
        <v>2061</v>
      </c>
      <c r="AG658" t="s">
        <v>138</v>
      </c>
      <c r="AH658" t="s">
        <v>145</v>
      </c>
      <c r="AI658" t="s">
        <v>25</v>
      </c>
      <c r="AJ658">
        <v>6743</v>
      </c>
      <c r="AK658" t="s">
        <v>1040</v>
      </c>
      <c r="AL658" t="s">
        <v>1123</v>
      </c>
      <c r="AT658" t="str">
        <f t="shared" si="40"/>
        <v>F E001-00000496</v>
      </c>
      <c r="AU658">
        <f t="shared" si="41"/>
        <v>900</v>
      </c>
      <c r="AV658">
        <f t="shared" si="42"/>
        <v>162</v>
      </c>
      <c r="AW658">
        <f t="shared" si="43"/>
        <v>1062</v>
      </c>
    </row>
    <row r="659" spans="1:49" ht="15" customHeight="1">
      <c r="A659" t="s">
        <v>1183</v>
      </c>
      <c r="B659" s="17" t="s">
        <v>1511</v>
      </c>
      <c r="C659" t="s">
        <v>21</v>
      </c>
      <c r="D659" s="10">
        <v>45811</v>
      </c>
      <c r="F659" t="s">
        <v>328</v>
      </c>
      <c r="G659" t="s">
        <v>1122</v>
      </c>
      <c r="H659" t="s">
        <v>137</v>
      </c>
      <c r="I659">
        <v>20563684268</v>
      </c>
      <c r="J659" t="s">
        <v>2484</v>
      </c>
      <c r="K659" s="10">
        <v>45811</v>
      </c>
      <c r="Q659">
        <v>279</v>
      </c>
      <c r="R659">
        <v>6</v>
      </c>
      <c r="S659">
        <v>35.5</v>
      </c>
      <c r="T659">
        <v>41.89</v>
      </c>
      <c r="U659">
        <v>0</v>
      </c>
      <c r="V659">
        <v>213</v>
      </c>
      <c r="W659">
        <v>18</v>
      </c>
      <c r="X659">
        <v>38.340000000000003</v>
      </c>
      <c r="Y659">
        <v>251.34</v>
      </c>
      <c r="Z659">
        <v>1</v>
      </c>
      <c r="AA659">
        <v>1</v>
      </c>
      <c r="AB659">
        <v>5</v>
      </c>
      <c r="AC659" t="s">
        <v>138</v>
      </c>
      <c r="AD659">
        <v>384</v>
      </c>
      <c r="AE659">
        <v>28703</v>
      </c>
      <c r="AF659" t="s">
        <v>2061</v>
      </c>
      <c r="AG659" t="s">
        <v>138</v>
      </c>
      <c r="AH659" t="s">
        <v>145</v>
      </c>
      <c r="AI659" t="s">
        <v>25</v>
      </c>
      <c r="AJ659">
        <v>6743</v>
      </c>
      <c r="AK659" t="s">
        <v>1040</v>
      </c>
      <c r="AL659" t="s">
        <v>1123</v>
      </c>
      <c r="AT659" t="str">
        <f t="shared" si="40"/>
        <v>F E001-00000496</v>
      </c>
      <c r="AU659">
        <f t="shared" si="41"/>
        <v>213</v>
      </c>
      <c r="AV659">
        <f t="shared" si="42"/>
        <v>38.340000000000003</v>
      </c>
      <c r="AW659">
        <f t="shared" si="43"/>
        <v>251.34</v>
      </c>
    </row>
    <row r="660" spans="1:49" ht="15" customHeight="1">
      <c r="A660" t="s">
        <v>1183</v>
      </c>
      <c r="B660" s="17" t="s">
        <v>1511</v>
      </c>
      <c r="C660" t="s">
        <v>21</v>
      </c>
      <c r="D660" s="10">
        <v>45811</v>
      </c>
      <c r="F660" t="s">
        <v>328</v>
      </c>
      <c r="G660" t="s">
        <v>1122</v>
      </c>
      <c r="H660" t="s">
        <v>137</v>
      </c>
      <c r="I660">
        <v>20563684268</v>
      </c>
      <c r="J660" t="s">
        <v>2484</v>
      </c>
      <c r="K660" s="10">
        <v>45811</v>
      </c>
      <c r="Q660">
        <v>279</v>
      </c>
      <c r="R660">
        <v>10</v>
      </c>
      <c r="S660">
        <v>100</v>
      </c>
      <c r="T660">
        <v>118</v>
      </c>
      <c r="U660">
        <v>0</v>
      </c>
      <c r="V660">
        <v>1000</v>
      </c>
      <c r="W660">
        <v>18</v>
      </c>
      <c r="X660">
        <v>180</v>
      </c>
      <c r="Y660">
        <v>1180</v>
      </c>
      <c r="Z660">
        <v>1</v>
      </c>
      <c r="AA660">
        <v>1</v>
      </c>
      <c r="AB660">
        <v>5</v>
      </c>
      <c r="AC660" t="s">
        <v>138</v>
      </c>
      <c r="AD660">
        <v>384</v>
      </c>
      <c r="AE660">
        <v>28704</v>
      </c>
      <c r="AF660" t="s">
        <v>2061</v>
      </c>
      <c r="AG660" t="s">
        <v>138</v>
      </c>
      <c r="AH660" t="s">
        <v>145</v>
      </c>
      <c r="AI660" t="s">
        <v>25</v>
      </c>
      <c r="AJ660">
        <v>6743</v>
      </c>
      <c r="AK660" t="s">
        <v>1040</v>
      </c>
      <c r="AL660" t="s">
        <v>1123</v>
      </c>
      <c r="AT660" t="str">
        <f t="shared" si="40"/>
        <v>F E001-00000496</v>
      </c>
      <c r="AU660">
        <f t="shared" si="41"/>
        <v>1000</v>
      </c>
      <c r="AV660">
        <f t="shared" si="42"/>
        <v>180</v>
      </c>
      <c r="AW660">
        <f t="shared" si="43"/>
        <v>1180</v>
      </c>
    </row>
    <row r="661" spans="1:49" ht="15" customHeight="1">
      <c r="A661" t="s">
        <v>1183</v>
      </c>
      <c r="B661" s="17" t="s">
        <v>1511</v>
      </c>
      <c r="C661" t="s">
        <v>21</v>
      </c>
      <c r="D661" s="10">
        <v>45811</v>
      </c>
      <c r="F661" t="s">
        <v>328</v>
      </c>
      <c r="G661" t="s">
        <v>1122</v>
      </c>
      <c r="H661" t="s">
        <v>137</v>
      </c>
      <c r="I661">
        <v>20563684268</v>
      </c>
      <c r="J661" t="s">
        <v>2484</v>
      </c>
      <c r="K661" s="10">
        <v>45811</v>
      </c>
      <c r="Q661">
        <v>279</v>
      </c>
      <c r="R661">
        <v>4</v>
      </c>
      <c r="S661">
        <v>250</v>
      </c>
      <c r="T661">
        <v>295</v>
      </c>
      <c r="U661">
        <v>0</v>
      </c>
      <c r="V661">
        <v>1000</v>
      </c>
      <c r="W661">
        <v>18</v>
      </c>
      <c r="X661">
        <v>180</v>
      </c>
      <c r="Y661">
        <v>1180</v>
      </c>
      <c r="Z661">
        <v>1</v>
      </c>
      <c r="AA661">
        <v>1</v>
      </c>
      <c r="AB661">
        <v>5</v>
      </c>
      <c r="AC661" t="s">
        <v>138</v>
      </c>
      <c r="AD661">
        <v>384</v>
      </c>
      <c r="AE661">
        <v>28705</v>
      </c>
      <c r="AF661" t="s">
        <v>2061</v>
      </c>
      <c r="AG661" t="s">
        <v>138</v>
      </c>
      <c r="AH661" t="s">
        <v>145</v>
      </c>
      <c r="AI661" t="s">
        <v>25</v>
      </c>
      <c r="AJ661">
        <v>6743</v>
      </c>
      <c r="AK661" t="s">
        <v>1040</v>
      </c>
      <c r="AL661" t="s">
        <v>1123</v>
      </c>
      <c r="AT661" t="str">
        <f t="shared" si="40"/>
        <v>F E001-00000496</v>
      </c>
      <c r="AU661">
        <f t="shared" si="41"/>
        <v>1000</v>
      </c>
      <c r="AV661">
        <f t="shared" si="42"/>
        <v>180</v>
      </c>
      <c r="AW661">
        <f t="shared" si="43"/>
        <v>1180</v>
      </c>
    </row>
    <row r="662" spans="1:49" ht="15" customHeight="1">
      <c r="A662" t="s">
        <v>1183</v>
      </c>
      <c r="B662" s="17" t="s">
        <v>1511</v>
      </c>
      <c r="C662" t="s">
        <v>21</v>
      </c>
      <c r="D662" s="10">
        <v>45811</v>
      </c>
      <c r="F662" t="s">
        <v>328</v>
      </c>
      <c r="G662" t="s">
        <v>1122</v>
      </c>
      <c r="H662" t="s">
        <v>137</v>
      </c>
      <c r="I662">
        <v>20563684268</v>
      </c>
      <c r="J662" t="s">
        <v>2484</v>
      </c>
      <c r="K662" s="10">
        <v>45811</v>
      </c>
      <c r="Q662">
        <v>279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1</v>
      </c>
      <c r="AB662">
        <v>5</v>
      </c>
      <c r="AC662" t="s">
        <v>138</v>
      </c>
      <c r="AD662">
        <v>384</v>
      </c>
      <c r="AE662">
        <v>28706</v>
      </c>
      <c r="AF662" t="s">
        <v>2061</v>
      </c>
      <c r="AG662" t="s">
        <v>138</v>
      </c>
      <c r="AH662" t="s">
        <v>145</v>
      </c>
      <c r="AI662" t="s">
        <v>25</v>
      </c>
      <c r="AJ662">
        <v>6743</v>
      </c>
      <c r="AK662" t="s">
        <v>1040</v>
      </c>
      <c r="AL662" t="s">
        <v>1123</v>
      </c>
      <c r="AT662" t="str">
        <f t="shared" si="40"/>
        <v>F E001-00000496</v>
      </c>
      <c r="AU662">
        <f t="shared" si="41"/>
        <v>0</v>
      </c>
      <c r="AV662">
        <f t="shared" si="42"/>
        <v>0</v>
      </c>
      <c r="AW662">
        <f t="shared" si="43"/>
        <v>0</v>
      </c>
    </row>
    <row r="663" spans="1:49" ht="15" customHeight="1">
      <c r="A663" t="s">
        <v>1183</v>
      </c>
      <c r="B663" s="17" t="s">
        <v>1511</v>
      </c>
      <c r="C663" t="s">
        <v>21</v>
      </c>
      <c r="D663" s="10">
        <v>45811</v>
      </c>
      <c r="F663" t="s">
        <v>328</v>
      </c>
      <c r="G663" t="s">
        <v>1122</v>
      </c>
      <c r="H663" t="s">
        <v>137</v>
      </c>
      <c r="I663">
        <v>20563684268</v>
      </c>
      <c r="J663" t="s">
        <v>2484</v>
      </c>
      <c r="K663" s="10">
        <v>45811</v>
      </c>
      <c r="Q663">
        <v>279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1</v>
      </c>
      <c r="AB663">
        <v>5</v>
      </c>
      <c r="AC663" t="s">
        <v>138</v>
      </c>
      <c r="AD663">
        <v>384</v>
      </c>
      <c r="AE663">
        <v>28707</v>
      </c>
      <c r="AF663" t="s">
        <v>2061</v>
      </c>
      <c r="AG663" t="s">
        <v>138</v>
      </c>
      <c r="AH663" t="s">
        <v>145</v>
      </c>
      <c r="AI663" t="s">
        <v>25</v>
      </c>
      <c r="AJ663">
        <v>6743</v>
      </c>
      <c r="AK663" t="s">
        <v>1040</v>
      </c>
      <c r="AL663" t="s">
        <v>1123</v>
      </c>
      <c r="AT663" t="str">
        <f t="shared" si="40"/>
        <v>F E001-00000496</v>
      </c>
      <c r="AU663">
        <f t="shared" si="41"/>
        <v>0</v>
      </c>
      <c r="AV663">
        <f t="shared" si="42"/>
        <v>0</v>
      </c>
      <c r="AW663">
        <f t="shared" si="43"/>
        <v>0</v>
      </c>
    </row>
    <row r="664" spans="1:49" ht="15" customHeight="1">
      <c r="A664" t="s">
        <v>1183</v>
      </c>
      <c r="B664" s="17" t="s">
        <v>1511</v>
      </c>
      <c r="C664" t="s">
        <v>21</v>
      </c>
      <c r="D664" s="10">
        <v>45811</v>
      </c>
      <c r="F664" t="s">
        <v>328</v>
      </c>
      <c r="G664" t="s">
        <v>1122</v>
      </c>
      <c r="H664" t="s">
        <v>137</v>
      </c>
      <c r="I664">
        <v>20563684268</v>
      </c>
      <c r="J664" t="s">
        <v>2484</v>
      </c>
      <c r="K664" s="10">
        <v>45811</v>
      </c>
      <c r="Q664">
        <v>279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>
        <v>5</v>
      </c>
      <c r="AC664" t="s">
        <v>138</v>
      </c>
      <c r="AD664">
        <v>384</v>
      </c>
      <c r="AE664">
        <v>28708</v>
      </c>
      <c r="AF664" t="s">
        <v>2061</v>
      </c>
      <c r="AG664" t="s">
        <v>138</v>
      </c>
      <c r="AH664" t="s">
        <v>145</v>
      </c>
      <c r="AI664" t="s">
        <v>25</v>
      </c>
      <c r="AJ664">
        <v>6743</v>
      </c>
      <c r="AK664" t="s">
        <v>1040</v>
      </c>
      <c r="AL664" t="s">
        <v>1123</v>
      </c>
      <c r="AT664" t="str">
        <f t="shared" si="40"/>
        <v>F E001-00000496</v>
      </c>
      <c r="AU664">
        <f t="shared" si="41"/>
        <v>0</v>
      </c>
      <c r="AV664">
        <f t="shared" si="42"/>
        <v>0</v>
      </c>
      <c r="AW664">
        <f t="shared" si="43"/>
        <v>0</v>
      </c>
    </row>
    <row r="665" spans="1:49" ht="15" customHeight="1">
      <c r="A665" t="s">
        <v>1183</v>
      </c>
      <c r="B665" s="17" t="s">
        <v>1511</v>
      </c>
      <c r="C665" t="s">
        <v>21</v>
      </c>
      <c r="D665" s="10">
        <v>45811</v>
      </c>
      <c r="F665" t="s">
        <v>328</v>
      </c>
      <c r="G665" t="s">
        <v>1122</v>
      </c>
      <c r="H665" t="s">
        <v>137</v>
      </c>
      <c r="I665">
        <v>20563684268</v>
      </c>
      <c r="J665" t="s">
        <v>2484</v>
      </c>
      <c r="K665" s="10">
        <v>45811</v>
      </c>
      <c r="Q665">
        <v>279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1</v>
      </c>
      <c r="AB665">
        <v>5</v>
      </c>
      <c r="AC665" t="s">
        <v>138</v>
      </c>
      <c r="AD665">
        <v>384</v>
      </c>
      <c r="AE665">
        <v>28709</v>
      </c>
      <c r="AF665" t="s">
        <v>2061</v>
      </c>
      <c r="AG665" t="s">
        <v>138</v>
      </c>
      <c r="AH665" t="s">
        <v>145</v>
      </c>
      <c r="AI665" t="s">
        <v>25</v>
      </c>
      <c r="AJ665">
        <v>6743</v>
      </c>
      <c r="AK665" t="s">
        <v>1040</v>
      </c>
      <c r="AL665" t="s">
        <v>1123</v>
      </c>
      <c r="AT665" t="str">
        <f t="shared" si="40"/>
        <v>F E001-00000496</v>
      </c>
      <c r="AU665">
        <f t="shared" si="41"/>
        <v>0</v>
      </c>
      <c r="AV665">
        <f t="shared" si="42"/>
        <v>0</v>
      </c>
      <c r="AW665">
        <f t="shared" si="43"/>
        <v>0</v>
      </c>
    </row>
    <row r="666" spans="1:49" ht="15" customHeight="1">
      <c r="A666" t="s">
        <v>1194</v>
      </c>
      <c r="B666" s="17" t="s">
        <v>1512</v>
      </c>
      <c r="C666" t="s">
        <v>21</v>
      </c>
      <c r="D666" s="10">
        <v>45811</v>
      </c>
      <c r="F666" t="s">
        <v>92</v>
      </c>
      <c r="H666" t="s">
        <v>137</v>
      </c>
      <c r="I666">
        <v>20421530107</v>
      </c>
      <c r="J666" t="s">
        <v>2485</v>
      </c>
      <c r="K666" s="10">
        <v>45811</v>
      </c>
      <c r="Q666">
        <v>1895</v>
      </c>
      <c r="R666">
        <v>1</v>
      </c>
      <c r="S666">
        <v>805.08</v>
      </c>
      <c r="T666">
        <v>949.99</v>
      </c>
      <c r="U666">
        <v>0</v>
      </c>
      <c r="V666">
        <v>805.08</v>
      </c>
      <c r="W666">
        <v>18</v>
      </c>
      <c r="X666" s="17">
        <v>144.909999999999</v>
      </c>
      <c r="Y666">
        <v>949.99</v>
      </c>
      <c r="Z666">
        <v>1</v>
      </c>
      <c r="AA666">
        <v>1</v>
      </c>
      <c r="AB666">
        <v>5</v>
      </c>
      <c r="AC666" t="s">
        <v>138</v>
      </c>
      <c r="AD666">
        <v>733</v>
      </c>
      <c r="AE666">
        <v>28687</v>
      </c>
      <c r="AF666" t="s">
        <v>2218</v>
      </c>
      <c r="AG666" t="s">
        <v>139</v>
      </c>
      <c r="AH666" t="s">
        <v>145</v>
      </c>
      <c r="AI666" t="s">
        <v>25</v>
      </c>
      <c r="AJ666">
        <v>6748</v>
      </c>
      <c r="AK666" t="s">
        <v>1387</v>
      </c>
      <c r="AL666" t="s">
        <v>1086</v>
      </c>
      <c r="AT666" t="str">
        <f t="shared" si="40"/>
        <v>F F002-00031205</v>
      </c>
      <c r="AU666">
        <f t="shared" si="41"/>
        <v>805.08</v>
      </c>
      <c r="AV666">
        <f t="shared" si="42"/>
        <v>144.909999999999</v>
      </c>
      <c r="AW666">
        <f t="shared" si="43"/>
        <v>949.99</v>
      </c>
    </row>
    <row r="667" spans="1:49" ht="15" customHeight="1">
      <c r="A667" t="s">
        <v>1194</v>
      </c>
      <c r="B667" s="17" t="s">
        <v>1512</v>
      </c>
      <c r="C667" t="s">
        <v>21</v>
      </c>
      <c r="D667" s="10">
        <v>45811</v>
      </c>
      <c r="F667" t="s">
        <v>92</v>
      </c>
      <c r="H667" t="s">
        <v>137</v>
      </c>
      <c r="I667">
        <v>20421530107</v>
      </c>
      <c r="J667" t="s">
        <v>2485</v>
      </c>
      <c r="K667" s="10">
        <v>45811</v>
      </c>
      <c r="Q667">
        <v>1895</v>
      </c>
      <c r="R667">
        <v>1</v>
      </c>
      <c r="S667">
        <v>805.08</v>
      </c>
      <c r="T667">
        <v>949.99</v>
      </c>
      <c r="U667">
        <v>0</v>
      </c>
      <c r="V667">
        <v>805.08</v>
      </c>
      <c r="W667">
        <v>18</v>
      </c>
      <c r="X667" s="17">
        <v>144.909999999999</v>
      </c>
      <c r="Y667">
        <v>949.99</v>
      </c>
      <c r="Z667">
        <v>1</v>
      </c>
      <c r="AA667">
        <v>1</v>
      </c>
      <c r="AB667">
        <v>5</v>
      </c>
      <c r="AC667" t="s">
        <v>138</v>
      </c>
      <c r="AD667">
        <v>733</v>
      </c>
      <c r="AE667">
        <v>28688</v>
      </c>
      <c r="AF667" t="s">
        <v>2218</v>
      </c>
      <c r="AG667" t="s">
        <v>139</v>
      </c>
      <c r="AH667" t="s">
        <v>145</v>
      </c>
      <c r="AI667" t="s">
        <v>25</v>
      </c>
      <c r="AJ667">
        <v>6748</v>
      </c>
      <c r="AK667" t="s">
        <v>1387</v>
      </c>
      <c r="AL667" t="s">
        <v>1086</v>
      </c>
      <c r="AT667" t="str">
        <f t="shared" si="40"/>
        <v>F F002-00031205</v>
      </c>
      <c r="AU667">
        <f t="shared" si="41"/>
        <v>805.08</v>
      </c>
      <c r="AV667">
        <f t="shared" si="42"/>
        <v>144.909999999999</v>
      </c>
      <c r="AW667">
        <f t="shared" si="43"/>
        <v>949.99</v>
      </c>
    </row>
    <row r="668" spans="1:49" ht="15" customHeight="1">
      <c r="A668" t="s">
        <v>1194</v>
      </c>
      <c r="B668" s="17" t="s">
        <v>1512</v>
      </c>
      <c r="C668" t="s">
        <v>21</v>
      </c>
      <c r="D668" s="10">
        <v>45811</v>
      </c>
      <c r="F668" t="s">
        <v>92</v>
      </c>
      <c r="H668" t="s">
        <v>137</v>
      </c>
      <c r="I668">
        <v>20421530107</v>
      </c>
      <c r="J668" t="s">
        <v>2485</v>
      </c>
      <c r="K668" s="10">
        <v>45811</v>
      </c>
      <c r="Q668">
        <v>1895</v>
      </c>
      <c r="R668">
        <v>1</v>
      </c>
      <c r="S668">
        <v>805.08</v>
      </c>
      <c r="T668">
        <v>949.99</v>
      </c>
      <c r="U668">
        <v>0</v>
      </c>
      <c r="V668">
        <v>805.08</v>
      </c>
      <c r="W668">
        <v>18</v>
      </c>
      <c r="X668" s="17">
        <v>144.909999999999</v>
      </c>
      <c r="Y668">
        <v>949.99</v>
      </c>
      <c r="Z668">
        <v>1</v>
      </c>
      <c r="AA668">
        <v>1</v>
      </c>
      <c r="AB668">
        <v>5</v>
      </c>
      <c r="AC668" t="s">
        <v>138</v>
      </c>
      <c r="AD668">
        <v>733</v>
      </c>
      <c r="AE668">
        <v>28689</v>
      </c>
      <c r="AF668" t="s">
        <v>2218</v>
      </c>
      <c r="AG668" t="s">
        <v>139</v>
      </c>
      <c r="AH668" t="s">
        <v>145</v>
      </c>
      <c r="AI668" t="s">
        <v>25</v>
      </c>
      <c r="AJ668">
        <v>6748</v>
      </c>
      <c r="AK668" t="s">
        <v>1387</v>
      </c>
      <c r="AL668" t="s">
        <v>1086</v>
      </c>
      <c r="AT668" t="str">
        <f t="shared" si="40"/>
        <v>F F002-00031205</v>
      </c>
      <c r="AU668">
        <f t="shared" si="41"/>
        <v>805.08</v>
      </c>
      <c r="AV668">
        <f t="shared" si="42"/>
        <v>144.909999999999</v>
      </c>
      <c r="AW668">
        <f t="shared" si="43"/>
        <v>949.99</v>
      </c>
    </row>
    <row r="669" spans="1:49" ht="15" customHeight="1">
      <c r="A669" t="s">
        <v>1194</v>
      </c>
      <c r="B669" s="17" t="s">
        <v>1512</v>
      </c>
      <c r="C669" t="s">
        <v>21</v>
      </c>
      <c r="D669" s="10">
        <v>45811</v>
      </c>
      <c r="F669" t="s">
        <v>92</v>
      </c>
      <c r="H669" t="s">
        <v>137</v>
      </c>
      <c r="I669">
        <v>20421530107</v>
      </c>
      <c r="J669" t="s">
        <v>2485</v>
      </c>
      <c r="K669" s="10">
        <v>45811</v>
      </c>
      <c r="Q669">
        <v>1895</v>
      </c>
      <c r="R669">
        <v>1</v>
      </c>
      <c r="S669">
        <v>805.08</v>
      </c>
      <c r="T669">
        <v>949.99</v>
      </c>
      <c r="U669">
        <v>0</v>
      </c>
      <c r="V669">
        <v>805.08</v>
      </c>
      <c r="W669">
        <v>18</v>
      </c>
      <c r="X669" s="17">
        <v>144.909999999999</v>
      </c>
      <c r="Y669">
        <v>949.99</v>
      </c>
      <c r="Z669">
        <v>1</v>
      </c>
      <c r="AA669">
        <v>1</v>
      </c>
      <c r="AB669">
        <v>5</v>
      </c>
      <c r="AC669" t="s">
        <v>138</v>
      </c>
      <c r="AD669">
        <v>733</v>
      </c>
      <c r="AE669">
        <v>28690</v>
      </c>
      <c r="AF669" t="s">
        <v>2218</v>
      </c>
      <c r="AG669" t="s">
        <v>139</v>
      </c>
      <c r="AH669" t="s">
        <v>145</v>
      </c>
      <c r="AI669" t="s">
        <v>25</v>
      </c>
      <c r="AJ669">
        <v>6748</v>
      </c>
      <c r="AK669" t="s">
        <v>1387</v>
      </c>
      <c r="AL669" t="s">
        <v>1086</v>
      </c>
      <c r="AT669" t="str">
        <f t="shared" si="40"/>
        <v>F F002-00031205</v>
      </c>
      <c r="AU669">
        <f t="shared" si="41"/>
        <v>805.08</v>
      </c>
      <c r="AV669">
        <f t="shared" si="42"/>
        <v>144.909999999999</v>
      </c>
      <c r="AW669">
        <f t="shared" si="43"/>
        <v>949.99</v>
      </c>
    </row>
    <row r="670" spans="1:49" ht="15" customHeight="1">
      <c r="A670" t="s">
        <v>1194</v>
      </c>
      <c r="B670" s="17" t="s">
        <v>1512</v>
      </c>
      <c r="C670" t="s">
        <v>21</v>
      </c>
      <c r="D670" s="10">
        <v>45811</v>
      </c>
      <c r="F670" t="s">
        <v>92</v>
      </c>
      <c r="H670" t="s">
        <v>137</v>
      </c>
      <c r="I670">
        <v>20421530107</v>
      </c>
      <c r="J670" t="s">
        <v>2485</v>
      </c>
      <c r="K670" s="10">
        <v>45811</v>
      </c>
      <c r="Q670">
        <v>1895</v>
      </c>
      <c r="R670">
        <v>1</v>
      </c>
      <c r="S670">
        <v>805.09</v>
      </c>
      <c r="T670">
        <v>950.01</v>
      </c>
      <c r="U670">
        <v>0</v>
      </c>
      <c r="V670">
        <v>805.09</v>
      </c>
      <c r="W670">
        <v>18</v>
      </c>
      <c r="X670" s="17">
        <v>144.91999999999899</v>
      </c>
      <c r="Y670">
        <v>950.01</v>
      </c>
      <c r="Z670">
        <v>1</v>
      </c>
      <c r="AA670">
        <v>1</v>
      </c>
      <c r="AB670">
        <v>5</v>
      </c>
      <c r="AC670" t="s">
        <v>138</v>
      </c>
      <c r="AD670">
        <v>733</v>
      </c>
      <c r="AE670">
        <v>28691</v>
      </c>
      <c r="AF670" t="s">
        <v>2218</v>
      </c>
      <c r="AG670" t="s">
        <v>139</v>
      </c>
      <c r="AH670" t="s">
        <v>145</v>
      </c>
      <c r="AI670" t="s">
        <v>25</v>
      </c>
      <c r="AJ670">
        <v>6748</v>
      </c>
      <c r="AK670" t="s">
        <v>1387</v>
      </c>
      <c r="AL670" t="s">
        <v>1086</v>
      </c>
      <c r="AT670" t="str">
        <f t="shared" si="40"/>
        <v>F F002-00031205</v>
      </c>
      <c r="AU670">
        <f t="shared" si="41"/>
        <v>805.09</v>
      </c>
      <c r="AV670">
        <f t="shared" si="42"/>
        <v>144.91999999999899</v>
      </c>
      <c r="AW670">
        <f t="shared" si="43"/>
        <v>950.01</v>
      </c>
    </row>
    <row r="671" spans="1:49" ht="15" customHeight="1">
      <c r="A671" t="s">
        <v>1194</v>
      </c>
      <c r="B671" s="17" t="s">
        <v>1512</v>
      </c>
      <c r="C671" t="s">
        <v>21</v>
      </c>
      <c r="D671" s="10">
        <v>45811</v>
      </c>
      <c r="F671" t="s">
        <v>92</v>
      </c>
      <c r="H671" t="s">
        <v>137</v>
      </c>
      <c r="I671">
        <v>20421530107</v>
      </c>
      <c r="J671" t="s">
        <v>2485</v>
      </c>
      <c r="K671" s="10">
        <v>45811</v>
      </c>
      <c r="Q671">
        <v>1895</v>
      </c>
      <c r="R671">
        <v>1</v>
      </c>
      <c r="S671">
        <v>805.09</v>
      </c>
      <c r="T671">
        <v>950.01</v>
      </c>
      <c r="U671">
        <v>0</v>
      </c>
      <c r="V671">
        <v>805.09</v>
      </c>
      <c r="W671">
        <v>18</v>
      </c>
      <c r="X671" s="17">
        <v>144.91999999999899</v>
      </c>
      <c r="Y671">
        <v>950.01</v>
      </c>
      <c r="Z671">
        <v>1</v>
      </c>
      <c r="AA671">
        <v>1</v>
      </c>
      <c r="AB671">
        <v>5</v>
      </c>
      <c r="AC671" t="s">
        <v>138</v>
      </c>
      <c r="AD671">
        <v>733</v>
      </c>
      <c r="AE671">
        <v>28692</v>
      </c>
      <c r="AF671" t="s">
        <v>2218</v>
      </c>
      <c r="AG671" t="s">
        <v>139</v>
      </c>
      <c r="AH671" t="s">
        <v>145</v>
      </c>
      <c r="AI671" t="s">
        <v>25</v>
      </c>
      <c r="AJ671">
        <v>6748</v>
      </c>
      <c r="AK671" t="s">
        <v>1387</v>
      </c>
      <c r="AL671" t="s">
        <v>1086</v>
      </c>
      <c r="AT671" t="str">
        <f t="shared" si="40"/>
        <v>F F002-00031205</v>
      </c>
      <c r="AU671">
        <f t="shared" si="41"/>
        <v>805.09</v>
      </c>
      <c r="AV671">
        <f t="shared" si="42"/>
        <v>144.91999999999899</v>
      </c>
      <c r="AW671">
        <f t="shared" si="43"/>
        <v>950.01</v>
      </c>
    </row>
    <row r="672" spans="1:49" ht="15" customHeight="1">
      <c r="A672" t="s">
        <v>1194</v>
      </c>
      <c r="B672" s="17" t="s">
        <v>1512</v>
      </c>
      <c r="C672" t="s">
        <v>21</v>
      </c>
      <c r="D672" s="10">
        <v>45811</v>
      </c>
      <c r="F672" t="s">
        <v>92</v>
      </c>
      <c r="H672" t="s">
        <v>137</v>
      </c>
      <c r="I672">
        <v>20421530107</v>
      </c>
      <c r="J672" t="s">
        <v>2485</v>
      </c>
      <c r="K672" s="10">
        <v>45811</v>
      </c>
      <c r="Q672">
        <v>1895</v>
      </c>
      <c r="R672">
        <v>1</v>
      </c>
      <c r="S672">
        <v>805.09</v>
      </c>
      <c r="T672">
        <v>950.01</v>
      </c>
      <c r="U672">
        <v>0</v>
      </c>
      <c r="V672">
        <v>805.09</v>
      </c>
      <c r="W672">
        <v>18</v>
      </c>
      <c r="X672" s="17">
        <v>144.91999999999899</v>
      </c>
      <c r="Y672">
        <v>950.01</v>
      </c>
      <c r="Z672">
        <v>1</v>
      </c>
      <c r="AA672">
        <v>1</v>
      </c>
      <c r="AB672">
        <v>5</v>
      </c>
      <c r="AC672" t="s">
        <v>138</v>
      </c>
      <c r="AD672">
        <v>733</v>
      </c>
      <c r="AE672">
        <v>28693</v>
      </c>
      <c r="AF672" t="s">
        <v>2218</v>
      </c>
      <c r="AG672" t="s">
        <v>139</v>
      </c>
      <c r="AH672" t="s">
        <v>145</v>
      </c>
      <c r="AI672" t="s">
        <v>25</v>
      </c>
      <c r="AJ672">
        <v>6748</v>
      </c>
      <c r="AK672" t="s">
        <v>1387</v>
      </c>
      <c r="AL672" t="s">
        <v>1086</v>
      </c>
      <c r="AT672" t="str">
        <f t="shared" si="40"/>
        <v>F F002-00031205</v>
      </c>
      <c r="AU672">
        <f t="shared" si="41"/>
        <v>805.09</v>
      </c>
      <c r="AV672">
        <f t="shared" si="42"/>
        <v>144.91999999999899</v>
      </c>
      <c r="AW672">
        <f t="shared" si="43"/>
        <v>950.01</v>
      </c>
    </row>
    <row r="673" spans="1:49" ht="15" customHeight="1">
      <c r="A673" t="s">
        <v>1194</v>
      </c>
      <c r="B673" s="17" t="s">
        <v>1512</v>
      </c>
      <c r="C673" t="s">
        <v>21</v>
      </c>
      <c r="D673" s="10">
        <v>45811</v>
      </c>
      <c r="F673" t="s">
        <v>92</v>
      </c>
      <c r="H673" t="s">
        <v>137</v>
      </c>
      <c r="I673">
        <v>20421530107</v>
      </c>
      <c r="J673" t="s">
        <v>2485</v>
      </c>
      <c r="K673" s="10">
        <v>45811</v>
      </c>
      <c r="Q673">
        <v>1895</v>
      </c>
      <c r="R673">
        <v>1</v>
      </c>
      <c r="S673">
        <v>805.09</v>
      </c>
      <c r="T673">
        <v>950.01</v>
      </c>
      <c r="U673">
        <v>0</v>
      </c>
      <c r="V673">
        <v>805.09</v>
      </c>
      <c r="W673">
        <v>18</v>
      </c>
      <c r="X673" s="17">
        <v>144.91999999999899</v>
      </c>
      <c r="Y673">
        <v>950.01</v>
      </c>
      <c r="Z673">
        <v>1</v>
      </c>
      <c r="AA673">
        <v>1</v>
      </c>
      <c r="AB673">
        <v>5</v>
      </c>
      <c r="AC673" t="s">
        <v>138</v>
      </c>
      <c r="AD673">
        <v>733</v>
      </c>
      <c r="AE673">
        <v>28694</v>
      </c>
      <c r="AF673" t="s">
        <v>2218</v>
      </c>
      <c r="AG673" t="s">
        <v>139</v>
      </c>
      <c r="AH673" t="s">
        <v>145</v>
      </c>
      <c r="AI673" t="s">
        <v>25</v>
      </c>
      <c r="AJ673">
        <v>6748</v>
      </c>
      <c r="AK673" t="s">
        <v>1387</v>
      </c>
      <c r="AL673" t="s">
        <v>1086</v>
      </c>
      <c r="AT673" t="str">
        <f t="shared" si="40"/>
        <v>F F002-00031205</v>
      </c>
      <c r="AU673">
        <f t="shared" si="41"/>
        <v>805.09</v>
      </c>
      <c r="AV673">
        <f t="shared" si="42"/>
        <v>144.91999999999899</v>
      </c>
      <c r="AW673">
        <f t="shared" si="43"/>
        <v>950.01</v>
      </c>
    </row>
    <row r="674" spans="1:49" ht="15" customHeight="1">
      <c r="A674" t="s">
        <v>1183</v>
      </c>
      <c r="B674" s="17" t="s">
        <v>1202</v>
      </c>
      <c r="C674" t="s">
        <v>21</v>
      </c>
      <c r="D674" s="10">
        <v>45810</v>
      </c>
      <c r="F674" t="s">
        <v>1076</v>
      </c>
      <c r="H674" t="s">
        <v>137</v>
      </c>
      <c r="I674">
        <v>10440668581</v>
      </c>
      <c r="J674" t="s">
        <v>2486</v>
      </c>
      <c r="K674" s="10">
        <v>45810</v>
      </c>
      <c r="Q674">
        <v>1859</v>
      </c>
      <c r="R674">
        <v>1</v>
      </c>
      <c r="S674">
        <v>3420</v>
      </c>
      <c r="T674">
        <v>4035.6</v>
      </c>
      <c r="U674">
        <v>0</v>
      </c>
      <c r="V674">
        <v>3420</v>
      </c>
      <c r="W674">
        <v>18</v>
      </c>
      <c r="X674" s="17">
        <v>615.599999999999</v>
      </c>
      <c r="Y674">
        <v>4035.6</v>
      </c>
      <c r="Z674">
        <v>1</v>
      </c>
      <c r="AA674">
        <v>1</v>
      </c>
      <c r="AB674">
        <v>5</v>
      </c>
      <c r="AC674" t="s">
        <v>138</v>
      </c>
      <c r="AD674">
        <v>1389</v>
      </c>
      <c r="AE674">
        <v>28697</v>
      </c>
      <c r="AF674" t="s">
        <v>2283</v>
      </c>
      <c r="AG674" t="s">
        <v>139</v>
      </c>
      <c r="AH674" t="s">
        <v>145</v>
      </c>
      <c r="AI674" t="s">
        <v>25</v>
      </c>
      <c r="AJ674">
        <v>6743</v>
      </c>
      <c r="AK674" t="s">
        <v>1040</v>
      </c>
      <c r="AL674" t="s">
        <v>1053</v>
      </c>
      <c r="AT674" t="str">
        <f t="shared" si="40"/>
        <v>F E001-00000059</v>
      </c>
      <c r="AU674">
        <f t="shared" si="41"/>
        <v>3420</v>
      </c>
      <c r="AV674">
        <f t="shared" si="42"/>
        <v>615.599999999999</v>
      </c>
      <c r="AW674">
        <f t="shared" si="43"/>
        <v>4035.6</v>
      </c>
    </row>
    <row r="675" spans="1:49" ht="15" customHeight="1">
      <c r="A675" t="s">
        <v>1183</v>
      </c>
      <c r="B675" s="17" t="s">
        <v>1513</v>
      </c>
      <c r="C675" t="s">
        <v>21</v>
      </c>
      <c r="D675" s="10">
        <v>45810</v>
      </c>
      <c r="F675" t="s">
        <v>1076</v>
      </c>
      <c r="H675" t="s">
        <v>137</v>
      </c>
      <c r="I675">
        <v>10440668581</v>
      </c>
      <c r="J675" t="s">
        <v>2487</v>
      </c>
      <c r="K675" s="10">
        <v>45810</v>
      </c>
      <c r="Q675">
        <v>1859</v>
      </c>
      <c r="R675">
        <v>1</v>
      </c>
      <c r="S675">
        <v>2200</v>
      </c>
      <c r="T675">
        <v>2596</v>
      </c>
      <c r="U675">
        <v>0</v>
      </c>
      <c r="V675">
        <v>2200</v>
      </c>
      <c r="W675">
        <v>18</v>
      </c>
      <c r="X675">
        <v>396</v>
      </c>
      <c r="Y675">
        <v>2596</v>
      </c>
      <c r="Z675">
        <v>1</v>
      </c>
      <c r="AA675">
        <v>1</v>
      </c>
      <c r="AB675">
        <v>2</v>
      </c>
      <c r="AC675" t="s">
        <v>1045</v>
      </c>
      <c r="AD675">
        <v>1389</v>
      </c>
      <c r="AE675">
        <v>28672</v>
      </c>
      <c r="AF675" t="s">
        <v>2283</v>
      </c>
      <c r="AG675" t="s">
        <v>139</v>
      </c>
      <c r="AH675" t="s">
        <v>145</v>
      </c>
      <c r="AI675" t="s">
        <v>25</v>
      </c>
      <c r="AJ675">
        <v>6743</v>
      </c>
      <c r="AK675" t="s">
        <v>1040</v>
      </c>
      <c r="AL675" t="s">
        <v>1053</v>
      </c>
      <c r="AT675" t="str">
        <f t="shared" si="40"/>
        <v>F E001-00000058</v>
      </c>
      <c r="AU675">
        <f t="shared" si="41"/>
        <v>2200</v>
      </c>
      <c r="AV675">
        <f t="shared" si="42"/>
        <v>396</v>
      </c>
      <c r="AW675">
        <f t="shared" si="43"/>
        <v>2596</v>
      </c>
    </row>
    <row r="676" spans="1:49" ht="15" customHeight="1">
      <c r="A676" t="s">
        <v>1256</v>
      </c>
      <c r="B676" s="17" t="s">
        <v>1514</v>
      </c>
      <c r="C676" t="s">
        <v>21</v>
      </c>
      <c r="D676" s="10">
        <v>45810</v>
      </c>
      <c r="F676" t="s">
        <v>264</v>
      </c>
      <c r="H676" t="s">
        <v>137</v>
      </c>
      <c r="I676">
        <v>20546099904</v>
      </c>
      <c r="J676" t="s">
        <v>2488</v>
      </c>
      <c r="K676" s="10">
        <v>45810</v>
      </c>
      <c r="Q676">
        <v>219</v>
      </c>
      <c r="R676">
        <v>1</v>
      </c>
      <c r="S676">
        <v>508.47</v>
      </c>
      <c r="T676">
        <v>600</v>
      </c>
      <c r="U676">
        <v>0</v>
      </c>
      <c r="V676">
        <v>508.47</v>
      </c>
      <c r="W676">
        <v>18</v>
      </c>
      <c r="X676" s="17">
        <v>91.529999999999902</v>
      </c>
      <c r="Y676">
        <v>600</v>
      </c>
      <c r="Z676">
        <v>1</v>
      </c>
      <c r="AA676">
        <v>1</v>
      </c>
      <c r="AB676">
        <v>5</v>
      </c>
      <c r="AC676" t="s">
        <v>138</v>
      </c>
      <c r="AD676">
        <v>1400</v>
      </c>
      <c r="AE676">
        <v>28652</v>
      </c>
      <c r="AF676" t="s">
        <v>2096</v>
      </c>
      <c r="AG676" t="s">
        <v>1171</v>
      </c>
      <c r="AH676" t="s">
        <v>145</v>
      </c>
      <c r="AI676" t="s">
        <v>25</v>
      </c>
      <c r="AJ676">
        <v>6748</v>
      </c>
      <c r="AK676" t="s">
        <v>1387</v>
      </c>
      <c r="AL676" t="s">
        <v>1086</v>
      </c>
      <c r="AT676" t="str">
        <f t="shared" si="40"/>
        <v>F F001-00008946</v>
      </c>
      <c r="AU676">
        <f t="shared" si="41"/>
        <v>508.47</v>
      </c>
      <c r="AV676">
        <f t="shared" si="42"/>
        <v>91.529999999999902</v>
      </c>
      <c r="AW676">
        <f t="shared" si="43"/>
        <v>600</v>
      </c>
    </row>
    <row r="677" spans="1:49" ht="15" customHeight="1">
      <c r="A677" t="s">
        <v>1256</v>
      </c>
      <c r="B677" s="17" t="s">
        <v>1514</v>
      </c>
      <c r="C677" t="s">
        <v>21</v>
      </c>
      <c r="D677" s="10">
        <v>45810</v>
      </c>
      <c r="F677" t="s">
        <v>264</v>
      </c>
      <c r="H677" t="s">
        <v>137</v>
      </c>
      <c r="I677">
        <v>20546099904</v>
      </c>
      <c r="J677" t="s">
        <v>2488</v>
      </c>
      <c r="K677" s="10">
        <v>45810</v>
      </c>
      <c r="Q677">
        <v>219</v>
      </c>
      <c r="R677">
        <v>1</v>
      </c>
      <c r="S677">
        <v>169.49</v>
      </c>
      <c r="T677">
        <v>200</v>
      </c>
      <c r="U677">
        <v>0</v>
      </c>
      <c r="V677">
        <v>169.49</v>
      </c>
      <c r="W677">
        <v>18</v>
      </c>
      <c r="X677" s="17">
        <v>30.509999999999899</v>
      </c>
      <c r="Y677">
        <v>200</v>
      </c>
      <c r="Z677">
        <v>1</v>
      </c>
      <c r="AA677">
        <v>1</v>
      </c>
      <c r="AB677">
        <v>5</v>
      </c>
      <c r="AC677" t="s">
        <v>138</v>
      </c>
      <c r="AD677">
        <v>1400</v>
      </c>
      <c r="AE677">
        <v>28653</v>
      </c>
      <c r="AF677" t="s">
        <v>2096</v>
      </c>
      <c r="AG677" t="s">
        <v>1171</v>
      </c>
      <c r="AH677" t="s">
        <v>145</v>
      </c>
      <c r="AI677" t="s">
        <v>25</v>
      </c>
      <c r="AJ677">
        <v>6748</v>
      </c>
      <c r="AK677" t="s">
        <v>1387</v>
      </c>
      <c r="AL677" t="s">
        <v>1086</v>
      </c>
      <c r="AT677" t="str">
        <f t="shared" si="40"/>
        <v>F F001-00008946</v>
      </c>
      <c r="AU677">
        <f t="shared" si="41"/>
        <v>169.49</v>
      </c>
      <c r="AV677">
        <f t="shared" si="42"/>
        <v>30.509999999999899</v>
      </c>
      <c r="AW677">
        <f t="shared" si="43"/>
        <v>200</v>
      </c>
    </row>
    <row r="678" spans="1:49" ht="15" customHeight="1">
      <c r="A678" t="s">
        <v>1256</v>
      </c>
      <c r="B678" s="17" t="s">
        <v>1514</v>
      </c>
      <c r="C678" t="s">
        <v>21</v>
      </c>
      <c r="D678" s="10">
        <v>45810</v>
      </c>
      <c r="F678" t="s">
        <v>264</v>
      </c>
      <c r="H678" t="s">
        <v>137</v>
      </c>
      <c r="I678">
        <v>20546099904</v>
      </c>
      <c r="J678" t="s">
        <v>2488</v>
      </c>
      <c r="K678" s="10">
        <v>45810</v>
      </c>
      <c r="Q678">
        <v>219</v>
      </c>
      <c r="R678">
        <v>1</v>
      </c>
      <c r="S678">
        <v>338.98</v>
      </c>
      <c r="T678">
        <v>400</v>
      </c>
      <c r="U678">
        <v>0</v>
      </c>
      <c r="V678">
        <v>338.98</v>
      </c>
      <c r="W678">
        <v>18</v>
      </c>
      <c r="X678" s="17">
        <v>61.019999999999897</v>
      </c>
      <c r="Y678">
        <v>400</v>
      </c>
      <c r="Z678">
        <v>1</v>
      </c>
      <c r="AA678">
        <v>1</v>
      </c>
      <c r="AB678">
        <v>5</v>
      </c>
      <c r="AC678" t="s">
        <v>138</v>
      </c>
      <c r="AD678">
        <v>1400</v>
      </c>
      <c r="AE678">
        <v>28654</v>
      </c>
      <c r="AF678" t="s">
        <v>2096</v>
      </c>
      <c r="AG678" t="s">
        <v>1171</v>
      </c>
      <c r="AH678" t="s">
        <v>145</v>
      </c>
      <c r="AI678" t="s">
        <v>25</v>
      </c>
      <c r="AJ678">
        <v>6748</v>
      </c>
      <c r="AK678" t="s">
        <v>1387</v>
      </c>
      <c r="AL678" t="s">
        <v>1086</v>
      </c>
      <c r="AT678" t="str">
        <f t="shared" si="40"/>
        <v>F F001-00008946</v>
      </c>
      <c r="AU678">
        <f t="shared" si="41"/>
        <v>338.98</v>
      </c>
      <c r="AV678">
        <f t="shared" si="42"/>
        <v>61.019999999999897</v>
      </c>
      <c r="AW678">
        <f t="shared" si="43"/>
        <v>400</v>
      </c>
    </row>
    <row r="679" spans="1:49" ht="15" customHeight="1">
      <c r="A679" t="s">
        <v>1256</v>
      </c>
      <c r="B679" s="17" t="s">
        <v>1514</v>
      </c>
      <c r="C679" t="s">
        <v>21</v>
      </c>
      <c r="D679" s="10">
        <v>45810</v>
      </c>
      <c r="F679" t="s">
        <v>264</v>
      </c>
      <c r="H679" t="s">
        <v>137</v>
      </c>
      <c r="I679">
        <v>20546099904</v>
      </c>
      <c r="J679" t="s">
        <v>2488</v>
      </c>
      <c r="K679" s="10">
        <v>45810</v>
      </c>
      <c r="Q679">
        <v>219</v>
      </c>
      <c r="R679">
        <v>1</v>
      </c>
      <c r="S679">
        <v>338.98</v>
      </c>
      <c r="T679">
        <v>400</v>
      </c>
      <c r="U679">
        <v>0</v>
      </c>
      <c r="V679">
        <v>338.98</v>
      </c>
      <c r="W679">
        <v>18</v>
      </c>
      <c r="X679" s="17">
        <v>61.019999999999897</v>
      </c>
      <c r="Y679">
        <v>400</v>
      </c>
      <c r="Z679">
        <v>1</v>
      </c>
      <c r="AA679">
        <v>1</v>
      </c>
      <c r="AB679">
        <v>5</v>
      </c>
      <c r="AC679" t="s">
        <v>138</v>
      </c>
      <c r="AD679">
        <v>1400</v>
      </c>
      <c r="AE679">
        <v>28655</v>
      </c>
      <c r="AF679" t="s">
        <v>2096</v>
      </c>
      <c r="AG679" t="s">
        <v>1171</v>
      </c>
      <c r="AH679" t="s">
        <v>145</v>
      </c>
      <c r="AI679" t="s">
        <v>25</v>
      </c>
      <c r="AJ679">
        <v>6748</v>
      </c>
      <c r="AK679" t="s">
        <v>1387</v>
      </c>
      <c r="AL679" t="s">
        <v>1086</v>
      </c>
      <c r="AT679" t="str">
        <f t="shared" si="40"/>
        <v>F F001-00008946</v>
      </c>
      <c r="AU679">
        <f t="shared" si="41"/>
        <v>338.98</v>
      </c>
      <c r="AV679">
        <f t="shared" si="42"/>
        <v>61.019999999999897</v>
      </c>
      <c r="AW679">
        <f t="shared" si="43"/>
        <v>400</v>
      </c>
    </row>
    <row r="680" spans="1:49" ht="15" customHeight="1">
      <c r="A680" t="s">
        <v>1256</v>
      </c>
      <c r="B680" s="17" t="s">
        <v>1514</v>
      </c>
      <c r="C680" t="s">
        <v>21</v>
      </c>
      <c r="D680" s="10">
        <v>45810</v>
      </c>
      <c r="F680" t="s">
        <v>264</v>
      </c>
      <c r="H680" t="s">
        <v>137</v>
      </c>
      <c r="I680">
        <v>20546099904</v>
      </c>
      <c r="J680" t="s">
        <v>2488</v>
      </c>
      <c r="K680" s="10">
        <v>45810</v>
      </c>
      <c r="Q680">
        <v>219</v>
      </c>
      <c r="R680">
        <v>1</v>
      </c>
      <c r="S680">
        <v>169.49</v>
      </c>
      <c r="T680">
        <v>200</v>
      </c>
      <c r="U680">
        <v>0</v>
      </c>
      <c r="V680">
        <v>169.49</v>
      </c>
      <c r="W680">
        <v>18</v>
      </c>
      <c r="X680" s="17">
        <v>30.509999999999899</v>
      </c>
      <c r="Y680">
        <v>200</v>
      </c>
      <c r="Z680">
        <v>1</v>
      </c>
      <c r="AA680">
        <v>1</v>
      </c>
      <c r="AB680">
        <v>5</v>
      </c>
      <c r="AC680" t="s">
        <v>138</v>
      </c>
      <c r="AD680">
        <v>1400</v>
      </c>
      <c r="AE680">
        <v>28656</v>
      </c>
      <c r="AF680" t="s">
        <v>2096</v>
      </c>
      <c r="AG680" t="s">
        <v>1171</v>
      </c>
      <c r="AH680" t="s">
        <v>145</v>
      </c>
      <c r="AI680" t="s">
        <v>25</v>
      </c>
      <c r="AJ680">
        <v>6748</v>
      </c>
      <c r="AK680" t="s">
        <v>1387</v>
      </c>
      <c r="AL680" t="s">
        <v>1086</v>
      </c>
      <c r="AT680" t="str">
        <f t="shared" si="40"/>
        <v>F F001-00008946</v>
      </c>
      <c r="AU680">
        <f t="shared" si="41"/>
        <v>169.49</v>
      </c>
      <c r="AV680">
        <f t="shared" si="42"/>
        <v>30.509999999999899</v>
      </c>
      <c r="AW680">
        <f t="shared" si="43"/>
        <v>200</v>
      </c>
    </row>
    <row r="681" spans="1:49" ht="15" customHeight="1">
      <c r="A681" t="s">
        <v>1256</v>
      </c>
      <c r="B681" s="17" t="s">
        <v>1514</v>
      </c>
      <c r="C681" t="s">
        <v>21</v>
      </c>
      <c r="D681" s="10">
        <v>45810</v>
      </c>
      <c r="F681" t="s">
        <v>264</v>
      </c>
      <c r="H681" t="s">
        <v>137</v>
      </c>
      <c r="I681">
        <v>20546099904</v>
      </c>
      <c r="J681" t="s">
        <v>2488</v>
      </c>
      <c r="K681" s="10">
        <v>45810</v>
      </c>
      <c r="Q681">
        <v>219</v>
      </c>
      <c r="R681">
        <v>1</v>
      </c>
      <c r="S681">
        <v>169.49</v>
      </c>
      <c r="T681">
        <v>200</v>
      </c>
      <c r="U681">
        <v>0</v>
      </c>
      <c r="V681">
        <v>169.49</v>
      </c>
      <c r="W681">
        <v>18</v>
      </c>
      <c r="X681" s="17">
        <v>30.509999999999899</v>
      </c>
      <c r="Y681">
        <v>200</v>
      </c>
      <c r="Z681">
        <v>1</v>
      </c>
      <c r="AA681">
        <v>1</v>
      </c>
      <c r="AB681">
        <v>5</v>
      </c>
      <c r="AC681" t="s">
        <v>138</v>
      </c>
      <c r="AD681">
        <v>1400</v>
      </c>
      <c r="AE681">
        <v>28657</v>
      </c>
      <c r="AF681" t="s">
        <v>2096</v>
      </c>
      <c r="AG681" t="s">
        <v>1171</v>
      </c>
      <c r="AH681" t="s">
        <v>145</v>
      </c>
      <c r="AI681" t="s">
        <v>25</v>
      </c>
      <c r="AJ681">
        <v>6748</v>
      </c>
      <c r="AK681" t="s">
        <v>1387</v>
      </c>
      <c r="AL681" t="s">
        <v>1086</v>
      </c>
      <c r="AT681" t="str">
        <f t="shared" si="40"/>
        <v>F F001-00008946</v>
      </c>
      <c r="AU681">
        <f t="shared" si="41"/>
        <v>169.49</v>
      </c>
      <c r="AV681">
        <f t="shared" si="42"/>
        <v>30.509999999999899</v>
      </c>
      <c r="AW681">
        <f t="shared" si="43"/>
        <v>200</v>
      </c>
    </row>
    <row r="682" spans="1:49" ht="15" customHeight="1">
      <c r="A682" t="s">
        <v>1256</v>
      </c>
      <c r="B682" s="17" t="s">
        <v>1514</v>
      </c>
      <c r="C682" t="s">
        <v>21</v>
      </c>
      <c r="D682" s="10">
        <v>45810</v>
      </c>
      <c r="F682" t="s">
        <v>264</v>
      </c>
      <c r="H682" t="s">
        <v>137</v>
      </c>
      <c r="I682">
        <v>20546099904</v>
      </c>
      <c r="J682" t="s">
        <v>2488</v>
      </c>
      <c r="K682" s="10">
        <v>45810</v>
      </c>
      <c r="Q682">
        <v>219</v>
      </c>
      <c r="R682">
        <v>1</v>
      </c>
      <c r="S682">
        <v>254.24</v>
      </c>
      <c r="T682">
        <v>300</v>
      </c>
      <c r="U682">
        <v>0</v>
      </c>
      <c r="V682">
        <v>254.24</v>
      </c>
      <c r="W682">
        <v>18</v>
      </c>
      <c r="X682" s="17">
        <v>45.759999999999899</v>
      </c>
      <c r="Y682">
        <v>300</v>
      </c>
      <c r="Z682">
        <v>1</v>
      </c>
      <c r="AA682">
        <v>1</v>
      </c>
      <c r="AB682">
        <v>5</v>
      </c>
      <c r="AC682" t="s">
        <v>138</v>
      </c>
      <c r="AD682">
        <v>1400</v>
      </c>
      <c r="AE682">
        <v>28658</v>
      </c>
      <c r="AF682" t="s">
        <v>2096</v>
      </c>
      <c r="AG682" t="s">
        <v>1171</v>
      </c>
      <c r="AH682" t="s">
        <v>145</v>
      </c>
      <c r="AI682" t="s">
        <v>25</v>
      </c>
      <c r="AJ682">
        <v>6748</v>
      </c>
      <c r="AK682" t="s">
        <v>1387</v>
      </c>
      <c r="AL682" t="s">
        <v>1086</v>
      </c>
      <c r="AT682" t="str">
        <f t="shared" si="40"/>
        <v>F F001-00008946</v>
      </c>
      <c r="AU682">
        <f t="shared" si="41"/>
        <v>254.24</v>
      </c>
      <c r="AV682">
        <f t="shared" si="42"/>
        <v>45.759999999999899</v>
      </c>
      <c r="AW682">
        <f t="shared" si="43"/>
        <v>300</v>
      </c>
    </row>
    <row r="683" spans="1:49" ht="15" customHeight="1">
      <c r="A683" t="s">
        <v>1256</v>
      </c>
      <c r="B683" s="17" t="s">
        <v>1514</v>
      </c>
      <c r="C683" t="s">
        <v>21</v>
      </c>
      <c r="D683" s="10">
        <v>45810</v>
      </c>
      <c r="F683" t="s">
        <v>264</v>
      </c>
      <c r="H683" t="s">
        <v>137</v>
      </c>
      <c r="I683">
        <v>20546099904</v>
      </c>
      <c r="J683" t="s">
        <v>2488</v>
      </c>
      <c r="K683" s="10">
        <v>45810</v>
      </c>
      <c r="Q683">
        <v>219</v>
      </c>
      <c r="R683">
        <v>1</v>
      </c>
      <c r="S683">
        <v>254.24</v>
      </c>
      <c r="T683">
        <v>300</v>
      </c>
      <c r="U683">
        <v>0</v>
      </c>
      <c r="V683">
        <v>254.24</v>
      </c>
      <c r="W683">
        <v>18</v>
      </c>
      <c r="X683" s="17">
        <v>45.759999999999899</v>
      </c>
      <c r="Y683">
        <v>300</v>
      </c>
      <c r="Z683">
        <v>1</v>
      </c>
      <c r="AA683">
        <v>1</v>
      </c>
      <c r="AB683">
        <v>5</v>
      </c>
      <c r="AC683" t="s">
        <v>138</v>
      </c>
      <c r="AD683">
        <v>1400</v>
      </c>
      <c r="AE683">
        <v>28659</v>
      </c>
      <c r="AF683" t="s">
        <v>2096</v>
      </c>
      <c r="AG683" t="s">
        <v>1171</v>
      </c>
      <c r="AH683" t="s">
        <v>145</v>
      </c>
      <c r="AI683" t="s">
        <v>25</v>
      </c>
      <c r="AJ683">
        <v>6748</v>
      </c>
      <c r="AK683" t="s">
        <v>1387</v>
      </c>
      <c r="AL683" t="s">
        <v>1086</v>
      </c>
      <c r="AT683" t="str">
        <f t="shared" si="40"/>
        <v>F F001-00008946</v>
      </c>
      <c r="AU683">
        <f t="shared" si="41"/>
        <v>254.24</v>
      </c>
      <c r="AV683">
        <f t="shared" si="42"/>
        <v>45.759999999999899</v>
      </c>
      <c r="AW683">
        <f t="shared" si="43"/>
        <v>300</v>
      </c>
    </row>
    <row r="684" spans="1:49" ht="15" customHeight="1">
      <c r="A684" t="s">
        <v>1256</v>
      </c>
      <c r="B684" s="17" t="s">
        <v>1514</v>
      </c>
      <c r="C684" t="s">
        <v>21</v>
      </c>
      <c r="D684" s="10">
        <v>45810</v>
      </c>
      <c r="F684" t="s">
        <v>264</v>
      </c>
      <c r="H684" t="s">
        <v>137</v>
      </c>
      <c r="I684">
        <v>20546099904</v>
      </c>
      <c r="J684" t="s">
        <v>2488</v>
      </c>
      <c r="K684" s="10">
        <v>45810</v>
      </c>
      <c r="Q684">
        <v>219</v>
      </c>
      <c r="R684">
        <v>1</v>
      </c>
      <c r="S684">
        <v>1118.6400000000001</v>
      </c>
      <c r="T684">
        <v>1320</v>
      </c>
      <c r="U684">
        <v>0</v>
      </c>
      <c r="V684">
        <v>1118.6400000000001</v>
      </c>
      <c r="W684">
        <v>18</v>
      </c>
      <c r="X684" s="17">
        <v>201.35999999999899</v>
      </c>
      <c r="Y684">
        <v>1320</v>
      </c>
      <c r="Z684">
        <v>1</v>
      </c>
      <c r="AA684">
        <v>1</v>
      </c>
      <c r="AB684">
        <v>5</v>
      </c>
      <c r="AC684" t="s">
        <v>138</v>
      </c>
      <c r="AD684">
        <v>1400</v>
      </c>
      <c r="AE684">
        <v>28660</v>
      </c>
      <c r="AF684" t="s">
        <v>2096</v>
      </c>
      <c r="AG684" t="s">
        <v>1171</v>
      </c>
      <c r="AH684" t="s">
        <v>145</v>
      </c>
      <c r="AI684" t="s">
        <v>25</v>
      </c>
      <c r="AJ684">
        <v>6748</v>
      </c>
      <c r="AK684" t="s">
        <v>1387</v>
      </c>
      <c r="AL684" t="s">
        <v>1086</v>
      </c>
      <c r="AT684" t="str">
        <f t="shared" si="40"/>
        <v>F F001-00008946</v>
      </c>
      <c r="AU684">
        <f t="shared" si="41"/>
        <v>1118.6400000000001</v>
      </c>
      <c r="AV684">
        <f t="shared" si="42"/>
        <v>201.35999999999899</v>
      </c>
      <c r="AW684">
        <f t="shared" si="43"/>
        <v>1320</v>
      </c>
    </row>
    <row r="685" spans="1:49" ht="15" customHeight="1">
      <c r="A685" t="s">
        <v>1256</v>
      </c>
      <c r="B685" s="17" t="s">
        <v>1514</v>
      </c>
      <c r="C685" t="s">
        <v>21</v>
      </c>
      <c r="D685" s="10">
        <v>45810</v>
      </c>
      <c r="F685" t="s">
        <v>264</v>
      </c>
      <c r="H685" t="s">
        <v>137</v>
      </c>
      <c r="I685">
        <v>20546099904</v>
      </c>
      <c r="J685" t="s">
        <v>2488</v>
      </c>
      <c r="K685" s="10">
        <v>45810</v>
      </c>
      <c r="Q685">
        <v>219</v>
      </c>
      <c r="R685">
        <v>1</v>
      </c>
      <c r="S685">
        <v>847.46</v>
      </c>
      <c r="T685">
        <v>1000</v>
      </c>
      <c r="U685">
        <v>0</v>
      </c>
      <c r="V685">
        <v>847.46</v>
      </c>
      <c r="W685">
        <v>18</v>
      </c>
      <c r="X685" s="17">
        <v>152.539999999999</v>
      </c>
      <c r="Y685">
        <v>1000</v>
      </c>
      <c r="Z685">
        <v>1</v>
      </c>
      <c r="AA685">
        <v>1</v>
      </c>
      <c r="AB685">
        <v>5</v>
      </c>
      <c r="AC685" t="s">
        <v>138</v>
      </c>
      <c r="AD685">
        <v>1400</v>
      </c>
      <c r="AE685">
        <v>28661</v>
      </c>
      <c r="AF685" t="s">
        <v>2096</v>
      </c>
      <c r="AG685" t="s">
        <v>1171</v>
      </c>
      <c r="AH685" t="s">
        <v>145</v>
      </c>
      <c r="AI685" t="s">
        <v>25</v>
      </c>
      <c r="AJ685">
        <v>6748</v>
      </c>
      <c r="AK685" t="s">
        <v>1387</v>
      </c>
      <c r="AL685" t="s">
        <v>1086</v>
      </c>
      <c r="AT685" t="str">
        <f t="shared" si="40"/>
        <v>F F001-00008946</v>
      </c>
      <c r="AU685">
        <f t="shared" si="41"/>
        <v>847.46</v>
      </c>
      <c r="AV685">
        <f t="shared" si="42"/>
        <v>152.539999999999</v>
      </c>
      <c r="AW685">
        <f t="shared" si="43"/>
        <v>1000</v>
      </c>
    </row>
    <row r="686" spans="1:49" ht="15" customHeight="1">
      <c r="A686" t="s">
        <v>1256</v>
      </c>
      <c r="B686" s="17" t="s">
        <v>1514</v>
      </c>
      <c r="C686" t="s">
        <v>21</v>
      </c>
      <c r="D686" s="10">
        <v>45810</v>
      </c>
      <c r="F686" t="s">
        <v>264</v>
      </c>
      <c r="H686" t="s">
        <v>137</v>
      </c>
      <c r="I686">
        <v>20546099904</v>
      </c>
      <c r="J686" t="s">
        <v>2488</v>
      </c>
      <c r="K686" s="10">
        <v>45810</v>
      </c>
      <c r="Q686">
        <v>219</v>
      </c>
      <c r="R686">
        <v>1</v>
      </c>
      <c r="S686">
        <v>847.46</v>
      </c>
      <c r="T686">
        <v>1000</v>
      </c>
      <c r="U686">
        <v>0</v>
      </c>
      <c r="V686">
        <v>847.46</v>
      </c>
      <c r="W686">
        <v>18</v>
      </c>
      <c r="X686" s="17">
        <v>152.539999999999</v>
      </c>
      <c r="Y686">
        <v>1000</v>
      </c>
      <c r="Z686">
        <v>1</v>
      </c>
      <c r="AA686">
        <v>1</v>
      </c>
      <c r="AB686">
        <v>5</v>
      </c>
      <c r="AC686" t="s">
        <v>138</v>
      </c>
      <c r="AD686">
        <v>1400</v>
      </c>
      <c r="AE686">
        <v>28662</v>
      </c>
      <c r="AF686" t="s">
        <v>2096</v>
      </c>
      <c r="AG686" t="s">
        <v>1171</v>
      </c>
      <c r="AH686" t="s">
        <v>145</v>
      </c>
      <c r="AI686" t="s">
        <v>25</v>
      </c>
      <c r="AJ686">
        <v>6748</v>
      </c>
      <c r="AK686" t="s">
        <v>1387</v>
      </c>
      <c r="AL686" t="s">
        <v>1086</v>
      </c>
      <c r="AT686" t="str">
        <f t="shared" si="40"/>
        <v>F F001-00008946</v>
      </c>
      <c r="AU686">
        <f t="shared" si="41"/>
        <v>847.46</v>
      </c>
      <c r="AV686">
        <f t="shared" si="42"/>
        <v>152.539999999999</v>
      </c>
      <c r="AW686">
        <f t="shared" si="43"/>
        <v>1000</v>
      </c>
    </row>
    <row r="687" spans="1:49" ht="15" customHeight="1">
      <c r="A687" t="s">
        <v>1256</v>
      </c>
      <c r="B687" s="17" t="s">
        <v>1514</v>
      </c>
      <c r="C687" t="s">
        <v>21</v>
      </c>
      <c r="D687" s="10">
        <v>45810</v>
      </c>
      <c r="F687" t="s">
        <v>264</v>
      </c>
      <c r="H687" t="s">
        <v>137</v>
      </c>
      <c r="I687">
        <v>20546099904</v>
      </c>
      <c r="J687" t="s">
        <v>2488</v>
      </c>
      <c r="K687" s="10">
        <v>45810</v>
      </c>
      <c r="Q687">
        <v>219</v>
      </c>
      <c r="R687">
        <v>1</v>
      </c>
      <c r="S687">
        <v>169.49</v>
      </c>
      <c r="T687">
        <v>200</v>
      </c>
      <c r="U687">
        <v>0</v>
      </c>
      <c r="V687">
        <v>169.49</v>
      </c>
      <c r="W687">
        <v>18</v>
      </c>
      <c r="X687" s="17">
        <v>30.509999999999899</v>
      </c>
      <c r="Y687">
        <v>200</v>
      </c>
      <c r="Z687">
        <v>1</v>
      </c>
      <c r="AA687">
        <v>1</v>
      </c>
      <c r="AB687">
        <v>5</v>
      </c>
      <c r="AC687" t="s">
        <v>138</v>
      </c>
      <c r="AD687">
        <v>1400</v>
      </c>
      <c r="AE687">
        <v>28663</v>
      </c>
      <c r="AF687" t="s">
        <v>2096</v>
      </c>
      <c r="AG687" t="s">
        <v>1171</v>
      </c>
      <c r="AH687" t="s">
        <v>145</v>
      </c>
      <c r="AI687" t="s">
        <v>25</v>
      </c>
      <c r="AJ687">
        <v>6748</v>
      </c>
      <c r="AK687" t="s">
        <v>1387</v>
      </c>
      <c r="AL687" t="s">
        <v>1086</v>
      </c>
      <c r="AT687" t="str">
        <f t="shared" si="40"/>
        <v>F F001-00008946</v>
      </c>
      <c r="AU687">
        <f t="shared" si="41"/>
        <v>169.49</v>
      </c>
      <c r="AV687">
        <f t="shared" si="42"/>
        <v>30.509999999999899</v>
      </c>
      <c r="AW687">
        <f t="shared" si="43"/>
        <v>200</v>
      </c>
    </row>
    <row r="688" spans="1:49" ht="15" customHeight="1">
      <c r="A688" t="s">
        <v>1357</v>
      </c>
      <c r="B688" s="17" t="s">
        <v>1515</v>
      </c>
      <c r="C688" t="s">
        <v>21</v>
      </c>
      <c r="D688" s="10">
        <v>45810</v>
      </c>
      <c r="F688" t="s">
        <v>642</v>
      </c>
      <c r="H688" t="s">
        <v>137</v>
      </c>
      <c r="I688">
        <v>20511647259</v>
      </c>
      <c r="J688" t="s">
        <v>2489</v>
      </c>
      <c r="K688" s="10">
        <v>45810</v>
      </c>
      <c r="Q688">
        <v>1913</v>
      </c>
      <c r="R688">
        <v>1</v>
      </c>
      <c r="S688">
        <v>150</v>
      </c>
      <c r="T688">
        <v>150</v>
      </c>
      <c r="U688">
        <v>0</v>
      </c>
      <c r="V688">
        <v>150</v>
      </c>
      <c r="W688">
        <v>0</v>
      </c>
      <c r="X688">
        <v>0</v>
      </c>
      <c r="Y688">
        <v>150</v>
      </c>
      <c r="Z688">
        <v>1</v>
      </c>
      <c r="AA688">
        <v>1</v>
      </c>
      <c r="AB688">
        <v>5</v>
      </c>
      <c r="AC688" t="s">
        <v>138</v>
      </c>
      <c r="AD688">
        <v>1812</v>
      </c>
      <c r="AE688">
        <v>28639</v>
      </c>
      <c r="AF688" t="s">
        <v>2089</v>
      </c>
      <c r="AG688" t="s">
        <v>139</v>
      </c>
      <c r="AH688" t="s">
        <v>145</v>
      </c>
      <c r="AI688" t="s">
        <v>25</v>
      </c>
      <c r="AJ688">
        <v>6708</v>
      </c>
      <c r="AK688" t="s">
        <v>1516</v>
      </c>
      <c r="AL688" t="s">
        <v>1060</v>
      </c>
      <c r="AT688" t="str">
        <f t="shared" si="40"/>
        <v>F F101-00025503</v>
      </c>
      <c r="AU688">
        <f t="shared" si="41"/>
        <v>150</v>
      </c>
      <c r="AV688">
        <f t="shared" si="42"/>
        <v>0</v>
      </c>
      <c r="AW688">
        <f t="shared" si="43"/>
        <v>150</v>
      </c>
    </row>
    <row r="689" spans="1:49" ht="15" customHeight="1">
      <c r="A689" t="s">
        <v>1194</v>
      </c>
      <c r="B689" s="17" t="s">
        <v>1517</v>
      </c>
      <c r="C689" t="s">
        <v>21</v>
      </c>
      <c r="D689" s="10">
        <v>45810</v>
      </c>
      <c r="F689" t="s">
        <v>174</v>
      </c>
      <c r="G689" t="s">
        <v>1044</v>
      </c>
      <c r="H689" t="s">
        <v>137</v>
      </c>
      <c r="I689">
        <v>20607097039</v>
      </c>
      <c r="J689" t="s">
        <v>2490</v>
      </c>
      <c r="K689" s="10">
        <v>45810</v>
      </c>
      <c r="Q689">
        <v>283</v>
      </c>
      <c r="R689">
        <v>1</v>
      </c>
      <c r="S689">
        <v>270</v>
      </c>
      <c r="T689">
        <v>318.60000000000002</v>
      </c>
      <c r="U689">
        <v>0</v>
      </c>
      <c r="V689">
        <v>270</v>
      </c>
      <c r="W689">
        <v>18</v>
      </c>
      <c r="X689" s="17">
        <v>48.6</v>
      </c>
      <c r="Y689">
        <v>318.60000000000002</v>
      </c>
      <c r="Z689">
        <v>1</v>
      </c>
      <c r="AA689">
        <v>1</v>
      </c>
      <c r="AB689">
        <v>2</v>
      </c>
      <c r="AC689" t="s">
        <v>1045</v>
      </c>
      <c r="AD689">
        <v>565</v>
      </c>
      <c r="AE689">
        <v>28636</v>
      </c>
      <c r="AF689" t="s">
        <v>2036</v>
      </c>
      <c r="AG689" t="s">
        <v>1280</v>
      </c>
      <c r="AH689" t="s">
        <v>145</v>
      </c>
      <c r="AI689" t="s">
        <v>25</v>
      </c>
      <c r="AJ689">
        <v>6743</v>
      </c>
      <c r="AK689" t="s">
        <v>1040</v>
      </c>
      <c r="AL689" t="s">
        <v>1490</v>
      </c>
      <c r="AT689" t="str">
        <f t="shared" si="40"/>
        <v>F F002-00001374</v>
      </c>
      <c r="AU689">
        <f t="shared" si="41"/>
        <v>270</v>
      </c>
      <c r="AV689">
        <f t="shared" si="42"/>
        <v>48.6</v>
      </c>
      <c r="AW689">
        <f t="shared" si="43"/>
        <v>318.60000000000002</v>
      </c>
    </row>
    <row r="690" spans="1:49" ht="15" customHeight="1">
      <c r="A690" t="s">
        <v>1518</v>
      </c>
      <c r="B690" s="17" t="s">
        <v>1519</v>
      </c>
      <c r="C690" t="s">
        <v>21</v>
      </c>
      <c r="D690" s="10">
        <v>45809</v>
      </c>
      <c r="F690" t="s">
        <v>267</v>
      </c>
      <c r="G690" t="s">
        <v>1044</v>
      </c>
      <c r="H690" t="s">
        <v>137</v>
      </c>
      <c r="I690">
        <v>20549068201</v>
      </c>
      <c r="J690" t="s">
        <v>2491</v>
      </c>
      <c r="K690" s="10">
        <v>45809</v>
      </c>
      <c r="Q690">
        <v>1891</v>
      </c>
      <c r="R690">
        <v>1</v>
      </c>
      <c r="S690">
        <v>221.82</v>
      </c>
      <c r="T690">
        <v>261.75</v>
      </c>
      <c r="U690">
        <v>0</v>
      </c>
      <c r="V690">
        <v>221.82</v>
      </c>
      <c r="W690">
        <v>18</v>
      </c>
      <c r="X690" s="17">
        <v>39.93</v>
      </c>
      <c r="Y690">
        <v>261.75</v>
      </c>
      <c r="Z690">
        <v>1</v>
      </c>
      <c r="AA690">
        <v>1</v>
      </c>
      <c r="AB690">
        <v>2</v>
      </c>
      <c r="AC690" t="s">
        <v>1045</v>
      </c>
      <c r="AD690">
        <v>561</v>
      </c>
      <c r="AE690">
        <v>28996</v>
      </c>
      <c r="AF690" t="s">
        <v>1569</v>
      </c>
      <c r="AG690" t="s">
        <v>139</v>
      </c>
      <c r="AH690" t="s">
        <v>145</v>
      </c>
      <c r="AI690" t="s">
        <v>25</v>
      </c>
      <c r="AJ690">
        <v>6743</v>
      </c>
      <c r="AK690" t="s">
        <v>1040</v>
      </c>
      <c r="AL690" t="s">
        <v>1116</v>
      </c>
      <c r="AT690" t="str">
        <f t="shared" si="40"/>
        <v>F FE26-00004637</v>
      </c>
      <c r="AU690">
        <f t="shared" si="41"/>
        <v>221.82</v>
      </c>
      <c r="AV690">
        <f t="shared" si="42"/>
        <v>39.93</v>
      </c>
      <c r="AW690">
        <f t="shared" si="43"/>
        <v>261.75</v>
      </c>
    </row>
    <row r="691" spans="1:49" ht="15" customHeight="1">
      <c r="A691" t="s">
        <v>1290</v>
      </c>
      <c r="B691" s="17" t="s">
        <v>1520</v>
      </c>
      <c r="C691" t="s">
        <v>21</v>
      </c>
      <c r="D691" s="10">
        <v>45808</v>
      </c>
      <c r="F691" t="s">
        <v>742</v>
      </c>
      <c r="H691" t="s">
        <v>137</v>
      </c>
      <c r="I691">
        <v>10726239245</v>
      </c>
      <c r="J691" t="s">
        <v>2492</v>
      </c>
      <c r="K691" s="10">
        <v>45808</v>
      </c>
      <c r="Q691">
        <v>1855</v>
      </c>
      <c r="R691">
        <v>1</v>
      </c>
      <c r="S691">
        <v>500</v>
      </c>
      <c r="T691">
        <v>500</v>
      </c>
      <c r="U691">
        <v>0</v>
      </c>
      <c r="V691">
        <v>500</v>
      </c>
      <c r="W691">
        <v>0</v>
      </c>
      <c r="X691">
        <v>0</v>
      </c>
      <c r="Y691">
        <v>500</v>
      </c>
      <c r="Z691">
        <v>1</v>
      </c>
      <c r="AA691">
        <v>1</v>
      </c>
      <c r="AB691">
        <v>5</v>
      </c>
      <c r="AC691" t="s">
        <v>138</v>
      </c>
      <c r="AD691">
        <v>1786</v>
      </c>
      <c r="AE691">
        <v>28669</v>
      </c>
      <c r="AF691" t="s">
        <v>2090</v>
      </c>
      <c r="AG691" t="s">
        <v>139</v>
      </c>
      <c r="AH691" t="s">
        <v>145</v>
      </c>
      <c r="AI691" t="s">
        <v>25</v>
      </c>
      <c r="AJ691">
        <v>877</v>
      </c>
      <c r="AK691" t="s">
        <v>147</v>
      </c>
      <c r="AL691" t="s">
        <v>1047</v>
      </c>
      <c r="AT691" t="str">
        <f t="shared" si="40"/>
        <v>RE-00116</v>
      </c>
      <c r="AU691">
        <f t="shared" si="41"/>
        <v>500</v>
      </c>
      <c r="AV691">
        <f t="shared" si="42"/>
        <v>0</v>
      </c>
      <c r="AW691">
        <f t="shared" si="43"/>
        <v>500</v>
      </c>
    </row>
    <row r="692" spans="1:49" ht="15" customHeight="1">
      <c r="A692" t="s">
        <v>1194</v>
      </c>
      <c r="B692" s="17" t="s">
        <v>1521</v>
      </c>
      <c r="C692" t="s">
        <v>21</v>
      </c>
      <c r="D692" s="10">
        <v>45807</v>
      </c>
      <c r="F692" s="19" t="s">
        <v>144</v>
      </c>
      <c r="H692" t="s">
        <v>137</v>
      </c>
      <c r="I692">
        <v>20421530107</v>
      </c>
      <c r="J692" t="s">
        <v>2493</v>
      </c>
      <c r="K692" s="10">
        <v>45807</v>
      </c>
      <c r="Q692">
        <v>219</v>
      </c>
      <c r="R692">
        <v>1</v>
      </c>
      <c r="S692">
        <v>1000</v>
      </c>
      <c r="T692">
        <v>1180</v>
      </c>
      <c r="U692">
        <v>0</v>
      </c>
      <c r="V692">
        <v>1000</v>
      </c>
      <c r="W692">
        <v>18</v>
      </c>
      <c r="X692">
        <v>180</v>
      </c>
      <c r="Y692">
        <v>1180</v>
      </c>
      <c r="Z692">
        <v>1</v>
      </c>
      <c r="AA692">
        <v>1</v>
      </c>
      <c r="AB692">
        <v>5</v>
      </c>
      <c r="AC692" t="s">
        <v>138</v>
      </c>
      <c r="AD692">
        <v>1555</v>
      </c>
      <c r="AE692">
        <v>28666</v>
      </c>
      <c r="AF692" t="s">
        <v>2096</v>
      </c>
      <c r="AG692" t="s">
        <v>1171</v>
      </c>
      <c r="AH692" t="s">
        <v>145</v>
      </c>
      <c r="AI692" t="s">
        <v>25</v>
      </c>
      <c r="AJ692">
        <v>6328</v>
      </c>
      <c r="AK692" t="s">
        <v>1331</v>
      </c>
      <c r="AL692" t="s">
        <v>1047</v>
      </c>
      <c r="AT692" t="str">
        <f t="shared" si="40"/>
        <v>F F002-00031139</v>
      </c>
      <c r="AU692">
        <f t="shared" si="41"/>
        <v>1000</v>
      </c>
      <c r="AV692">
        <f t="shared" si="42"/>
        <v>180</v>
      </c>
      <c r="AW692">
        <f t="shared" si="43"/>
        <v>1180</v>
      </c>
    </row>
    <row r="693" spans="1:49" ht="15" customHeight="1">
      <c r="A693" t="s">
        <v>1172</v>
      </c>
      <c r="B693">
        <v>66</v>
      </c>
      <c r="C693" t="s">
        <v>21</v>
      </c>
      <c r="D693" s="10">
        <v>45807</v>
      </c>
      <c r="F693" t="s">
        <v>324</v>
      </c>
      <c r="H693" t="s">
        <v>137</v>
      </c>
      <c r="I693">
        <v>10444278345</v>
      </c>
      <c r="J693" t="s">
        <v>2494</v>
      </c>
      <c r="K693" s="10">
        <v>45807</v>
      </c>
      <c r="Q693">
        <v>283</v>
      </c>
      <c r="R693">
        <v>1</v>
      </c>
      <c r="S693">
        <v>900</v>
      </c>
      <c r="T693">
        <v>900</v>
      </c>
      <c r="U693">
        <v>0</v>
      </c>
      <c r="V693">
        <v>900</v>
      </c>
      <c r="W693">
        <v>0</v>
      </c>
      <c r="X693">
        <v>0</v>
      </c>
      <c r="Y693">
        <v>900</v>
      </c>
      <c r="Z693">
        <v>1</v>
      </c>
      <c r="AA693">
        <v>1</v>
      </c>
      <c r="AB693">
        <v>5</v>
      </c>
      <c r="AC693" t="s">
        <v>138</v>
      </c>
      <c r="AD693">
        <v>1811</v>
      </c>
      <c r="AE693">
        <v>28628</v>
      </c>
      <c r="AF693" t="s">
        <v>2036</v>
      </c>
      <c r="AG693" t="s">
        <v>1280</v>
      </c>
      <c r="AH693" t="s">
        <v>145</v>
      </c>
      <c r="AI693" t="s">
        <v>25</v>
      </c>
      <c r="AJ693">
        <v>6740</v>
      </c>
      <c r="AK693" t="s">
        <v>1046</v>
      </c>
      <c r="AL693" t="s">
        <v>1281</v>
      </c>
      <c r="AT693" t="str">
        <f t="shared" si="40"/>
        <v>R E001-66</v>
      </c>
      <c r="AU693">
        <f t="shared" si="41"/>
        <v>900</v>
      </c>
      <c r="AV693">
        <f t="shared" si="42"/>
        <v>0</v>
      </c>
      <c r="AW693">
        <f t="shared" si="43"/>
        <v>900</v>
      </c>
    </row>
    <row r="694" spans="1:49" ht="15" customHeight="1">
      <c r="A694" t="s">
        <v>1261</v>
      </c>
      <c r="B694" s="17" t="s">
        <v>1522</v>
      </c>
      <c r="C694" t="s">
        <v>21</v>
      </c>
      <c r="D694" s="10">
        <v>45807</v>
      </c>
      <c r="F694" t="s">
        <v>269</v>
      </c>
      <c r="H694" t="s">
        <v>137</v>
      </c>
      <c r="I694">
        <v>20501493156</v>
      </c>
      <c r="J694" t="s">
        <v>2495</v>
      </c>
      <c r="K694" s="10">
        <v>45807</v>
      </c>
      <c r="Q694">
        <v>1909</v>
      </c>
      <c r="R694">
        <v>5</v>
      </c>
      <c r="S694" s="17" t="s">
        <v>1744</v>
      </c>
      <c r="T694">
        <v>8.5</v>
      </c>
      <c r="U694">
        <v>0</v>
      </c>
      <c r="V694">
        <v>36.020000000000003</v>
      </c>
      <c r="W694">
        <v>17.989999999999998</v>
      </c>
      <c r="X694" s="17">
        <v>6.4799999999999898</v>
      </c>
      <c r="Y694">
        <v>42.5</v>
      </c>
      <c r="Z694">
        <v>1</v>
      </c>
      <c r="AA694">
        <v>1</v>
      </c>
      <c r="AB694">
        <v>5</v>
      </c>
      <c r="AC694" t="s">
        <v>138</v>
      </c>
      <c r="AD694">
        <v>1578</v>
      </c>
      <c r="AE694">
        <v>28623</v>
      </c>
      <c r="AF694" t="s">
        <v>2098</v>
      </c>
      <c r="AG694" t="s">
        <v>139</v>
      </c>
      <c r="AH694" t="s">
        <v>145</v>
      </c>
      <c r="AI694" t="s">
        <v>25</v>
      </c>
      <c r="AJ694">
        <v>6748</v>
      </c>
      <c r="AK694" t="s">
        <v>1387</v>
      </c>
      <c r="AL694" t="s">
        <v>1086</v>
      </c>
      <c r="AT694" t="str">
        <f t="shared" si="40"/>
        <v>F F004-00023984</v>
      </c>
      <c r="AU694">
        <f t="shared" si="41"/>
        <v>36.020000000000003</v>
      </c>
      <c r="AV694">
        <f t="shared" si="42"/>
        <v>6.4799999999999898</v>
      </c>
      <c r="AW694">
        <f t="shared" si="43"/>
        <v>42.5</v>
      </c>
    </row>
    <row r="695" spans="1:49" ht="15" customHeight="1">
      <c r="A695" t="s">
        <v>1261</v>
      </c>
      <c r="B695" s="17" t="s">
        <v>1522</v>
      </c>
      <c r="C695" t="s">
        <v>21</v>
      </c>
      <c r="D695" s="10">
        <v>45807</v>
      </c>
      <c r="F695" t="s">
        <v>269</v>
      </c>
      <c r="H695" t="s">
        <v>137</v>
      </c>
      <c r="I695">
        <v>20501493156</v>
      </c>
      <c r="J695" t="s">
        <v>2495</v>
      </c>
      <c r="K695" s="10">
        <v>45807</v>
      </c>
      <c r="Q695">
        <v>1909</v>
      </c>
      <c r="R695">
        <v>3</v>
      </c>
      <c r="S695" s="17" t="s">
        <v>1764</v>
      </c>
      <c r="T695">
        <v>18</v>
      </c>
      <c r="U695">
        <v>0</v>
      </c>
      <c r="V695">
        <v>45.76</v>
      </c>
      <c r="W695">
        <v>18.010000000000002</v>
      </c>
      <c r="X695" s="17">
        <v>8.24</v>
      </c>
      <c r="Y695">
        <v>54</v>
      </c>
      <c r="Z695">
        <v>1</v>
      </c>
      <c r="AA695">
        <v>1</v>
      </c>
      <c r="AB695">
        <v>5</v>
      </c>
      <c r="AC695" t="s">
        <v>138</v>
      </c>
      <c r="AD695">
        <v>1578</v>
      </c>
      <c r="AE695">
        <v>28624</v>
      </c>
      <c r="AF695" t="s">
        <v>2098</v>
      </c>
      <c r="AG695" t="s">
        <v>139</v>
      </c>
      <c r="AH695" t="s">
        <v>145</v>
      </c>
      <c r="AI695" t="s">
        <v>25</v>
      </c>
      <c r="AJ695">
        <v>6748</v>
      </c>
      <c r="AK695" t="s">
        <v>1387</v>
      </c>
      <c r="AL695" t="s">
        <v>1086</v>
      </c>
      <c r="AT695" t="str">
        <f t="shared" si="40"/>
        <v>F F004-00023984</v>
      </c>
      <c r="AU695">
        <f t="shared" si="41"/>
        <v>45.76</v>
      </c>
      <c r="AV695">
        <f t="shared" si="42"/>
        <v>8.24</v>
      </c>
      <c r="AW695">
        <f t="shared" si="43"/>
        <v>54</v>
      </c>
    </row>
    <row r="696" spans="1:49" ht="15" customHeight="1">
      <c r="A696" t="s">
        <v>1261</v>
      </c>
      <c r="B696" s="17" t="s">
        <v>1522</v>
      </c>
      <c r="C696" t="s">
        <v>21</v>
      </c>
      <c r="D696" s="10">
        <v>45807</v>
      </c>
      <c r="F696" t="s">
        <v>269</v>
      </c>
      <c r="H696" t="s">
        <v>137</v>
      </c>
      <c r="I696">
        <v>20501493156</v>
      </c>
      <c r="J696" t="s">
        <v>2495</v>
      </c>
      <c r="K696" s="10">
        <v>45807</v>
      </c>
      <c r="Q696">
        <v>1825</v>
      </c>
      <c r="R696">
        <v>1</v>
      </c>
      <c r="S696">
        <v>6.78</v>
      </c>
      <c r="T696">
        <v>8</v>
      </c>
      <c r="U696">
        <v>0</v>
      </c>
      <c r="V696">
        <v>6.78</v>
      </c>
      <c r="W696">
        <v>17.989999999999998</v>
      </c>
      <c r="X696" s="17">
        <v>1.21999999999999</v>
      </c>
      <c r="Y696">
        <v>8</v>
      </c>
      <c r="Z696">
        <v>1</v>
      </c>
      <c r="AA696">
        <v>1</v>
      </c>
      <c r="AB696">
        <v>5</v>
      </c>
      <c r="AC696" t="s">
        <v>138</v>
      </c>
      <c r="AD696">
        <v>1578</v>
      </c>
      <c r="AE696">
        <v>28625</v>
      </c>
      <c r="AF696" t="s">
        <v>2099</v>
      </c>
      <c r="AG696" t="s">
        <v>139</v>
      </c>
      <c r="AH696" t="s">
        <v>145</v>
      </c>
      <c r="AI696" t="s">
        <v>25</v>
      </c>
      <c r="AJ696">
        <v>6748</v>
      </c>
      <c r="AK696" t="s">
        <v>1387</v>
      </c>
      <c r="AL696" t="s">
        <v>1086</v>
      </c>
      <c r="AT696" t="str">
        <f t="shared" si="40"/>
        <v>F F004-00023984</v>
      </c>
      <c r="AU696">
        <f t="shared" si="41"/>
        <v>6.78</v>
      </c>
      <c r="AV696">
        <f t="shared" si="42"/>
        <v>1.21999999999999</v>
      </c>
      <c r="AW696">
        <f t="shared" si="43"/>
        <v>8</v>
      </c>
    </row>
    <row r="697" spans="1:49" ht="15" customHeight="1">
      <c r="A697" t="s">
        <v>1256</v>
      </c>
      <c r="B697" s="17" t="s">
        <v>1523</v>
      </c>
      <c r="C697" t="s">
        <v>21</v>
      </c>
      <c r="D697" s="10">
        <v>45807</v>
      </c>
      <c r="F697" t="s">
        <v>243</v>
      </c>
      <c r="G697" t="s">
        <v>1044</v>
      </c>
      <c r="H697" t="s">
        <v>137</v>
      </c>
      <c r="I697">
        <v>20430785266</v>
      </c>
      <c r="J697" t="s">
        <v>2496</v>
      </c>
      <c r="K697" s="10">
        <v>45807</v>
      </c>
      <c r="Q697">
        <v>1902</v>
      </c>
      <c r="R697">
        <v>60</v>
      </c>
      <c r="S697">
        <v>17.399999999999999</v>
      </c>
      <c r="T697">
        <v>20.532</v>
      </c>
      <c r="U697">
        <v>0</v>
      </c>
      <c r="V697">
        <v>1044</v>
      </c>
      <c r="W697">
        <v>18</v>
      </c>
      <c r="X697" s="17">
        <v>187.92</v>
      </c>
      <c r="Y697">
        <v>1231.92</v>
      </c>
      <c r="Z697">
        <v>1</v>
      </c>
      <c r="AA697">
        <v>1</v>
      </c>
      <c r="AB697">
        <v>5</v>
      </c>
      <c r="AC697" t="s">
        <v>138</v>
      </c>
      <c r="AD697">
        <v>470</v>
      </c>
      <c r="AE697">
        <v>28619</v>
      </c>
      <c r="AF697" t="s">
        <v>1979</v>
      </c>
      <c r="AG697" t="s">
        <v>139</v>
      </c>
      <c r="AH697" t="s">
        <v>145</v>
      </c>
      <c r="AI697" t="s">
        <v>25</v>
      </c>
      <c r="AJ697">
        <v>6962</v>
      </c>
      <c r="AK697" t="s">
        <v>149</v>
      </c>
      <c r="AL697" t="s">
        <v>1047</v>
      </c>
      <c r="AT697" t="str">
        <f t="shared" si="40"/>
        <v>F F001-00024304</v>
      </c>
      <c r="AU697">
        <f t="shared" si="41"/>
        <v>1044</v>
      </c>
      <c r="AV697">
        <f t="shared" si="42"/>
        <v>187.92</v>
      </c>
      <c r="AW697">
        <f t="shared" si="43"/>
        <v>1231.92</v>
      </c>
    </row>
    <row r="698" spans="1:49" ht="15" customHeight="1">
      <c r="A698" t="s">
        <v>1256</v>
      </c>
      <c r="B698" s="17" t="s">
        <v>1523</v>
      </c>
      <c r="C698" t="s">
        <v>21</v>
      </c>
      <c r="D698" s="10">
        <v>45807</v>
      </c>
      <c r="F698" t="s">
        <v>243</v>
      </c>
      <c r="G698" t="s">
        <v>1044</v>
      </c>
      <c r="H698" t="s">
        <v>137</v>
      </c>
      <c r="I698">
        <v>20430785266</v>
      </c>
      <c r="J698" t="s">
        <v>2496</v>
      </c>
      <c r="K698" s="10">
        <v>45807</v>
      </c>
      <c r="Q698">
        <v>1825</v>
      </c>
      <c r="R698">
        <v>2</v>
      </c>
      <c r="S698">
        <v>64</v>
      </c>
      <c r="T698">
        <v>75.52</v>
      </c>
      <c r="U698">
        <v>0</v>
      </c>
      <c r="V698">
        <v>128</v>
      </c>
      <c r="W698">
        <v>18</v>
      </c>
      <c r="X698" s="17">
        <v>23.0399999999999</v>
      </c>
      <c r="Y698">
        <v>151.04</v>
      </c>
      <c r="Z698">
        <v>1</v>
      </c>
      <c r="AA698">
        <v>1</v>
      </c>
      <c r="AB698">
        <v>5</v>
      </c>
      <c r="AC698" t="s">
        <v>138</v>
      </c>
      <c r="AD698">
        <v>470</v>
      </c>
      <c r="AE698">
        <v>28620</v>
      </c>
      <c r="AF698" t="s">
        <v>2099</v>
      </c>
      <c r="AG698" t="s">
        <v>139</v>
      </c>
      <c r="AH698" t="s">
        <v>145</v>
      </c>
      <c r="AI698" t="s">
        <v>25</v>
      </c>
      <c r="AJ698">
        <v>6962</v>
      </c>
      <c r="AK698" t="s">
        <v>149</v>
      </c>
      <c r="AL698" t="s">
        <v>1047</v>
      </c>
      <c r="AT698" t="str">
        <f t="shared" si="40"/>
        <v>F F001-00024304</v>
      </c>
      <c r="AU698">
        <f t="shared" si="41"/>
        <v>128</v>
      </c>
      <c r="AV698">
        <f t="shared" si="42"/>
        <v>23.0399999999999</v>
      </c>
      <c r="AW698">
        <f t="shared" si="43"/>
        <v>151.04</v>
      </c>
    </row>
    <row r="699" spans="1:49" ht="15" customHeight="1">
      <c r="A699" t="s">
        <v>1256</v>
      </c>
      <c r="B699" s="17" t="s">
        <v>1524</v>
      </c>
      <c r="C699" t="s">
        <v>21</v>
      </c>
      <c r="D699" s="10">
        <v>45807</v>
      </c>
      <c r="F699" t="s">
        <v>243</v>
      </c>
      <c r="G699" t="s">
        <v>1044</v>
      </c>
      <c r="H699" t="s">
        <v>137</v>
      </c>
      <c r="I699">
        <v>20430785266</v>
      </c>
      <c r="J699" t="s">
        <v>2497</v>
      </c>
      <c r="K699" s="10">
        <v>45807</v>
      </c>
      <c r="Q699">
        <v>1902</v>
      </c>
      <c r="R699">
        <v>60</v>
      </c>
      <c r="S699">
        <v>17.399999999999999</v>
      </c>
      <c r="T699">
        <v>20.532</v>
      </c>
      <c r="U699">
        <v>0</v>
      </c>
      <c r="V699">
        <v>1044</v>
      </c>
      <c r="W699">
        <v>18</v>
      </c>
      <c r="X699" s="17">
        <v>187.92</v>
      </c>
      <c r="Y699">
        <v>1231.92</v>
      </c>
      <c r="Z699">
        <v>1</v>
      </c>
      <c r="AA699">
        <v>1</v>
      </c>
      <c r="AB699">
        <v>5</v>
      </c>
      <c r="AC699" t="s">
        <v>138</v>
      </c>
      <c r="AD699">
        <v>470</v>
      </c>
      <c r="AE699">
        <v>28615</v>
      </c>
      <c r="AF699" t="s">
        <v>1979</v>
      </c>
      <c r="AG699" t="s">
        <v>139</v>
      </c>
      <c r="AH699" t="s">
        <v>145</v>
      </c>
      <c r="AI699" t="s">
        <v>25</v>
      </c>
      <c r="AJ699">
        <v>6962</v>
      </c>
      <c r="AK699" t="s">
        <v>149</v>
      </c>
      <c r="AL699" t="s">
        <v>1047</v>
      </c>
      <c r="AT699" t="str">
        <f t="shared" si="40"/>
        <v>F F001-00024303</v>
      </c>
      <c r="AU699">
        <f t="shared" si="41"/>
        <v>1044</v>
      </c>
      <c r="AV699">
        <f t="shared" si="42"/>
        <v>187.92</v>
      </c>
      <c r="AW699">
        <f t="shared" si="43"/>
        <v>1231.92</v>
      </c>
    </row>
    <row r="700" spans="1:49" ht="15" customHeight="1">
      <c r="A700" t="s">
        <v>1256</v>
      </c>
      <c r="B700" s="17" t="s">
        <v>1524</v>
      </c>
      <c r="C700" t="s">
        <v>21</v>
      </c>
      <c r="D700" s="10">
        <v>45807</v>
      </c>
      <c r="F700" t="s">
        <v>243</v>
      </c>
      <c r="G700" t="s">
        <v>1044</v>
      </c>
      <c r="H700" t="s">
        <v>137</v>
      </c>
      <c r="I700">
        <v>20430785266</v>
      </c>
      <c r="J700" t="s">
        <v>2497</v>
      </c>
      <c r="K700" s="10">
        <v>45807</v>
      </c>
      <c r="Q700">
        <v>1825</v>
      </c>
      <c r="R700">
        <v>2</v>
      </c>
      <c r="S700">
        <v>64</v>
      </c>
      <c r="T700">
        <v>75.52</v>
      </c>
      <c r="U700">
        <v>0</v>
      </c>
      <c r="V700">
        <v>128</v>
      </c>
      <c r="W700">
        <v>18</v>
      </c>
      <c r="X700" s="17">
        <v>23.0399999999999</v>
      </c>
      <c r="Y700">
        <v>151.04</v>
      </c>
      <c r="Z700">
        <v>1</v>
      </c>
      <c r="AA700">
        <v>1</v>
      </c>
      <c r="AB700">
        <v>5</v>
      </c>
      <c r="AC700" t="s">
        <v>138</v>
      </c>
      <c r="AD700">
        <v>470</v>
      </c>
      <c r="AE700">
        <v>28616</v>
      </c>
      <c r="AF700" t="s">
        <v>2099</v>
      </c>
      <c r="AG700" t="s">
        <v>139</v>
      </c>
      <c r="AH700" t="s">
        <v>145</v>
      </c>
      <c r="AI700" t="s">
        <v>25</v>
      </c>
      <c r="AJ700">
        <v>6962</v>
      </c>
      <c r="AK700" t="s">
        <v>149</v>
      </c>
      <c r="AL700" t="s">
        <v>1047</v>
      </c>
      <c r="AT700" t="str">
        <f t="shared" si="40"/>
        <v>F F001-00024303</v>
      </c>
      <c r="AU700">
        <f t="shared" si="41"/>
        <v>128</v>
      </c>
      <c r="AV700">
        <f t="shared" si="42"/>
        <v>23.0399999999999</v>
      </c>
      <c r="AW700">
        <f t="shared" si="43"/>
        <v>151.04</v>
      </c>
    </row>
    <row r="701" spans="1:49" ht="15" customHeight="1">
      <c r="A701" t="s">
        <v>1183</v>
      </c>
      <c r="B701" s="17" t="s">
        <v>1303</v>
      </c>
      <c r="C701" t="s">
        <v>21</v>
      </c>
      <c r="D701" s="10">
        <v>45806</v>
      </c>
      <c r="F701" t="s">
        <v>1076</v>
      </c>
      <c r="H701" t="s">
        <v>137</v>
      </c>
      <c r="I701">
        <v>10440668581</v>
      </c>
      <c r="J701" t="s">
        <v>2498</v>
      </c>
      <c r="K701" s="10">
        <v>45806</v>
      </c>
      <c r="Q701">
        <v>1910</v>
      </c>
      <c r="R701">
        <v>1</v>
      </c>
      <c r="S701">
        <v>362</v>
      </c>
      <c r="T701">
        <v>427.16</v>
      </c>
      <c r="U701">
        <v>0</v>
      </c>
      <c r="V701">
        <v>362</v>
      </c>
      <c r="W701">
        <v>18</v>
      </c>
      <c r="X701" s="17">
        <v>65.16</v>
      </c>
      <c r="Y701">
        <v>427.16</v>
      </c>
      <c r="Z701">
        <v>1</v>
      </c>
      <c r="AA701">
        <v>1</v>
      </c>
      <c r="AB701">
        <v>2</v>
      </c>
      <c r="AC701" t="s">
        <v>1045</v>
      </c>
      <c r="AD701">
        <v>1389</v>
      </c>
      <c r="AE701">
        <v>28610</v>
      </c>
      <c r="AF701" t="s">
        <v>2278</v>
      </c>
      <c r="AG701" t="s">
        <v>139</v>
      </c>
      <c r="AH701" t="s">
        <v>145</v>
      </c>
      <c r="AI701" t="s">
        <v>25</v>
      </c>
      <c r="AJ701">
        <v>6743</v>
      </c>
      <c r="AK701" t="s">
        <v>1040</v>
      </c>
      <c r="AL701" t="s">
        <v>1047</v>
      </c>
      <c r="AT701" t="str">
        <f t="shared" si="40"/>
        <v>F E001-00000055</v>
      </c>
      <c r="AU701">
        <f t="shared" si="41"/>
        <v>362</v>
      </c>
      <c r="AV701">
        <f t="shared" si="42"/>
        <v>65.16</v>
      </c>
      <c r="AW701">
        <f t="shared" si="43"/>
        <v>427.16</v>
      </c>
    </row>
    <row r="702" spans="1:49" ht="15" customHeight="1">
      <c r="A702" t="s">
        <v>1183</v>
      </c>
      <c r="B702" s="17" t="s">
        <v>1525</v>
      </c>
      <c r="C702" t="s">
        <v>21</v>
      </c>
      <c r="D702" s="10">
        <v>45806</v>
      </c>
      <c r="F702" t="s">
        <v>328</v>
      </c>
      <c r="G702" t="s">
        <v>1122</v>
      </c>
      <c r="H702" t="s">
        <v>137</v>
      </c>
      <c r="I702">
        <v>20563684268</v>
      </c>
      <c r="J702" t="s">
        <v>2499</v>
      </c>
      <c r="K702" s="10">
        <v>45806</v>
      </c>
      <c r="Q702">
        <v>1903</v>
      </c>
      <c r="R702">
        <v>5</v>
      </c>
      <c r="S702">
        <v>1000</v>
      </c>
      <c r="T702">
        <v>1180</v>
      </c>
      <c r="U702">
        <v>0</v>
      </c>
      <c r="V702">
        <v>5000</v>
      </c>
      <c r="W702">
        <v>18</v>
      </c>
      <c r="X702">
        <v>900</v>
      </c>
      <c r="Y702">
        <v>5900</v>
      </c>
      <c r="Z702">
        <v>1</v>
      </c>
      <c r="AA702">
        <v>1</v>
      </c>
      <c r="AB702">
        <v>5</v>
      </c>
      <c r="AC702" t="s">
        <v>138</v>
      </c>
      <c r="AD702">
        <v>384</v>
      </c>
      <c r="AE702">
        <v>28600</v>
      </c>
      <c r="AF702" t="s">
        <v>1526</v>
      </c>
      <c r="AG702" t="s">
        <v>139</v>
      </c>
      <c r="AH702" t="s">
        <v>145</v>
      </c>
      <c r="AI702" t="s">
        <v>25</v>
      </c>
      <c r="AJ702">
        <v>6743</v>
      </c>
      <c r="AK702" t="s">
        <v>1040</v>
      </c>
      <c r="AL702" t="s">
        <v>1047</v>
      </c>
      <c r="AT702" t="str">
        <f t="shared" si="40"/>
        <v>F E001-00000495</v>
      </c>
      <c r="AU702">
        <f t="shared" si="41"/>
        <v>5000</v>
      </c>
      <c r="AV702">
        <f t="shared" si="42"/>
        <v>900</v>
      </c>
      <c r="AW702">
        <f t="shared" si="43"/>
        <v>5900</v>
      </c>
    </row>
    <row r="703" spans="1:49" ht="15" customHeight="1">
      <c r="A703" t="s">
        <v>1183</v>
      </c>
      <c r="B703" s="17" t="s">
        <v>1525</v>
      </c>
      <c r="C703" t="s">
        <v>21</v>
      </c>
      <c r="D703" s="10">
        <v>45806</v>
      </c>
      <c r="F703" t="s">
        <v>328</v>
      </c>
      <c r="G703" t="s">
        <v>1122</v>
      </c>
      <c r="H703" t="s">
        <v>137</v>
      </c>
      <c r="I703">
        <v>20563684268</v>
      </c>
      <c r="J703" t="s">
        <v>2499</v>
      </c>
      <c r="K703" s="10">
        <v>45806</v>
      </c>
      <c r="Q703">
        <v>1904</v>
      </c>
      <c r="R703">
        <v>12</v>
      </c>
      <c r="S703">
        <v>250</v>
      </c>
      <c r="T703">
        <v>295</v>
      </c>
      <c r="U703">
        <v>0</v>
      </c>
      <c r="V703">
        <v>3000</v>
      </c>
      <c r="W703">
        <v>18</v>
      </c>
      <c r="X703">
        <v>540</v>
      </c>
      <c r="Y703">
        <v>3540</v>
      </c>
      <c r="Z703">
        <v>1</v>
      </c>
      <c r="AA703">
        <v>1</v>
      </c>
      <c r="AB703">
        <v>5</v>
      </c>
      <c r="AC703" t="s">
        <v>138</v>
      </c>
      <c r="AD703">
        <v>384</v>
      </c>
      <c r="AE703">
        <v>28601</v>
      </c>
      <c r="AF703" t="s">
        <v>2100</v>
      </c>
      <c r="AG703" t="s">
        <v>139</v>
      </c>
      <c r="AH703" t="s">
        <v>145</v>
      </c>
      <c r="AI703" t="s">
        <v>25</v>
      </c>
      <c r="AJ703">
        <v>6743</v>
      </c>
      <c r="AK703" t="s">
        <v>1040</v>
      </c>
      <c r="AL703" t="s">
        <v>1047</v>
      </c>
      <c r="AT703" t="str">
        <f t="shared" si="40"/>
        <v>F E001-00000495</v>
      </c>
      <c r="AU703">
        <f t="shared" si="41"/>
        <v>3000</v>
      </c>
      <c r="AV703">
        <f t="shared" si="42"/>
        <v>540</v>
      </c>
      <c r="AW703">
        <f t="shared" si="43"/>
        <v>3540</v>
      </c>
    </row>
    <row r="704" spans="1:49" ht="15" customHeight="1">
      <c r="A704" t="s">
        <v>1183</v>
      </c>
      <c r="B704" s="17" t="s">
        <v>1525</v>
      </c>
      <c r="C704" t="s">
        <v>21</v>
      </c>
      <c r="D704" s="10">
        <v>45806</v>
      </c>
      <c r="F704" t="s">
        <v>328</v>
      </c>
      <c r="G704" t="s">
        <v>1122</v>
      </c>
      <c r="H704" t="s">
        <v>137</v>
      </c>
      <c r="I704">
        <v>20563684268</v>
      </c>
      <c r="J704" t="s">
        <v>2499</v>
      </c>
      <c r="K704" s="10">
        <v>45806</v>
      </c>
      <c r="Q704">
        <v>1907</v>
      </c>
      <c r="R704">
        <v>10</v>
      </c>
      <c r="S704">
        <v>200</v>
      </c>
      <c r="T704">
        <v>236</v>
      </c>
      <c r="U704">
        <v>0</v>
      </c>
      <c r="V704">
        <v>2000</v>
      </c>
      <c r="W704">
        <v>18</v>
      </c>
      <c r="X704">
        <v>360</v>
      </c>
      <c r="Y704">
        <v>2360</v>
      </c>
      <c r="Z704">
        <v>1</v>
      </c>
      <c r="AA704">
        <v>1</v>
      </c>
      <c r="AB704">
        <v>5</v>
      </c>
      <c r="AC704" t="s">
        <v>138</v>
      </c>
      <c r="AD704">
        <v>384</v>
      </c>
      <c r="AE704">
        <v>28602</v>
      </c>
      <c r="AF704" t="s">
        <v>2101</v>
      </c>
      <c r="AG704" t="s">
        <v>139</v>
      </c>
      <c r="AH704" t="s">
        <v>145</v>
      </c>
      <c r="AI704" t="s">
        <v>25</v>
      </c>
      <c r="AJ704">
        <v>6743</v>
      </c>
      <c r="AK704" t="s">
        <v>1040</v>
      </c>
      <c r="AL704" t="s">
        <v>1047</v>
      </c>
      <c r="AT704" t="str">
        <f t="shared" si="40"/>
        <v>F E001-00000495</v>
      </c>
      <c r="AU704">
        <f t="shared" si="41"/>
        <v>2000</v>
      </c>
      <c r="AV704">
        <f t="shared" si="42"/>
        <v>360</v>
      </c>
      <c r="AW704">
        <f t="shared" si="43"/>
        <v>2360</v>
      </c>
    </row>
    <row r="705" spans="1:49" ht="15" customHeight="1">
      <c r="A705" t="s">
        <v>1183</v>
      </c>
      <c r="B705" s="17" t="s">
        <v>1525</v>
      </c>
      <c r="C705" t="s">
        <v>21</v>
      </c>
      <c r="D705" s="10">
        <v>45806</v>
      </c>
      <c r="F705" t="s">
        <v>328</v>
      </c>
      <c r="G705" t="s">
        <v>1122</v>
      </c>
      <c r="H705" t="s">
        <v>137</v>
      </c>
      <c r="I705">
        <v>20563684268</v>
      </c>
      <c r="J705" t="s">
        <v>2499</v>
      </c>
      <c r="K705" s="10">
        <v>45806</v>
      </c>
      <c r="Q705">
        <v>1908</v>
      </c>
      <c r="R705">
        <v>10</v>
      </c>
      <c r="S705">
        <v>50</v>
      </c>
      <c r="T705">
        <v>59</v>
      </c>
      <c r="U705">
        <v>0</v>
      </c>
      <c r="V705">
        <v>500</v>
      </c>
      <c r="W705">
        <v>18</v>
      </c>
      <c r="X705">
        <v>90</v>
      </c>
      <c r="Y705">
        <v>590</v>
      </c>
      <c r="Z705">
        <v>1</v>
      </c>
      <c r="AA705">
        <v>1</v>
      </c>
      <c r="AB705">
        <v>5</v>
      </c>
      <c r="AC705" t="s">
        <v>138</v>
      </c>
      <c r="AD705">
        <v>384</v>
      </c>
      <c r="AE705">
        <v>28603</v>
      </c>
      <c r="AF705" t="s">
        <v>2102</v>
      </c>
      <c r="AG705" t="s">
        <v>139</v>
      </c>
      <c r="AH705" t="s">
        <v>145</v>
      </c>
      <c r="AI705" t="s">
        <v>25</v>
      </c>
      <c r="AJ705">
        <v>6743</v>
      </c>
      <c r="AK705" t="s">
        <v>1040</v>
      </c>
      <c r="AL705" t="s">
        <v>1047</v>
      </c>
      <c r="AT705" t="str">
        <f t="shared" si="40"/>
        <v>F E001-00000495</v>
      </c>
      <c r="AU705">
        <f t="shared" si="41"/>
        <v>500</v>
      </c>
      <c r="AV705">
        <f t="shared" si="42"/>
        <v>90</v>
      </c>
      <c r="AW705">
        <f t="shared" si="43"/>
        <v>590</v>
      </c>
    </row>
    <row r="706" spans="1:49" ht="15" customHeight="1">
      <c r="A706" t="s">
        <v>1183</v>
      </c>
      <c r="B706" s="17" t="s">
        <v>1527</v>
      </c>
      <c r="C706" t="s">
        <v>21</v>
      </c>
      <c r="D706" s="10">
        <v>45805</v>
      </c>
      <c r="F706" t="s">
        <v>328</v>
      </c>
      <c r="G706" t="s">
        <v>1122</v>
      </c>
      <c r="H706" t="s">
        <v>137</v>
      </c>
      <c r="I706">
        <v>20563684268</v>
      </c>
      <c r="J706" t="s">
        <v>2500</v>
      </c>
      <c r="K706" s="10">
        <v>45805</v>
      </c>
      <c r="Q706">
        <v>1903</v>
      </c>
      <c r="R706">
        <v>1</v>
      </c>
      <c r="S706">
        <v>1000</v>
      </c>
      <c r="T706">
        <v>1180</v>
      </c>
      <c r="U706">
        <v>0</v>
      </c>
      <c r="V706">
        <v>1000</v>
      </c>
      <c r="W706">
        <v>18</v>
      </c>
      <c r="X706">
        <v>180</v>
      </c>
      <c r="Y706">
        <v>1180</v>
      </c>
      <c r="Z706">
        <v>1</v>
      </c>
      <c r="AA706">
        <v>1</v>
      </c>
      <c r="AB706">
        <v>5</v>
      </c>
      <c r="AC706" t="s">
        <v>138</v>
      </c>
      <c r="AD706">
        <v>384</v>
      </c>
      <c r="AE706">
        <v>28594</v>
      </c>
      <c r="AF706" t="s">
        <v>1526</v>
      </c>
      <c r="AG706" t="s">
        <v>139</v>
      </c>
      <c r="AH706" t="s">
        <v>145</v>
      </c>
      <c r="AI706" t="s">
        <v>25</v>
      </c>
      <c r="AJ706">
        <v>6743</v>
      </c>
      <c r="AK706" t="s">
        <v>1040</v>
      </c>
      <c r="AL706" t="s">
        <v>1047</v>
      </c>
      <c r="AT706" t="str">
        <f t="shared" ref="AT706:AT769" si="44">+CONCATENATE(A706,"-",B706)</f>
        <v>F E001-00000494</v>
      </c>
      <c r="AU706">
        <f t="shared" ref="AU706:AU769" si="45">+IF(Z706=1,V706,IF(Z706=2,V706*AA706))</f>
        <v>1000</v>
      </c>
      <c r="AV706">
        <f t="shared" ref="AV706:AV769" si="46">+IF(Z706=1,X706,IF(Z706=2,X706*AA706))</f>
        <v>180</v>
      </c>
      <c r="AW706">
        <f t="shared" ref="AW706:AW769" si="47">+IF(Z706=1,Y706,IF(Z706=2,Y706*AA706))</f>
        <v>1180</v>
      </c>
    </row>
    <row r="707" spans="1:49" ht="15" customHeight="1">
      <c r="A707" t="s">
        <v>1183</v>
      </c>
      <c r="B707" s="17" t="s">
        <v>1527</v>
      </c>
      <c r="C707" t="s">
        <v>21</v>
      </c>
      <c r="D707" s="10">
        <v>45805</v>
      </c>
      <c r="F707" t="s">
        <v>328</v>
      </c>
      <c r="G707" t="s">
        <v>1122</v>
      </c>
      <c r="H707" t="s">
        <v>137</v>
      </c>
      <c r="I707">
        <v>20563684268</v>
      </c>
      <c r="J707" t="s">
        <v>2500</v>
      </c>
      <c r="K707" s="10">
        <v>45805</v>
      </c>
      <c r="Q707">
        <v>1904</v>
      </c>
      <c r="R707">
        <v>3</v>
      </c>
      <c r="S707">
        <v>250</v>
      </c>
      <c r="T707">
        <v>295</v>
      </c>
      <c r="U707">
        <v>0</v>
      </c>
      <c r="V707">
        <v>750</v>
      </c>
      <c r="W707">
        <v>18</v>
      </c>
      <c r="X707">
        <v>135</v>
      </c>
      <c r="Y707">
        <v>885</v>
      </c>
      <c r="Z707">
        <v>1</v>
      </c>
      <c r="AA707">
        <v>1</v>
      </c>
      <c r="AB707">
        <v>5</v>
      </c>
      <c r="AC707" t="s">
        <v>138</v>
      </c>
      <c r="AD707">
        <v>384</v>
      </c>
      <c r="AE707">
        <v>28595</v>
      </c>
      <c r="AF707" t="s">
        <v>2100</v>
      </c>
      <c r="AG707" t="s">
        <v>139</v>
      </c>
      <c r="AH707" t="s">
        <v>145</v>
      </c>
      <c r="AI707" t="s">
        <v>25</v>
      </c>
      <c r="AJ707">
        <v>6743</v>
      </c>
      <c r="AK707" t="s">
        <v>1040</v>
      </c>
      <c r="AL707" t="s">
        <v>1047</v>
      </c>
      <c r="AT707" t="str">
        <f t="shared" si="44"/>
        <v>F E001-00000494</v>
      </c>
      <c r="AU707">
        <f t="shared" si="45"/>
        <v>750</v>
      </c>
      <c r="AV707">
        <f t="shared" si="46"/>
        <v>135</v>
      </c>
      <c r="AW707">
        <f t="shared" si="47"/>
        <v>885</v>
      </c>
    </row>
    <row r="708" spans="1:49" ht="15" customHeight="1">
      <c r="A708" t="s">
        <v>1183</v>
      </c>
      <c r="B708" s="17" t="s">
        <v>1527</v>
      </c>
      <c r="C708" t="s">
        <v>21</v>
      </c>
      <c r="D708" s="10">
        <v>45805</v>
      </c>
      <c r="F708" t="s">
        <v>328</v>
      </c>
      <c r="G708" t="s">
        <v>1122</v>
      </c>
      <c r="H708" t="s">
        <v>137</v>
      </c>
      <c r="I708">
        <v>20563684268</v>
      </c>
      <c r="J708" t="s">
        <v>2500</v>
      </c>
      <c r="K708" s="10">
        <v>45805</v>
      </c>
      <c r="Q708">
        <v>1905</v>
      </c>
      <c r="R708">
        <v>63</v>
      </c>
      <c r="S708">
        <v>200</v>
      </c>
      <c r="T708">
        <v>236</v>
      </c>
      <c r="U708">
        <v>0</v>
      </c>
      <c r="V708">
        <v>12600</v>
      </c>
      <c r="W708">
        <v>18</v>
      </c>
      <c r="X708">
        <v>2268</v>
      </c>
      <c r="Y708">
        <v>14868</v>
      </c>
      <c r="Z708">
        <v>1</v>
      </c>
      <c r="AA708">
        <v>1</v>
      </c>
      <c r="AB708">
        <v>5</v>
      </c>
      <c r="AC708" t="s">
        <v>138</v>
      </c>
      <c r="AD708">
        <v>384</v>
      </c>
      <c r="AE708">
        <v>28596</v>
      </c>
      <c r="AF708" t="s">
        <v>2014</v>
      </c>
      <c r="AG708" t="s">
        <v>139</v>
      </c>
      <c r="AH708" t="s">
        <v>145</v>
      </c>
      <c r="AI708" t="s">
        <v>25</v>
      </c>
      <c r="AJ708">
        <v>6743</v>
      </c>
      <c r="AK708" t="s">
        <v>1040</v>
      </c>
      <c r="AL708" t="s">
        <v>1047</v>
      </c>
      <c r="AT708" t="str">
        <f t="shared" si="44"/>
        <v>F E001-00000494</v>
      </c>
      <c r="AU708">
        <f t="shared" si="45"/>
        <v>12600</v>
      </c>
      <c r="AV708">
        <f t="shared" si="46"/>
        <v>2268</v>
      </c>
      <c r="AW708">
        <f t="shared" si="47"/>
        <v>14868</v>
      </c>
    </row>
    <row r="709" spans="1:49" ht="15" customHeight="1">
      <c r="A709" t="s">
        <v>1183</v>
      </c>
      <c r="B709" s="17" t="s">
        <v>1527</v>
      </c>
      <c r="C709" t="s">
        <v>21</v>
      </c>
      <c r="D709" s="10">
        <v>45805</v>
      </c>
      <c r="F709" t="s">
        <v>328</v>
      </c>
      <c r="G709" t="s">
        <v>1122</v>
      </c>
      <c r="H709" t="s">
        <v>137</v>
      </c>
      <c r="I709">
        <v>20563684268</v>
      </c>
      <c r="J709" t="s">
        <v>2500</v>
      </c>
      <c r="K709" s="10">
        <v>45805</v>
      </c>
      <c r="Q709">
        <v>1906</v>
      </c>
      <c r="R709">
        <v>59</v>
      </c>
      <c r="S709">
        <v>120</v>
      </c>
      <c r="T709">
        <v>141.6</v>
      </c>
      <c r="U709">
        <v>0</v>
      </c>
      <c r="V709">
        <v>7080</v>
      </c>
      <c r="W709">
        <v>18</v>
      </c>
      <c r="X709" s="17">
        <v>1274.3999999999901</v>
      </c>
      <c r="Y709">
        <v>8354.4</v>
      </c>
      <c r="Z709">
        <v>1</v>
      </c>
      <c r="AA709">
        <v>1</v>
      </c>
      <c r="AB709">
        <v>5</v>
      </c>
      <c r="AC709" t="s">
        <v>138</v>
      </c>
      <c r="AD709">
        <v>384</v>
      </c>
      <c r="AE709">
        <v>28597</v>
      </c>
      <c r="AF709" t="s">
        <v>2015</v>
      </c>
      <c r="AG709" t="s">
        <v>139</v>
      </c>
      <c r="AH709" t="s">
        <v>145</v>
      </c>
      <c r="AI709" t="s">
        <v>25</v>
      </c>
      <c r="AJ709">
        <v>6743</v>
      </c>
      <c r="AK709" t="s">
        <v>1040</v>
      </c>
      <c r="AL709" t="s">
        <v>1047</v>
      </c>
      <c r="AT709" t="str">
        <f t="shared" si="44"/>
        <v>F E001-00000494</v>
      </c>
      <c r="AU709">
        <f t="shared" si="45"/>
        <v>7080</v>
      </c>
      <c r="AV709">
        <f t="shared" si="46"/>
        <v>1274.3999999999901</v>
      </c>
      <c r="AW709">
        <f t="shared" si="47"/>
        <v>8354.4</v>
      </c>
    </row>
    <row r="710" spans="1:49" ht="15" customHeight="1">
      <c r="A710" t="s">
        <v>1183</v>
      </c>
      <c r="B710" s="17" t="s">
        <v>1142</v>
      </c>
      <c r="C710" t="s">
        <v>21</v>
      </c>
      <c r="D710" s="10">
        <v>45803</v>
      </c>
      <c r="F710" t="s">
        <v>886</v>
      </c>
      <c r="H710" t="s">
        <v>137</v>
      </c>
      <c r="I710">
        <v>20609119277</v>
      </c>
      <c r="J710" t="s">
        <v>2501</v>
      </c>
      <c r="K710" s="10">
        <v>45803</v>
      </c>
      <c r="Q710">
        <v>1896</v>
      </c>
      <c r="R710">
        <v>1</v>
      </c>
      <c r="S710">
        <v>194.07</v>
      </c>
      <c r="T710">
        <v>229</v>
      </c>
      <c r="U710">
        <v>0</v>
      </c>
      <c r="V710">
        <v>194.07</v>
      </c>
      <c r="W710">
        <v>18</v>
      </c>
      <c r="X710" s="17">
        <v>34.93</v>
      </c>
      <c r="Y710">
        <v>229</v>
      </c>
      <c r="Z710">
        <v>1</v>
      </c>
      <c r="AA710">
        <v>1</v>
      </c>
      <c r="AB710">
        <v>5</v>
      </c>
      <c r="AC710" t="s">
        <v>138</v>
      </c>
      <c r="AD710">
        <v>779</v>
      </c>
      <c r="AE710">
        <v>28586</v>
      </c>
      <c r="AF710" t="s">
        <v>2502</v>
      </c>
      <c r="AG710" t="s">
        <v>139</v>
      </c>
      <c r="AH710" t="s">
        <v>145</v>
      </c>
      <c r="AI710" t="s">
        <v>25</v>
      </c>
      <c r="AJ710">
        <v>877</v>
      </c>
      <c r="AK710" t="s">
        <v>147</v>
      </c>
      <c r="AL710" t="s">
        <v>1047</v>
      </c>
      <c r="AT710" t="str">
        <f t="shared" si="44"/>
        <v>F E001-00000037</v>
      </c>
      <c r="AU710">
        <f t="shared" si="45"/>
        <v>194.07</v>
      </c>
      <c r="AV710">
        <f t="shared" si="46"/>
        <v>34.93</v>
      </c>
      <c r="AW710">
        <f t="shared" si="47"/>
        <v>229</v>
      </c>
    </row>
    <row r="711" spans="1:49" ht="15" customHeight="1">
      <c r="A711" t="s">
        <v>1183</v>
      </c>
      <c r="B711" s="17" t="s">
        <v>1142</v>
      </c>
      <c r="C711" t="s">
        <v>21</v>
      </c>
      <c r="D711" s="10">
        <v>45803</v>
      </c>
      <c r="F711" t="s">
        <v>886</v>
      </c>
      <c r="H711" t="s">
        <v>137</v>
      </c>
      <c r="I711">
        <v>20609119277</v>
      </c>
      <c r="J711" t="s">
        <v>2501</v>
      </c>
      <c r="K711" s="10">
        <v>45803</v>
      </c>
      <c r="Q711">
        <v>1897</v>
      </c>
      <c r="R711">
        <v>1</v>
      </c>
      <c r="S711">
        <v>24.58</v>
      </c>
      <c r="T711">
        <v>29</v>
      </c>
      <c r="U711">
        <v>0</v>
      </c>
      <c r="V711">
        <v>24.58</v>
      </c>
      <c r="W711">
        <v>17.98</v>
      </c>
      <c r="X711" s="17">
        <v>4.42</v>
      </c>
      <c r="Y711">
        <v>29</v>
      </c>
      <c r="Z711">
        <v>1</v>
      </c>
      <c r="AA711">
        <v>1</v>
      </c>
      <c r="AB711">
        <v>5</v>
      </c>
      <c r="AC711" t="s">
        <v>138</v>
      </c>
      <c r="AD711">
        <v>779</v>
      </c>
      <c r="AE711">
        <v>28587</v>
      </c>
      <c r="AF711" t="s">
        <v>2503</v>
      </c>
      <c r="AG711" t="s">
        <v>139</v>
      </c>
      <c r="AH711" t="s">
        <v>145</v>
      </c>
      <c r="AI711" t="s">
        <v>25</v>
      </c>
      <c r="AJ711">
        <v>877</v>
      </c>
      <c r="AK711" t="s">
        <v>147</v>
      </c>
      <c r="AL711" t="s">
        <v>1047</v>
      </c>
      <c r="AT711" t="str">
        <f t="shared" si="44"/>
        <v>F E001-00000037</v>
      </c>
      <c r="AU711">
        <f t="shared" si="45"/>
        <v>24.58</v>
      </c>
      <c r="AV711">
        <f t="shared" si="46"/>
        <v>4.42</v>
      </c>
      <c r="AW711">
        <f t="shared" si="47"/>
        <v>29</v>
      </c>
    </row>
    <row r="712" spans="1:49" ht="15" customHeight="1">
      <c r="A712" t="s">
        <v>1183</v>
      </c>
      <c r="B712" s="17" t="s">
        <v>1142</v>
      </c>
      <c r="C712" t="s">
        <v>21</v>
      </c>
      <c r="D712" s="10">
        <v>45803</v>
      </c>
      <c r="F712" t="s">
        <v>886</v>
      </c>
      <c r="H712" t="s">
        <v>137</v>
      </c>
      <c r="I712">
        <v>20609119277</v>
      </c>
      <c r="J712" t="s">
        <v>2501</v>
      </c>
      <c r="K712" s="10">
        <v>45803</v>
      </c>
      <c r="Q712">
        <v>1898</v>
      </c>
      <c r="R712">
        <v>1</v>
      </c>
      <c r="S712">
        <v>33.049999999999997</v>
      </c>
      <c r="T712">
        <v>39</v>
      </c>
      <c r="U712">
        <v>0</v>
      </c>
      <c r="V712">
        <v>33.049999999999997</v>
      </c>
      <c r="W712">
        <v>18</v>
      </c>
      <c r="X712" s="17">
        <v>5.95</v>
      </c>
      <c r="Y712">
        <v>39</v>
      </c>
      <c r="Z712">
        <v>1</v>
      </c>
      <c r="AA712">
        <v>1</v>
      </c>
      <c r="AB712">
        <v>5</v>
      </c>
      <c r="AC712" t="s">
        <v>138</v>
      </c>
      <c r="AD712">
        <v>779</v>
      </c>
      <c r="AE712">
        <v>28588</v>
      </c>
      <c r="AF712" t="s">
        <v>2504</v>
      </c>
      <c r="AG712" t="s">
        <v>139</v>
      </c>
      <c r="AH712" t="s">
        <v>145</v>
      </c>
      <c r="AI712" t="s">
        <v>25</v>
      </c>
      <c r="AJ712">
        <v>877</v>
      </c>
      <c r="AK712" t="s">
        <v>147</v>
      </c>
      <c r="AL712" t="s">
        <v>1047</v>
      </c>
      <c r="AT712" t="str">
        <f t="shared" si="44"/>
        <v>F E001-00000037</v>
      </c>
      <c r="AU712">
        <f t="shared" si="45"/>
        <v>33.049999999999997</v>
      </c>
      <c r="AV712">
        <f t="shared" si="46"/>
        <v>5.95</v>
      </c>
      <c r="AW712">
        <f t="shared" si="47"/>
        <v>39</v>
      </c>
    </row>
    <row r="713" spans="1:49" ht="15" customHeight="1">
      <c r="A713" t="s">
        <v>1183</v>
      </c>
      <c r="B713" s="17" t="s">
        <v>1142</v>
      </c>
      <c r="C713" t="s">
        <v>21</v>
      </c>
      <c r="D713" s="10">
        <v>45803</v>
      </c>
      <c r="F713" t="s">
        <v>886</v>
      </c>
      <c r="H713" t="s">
        <v>137</v>
      </c>
      <c r="I713">
        <v>20609119277</v>
      </c>
      <c r="J713" t="s">
        <v>2501</v>
      </c>
      <c r="K713" s="10">
        <v>45803</v>
      </c>
      <c r="Q713">
        <v>1899</v>
      </c>
      <c r="R713">
        <v>1</v>
      </c>
      <c r="S713">
        <v>169.49</v>
      </c>
      <c r="T713">
        <v>200</v>
      </c>
      <c r="U713">
        <v>0</v>
      </c>
      <c r="V713">
        <v>169.49</v>
      </c>
      <c r="W713">
        <v>18</v>
      </c>
      <c r="X713" s="17">
        <v>30.509999999999899</v>
      </c>
      <c r="Y713">
        <v>200</v>
      </c>
      <c r="Z713">
        <v>1</v>
      </c>
      <c r="AA713">
        <v>1</v>
      </c>
      <c r="AB713">
        <v>5</v>
      </c>
      <c r="AC713" t="s">
        <v>138</v>
      </c>
      <c r="AD713">
        <v>779</v>
      </c>
      <c r="AE713">
        <v>28589</v>
      </c>
      <c r="AF713" t="s">
        <v>2505</v>
      </c>
      <c r="AG713" t="s">
        <v>139</v>
      </c>
      <c r="AH713" t="s">
        <v>145</v>
      </c>
      <c r="AI713" t="s">
        <v>25</v>
      </c>
      <c r="AJ713">
        <v>877</v>
      </c>
      <c r="AK713" t="s">
        <v>147</v>
      </c>
      <c r="AL713" t="s">
        <v>1047</v>
      </c>
      <c r="AT713" t="str">
        <f t="shared" si="44"/>
        <v>F E001-00000037</v>
      </c>
      <c r="AU713">
        <f t="shared" si="45"/>
        <v>169.49</v>
      </c>
      <c r="AV713">
        <f t="shared" si="46"/>
        <v>30.509999999999899</v>
      </c>
      <c r="AW713">
        <f t="shared" si="47"/>
        <v>200</v>
      </c>
    </row>
    <row r="714" spans="1:49" ht="15" customHeight="1">
      <c r="A714" t="s">
        <v>1183</v>
      </c>
      <c r="B714" s="17" t="s">
        <v>1528</v>
      </c>
      <c r="C714" t="s">
        <v>21</v>
      </c>
      <c r="D714" s="10">
        <v>45803</v>
      </c>
      <c r="F714" t="s">
        <v>1076</v>
      </c>
      <c r="H714" t="s">
        <v>137</v>
      </c>
      <c r="I714">
        <v>10440668581</v>
      </c>
      <c r="J714" t="s">
        <v>2506</v>
      </c>
      <c r="K714" s="10">
        <v>45803</v>
      </c>
      <c r="Q714">
        <v>1859</v>
      </c>
      <c r="R714">
        <v>1</v>
      </c>
      <c r="S714">
        <v>960</v>
      </c>
      <c r="T714">
        <v>1132.8</v>
      </c>
      <c r="U714">
        <v>0</v>
      </c>
      <c r="V714">
        <v>960</v>
      </c>
      <c r="W714">
        <v>18</v>
      </c>
      <c r="X714" s="17">
        <v>172.79999999999899</v>
      </c>
      <c r="Y714">
        <v>1132.8</v>
      </c>
      <c r="Z714">
        <v>1</v>
      </c>
      <c r="AA714">
        <v>1</v>
      </c>
      <c r="AB714">
        <v>2</v>
      </c>
      <c r="AC714" t="s">
        <v>1045</v>
      </c>
      <c r="AD714">
        <v>1389</v>
      </c>
      <c r="AE714">
        <v>28573</v>
      </c>
      <c r="AF714" t="s">
        <v>2283</v>
      </c>
      <c r="AG714" t="s">
        <v>139</v>
      </c>
      <c r="AH714" t="s">
        <v>145</v>
      </c>
      <c r="AI714" t="s">
        <v>25</v>
      </c>
      <c r="AJ714">
        <v>6743</v>
      </c>
      <c r="AK714" t="s">
        <v>1040</v>
      </c>
      <c r="AL714" t="s">
        <v>1047</v>
      </c>
      <c r="AT714" t="str">
        <f t="shared" si="44"/>
        <v>F E001-00000050</v>
      </c>
      <c r="AU714">
        <f t="shared" si="45"/>
        <v>960</v>
      </c>
      <c r="AV714">
        <f t="shared" si="46"/>
        <v>172.79999999999899</v>
      </c>
      <c r="AW714">
        <f t="shared" si="47"/>
        <v>1132.8</v>
      </c>
    </row>
    <row r="715" spans="1:49" ht="15" customHeight="1">
      <c r="A715" t="s">
        <v>1183</v>
      </c>
      <c r="B715" s="17" t="s">
        <v>1282</v>
      </c>
      <c r="C715" t="s">
        <v>21</v>
      </c>
      <c r="D715" s="10">
        <v>45803</v>
      </c>
      <c r="F715" t="s">
        <v>1076</v>
      </c>
      <c r="H715" t="s">
        <v>137</v>
      </c>
      <c r="I715">
        <v>10440668581</v>
      </c>
      <c r="J715" t="s">
        <v>2507</v>
      </c>
      <c r="K715" s="10">
        <v>45803</v>
      </c>
      <c r="Q715">
        <v>1859</v>
      </c>
      <c r="R715">
        <v>1</v>
      </c>
      <c r="S715">
        <v>3840</v>
      </c>
      <c r="T715">
        <v>4531.2</v>
      </c>
      <c r="U715">
        <v>0</v>
      </c>
      <c r="V715">
        <v>3840</v>
      </c>
      <c r="W715">
        <v>18</v>
      </c>
      <c r="X715" s="17">
        <v>691.19999999999902</v>
      </c>
      <c r="Y715">
        <v>4531.2</v>
      </c>
      <c r="Z715">
        <v>1</v>
      </c>
      <c r="AA715">
        <v>1</v>
      </c>
      <c r="AB715">
        <v>2</v>
      </c>
      <c r="AC715" t="s">
        <v>1045</v>
      </c>
      <c r="AD715">
        <v>1389</v>
      </c>
      <c r="AE715">
        <v>28570</v>
      </c>
      <c r="AF715" t="s">
        <v>2283</v>
      </c>
      <c r="AG715" t="s">
        <v>139</v>
      </c>
      <c r="AH715" t="s">
        <v>145</v>
      </c>
      <c r="AI715" t="s">
        <v>25</v>
      </c>
      <c r="AJ715">
        <v>6743</v>
      </c>
      <c r="AK715" t="s">
        <v>1040</v>
      </c>
      <c r="AL715" t="s">
        <v>1047</v>
      </c>
      <c r="AT715" t="str">
        <f t="shared" si="44"/>
        <v>F E001-00000049</v>
      </c>
      <c r="AU715">
        <f t="shared" si="45"/>
        <v>3840</v>
      </c>
      <c r="AV715">
        <f t="shared" si="46"/>
        <v>691.19999999999902</v>
      </c>
      <c r="AW715">
        <f t="shared" si="47"/>
        <v>4531.2</v>
      </c>
    </row>
    <row r="716" spans="1:49" ht="15" customHeight="1">
      <c r="A716" t="s">
        <v>1194</v>
      </c>
      <c r="B716" s="17" t="s">
        <v>1529</v>
      </c>
      <c r="C716" t="s">
        <v>21</v>
      </c>
      <c r="D716" s="10">
        <v>45803</v>
      </c>
      <c r="F716" s="19" t="s">
        <v>144</v>
      </c>
      <c r="H716" t="s">
        <v>137</v>
      </c>
      <c r="I716">
        <v>20421530107</v>
      </c>
      <c r="J716" t="s">
        <v>2508</v>
      </c>
      <c r="K716" s="10">
        <v>45803</v>
      </c>
      <c r="Q716">
        <v>1895</v>
      </c>
      <c r="R716">
        <v>1000</v>
      </c>
      <c r="S716">
        <v>0.16102</v>
      </c>
      <c r="T716">
        <v>0.19</v>
      </c>
      <c r="U716">
        <v>0</v>
      </c>
      <c r="V716">
        <v>161.02000000000001</v>
      </c>
      <c r="W716">
        <v>18</v>
      </c>
      <c r="X716" s="17">
        <v>28.979999999999901</v>
      </c>
      <c r="Y716">
        <v>190</v>
      </c>
      <c r="Z716">
        <v>1</v>
      </c>
      <c r="AA716">
        <v>1</v>
      </c>
      <c r="AB716">
        <v>5</v>
      </c>
      <c r="AC716" t="s">
        <v>138</v>
      </c>
      <c r="AD716">
        <v>1555</v>
      </c>
      <c r="AE716">
        <v>28564</v>
      </c>
      <c r="AF716" t="s">
        <v>2218</v>
      </c>
      <c r="AG716" t="s">
        <v>139</v>
      </c>
      <c r="AH716" t="s">
        <v>145</v>
      </c>
      <c r="AI716" t="s">
        <v>25</v>
      </c>
      <c r="AJ716">
        <v>6962</v>
      </c>
      <c r="AK716" t="s">
        <v>149</v>
      </c>
      <c r="AL716" t="s">
        <v>1047</v>
      </c>
      <c r="AT716" t="str">
        <f t="shared" si="44"/>
        <v>F F002-00031007</v>
      </c>
      <c r="AU716">
        <f t="shared" si="45"/>
        <v>161.02000000000001</v>
      </c>
      <c r="AV716">
        <f t="shared" si="46"/>
        <v>28.979999999999901</v>
      </c>
      <c r="AW716">
        <f t="shared" si="47"/>
        <v>190</v>
      </c>
    </row>
    <row r="717" spans="1:49" ht="15" customHeight="1">
      <c r="A717" t="s">
        <v>1194</v>
      </c>
      <c r="B717" s="17" t="s">
        <v>1529</v>
      </c>
      <c r="C717" t="s">
        <v>21</v>
      </c>
      <c r="D717" s="10">
        <v>45803</v>
      </c>
      <c r="F717" s="19" t="s">
        <v>144</v>
      </c>
      <c r="H717" t="s">
        <v>137</v>
      </c>
      <c r="I717">
        <v>20421530107</v>
      </c>
      <c r="J717" t="s">
        <v>2508</v>
      </c>
      <c r="K717" s="10">
        <v>45803</v>
      </c>
      <c r="Q717">
        <v>1895</v>
      </c>
      <c r="R717">
        <v>1000</v>
      </c>
      <c r="S717">
        <v>0.16102</v>
      </c>
      <c r="T717">
        <v>0.19</v>
      </c>
      <c r="U717">
        <v>0</v>
      </c>
      <c r="V717">
        <v>161.02000000000001</v>
      </c>
      <c r="W717">
        <v>18</v>
      </c>
      <c r="X717" s="17">
        <v>28.979999999999901</v>
      </c>
      <c r="Y717">
        <v>190</v>
      </c>
      <c r="Z717">
        <v>1</v>
      </c>
      <c r="AA717">
        <v>1</v>
      </c>
      <c r="AB717">
        <v>5</v>
      </c>
      <c r="AC717" t="s">
        <v>138</v>
      </c>
      <c r="AD717">
        <v>1555</v>
      </c>
      <c r="AE717">
        <v>28565</v>
      </c>
      <c r="AF717" t="s">
        <v>2218</v>
      </c>
      <c r="AG717" t="s">
        <v>139</v>
      </c>
      <c r="AH717" t="s">
        <v>145</v>
      </c>
      <c r="AI717" t="s">
        <v>25</v>
      </c>
      <c r="AJ717">
        <v>6962</v>
      </c>
      <c r="AK717" t="s">
        <v>149</v>
      </c>
      <c r="AL717" t="s">
        <v>1047</v>
      </c>
      <c r="AT717" t="str">
        <f t="shared" si="44"/>
        <v>F F002-00031007</v>
      </c>
      <c r="AU717">
        <f t="shared" si="45"/>
        <v>161.02000000000001</v>
      </c>
      <c r="AV717">
        <f t="shared" si="46"/>
        <v>28.979999999999901</v>
      </c>
      <c r="AW717">
        <f t="shared" si="47"/>
        <v>190</v>
      </c>
    </row>
    <row r="718" spans="1:49" ht="15" customHeight="1">
      <c r="A718" t="s">
        <v>1194</v>
      </c>
      <c r="B718" s="17" t="s">
        <v>1529</v>
      </c>
      <c r="C718" t="s">
        <v>21</v>
      </c>
      <c r="D718" s="10">
        <v>45803</v>
      </c>
      <c r="F718" s="19" t="s">
        <v>144</v>
      </c>
      <c r="H718" t="s">
        <v>137</v>
      </c>
      <c r="I718">
        <v>20421530107</v>
      </c>
      <c r="J718" t="s">
        <v>2508</v>
      </c>
      <c r="K718" s="10">
        <v>45803</v>
      </c>
      <c r="Q718">
        <v>1895</v>
      </c>
      <c r="R718">
        <v>1000</v>
      </c>
      <c r="S718">
        <v>0.16102</v>
      </c>
      <c r="T718">
        <v>0.19</v>
      </c>
      <c r="U718">
        <v>0</v>
      </c>
      <c r="V718">
        <v>161.02000000000001</v>
      </c>
      <c r="W718">
        <v>18</v>
      </c>
      <c r="X718" s="17">
        <v>28.979999999999901</v>
      </c>
      <c r="Y718">
        <v>190</v>
      </c>
      <c r="Z718">
        <v>1</v>
      </c>
      <c r="AA718">
        <v>1</v>
      </c>
      <c r="AB718">
        <v>5</v>
      </c>
      <c r="AC718" t="s">
        <v>138</v>
      </c>
      <c r="AD718">
        <v>1555</v>
      </c>
      <c r="AE718">
        <v>28566</v>
      </c>
      <c r="AF718" t="s">
        <v>2218</v>
      </c>
      <c r="AG718" t="s">
        <v>139</v>
      </c>
      <c r="AH718" t="s">
        <v>145</v>
      </c>
      <c r="AI718" t="s">
        <v>25</v>
      </c>
      <c r="AJ718">
        <v>6962</v>
      </c>
      <c r="AK718" t="s">
        <v>149</v>
      </c>
      <c r="AL718" t="s">
        <v>1047</v>
      </c>
      <c r="AT718" t="str">
        <f t="shared" si="44"/>
        <v>F F002-00031007</v>
      </c>
      <c r="AU718">
        <f t="shared" si="45"/>
        <v>161.02000000000001</v>
      </c>
      <c r="AV718">
        <f t="shared" si="46"/>
        <v>28.979999999999901</v>
      </c>
      <c r="AW718">
        <f t="shared" si="47"/>
        <v>190</v>
      </c>
    </row>
    <row r="719" spans="1:49" ht="15" customHeight="1">
      <c r="A719" t="s">
        <v>1194</v>
      </c>
      <c r="B719" s="17" t="s">
        <v>1529</v>
      </c>
      <c r="C719" t="s">
        <v>21</v>
      </c>
      <c r="D719" s="10">
        <v>45803</v>
      </c>
      <c r="F719" s="19" t="s">
        <v>144</v>
      </c>
      <c r="H719" t="s">
        <v>137</v>
      </c>
      <c r="I719">
        <v>20421530107</v>
      </c>
      <c r="J719" t="s">
        <v>2508</v>
      </c>
      <c r="K719" s="10">
        <v>45803</v>
      </c>
      <c r="Q719">
        <v>1895</v>
      </c>
      <c r="R719">
        <v>1000</v>
      </c>
      <c r="S719">
        <v>0.16102</v>
      </c>
      <c r="T719">
        <v>0.19</v>
      </c>
      <c r="U719">
        <v>0</v>
      </c>
      <c r="V719">
        <v>161.02000000000001</v>
      </c>
      <c r="W719">
        <v>18</v>
      </c>
      <c r="X719" s="17">
        <v>28.979999999999901</v>
      </c>
      <c r="Y719">
        <v>190</v>
      </c>
      <c r="Z719">
        <v>1</v>
      </c>
      <c r="AA719">
        <v>1</v>
      </c>
      <c r="AB719">
        <v>5</v>
      </c>
      <c r="AC719" t="s">
        <v>138</v>
      </c>
      <c r="AD719">
        <v>1555</v>
      </c>
      <c r="AE719">
        <v>28567</v>
      </c>
      <c r="AF719" t="s">
        <v>2218</v>
      </c>
      <c r="AG719" t="s">
        <v>139</v>
      </c>
      <c r="AH719" t="s">
        <v>145</v>
      </c>
      <c r="AI719" t="s">
        <v>25</v>
      </c>
      <c r="AJ719">
        <v>6962</v>
      </c>
      <c r="AK719" t="s">
        <v>149</v>
      </c>
      <c r="AL719" t="s">
        <v>1047</v>
      </c>
      <c r="AT719" t="str">
        <f t="shared" si="44"/>
        <v>F F002-00031007</v>
      </c>
      <c r="AU719">
        <f t="shared" si="45"/>
        <v>161.02000000000001</v>
      </c>
      <c r="AV719">
        <f t="shared" si="46"/>
        <v>28.979999999999901</v>
      </c>
      <c r="AW719">
        <f t="shared" si="47"/>
        <v>190</v>
      </c>
    </row>
    <row r="720" spans="1:49" ht="15" customHeight="1">
      <c r="A720" t="s">
        <v>1290</v>
      </c>
      <c r="B720" s="17" t="s">
        <v>1530</v>
      </c>
      <c r="C720" t="s">
        <v>21</v>
      </c>
      <c r="D720" s="10">
        <v>45801</v>
      </c>
      <c r="F720" t="s">
        <v>742</v>
      </c>
      <c r="H720" t="s">
        <v>137</v>
      </c>
      <c r="I720">
        <v>10726239245</v>
      </c>
      <c r="J720" t="s">
        <v>2509</v>
      </c>
      <c r="K720" s="10">
        <v>45801</v>
      </c>
      <c r="Q720">
        <v>1855</v>
      </c>
      <c r="R720">
        <v>1</v>
      </c>
      <c r="S720">
        <v>500</v>
      </c>
      <c r="T720">
        <v>500</v>
      </c>
      <c r="U720">
        <v>0</v>
      </c>
      <c r="V720">
        <v>500</v>
      </c>
      <c r="W720">
        <v>0</v>
      </c>
      <c r="X720">
        <v>0</v>
      </c>
      <c r="Y720">
        <v>500</v>
      </c>
      <c r="Z720">
        <v>1</v>
      </c>
      <c r="AA720">
        <v>1</v>
      </c>
      <c r="AB720">
        <v>5</v>
      </c>
      <c r="AC720" t="s">
        <v>138</v>
      </c>
      <c r="AD720">
        <v>1786</v>
      </c>
      <c r="AE720">
        <v>28546</v>
      </c>
      <c r="AF720" t="s">
        <v>2090</v>
      </c>
      <c r="AG720" t="s">
        <v>139</v>
      </c>
      <c r="AH720" t="s">
        <v>145</v>
      </c>
      <c r="AI720" t="s">
        <v>25</v>
      </c>
      <c r="AJ720">
        <v>877</v>
      </c>
      <c r="AK720" t="s">
        <v>147</v>
      </c>
      <c r="AL720" t="s">
        <v>1047</v>
      </c>
      <c r="AT720" t="str">
        <f t="shared" si="44"/>
        <v>RE-00115</v>
      </c>
      <c r="AU720">
        <f t="shared" si="45"/>
        <v>500</v>
      </c>
      <c r="AV720">
        <f t="shared" si="46"/>
        <v>0</v>
      </c>
      <c r="AW720">
        <f t="shared" si="47"/>
        <v>500</v>
      </c>
    </row>
    <row r="721" spans="1:49" ht="15" customHeight="1">
      <c r="A721" t="s">
        <v>1256</v>
      </c>
      <c r="B721" s="17" t="s">
        <v>1531</v>
      </c>
      <c r="C721" t="s">
        <v>21</v>
      </c>
      <c r="D721" s="10">
        <v>45800</v>
      </c>
      <c r="F721" t="s">
        <v>264</v>
      </c>
      <c r="H721" t="s">
        <v>137</v>
      </c>
      <c r="I721">
        <v>20546099904</v>
      </c>
      <c r="J721" t="s">
        <v>2510</v>
      </c>
      <c r="K721" s="10">
        <v>45800</v>
      </c>
      <c r="Q721">
        <v>1894</v>
      </c>
      <c r="R721">
        <v>3000</v>
      </c>
      <c r="S721" s="17" t="s">
        <v>1820</v>
      </c>
      <c r="T721">
        <v>0.19600000000000001</v>
      </c>
      <c r="U721">
        <v>0</v>
      </c>
      <c r="V721">
        <v>498.31</v>
      </c>
      <c r="W721">
        <v>18</v>
      </c>
      <c r="X721">
        <v>89.69</v>
      </c>
      <c r="Y721">
        <v>588</v>
      </c>
      <c r="Z721">
        <v>1</v>
      </c>
      <c r="AA721">
        <v>1</v>
      </c>
      <c r="AB721">
        <v>5</v>
      </c>
      <c r="AC721" t="s">
        <v>138</v>
      </c>
      <c r="AD721">
        <v>762</v>
      </c>
      <c r="AE721">
        <v>28550</v>
      </c>
      <c r="AF721" t="s">
        <v>2103</v>
      </c>
      <c r="AG721" t="s">
        <v>139</v>
      </c>
      <c r="AH721" t="s">
        <v>145</v>
      </c>
      <c r="AI721" t="s">
        <v>25</v>
      </c>
      <c r="AJ721">
        <v>6962</v>
      </c>
      <c r="AK721" t="s">
        <v>149</v>
      </c>
      <c r="AL721" t="s">
        <v>1047</v>
      </c>
      <c r="AT721" t="str">
        <f t="shared" si="44"/>
        <v>F F001-00008887</v>
      </c>
      <c r="AU721">
        <f t="shared" si="45"/>
        <v>498.31</v>
      </c>
      <c r="AV721">
        <f t="shared" si="46"/>
        <v>89.69</v>
      </c>
      <c r="AW721">
        <f t="shared" si="47"/>
        <v>588</v>
      </c>
    </row>
    <row r="722" spans="1:49" ht="15" customHeight="1">
      <c r="A722" t="s">
        <v>1256</v>
      </c>
      <c r="B722" s="17" t="s">
        <v>1531</v>
      </c>
      <c r="C722" t="s">
        <v>21</v>
      </c>
      <c r="D722" s="10">
        <v>45800</v>
      </c>
      <c r="F722" t="s">
        <v>264</v>
      </c>
      <c r="H722" t="s">
        <v>137</v>
      </c>
      <c r="I722">
        <v>20546099904</v>
      </c>
      <c r="J722" t="s">
        <v>2510</v>
      </c>
      <c r="K722" s="10">
        <v>45800</v>
      </c>
      <c r="Q722">
        <v>1894</v>
      </c>
      <c r="R722">
        <v>2000</v>
      </c>
      <c r="S722">
        <v>0.24915499999999999</v>
      </c>
      <c r="T722">
        <v>0.29399999999999998</v>
      </c>
      <c r="U722">
        <v>0</v>
      </c>
      <c r="V722">
        <v>498.31</v>
      </c>
      <c r="W722">
        <v>18</v>
      </c>
      <c r="X722">
        <v>89.69</v>
      </c>
      <c r="Y722">
        <v>588</v>
      </c>
      <c r="Z722">
        <v>1</v>
      </c>
      <c r="AA722">
        <v>1</v>
      </c>
      <c r="AB722">
        <v>5</v>
      </c>
      <c r="AC722" t="s">
        <v>138</v>
      </c>
      <c r="AD722">
        <v>762</v>
      </c>
      <c r="AE722">
        <v>28551</v>
      </c>
      <c r="AF722" t="s">
        <v>2103</v>
      </c>
      <c r="AG722" t="s">
        <v>139</v>
      </c>
      <c r="AH722" t="s">
        <v>145</v>
      </c>
      <c r="AI722" t="s">
        <v>25</v>
      </c>
      <c r="AJ722">
        <v>6962</v>
      </c>
      <c r="AK722" t="s">
        <v>149</v>
      </c>
      <c r="AL722" t="s">
        <v>1047</v>
      </c>
      <c r="AT722" t="str">
        <f t="shared" si="44"/>
        <v>F F001-00008887</v>
      </c>
      <c r="AU722">
        <f t="shared" si="45"/>
        <v>498.31</v>
      </c>
      <c r="AV722">
        <f t="shared" si="46"/>
        <v>89.69</v>
      </c>
      <c r="AW722">
        <f t="shared" si="47"/>
        <v>588</v>
      </c>
    </row>
    <row r="723" spans="1:49" ht="15" customHeight="1">
      <c r="A723" t="s">
        <v>1256</v>
      </c>
      <c r="B723" s="17" t="s">
        <v>1531</v>
      </c>
      <c r="C723" t="s">
        <v>21</v>
      </c>
      <c r="D723" s="10">
        <v>45800</v>
      </c>
      <c r="F723" t="s">
        <v>264</v>
      </c>
      <c r="H723" t="s">
        <v>137</v>
      </c>
      <c r="I723">
        <v>20546099904</v>
      </c>
      <c r="J723" t="s">
        <v>2510</v>
      </c>
      <c r="K723" s="10">
        <v>45800</v>
      </c>
      <c r="Q723">
        <v>1894</v>
      </c>
      <c r="R723">
        <v>1000</v>
      </c>
      <c r="S723">
        <v>0.16949</v>
      </c>
      <c r="T723">
        <v>0.2</v>
      </c>
      <c r="U723">
        <v>0</v>
      </c>
      <c r="V723">
        <v>169.49</v>
      </c>
      <c r="W723">
        <v>18</v>
      </c>
      <c r="X723" s="17">
        <v>30.509999999999899</v>
      </c>
      <c r="Y723">
        <v>200</v>
      </c>
      <c r="Z723">
        <v>1</v>
      </c>
      <c r="AA723">
        <v>1</v>
      </c>
      <c r="AB723">
        <v>5</v>
      </c>
      <c r="AC723" t="s">
        <v>138</v>
      </c>
      <c r="AD723">
        <v>762</v>
      </c>
      <c r="AE723">
        <v>28552</v>
      </c>
      <c r="AF723" t="s">
        <v>2103</v>
      </c>
      <c r="AG723" t="s">
        <v>139</v>
      </c>
      <c r="AH723" t="s">
        <v>145</v>
      </c>
      <c r="AI723" t="s">
        <v>25</v>
      </c>
      <c r="AJ723">
        <v>6962</v>
      </c>
      <c r="AK723" t="s">
        <v>149</v>
      </c>
      <c r="AL723" t="s">
        <v>1047</v>
      </c>
      <c r="AT723" t="str">
        <f t="shared" si="44"/>
        <v>F F001-00008887</v>
      </c>
      <c r="AU723">
        <f t="shared" si="45"/>
        <v>169.49</v>
      </c>
      <c r="AV723">
        <f t="shared" si="46"/>
        <v>30.509999999999899</v>
      </c>
      <c r="AW723">
        <f t="shared" si="47"/>
        <v>200</v>
      </c>
    </row>
    <row r="724" spans="1:49" ht="15" customHeight="1">
      <c r="A724" t="s">
        <v>1256</v>
      </c>
      <c r="B724" s="17" t="s">
        <v>1531</v>
      </c>
      <c r="C724" t="s">
        <v>21</v>
      </c>
      <c r="D724" s="10">
        <v>45800</v>
      </c>
      <c r="F724" t="s">
        <v>264</v>
      </c>
      <c r="H724" t="s">
        <v>137</v>
      </c>
      <c r="I724">
        <v>20546099904</v>
      </c>
      <c r="J724" t="s">
        <v>2510</v>
      </c>
      <c r="K724" s="10">
        <v>45800</v>
      </c>
      <c r="Q724">
        <v>1894</v>
      </c>
      <c r="R724">
        <v>1000</v>
      </c>
      <c r="S724">
        <v>0.16949</v>
      </c>
      <c r="T724">
        <v>0.2</v>
      </c>
      <c r="U724">
        <v>0</v>
      </c>
      <c r="V724">
        <v>169.49</v>
      </c>
      <c r="W724">
        <v>18</v>
      </c>
      <c r="X724" s="17">
        <v>30.509999999999899</v>
      </c>
      <c r="Y724">
        <v>200</v>
      </c>
      <c r="Z724">
        <v>1</v>
      </c>
      <c r="AA724">
        <v>1</v>
      </c>
      <c r="AB724">
        <v>5</v>
      </c>
      <c r="AC724" t="s">
        <v>138</v>
      </c>
      <c r="AD724">
        <v>762</v>
      </c>
      <c r="AE724">
        <v>28553</v>
      </c>
      <c r="AF724" t="s">
        <v>2103</v>
      </c>
      <c r="AG724" t="s">
        <v>139</v>
      </c>
      <c r="AH724" t="s">
        <v>145</v>
      </c>
      <c r="AI724" t="s">
        <v>25</v>
      </c>
      <c r="AJ724">
        <v>6962</v>
      </c>
      <c r="AK724" t="s">
        <v>149</v>
      </c>
      <c r="AL724" t="s">
        <v>1047</v>
      </c>
      <c r="AT724" t="str">
        <f t="shared" si="44"/>
        <v>F F001-00008887</v>
      </c>
      <c r="AU724">
        <f t="shared" si="45"/>
        <v>169.49</v>
      </c>
      <c r="AV724">
        <f t="shared" si="46"/>
        <v>30.509999999999899</v>
      </c>
      <c r="AW724">
        <f t="shared" si="47"/>
        <v>200</v>
      </c>
    </row>
    <row r="725" spans="1:49" ht="15" customHeight="1">
      <c r="A725" t="s">
        <v>1256</v>
      </c>
      <c r="B725" s="17" t="s">
        <v>1531</v>
      </c>
      <c r="C725" t="s">
        <v>21</v>
      </c>
      <c r="D725" s="10">
        <v>45800</v>
      </c>
      <c r="F725" t="s">
        <v>264</v>
      </c>
      <c r="H725" t="s">
        <v>137</v>
      </c>
      <c r="I725">
        <v>20546099904</v>
      </c>
      <c r="J725" t="s">
        <v>2510</v>
      </c>
      <c r="K725" s="10">
        <v>45800</v>
      </c>
      <c r="Q725">
        <v>1894</v>
      </c>
      <c r="R725">
        <v>1000</v>
      </c>
      <c r="S725">
        <v>0.16949</v>
      </c>
      <c r="T725">
        <v>0.2</v>
      </c>
      <c r="U725">
        <v>0</v>
      </c>
      <c r="V725">
        <v>169.49</v>
      </c>
      <c r="W725">
        <v>18</v>
      </c>
      <c r="X725" s="17">
        <v>30.509999999999899</v>
      </c>
      <c r="Y725">
        <v>200</v>
      </c>
      <c r="Z725">
        <v>1</v>
      </c>
      <c r="AA725">
        <v>1</v>
      </c>
      <c r="AB725">
        <v>5</v>
      </c>
      <c r="AC725" t="s">
        <v>138</v>
      </c>
      <c r="AD725">
        <v>762</v>
      </c>
      <c r="AE725">
        <v>28554</v>
      </c>
      <c r="AF725" t="s">
        <v>2103</v>
      </c>
      <c r="AG725" t="s">
        <v>139</v>
      </c>
      <c r="AH725" t="s">
        <v>145</v>
      </c>
      <c r="AI725" t="s">
        <v>25</v>
      </c>
      <c r="AJ725">
        <v>6962</v>
      </c>
      <c r="AK725" t="s">
        <v>149</v>
      </c>
      <c r="AL725" t="s">
        <v>1047</v>
      </c>
      <c r="AT725" t="str">
        <f t="shared" si="44"/>
        <v>F F001-00008887</v>
      </c>
      <c r="AU725">
        <f t="shared" si="45"/>
        <v>169.49</v>
      </c>
      <c r="AV725">
        <f t="shared" si="46"/>
        <v>30.509999999999899</v>
      </c>
      <c r="AW725">
        <f t="shared" si="47"/>
        <v>200</v>
      </c>
    </row>
    <row r="726" spans="1:49" ht="15" customHeight="1">
      <c r="A726" t="s">
        <v>1256</v>
      </c>
      <c r="B726" s="17" t="s">
        <v>1531</v>
      </c>
      <c r="C726" t="s">
        <v>21</v>
      </c>
      <c r="D726" s="10">
        <v>45800</v>
      </c>
      <c r="F726" t="s">
        <v>264</v>
      </c>
      <c r="H726" t="s">
        <v>137</v>
      </c>
      <c r="I726">
        <v>20546099904</v>
      </c>
      <c r="J726" t="s">
        <v>2510</v>
      </c>
      <c r="K726" s="10">
        <v>45800</v>
      </c>
      <c r="Q726">
        <v>1894</v>
      </c>
      <c r="R726">
        <v>500</v>
      </c>
      <c r="S726" s="17" t="s">
        <v>1821</v>
      </c>
      <c r="T726">
        <v>0.218</v>
      </c>
      <c r="U726">
        <v>0</v>
      </c>
      <c r="V726">
        <v>92.37</v>
      </c>
      <c r="W726">
        <v>18</v>
      </c>
      <c r="X726" s="17">
        <v>16.6299999999999</v>
      </c>
      <c r="Y726">
        <v>109</v>
      </c>
      <c r="Z726">
        <v>1</v>
      </c>
      <c r="AA726">
        <v>1</v>
      </c>
      <c r="AB726">
        <v>5</v>
      </c>
      <c r="AC726" t="s">
        <v>138</v>
      </c>
      <c r="AD726">
        <v>762</v>
      </c>
      <c r="AE726">
        <v>28555</v>
      </c>
      <c r="AF726" t="s">
        <v>2103</v>
      </c>
      <c r="AG726" t="s">
        <v>139</v>
      </c>
      <c r="AH726" t="s">
        <v>145</v>
      </c>
      <c r="AI726" t="s">
        <v>25</v>
      </c>
      <c r="AJ726">
        <v>6962</v>
      </c>
      <c r="AK726" t="s">
        <v>149</v>
      </c>
      <c r="AL726" t="s">
        <v>1047</v>
      </c>
      <c r="AT726" t="str">
        <f t="shared" si="44"/>
        <v>F F001-00008887</v>
      </c>
      <c r="AU726">
        <f t="shared" si="45"/>
        <v>92.37</v>
      </c>
      <c r="AV726">
        <f t="shared" si="46"/>
        <v>16.6299999999999</v>
      </c>
      <c r="AW726">
        <f t="shared" si="47"/>
        <v>109</v>
      </c>
    </row>
    <row r="727" spans="1:49" ht="15" customHeight="1">
      <c r="A727" t="s">
        <v>1256</v>
      </c>
      <c r="B727" s="17" t="s">
        <v>1531</v>
      </c>
      <c r="C727" t="s">
        <v>21</v>
      </c>
      <c r="D727" s="10">
        <v>45800</v>
      </c>
      <c r="F727" t="s">
        <v>264</v>
      </c>
      <c r="H727" t="s">
        <v>137</v>
      </c>
      <c r="I727">
        <v>20546099904</v>
      </c>
      <c r="J727" t="s">
        <v>2510</v>
      </c>
      <c r="K727" s="10">
        <v>45800</v>
      </c>
      <c r="Q727">
        <v>1894</v>
      </c>
      <c r="R727">
        <v>500</v>
      </c>
      <c r="S727">
        <v>0.18643999999999999</v>
      </c>
      <c r="T727">
        <v>0.22</v>
      </c>
      <c r="U727">
        <v>0</v>
      </c>
      <c r="V727">
        <v>93.22</v>
      </c>
      <c r="W727">
        <v>18</v>
      </c>
      <c r="X727">
        <v>16.78</v>
      </c>
      <c r="Y727">
        <v>110</v>
      </c>
      <c r="Z727">
        <v>1</v>
      </c>
      <c r="AA727">
        <v>1</v>
      </c>
      <c r="AB727">
        <v>5</v>
      </c>
      <c r="AC727" t="s">
        <v>138</v>
      </c>
      <c r="AD727">
        <v>762</v>
      </c>
      <c r="AE727">
        <v>28556</v>
      </c>
      <c r="AF727" t="s">
        <v>2103</v>
      </c>
      <c r="AG727" t="s">
        <v>139</v>
      </c>
      <c r="AH727" t="s">
        <v>145</v>
      </c>
      <c r="AI727" t="s">
        <v>25</v>
      </c>
      <c r="AJ727">
        <v>6962</v>
      </c>
      <c r="AK727" t="s">
        <v>149</v>
      </c>
      <c r="AL727" t="s">
        <v>1047</v>
      </c>
      <c r="AT727" t="str">
        <f t="shared" si="44"/>
        <v>F F001-00008887</v>
      </c>
      <c r="AU727">
        <f t="shared" si="45"/>
        <v>93.22</v>
      </c>
      <c r="AV727">
        <f t="shared" si="46"/>
        <v>16.78</v>
      </c>
      <c r="AW727">
        <f t="shared" si="47"/>
        <v>110</v>
      </c>
    </row>
    <row r="728" spans="1:49" ht="15" customHeight="1">
      <c r="A728" t="s">
        <v>1256</v>
      </c>
      <c r="B728" s="17" t="s">
        <v>1531</v>
      </c>
      <c r="C728" t="s">
        <v>21</v>
      </c>
      <c r="D728" s="10">
        <v>45800</v>
      </c>
      <c r="F728" t="s">
        <v>264</v>
      </c>
      <c r="H728" t="s">
        <v>137</v>
      </c>
      <c r="I728">
        <v>20546099904</v>
      </c>
      <c r="J728" t="s">
        <v>2510</v>
      </c>
      <c r="K728" s="10">
        <v>45800</v>
      </c>
      <c r="Q728">
        <v>1894</v>
      </c>
      <c r="R728">
        <v>1000</v>
      </c>
      <c r="S728">
        <v>0.13136</v>
      </c>
      <c r="T728">
        <v>0.155</v>
      </c>
      <c r="U728">
        <v>0</v>
      </c>
      <c r="V728">
        <v>131.36000000000001</v>
      </c>
      <c r="W728">
        <v>18</v>
      </c>
      <c r="X728" s="17">
        <v>23.639999999999901</v>
      </c>
      <c r="Y728">
        <v>155</v>
      </c>
      <c r="Z728">
        <v>1</v>
      </c>
      <c r="AA728">
        <v>1</v>
      </c>
      <c r="AB728">
        <v>5</v>
      </c>
      <c r="AC728" t="s">
        <v>138</v>
      </c>
      <c r="AD728">
        <v>762</v>
      </c>
      <c r="AE728">
        <v>28557</v>
      </c>
      <c r="AF728" t="s">
        <v>2103</v>
      </c>
      <c r="AG728" t="s">
        <v>139</v>
      </c>
      <c r="AH728" t="s">
        <v>145</v>
      </c>
      <c r="AI728" t="s">
        <v>25</v>
      </c>
      <c r="AJ728">
        <v>6962</v>
      </c>
      <c r="AK728" t="s">
        <v>149</v>
      </c>
      <c r="AL728" t="s">
        <v>1047</v>
      </c>
      <c r="AT728" t="str">
        <f t="shared" si="44"/>
        <v>F F001-00008887</v>
      </c>
      <c r="AU728">
        <f t="shared" si="45"/>
        <v>131.36000000000001</v>
      </c>
      <c r="AV728">
        <f t="shared" si="46"/>
        <v>23.639999999999901</v>
      </c>
      <c r="AW728">
        <f t="shared" si="47"/>
        <v>155</v>
      </c>
    </row>
    <row r="729" spans="1:49" ht="15" customHeight="1">
      <c r="A729" t="s">
        <v>1256</v>
      </c>
      <c r="B729" s="17" t="s">
        <v>1531</v>
      </c>
      <c r="C729" t="s">
        <v>21</v>
      </c>
      <c r="D729" s="10">
        <v>45800</v>
      </c>
      <c r="F729" t="s">
        <v>264</v>
      </c>
      <c r="H729" t="s">
        <v>137</v>
      </c>
      <c r="I729">
        <v>20546099904</v>
      </c>
      <c r="J729" t="s">
        <v>2510</v>
      </c>
      <c r="K729" s="10">
        <v>45800</v>
      </c>
      <c r="Q729">
        <v>1894</v>
      </c>
      <c r="R729">
        <v>1000</v>
      </c>
      <c r="S729">
        <v>0.13136</v>
      </c>
      <c r="T729">
        <v>0.155</v>
      </c>
      <c r="U729">
        <v>0</v>
      </c>
      <c r="V729">
        <v>131.36000000000001</v>
      </c>
      <c r="W729">
        <v>18</v>
      </c>
      <c r="X729" s="17">
        <v>23.639999999999901</v>
      </c>
      <c r="Y729">
        <v>155</v>
      </c>
      <c r="Z729">
        <v>1</v>
      </c>
      <c r="AA729">
        <v>1</v>
      </c>
      <c r="AB729">
        <v>5</v>
      </c>
      <c r="AC729" t="s">
        <v>138</v>
      </c>
      <c r="AD729">
        <v>762</v>
      </c>
      <c r="AE729">
        <v>28558</v>
      </c>
      <c r="AF729" t="s">
        <v>2103</v>
      </c>
      <c r="AG729" t="s">
        <v>139</v>
      </c>
      <c r="AH729" t="s">
        <v>145</v>
      </c>
      <c r="AI729" t="s">
        <v>25</v>
      </c>
      <c r="AJ729">
        <v>6962</v>
      </c>
      <c r="AK729" t="s">
        <v>149</v>
      </c>
      <c r="AL729" t="s">
        <v>1047</v>
      </c>
      <c r="AT729" t="str">
        <f t="shared" si="44"/>
        <v>F F001-00008887</v>
      </c>
      <c r="AU729">
        <f t="shared" si="45"/>
        <v>131.36000000000001</v>
      </c>
      <c r="AV729">
        <f t="shared" si="46"/>
        <v>23.639999999999901</v>
      </c>
      <c r="AW729">
        <f t="shared" si="47"/>
        <v>155</v>
      </c>
    </row>
    <row r="730" spans="1:49" ht="15" customHeight="1">
      <c r="A730" t="s">
        <v>1256</v>
      </c>
      <c r="B730" s="17" t="s">
        <v>1531</v>
      </c>
      <c r="C730" t="s">
        <v>21</v>
      </c>
      <c r="D730" s="10">
        <v>45800</v>
      </c>
      <c r="F730" t="s">
        <v>264</v>
      </c>
      <c r="H730" t="s">
        <v>137</v>
      </c>
      <c r="I730">
        <v>20546099904</v>
      </c>
      <c r="J730" t="s">
        <v>2510</v>
      </c>
      <c r="K730" s="10">
        <v>45800</v>
      </c>
      <c r="Q730">
        <v>1894</v>
      </c>
      <c r="R730">
        <v>500</v>
      </c>
      <c r="S730">
        <v>0.26272000000000001</v>
      </c>
      <c r="T730">
        <v>0.31</v>
      </c>
      <c r="U730">
        <v>0</v>
      </c>
      <c r="V730">
        <v>131.36000000000001</v>
      </c>
      <c r="W730">
        <v>18</v>
      </c>
      <c r="X730" s="17">
        <v>23.639999999999901</v>
      </c>
      <c r="Y730">
        <v>155</v>
      </c>
      <c r="Z730">
        <v>1</v>
      </c>
      <c r="AA730">
        <v>1</v>
      </c>
      <c r="AB730">
        <v>5</v>
      </c>
      <c r="AC730" t="s">
        <v>138</v>
      </c>
      <c r="AD730">
        <v>762</v>
      </c>
      <c r="AE730">
        <v>28559</v>
      </c>
      <c r="AF730" t="s">
        <v>2103</v>
      </c>
      <c r="AG730" t="s">
        <v>139</v>
      </c>
      <c r="AH730" t="s">
        <v>145</v>
      </c>
      <c r="AI730" t="s">
        <v>25</v>
      </c>
      <c r="AJ730">
        <v>6962</v>
      </c>
      <c r="AK730" t="s">
        <v>149</v>
      </c>
      <c r="AL730" t="s">
        <v>1047</v>
      </c>
      <c r="AT730" t="str">
        <f t="shared" si="44"/>
        <v>F F001-00008887</v>
      </c>
      <c r="AU730">
        <f t="shared" si="45"/>
        <v>131.36000000000001</v>
      </c>
      <c r="AV730">
        <f t="shared" si="46"/>
        <v>23.639999999999901</v>
      </c>
      <c r="AW730">
        <f t="shared" si="47"/>
        <v>155</v>
      </c>
    </row>
    <row r="731" spans="1:49" ht="15" customHeight="1">
      <c r="A731" t="s">
        <v>1256</v>
      </c>
      <c r="B731" s="17" t="s">
        <v>1531</v>
      </c>
      <c r="C731" t="s">
        <v>21</v>
      </c>
      <c r="D731" s="10">
        <v>45800</v>
      </c>
      <c r="F731" t="s">
        <v>264</v>
      </c>
      <c r="H731" t="s">
        <v>137</v>
      </c>
      <c r="I731">
        <v>20546099904</v>
      </c>
      <c r="J731" t="s">
        <v>2510</v>
      </c>
      <c r="K731" s="10">
        <v>45800</v>
      </c>
      <c r="Q731">
        <v>1894</v>
      </c>
      <c r="R731">
        <v>500</v>
      </c>
      <c r="S731">
        <v>0.26272000000000001</v>
      </c>
      <c r="T731">
        <v>0.31</v>
      </c>
      <c r="U731">
        <v>0</v>
      </c>
      <c r="V731">
        <v>131.36000000000001</v>
      </c>
      <c r="W731">
        <v>18</v>
      </c>
      <c r="X731" s="17">
        <v>23.639999999999901</v>
      </c>
      <c r="Y731">
        <v>155</v>
      </c>
      <c r="Z731">
        <v>1</v>
      </c>
      <c r="AA731">
        <v>1</v>
      </c>
      <c r="AB731">
        <v>5</v>
      </c>
      <c r="AC731" t="s">
        <v>138</v>
      </c>
      <c r="AD731">
        <v>762</v>
      </c>
      <c r="AE731">
        <v>28560</v>
      </c>
      <c r="AF731" t="s">
        <v>2103</v>
      </c>
      <c r="AG731" t="s">
        <v>139</v>
      </c>
      <c r="AH731" t="s">
        <v>145</v>
      </c>
      <c r="AI731" t="s">
        <v>25</v>
      </c>
      <c r="AJ731">
        <v>6962</v>
      </c>
      <c r="AK731" t="s">
        <v>149</v>
      </c>
      <c r="AL731" t="s">
        <v>1047</v>
      </c>
      <c r="AT731" t="str">
        <f t="shared" si="44"/>
        <v>F F001-00008887</v>
      </c>
      <c r="AU731">
        <f t="shared" si="45"/>
        <v>131.36000000000001</v>
      </c>
      <c r="AV731">
        <f t="shared" si="46"/>
        <v>23.639999999999901</v>
      </c>
      <c r="AW731">
        <f t="shared" si="47"/>
        <v>155</v>
      </c>
    </row>
    <row r="732" spans="1:49" ht="15" customHeight="1">
      <c r="A732" t="s">
        <v>1256</v>
      </c>
      <c r="B732" s="17" t="s">
        <v>1531</v>
      </c>
      <c r="C732" t="s">
        <v>21</v>
      </c>
      <c r="D732" s="10">
        <v>45800</v>
      </c>
      <c r="F732" t="s">
        <v>264</v>
      </c>
      <c r="H732" t="s">
        <v>137</v>
      </c>
      <c r="I732">
        <v>20546099904</v>
      </c>
      <c r="J732" t="s">
        <v>2510</v>
      </c>
      <c r="K732" s="10">
        <v>45800</v>
      </c>
      <c r="Q732">
        <v>1894</v>
      </c>
      <c r="R732">
        <v>3000</v>
      </c>
      <c r="S732">
        <v>0.16949</v>
      </c>
      <c r="T732">
        <v>0.2</v>
      </c>
      <c r="U732">
        <v>0</v>
      </c>
      <c r="V732">
        <v>508.47</v>
      </c>
      <c r="W732">
        <v>18</v>
      </c>
      <c r="X732" s="17">
        <v>91.529999999999902</v>
      </c>
      <c r="Y732">
        <v>600</v>
      </c>
      <c r="Z732">
        <v>1</v>
      </c>
      <c r="AA732">
        <v>1</v>
      </c>
      <c r="AB732">
        <v>5</v>
      </c>
      <c r="AC732" t="s">
        <v>138</v>
      </c>
      <c r="AD732">
        <v>762</v>
      </c>
      <c r="AE732">
        <v>28561</v>
      </c>
      <c r="AF732" t="s">
        <v>2103</v>
      </c>
      <c r="AG732" t="s">
        <v>139</v>
      </c>
      <c r="AH732" t="s">
        <v>145</v>
      </c>
      <c r="AI732" t="s">
        <v>25</v>
      </c>
      <c r="AJ732">
        <v>6962</v>
      </c>
      <c r="AK732" t="s">
        <v>149</v>
      </c>
      <c r="AL732" t="s">
        <v>1047</v>
      </c>
      <c r="AT732" t="str">
        <f t="shared" si="44"/>
        <v>F F001-00008887</v>
      </c>
      <c r="AU732">
        <f t="shared" si="45"/>
        <v>508.47</v>
      </c>
      <c r="AV732">
        <f t="shared" si="46"/>
        <v>91.529999999999902</v>
      </c>
      <c r="AW732">
        <f t="shared" si="47"/>
        <v>600</v>
      </c>
    </row>
    <row r="733" spans="1:49" ht="15" customHeight="1">
      <c r="A733" t="s">
        <v>1532</v>
      </c>
      <c r="B733">
        <v>10412704113</v>
      </c>
      <c r="C733" t="s">
        <v>21</v>
      </c>
      <c r="D733" s="10">
        <v>45798</v>
      </c>
      <c r="F733" t="s">
        <v>171</v>
      </c>
      <c r="H733" t="s">
        <v>137</v>
      </c>
      <c r="J733" t="s">
        <v>2511</v>
      </c>
      <c r="K733" s="10">
        <v>45798</v>
      </c>
      <c r="Q733">
        <v>1893</v>
      </c>
      <c r="R733">
        <v>1</v>
      </c>
      <c r="S733">
        <v>169.49</v>
      </c>
      <c r="T733">
        <v>200</v>
      </c>
      <c r="U733">
        <v>0</v>
      </c>
      <c r="V733">
        <v>169.49</v>
      </c>
      <c r="W733">
        <v>18</v>
      </c>
      <c r="X733" s="17">
        <v>30.509999999999899</v>
      </c>
      <c r="Y733">
        <v>200</v>
      </c>
      <c r="Z733">
        <v>1</v>
      </c>
      <c r="AA733">
        <v>1</v>
      </c>
      <c r="AB733">
        <v>5</v>
      </c>
      <c r="AC733" t="s">
        <v>138</v>
      </c>
      <c r="AD733">
        <v>1806</v>
      </c>
      <c r="AE733">
        <v>28539</v>
      </c>
      <c r="AF733" t="s">
        <v>2512</v>
      </c>
      <c r="AG733" t="s">
        <v>139</v>
      </c>
      <c r="AH733" t="s">
        <v>145</v>
      </c>
      <c r="AI733" t="s">
        <v>25</v>
      </c>
      <c r="AJ733">
        <v>6328</v>
      </c>
      <c r="AK733" t="s">
        <v>1331</v>
      </c>
      <c r="AL733" t="s">
        <v>1047</v>
      </c>
      <c r="AT733" t="str">
        <f t="shared" si="44"/>
        <v>R-10412704113</v>
      </c>
      <c r="AU733">
        <f t="shared" si="45"/>
        <v>169.49</v>
      </c>
      <c r="AV733">
        <f t="shared" si="46"/>
        <v>30.509999999999899</v>
      </c>
      <c r="AW733">
        <f t="shared" si="47"/>
        <v>200</v>
      </c>
    </row>
    <row r="734" spans="1:49" ht="15" customHeight="1">
      <c r="A734" t="s">
        <v>1172</v>
      </c>
      <c r="B734">
        <v>22</v>
      </c>
      <c r="C734" t="s">
        <v>21</v>
      </c>
      <c r="D734" s="10">
        <v>45798</v>
      </c>
      <c r="F734" t="s">
        <v>201</v>
      </c>
      <c r="H734" t="s">
        <v>137</v>
      </c>
      <c r="I734">
        <v>10712300251</v>
      </c>
      <c r="J734" t="s">
        <v>2513</v>
      </c>
      <c r="K734" s="10">
        <v>45798</v>
      </c>
      <c r="Q734">
        <v>1808</v>
      </c>
      <c r="R734">
        <v>1</v>
      </c>
      <c r="S734">
        <v>240</v>
      </c>
      <c r="T734">
        <v>240</v>
      </c>
      <c r="U734">
        <v>0</v>
      </c>
      <c r="V734">
        <v>240</v>
      </c>
      <c r="W734">
        <v>0</v>
      </c>
      <c r="X734">
        <v>0</v>
      </c>
      <c r="Y734">
        <v>240</v>
      </c>
      <c r="Z734">
        <v>1</v>
      </c>
      <c r="AA734">
        <v>1</v>
      </c>
      <c r="AB734">
        <v>2</v>
      </c>
      <c r="AC734" t="s">
        <v>1045</v>
      </c>
      <c r="AD734">
        <v>1642</v>
      </c>
      <c r="AE734">
        <v>28537</v>
      </c>
      <c r="AF734" t="s">
        <v>2158</v>
      </c>
      <c r="AG734" t="s">
        <v>1052</v>
      </c>
      <c r="AH734" t="s">
        <v>145</v>
      </c>
      <c r="AI734" t="s">
        <v>25</v>
      </c>
      <c r="AJ734">
        <v>877</v>
      </c>
      <c r="AK734" t="s">
        <v>147</v>
      </c>
      <c r="AL734" t="s">
        <v>1047</v>
      </c>
      <c r="AT734" t="str">
        <f t="shared" si="44"/>
        <v>R E001-22</v>
      </c>
      <c r="AU734">
        <f t="shared" si="45"/>
        <v>240</v>
      </c>
      <c r="AV734">
        <f t="shared" si="46"/>
        <v>0</v>
      </c>
      <c r="AW734">
        <f t="shared" si="47"/>
        <v>240</v>
      </c>
    </row>
    <row r="735" spans="1:49" ht="15" customHeight="1">
      <c r="A735" t="s">
        <v>1183</v>
      </c>
      <c r="B735" s="17" t="s">
        <v>1533</v>
      </c>
      <c r="C735" t="s">
        <v>21</v>
      </c>
      <c r="D735" s="10">
        <v>45796</v>
      </c>
      <c r="F735" t="s">
        <v>903</v>
      </c>
      <c r="H735" t="s">
        <v>137</v>
      </c>
      <c r="I735">
        <v>10412995924</v>
      </c>
      <c r="J735" t="s">
        <v>2514</v>
      </c>
      <c r="K735" s="10">
        <v>45796</v>
      </c>
      <c r="Q735">
        <v>1881</v>
      </c>
      <c r="R735">
        <v>12</v>
      </c>
      <c r="S735">
        <v>28</v>
      </c>
      <c r="T735">
        <v>33.04</v>
      </c>
      <c r="U735">
        <v>0</v>
      </c>
      <c r="V735">
        <v>336</v>
      </c>
      <c r="W735">
        <v>18</v>
      </c>
      <c r="X735" s="17">
        <v>60.48</v>
      </c>
      <c r="Y735">
        <v>396.48</v>
      </c>
      <c r="Z735">
        <v>1</v>
      </c>
      <c r="AA735">
        <v>1</v>
      </c>
      <c r="AB735">
        <v>5</v>
      </c>
      <c r="AC735" t="s">
        <v>138</v>
      </c>
      <c r="AD735">
        <v>1801</v>
      </c>
      <c r="AE735">
        <v>28516</v>
      </c>
      <c r="AF735" t="s">
        <v>2104</v>
      </c>
      <c r="AG735" t="s">
        <v>139</v>
      </c>
      <c r="AH735" t="s">
        <v>145</v>
      </c>
      <c r="AI735" t="s">
        <v>25</v>
      </c>
      <c r="AJ735">
        <v>6743</v>
      </c>
      <c r="AK735" t="s">
        <v>1040</v>
      </c>
      <c r="AL735" t="s">
        <v>1047</v>
      </c>
      <c r="AT735" t="str">
        <f t="shared" si="44"/>
        <v>F E001-00000027</v>
      </c>
      <c r="AU735">
        <f t="shared" si="45"/>
        <v>336</v>
      </c>
      <c r="AV735">
        <f t="shared" si="46"/>
        <v>60.48</v>
      </c>
      <c r="AW735">
        <f t="shared" si="47"/>
        <v>396.48</v>
      </c>
    </row>
    <row r="736" spans="1:49" ht="15" customHeight="1">
      <c r="A736" t="s">
        <v>1183</v>
      </c>
      <c r="B736" s="17" t="s">
        <v>1533</v>
      </c>
      <c r="C736" t="s">
        <v>21</v>
      </c>
      <c r="D736" s="10">
        <v>45796</v>
      </c>
      <c r="F736" t="s">
        <v>903</v>
      </c>
      <c r="H736" t="s">
        <v>137</v>
      </c>
      <c r="I736">
        <v>10412995924</v>
      </c>
      <c r="J736" t="s">
        <v>2514</v>
      </c>
      <c r="K736" s="10">
        <v>45796</v>
      </c>
      <c r="Q736">
        <v>1882</v>
      </c>
      <c r="R736">
        <v>24</v>
      </c>
      <c r="S736">
        <v>24</v>
      </c>
      <c r="T736" s="17" t="s">
        <v>1822</v>
      </c>
      <c r="U736">
        <v>0</v>
      </c>
      <c r="V736">
        <v>576</v>
      </c>
      <c r="W736">
        <v>18</v>
      </c>
      <c r="X736" s="17">
        <v>103.679999999999</v>
      </c>
      <c r="Y736">
        <v>679.68</v>
      </c>
      <c r="Z736">
        <v>1</v>
      </c>
      <c r="AA736">
        <v>1</v>
      </c>
      <c r="AB736">
        <v>4</v>
      </c>
      <c r="AC736" t="s">
        <v>1311</v>
      </c>
      <c r="AD736">
        <v>1801</v>
      </c>
      <c r="AE736">
        <v>28517</v>
      </c>
      <c r="AF736" t="s">
        <v>2515</v>
      </c>
      <c r="AG736" t="s">
        <v>1312</v>
      </c>
      <c r="AH736" t="s">
        <v>145</v>
      </c>
      <c r="AI736" t="s">
        <v>25</v>
      </c>
      <c r="AJ736">
        <v>6743</v>
      </c>
      <c r="AK736" t="s">
        <v>1040</v>
      </c>
      <c r="AL736" t="s">
        <v>1047</v>
      </c>
      <c r="AT736" t="str">
        <f t="shared" si="44"/>
        <v>F E001-00000027</v>
      </c>
      <c r="AU736">
        <f t="shared" si="45"/>
        <v>576</v>
      </c>
      <c r="AV736">
        <f t="shared" si="46"/>
        <v>103.679999999999</v>
      </c>
      <c r="AW736">
        <f t="shared" si="47"/>
        <v>679.68</v>
      </c>
    </row>
    <row r="737" spans="1:49" ht="15" customHeight="1">
      <c r="A737" t="s">
        <v>1183</v>
      </c>
      <c r="B737" s="17" t="s">
        <v>1534</v>
      </c>
      <c r="C737" t="s">
        <v>21</v>
      </c>
      <c r="D737" s="10">
        <v>45796</v>
      </c>
      <c r="F737" t="s">
        <v>898</v>
      </c>
      <c r="H737" t="s">
        <v>137</v>
      </c>
      <c r="I737">
        <v>20551242481</v>
      </c>
      <c r="J737" t="s">
        <v>2516</v>
      </c>
      <c r="K737" s="10">
        <v>45796</v>
      </c>
      <c r="Q737">
        <v>1822</v>
      </c>
      <c r="R737">
        <v>1</v>
      </c>
      <c r="S737">
        <v>288</v>
      </c>
      <c r="T737">
        <v>339.84</v>
      </c>
      <c r="U737">
        <v>0</v>
      </c>
      <c r="V737">
        <v>288</v>
      </c>
      <c r="W737">
        <v>18</v>
      </c>
      <c r="X737" s="17">
        <v>51.839999999999897</v>
      </c>
      <c r="Y737">
        <v>339.84</v>
      </c>
      <c r="Z737">
        <v>1</v>
      </c>
      <c r="AA737">
        <v>1</v>
      </c>
      <c r="AB737">
        <v>5</v>
      </c>
      <c r="AC737" t="s">
        <v>138</v>
      </c>
      <c r="AD737">
        <v>1731</v>
      </c>
      <c r="AE737">
        <v>28506</v>
      </c>
      <c r="AF737" t="s">
        <v>2105</v>
      </c>
      <c r="AG737" t="s">
        <v>139</v>
      </c>
      <c r="AH737" t="s">
        <v>145</v>
      </c>
      <c r="AI737" t="s">
        <v>25</v>
      </c>
      <c r="AJ737">
        <v>6317</v>
      </c>
      <c r="AK737" t="s">
        <v>1535</v>
      </c>
      <c r="AL737" t="s">
        <v>1047</v>
      </c>
      <c r="AT737" t="str">
        <f t="shared" si="44"/>
        <v>F E001-00000354</v>
      </c>
      <c r="AU737">
        <f t="shared" si="45"/>
        <v>288</v>
      </c>
      <c r="AV737">
        <f t="shared" si="46"/>
        <v>51.839999999999897</v>
      </c>
      <c r="AW737">
        <f t="shared" si="47"/>
        <v>339.84</v>
      </c>
    </row>
    <row r="738" spans="1:49" ht="15" customHeight="1">
      <c r="A738" t="s">
        <v>1183</v>
      </c>
      <c r="B738" s="17" t="s">
        <v>1534</v>
      </c>
      <c r="C738" t="s">
        <v>21</v>
      </c>
      <c r="D738" s="10">
        <v>45796</v>
      </c>
      <c r="F738" t="s">
        <v>898</v>
      </c>
      <c r="H738" t="s">
        <v>137</v>
      </c>
      <c r="I738">
        <v>20551242481</v>
      </c>
      <c r="J738" t="s">
        <v>2516</v>
      </c>
      <c r="K738" s="10">
        <v>45796</v>
      </c>
      <c r="Q738">
        <v>1823</v>
      </c>
      <c r="R738">
        <v>1</v>
      </c>
      <c r="S738">
        <v>133.9</v>
      </c>
      <c r="T738">
        <v>158</v>
      </c>
      <c r="U738">
        <v>0</v>
      </c>
      <c r="V738">
        <v>133.9</v>
      </c>
      <c r="W738">
        <v>18</v>
      </c>
      <c r="X738" s="17">
        <v>24.099999999999898</v>
      </c>
      <c r="Y738">
        <v>158</v>
      </c>
      <c r="Z738">
        <v>1</v>
      </c>
      <c r="AA738">
        <v>1</v>
      </c>
      <c r="AB738">
        <v>5</v>
      </c>
      <c r="AC738" t="s">
        <v>138</v>
      </c>
      <c r="AD738">
        <v>1731</v>
      </c>
      <c r="AE738">
        <v>28507</v>
      </c>
      <c r="AF738" t="s">
        <v>2106</v>
      </c>
      <c r="AG738" t="s">
        <v>139</v>
      </c>
      <c r="AH738" t="s">
        <v>145</v>
      </c>
      <c r="AI738" t="s">
        <v>25</v>
      </c>
      <c r="AJ738">
        <v>6317</v>
      </c>
      <c r="AK738" t="s">
        <v>1535</v>
      </c>
      <c r="AL738" t="s">
        <v>1047</v>
      </c>
      <c r="AT738" t="str">
        <f t="shared" si="44"/>
        <v>F E001-00000354</v>
      </c>
      <c r="AU738">
        <f t="shared" si="45"/>
        <v>133.9</v>
      </c>
      <c r="AV738">
        <f t="shared" si="46"/>
        <v>24.099999999999898</v>
      </c>
      <c r="AW738">
        <f t="shared" si="47"/>
        <v>158</v>
      </c>
    </row>
    <row r="739" spans="1:49" ht="15" customHeight="1">
      <c r="A739" t="s">
        <v>1183</v>
      </c>
      <c r="B739" s="17" t="s">
        <v>1536</v>
      </c>
      <c r="C739" t="s">
        <v>21</v>
      </c>
      <c r="D739" s="10">
        <v>45796</v>
      </c>
      <c r="F739" t="s">
        <v>1226</v>
      </c>
      <c r="H739" t="s">
        <v>137</v>
      </c>
      <c r="I739">
        <v>10734281706</v>
      </c>
      <c r="J739" t="s">
        <v>2517</v>
      </c>
      <c r="K739" s="10">
        <v>45796</v>
      </c>
      <c r="Q739">
        <v>1807</v>
      </c>
      <c r="R739">
        <v>100</v>
      </c>
      <c r="S739">
        <v>2.2000000000000002</v>
      </c>
      <c r="T739">
        <v>2.5960000000000001</v>
      </c>
      <c r="U739">
        <v>0</v>
      </c>
      <c r="V739">
        <v>220</v>
      </c>
      <c r="W739">
        <v>18</v>
      </c>
      <c r="X739" s="17">
        <v>39.6</v>
      </c>
      <c r="Y739">
        <v>259.60000000000002</v>
      </c>
      <c r="Z739">
        <v>1</v>
      </c>
      <c r="AA739">
        <v>1</v>
      </c>
      <c r="AB739">
        <v>5</v>
      </c>
      <c r="AC739" t="s">
        <v>138</v>
      </c>
      <c r="AD739">
        <v>1570</v>
      </c>
      <c r="AE739">
        <v>28501</v>
      </c>
      <c r="AF739" t="s">
        <v>2011</v>
      </c>
      <c r="AG739" t="s">
        <v>1171</v>
      </c>
      <c r="AH739" t="s">
        <v>145</v>
      </c>
      <c r="AI739" t="s">
        <v>25</v>
      </c>
      <c r="AJ739">
        <v>6328</v>
      </c>
      <c r="AK739" t="s">
        <v>1331</v>
      </c>
      <c r="AL739" t="s">
        <v>1047</v>
      </c>
      <c r="AT739" t="str">
        <f t="shared" si="44"/>
        <v>F E001-00000141</v>
      </c>
      <c r="AU739">
        <f t="shared" si="45"/>
        <v>220</v>
      </c>
      <c r="AV739">
        <f t="shared" si="46"/>
        <v>39.6</v>
      </c>
      <c r="AW739">
        <f t="shared" si="47"/>
        <v>259.60000000000002</v>
      </c>
    </row>
    <row r="740" spans="1:49" ht="15" customHeight="1">
      <c r="A740" t="s">
        <v>1183</v>
      </c>
      <c r="B740" s="17" t="s">
        <v>1142</v>
      </c>
      <c r="C740" t="s">
        <v>21</v>
      </c>
      <c r="D740" s="10">
        <v>45793</v>
      </c>
      <c r="F740" t="s">
        <v>1076</v>
      </c>
      <c r="H740" t="s">
        <v>137</v>
      </c>
      <c r="I740">
        <v>10440668581</v>
      </c>
      <c r="J740" t="s">
        <v>2518</v>
      </c>
      <c r="K740" s="10">
        <v>45793</v>
      </c>
      <c r="Q740">
        <v>1859</v>
      </c>
      <c r="R740">
        <v>1</v>
      </c>
      <c r="S740">
        <v>360</v>
      </c>
      <c r="T740">
        <v>424.8</v>
      </c>
      <c r="U740">
        <v>0</v>
      </c>
      <c r="V740">
        <v>360</v>
      </c>
      <c r="W740">
        <v>18</v>
      </c>
      <c r="X740" s="17">
        <v>64.8</v>
      </c>
      <c r="Y740">
        <v>424.8</v>
      </c>
      <c r="Z740">
        <v>1</v>
      </c>
      <c r="AA740">
        <v>1</v>
      </c>
      <c r="AB740">
        <v>2</v>
      </c>
      <c r="AC740" t="s">
        <v>1045</v>
      </c>
      <c r="AD740">
        <v>1389</v>
      </c>
      <c r="AE740">
        <v>28498</v>
      </c>
      <c r="AF740" t="s">
        <v>2283</v>
      </c>
      <c r="AG740" t="s">
        <v>139</v>
      </c>
      <c r="AH740" t="s">
        <v>145</v>
      </c>
      <c r="AI740" t="s">
        <v>25</v>
      </c>
      <c r="AJ740">
        <v>6743</v>
      </c>
      <c r="AK740" t="s">
        <v>1040</v>
      </c>
      <c r="AL740" t="s">
        <v>1047</v>
      </c>
      <c r="AT740" t="str">
        <f t="shared" si="44"/>
        <v>F E001-00000037</v>
      </c>
      <c r="AU740">
        <f t="shared" si="45"/>
        <v>360</v>
      </c>
      <c r="AV740">
        <f t="shared" si="46"/>
        <v>64.8</v>
      </c>
      <c r="AW740">
        <f t="shared" si="47"/>
        <v>424.8</v>
      </c>
    </row>
    <row r="741" spans="1:49" ht="15" customHeight="1">
      <c r="A741" t="s">
        <v>1183</v>
      </c>
      <c r="B741" s="17" t="s">
        <v>1537</v>
      </c>
      <c r="C741" t="s">
        <v>21</v>
      </c>
      <c r="D741" s="10">
        <v>45793</v>
      </c>
      <c r="F741" t="s">
        <v>886</v>
      </c>
      <c r="H741" t="s">
        <v>137</v>
      </c>
      <c r="I741">
        <v>20609119277</v>
      </c>
      <c r="J741" t="s">
        <v>2519</v>
      </c>
      <c r="K741" s="10">
        <v>45793</v>
      </c>
      <c r="Q741">
        <v>1883</v>
      </c>
      <c r="R741">
        <v>1</v>
      </c>
      <c r="S741">
        <v>94.92</v>
      </c>
      <c r="T741">
        <v>112</v>
      </c>
      <c r="U741">
        <v>0</v>
      </c>
      <c r="V741">
        <v>94.92</v>
      </c>
      <c r="W741">
        <v>17.989999999999998</v>
      </c>
      <c r="X741">
        <v>17.079999999999998</v>
      </c>
      <c r="Y741">
        <v>112</v>
      </c>
      <c r="Z741">
        <v>1</v>
      </c>
      <c r="AA741">
        <v>1</v>
      </c>
      <c r="AB741">
        <v>5</v>
      </c>
      <c r="AC741" t="s">
        <v>138</v>
      </c>
      <c r="AD741">
        <v>779</v>
      </c>
      <c r="AE741">
        <v>28463</v>
      </c>
      <c r="AF741" t="s">
        <v>2520</v>
      </c>
      <c r="AG741" t="s">
        <v>139</v>
      </c>
      <c r="AH741" t="s">
        <v>145</v>
      </c>
      <c r="AI741" t="s">
        <v>25</v>
      </c>
      <c r="AJ741">
        <v>6746</v>
      </c>
      <c r="AK741" t="s">
        <v>1112</v>
      </c>
      <c r="AL741" t="s">
        <v>1047</v>
      </c>
      <c r="AT741" t="str">
        <f t="shared" si="44"/>
        <v>F E001-00000036</v>
      </c>
      <c r="AU741">
        <f t="shared" si="45"/>
        <v>94.92</v>
      </c>
      <c r="AV741">
        <f t="shared" si="46"/>
        <v>17.079999999999998</v>
      </c>
      <c r="AW741">
        <f t="shared" si="47"/>
        <v>112</v>
      </c>
    </row>
    <row r="742" spans="1:49" ht="15" customHeight="1">
      <c r="A742" t="s">
        <v>1183</v>
      </c>
      <c r="B742" s="17" t="s">
        <v>1072</v>
      </c>
      <c r="C742" t="s">
        <v>21</v>
      </c>
      <c r="D742" s="10">
        <v>45793</v>
      </c>
      <c r="F742" t="s">
        <v>908</v>
      </c>
      <c r="H742" t="s">
        <v>137</v>
      </c>
      <c r="J742" t="s">
        <v>2521</v>
      </c>
      <c r="K742" s="10">
        <v>45793</v>
      </c>
      <c r="Q742">
        <v>1860</v>
      </c>
      <c r="R742">
        <v>1</v>
      </c>
      <c r="S742">
        <v>754.24</v>
      </c>
      <c r="T742">
        <v>890</v>
      </c>
      <c r="U742">
        <v>0</v>
      </c>
      <c r="V742">
        <v>754.24</v>
      </c>
      <c r="W742">
        <v>18</v>
      </c>
      <c r="X742">
        <v>135.76</v>
      </c>
      <c r="Y742">
        <v>890</v>
      </c>
      <c r="Z742">
        <v>1</v>
      </c>
      <c r="AA742">
        <v>1</v>
      </c>
      <c r="AB742">
        <v>5</v>
      </c>
      <c r="AC742" t="s">
        <v>138</v>
      </c>
      <c r="AD742">
        <v>1794</v>
      </c>
      <c r="AE742">
        <v>28454</v>
      </c>
      <c r="AF742" t="s">
        <v>2522</v>
      </c>
      <c r="AG742" t="s">
        <v>139</v>
      </c>
      <c r="AH742" t="s">
        <v>145</v>
      </c>
      <c r="AI742" t="s">
        <v>25</v>
      </c>
      <c r="AJ742">
        <v>6328</v>
      </c>
      <c r="AK742" t="s">
        <v>1331</v>
      </c>
      <c r="AL742" t="s">
        <v>1047</v>
      </c>
      <c r="AT742" t="str">
        <f t="shared" si="44"/>
        <v>F E001-00000492</v>
      </c>
      <c r="AU742">
        <f t="shared" si="45"/>
        <v>754.24</v>
      </c>
      <c r="AV742">
        <f t="shared" si="46"/>
        <v>135.76</v>
      </c>
      <c r="AW742">
        <f t="shared" si="47"/>
        <v>890</v>
      </c>
    </row>
    <row r="743" spans="1:49" ht="15" customHeight="1">
      <c r="A743" t="s">
        <v>1183</v>
      </c>
      <c r="B743" s="17" t="s">
        <v>1072</v>
      </c>
      <c r="C743" t="s">
        <v>21</v>
      </c>
      <c r="D743" s="10">
        <v>45793</v>
      </c>
      <c r="F743" t="s">
        <v>908</v>
      </c>
      <c r="H743" t="s">
        <v>137</v>
      </c>
      <c r="J743" t="s">
        <v>2521</v>
      </c>
      <c r="K743" s="10">
        <v>45793</v>
      </c>
      <c r="Q743">
        <v>1861</v>
      </c>
      <c r="R743">
        <v>1</v>
      </c>
      <c r="S743">
        <v>122.88</v>
      </c>
      <c r="T743">
        <v>145</v>
      </c>
      <c r="U743">
        <v>0</v>
      </c>
      <c r="V743">
        <v>122.88</v>
      </c>
      <c r="W743">
        <v>18</v>
      </c>
      <c r="X743" s="17">
        <v>22.12</v>
      </c>
      <c r="Y743">
        <v>145</v>
      </c>
      <c r="Z743">
        <v>1</v>
      </c>
      <c r="AA743">
        <v>1</v>
      </c>
      <c r="AB743">
        <v>5</v>
      </c>
      <c r="AC743" t="s">
        <v>138</v>
      </c>
      <c r="AD743">
        <v>1794</v>
      </c>
      <c r="AE743">
        <v>28455</v>
      </c>
      <c r="AF743" t="s">
        <v>2107</v>
      </c>
      <c r="AG743" t="s">
        <v>139</v>
      </c>
      <c r="AH743" t="s">
        <v>145</v>
      </c>
      <c r="AI743" t="s">
        <v>25</v>
      </c>
      <c r="AJ743">
        <v>6328</v>
      </c>
      <c r="AK743" t="s">
        <v>1331</v>
      </c>
      <c r="AL743" t="s">
        <v>1047</v>
      </c>
      <c r="AT743" t="str">
        <f t="shared" si="44"/>
        <v>F E001-00000492</v>
      </c>
      <c r="AU743">
        <f t="shared" si="45"/>
        <v>122.88</v>
      </c>
      <c r="AV743">
        <f t="shared" si="46"/>
        <v>22.12</v>
      </c>
      <c r="AW743">
        <f t="shared" si="47"/>
        <v>145</v>
      </c>
    </row>
    <row r="744" spans="1:49" ht="15" customHeight="1">
      <c r="A744" t="s">
        <v>1183</v>
      </c>
      <c r="B744" s="17" t="s">
        <v>1072</v>
      </c>
      <c r="C744" t="s">
        <v>21</v>
      </c>
      <c r="D744" s="10">
        <v>45793</v>
      </c>
      <c r="F744" t="s">
        <v>908</v>
      </c>
      <c r="H744" t="s">
        <v>137</v>
      </c>
      <c r="J744" t="s">
        <v>2521</v>
      </c>
      <c r="K744" s="10">
        <v>45793</v>
      </c>
      <c r="Q744">
        <v>1862</v>
      </c>
      <c r="R744">
        <v>1</v>
      </c>
      <c r="S744">
        <v>42.37</v>
      </c>
      <c r="T744">
        <v>50</v>
      </c>
      <c r="U744">
        <v>0</v>
      </c>
      <c r="V744">
        <v>42.37</v>
      </c>
      <c r="W744">
        <v>18.010000000000002</v>
      </c>
      <c r="X744" s="17">
        <v>7.63</v>
      </c>
      <c r="Y744">
        <v>50</v>
      </c>
      <c r="Z744">
        <v>1</v>
      </c>
      <c r="AA744">
        <v>1</v>
      </c>
      <c r="AB744">
        <v>5</v>
      </c>
      <c r="AC744" t="s">
        <v>138</v>
      </c>
      <c r="AD744">
        <v>1794</v>
      </c>
      <c r="AE744">
        <v>28456</v>
      </c>
      <c r="AF744" t="s">
        <v>2108</v>
      </c>
      <c r="AG744" t="s">
        <v>139</v>
      </c>
      <c r="AH744" t="s">
        <v>145</v>
      </c>
      <c r="AI744" t="s">
        <v>25</v>
      </c>
      <c r="AJ744">
        <v>6328</v>
      </c>
      <c r="AK744" t="s">
        <v>1331</v>
      </c>
      <c r="AL744" t="s">
        <v>1047</v>
      </c>
      <c r="AT744" t="str">
        <f t="shared" si="44"/>
        <v>F E001-00000492</v>
      </c>
      <c r="AU744">
        <f t="shared" si="45"/>
        <v>42.37</v>
      </c>
      <c r="AV744">
        <f t="shared" si="46"/>
        <v>7.63</v>
      </c>
      <c r="AW744">
        <f t="shared" si="47"/>
        <v>50</v>
      </c>
    </row>
    <row r="745" spans="1:49" ht="15" customHeight="1">
      <c r="A745" t="s">
        <v>1183</v>
      </c>
      <c r="B745" s="17" t="s">
        <v>1072</v>
      </c>
      <c r="C745" t="s">
        <v>21</v>
      </c>
      <c r="D745" s="10">
        <v>45793</v>
      </c>
      <c r="F745" t="s">
        <v>908</v>
      </c>
      <c r="H745" t="s">
        <v>137</v>
      </c>
      <c r="J745" t="s">
        <v>2521</v>
      </c>
      <c r="K745" s="10">
        <v>45793</v>
      </c>
      <c r="Q745">
        <v>1863</v>
      </c>
      <c r="R745">
        <v>20</v>
      </c>
      <c r="S745">
        <v>1.3560000000000001</v>
      </c>
      <c r="T745">
        <v>1.6</v>
      </c>
      <c r="U745">
        <v>0</v>
      </c>
      <c r="V745">
        <v>27.12</v>
      </c>
      <c r="W745">
        <v>17.989999999999998</v>
      </c>
      <c r="X745" s="17">
        <v>4.8799999999999901</v>
      </c>
      <c r="Y745">
        <v>32</v>
      </c>
      <c r="Z745">
        <v>1</v>
      </c>
      <c r="AA745">
        <v>1</v>
      </c>
      <c r="AB745">
        <v>5</v>
      </c>
      <c r="AC745" t="s">
        <v>138</v>
      </c>
      <c r="AD745">
        <v>1794</v>
      </c>
      <c r="AE745">
        <v>28457</v>
      </c>
      <c r="AF745" t="s">
        <v>2523</v>
      </c>
      <c r="AG745" t="s">
        <v>139</v>
      </c>
      <c r="AH745" t="s">
        <v>145</v>
      </c>
      <c r="AI745" t="s">
        <v>25</v>
      </c>
      <c r="AJ745">
        <v>6328</v>
      </c>
      <c r="AK745" t="s">
        <v>1331</v>
      </c>
      <c r="AL745" t="s">
        <v>1047</v>
      </c>
      <c r="AT745" t="str">
        <f t="shared" si="44"/>
        <v>F E001-00000492</v>
      </c>
      <c r="AU745">
        <f t="shared" si="45"/>
        <v>27.12</v>
      </c>
      <c r="AV745">
        <f t="shared" si="46"/>
        <v>4.8799999999999901</v>
      </c>
      <c r="AW745">
        <f t="shared" si="47"/>
        <v>32</v>
      </c>
    </row>
    <row r="746" spans="1:49" ht="15" customHeight="1">
      <c r="A746" t="s">
        <v>1183</v>
      </c>
      <c r="B746" s="17" t="s">
        <v>1072</v>
      </c>
      <c r="C746" t="s">
        <v>21</v>
      </c>
      <c r="D746" s="10">
        <v>45793</v>
      </c>
      <c r="F746" t="s">
        <v>908</v>
      </c>
      <c r="H746" t="s">
        <v>137</v>
      </c>
      <c r="J746" t="s">
        <v>2521</v>
      </c>
      <c r="K746" s="10">
        <v>45793</v>
      </c>
      <c r="Q746">
        <v>1864</v>
      </c>
      <c r="R746">
        <v>1</v>
      </c>
      <c r="S746">
        <v>220.34</v>
      </c>
      <c r="T746">
        <v>260</v>
      </c>
      <c r="U746">
        <v>0</v>
      </c>
      <c r="V746">
        <v>220.34</v>
      </c>
      <c r="W746">
        <v>18</v>
      </c>
      <c r="X746">
        <v>39.659999999999997</v>
      </c>
      <c r="Y746">
        <v>260</v>
      </c>
      <c r="Z746">
        <v>1</v>
      </c>
      <c r="AA746">
        <v>1</v>
      </c>
      <c r="AB746">
        <v>2</v>
      </c>
      <c r="AC746" t="s">
        <v>1045</v>
      </c>
      <c r="AD746">
        <v>1794</v>
      </c>
      <c r="AE746">
        <v>28458</v>
      </c>
      <c r="AF746" t="s">
        <v>2109</v>
      </c>
      <c r="AG746" t="s">
        <v>139</v>
      </c>
      <c r="AH746" t="s">
        <v>145</v>
      </c>
      <c r="AI746" t="s">
        <v>25</v>
      </c>
      <c r="AJ746">
        <v>6328</v>
      </c>
      <c r="AK746" t="s">
        <v>1331</v>
      </c>
      <c r="AL746" t="s">
        <v>1047</v>
      </c>
      <c r="AT746" t="str">
        <f t="shared" si="44"/>
        <v>F E001-00000492</v>
      </c>
      <c r="AU746">
        <f t="shared" si="45"/>
        <v>220.34</v>
      </c>
      <c r="AV746">
        <f t="shared" si="46"/>
        <v>39.659999999999997</v>
      </c>
      <c r="AW746">
        <f t="shared" si="47"/>
        <v>260</v>
      </c>
    </row>
    <row r="747" spans="1:49" ht="15" customHeight="1">
      <c r="A747" t="s">
        <v>1183</v>
      </c>
      <c r="B747" s="17" t="s">
        <v>1072</v>
      </c>
      <c r="C747" t="s">
        <v>21</v>
      </c>
      <c r="D747" s="10">
        <v>45793</v>
      </c>
      <c r="F747" t="s">
        <v>908</v>
      </c>
      <c r="H747" t="s">
        <v>137</v>
      </c>
      <c r="J747" t="s">
        <v>2521</v>
      </c>
      <c r="K747" s="10">
        <v>45793</v>
      </c>
      <c r="Q747">
        <v>1865</v>
      </c>
      <c r="R747">
        <v>1</v>
      </c>
      <c r="S747">
        <v>101.69</v>
      </c>
      <c r="T747">
        <v>120</v>
      </c>
      <c r="U747">
        <v>0</v>
      </c>
      <c r="V747">
        <v>101.69</v>
      </c>
      <c r="W747">
        <v>18.010000000000002</v>
      </c>
      <c r="X747" s="17">
        <v>18.309999999999999</v>
      </c>
      <c r="Y747">
        <v>120</v>
      </c>
      <c r="Z747">
        <v>1</v>
      </c>
      <c r="AA747">
        <v>1</v>
      </c>
      <c r="AB747">
        <v>5</v>
      </c>
      <c r="AC747" t="s">
        <v>138</v>
      </c>
      <c r="AD747">
        <v>1794</v>
      </c>
      <c r="AE747">
        <v>28459</v>
      </c>
      <c r="AF747" t="s">
        <v>2110</v>
      </c>
      <c r="AG747" t="s">
        <v>139</v>
      </c>
      <c r="AH747" t="s">
        <v>145</v>
      </c>
      <c r="AI747" t="s">
        <v>25</v>
      </c>
      <c r="AJ747">
        <v>6328</v>
      </c>
      <c r="AK747" t="s">
        <v>1331</v>
      </c>
      <c r="AL747" t="s">
        <v>1047</v>
      </c>
      <c r="AT747" t="str">
        <f t="shared" si="44"/>
        <v>F E001-00000492</v>
      </c>
      <c r="AU747">
        <f t="shared" si="45"/>
        <v>101.69</v>
      </c>
      <c r="AV747">
        <f t="shared" si="46"/>
        <v>18.309999999999999</v>
      </c>
      <c r="AW747">
        <f t="shared" si="47"/>
        <v>120</v>
      </c>
    </row>
    <row r="748" spans="1:49" ht="15" customHeight="1">
      <c r="A748" t="s">
        <v>1183</v>
      </c>
      <c r="B748" s="17" t="s">
        <v>1072</v>
      </c>
      <c r="C748" t="s">
        <v>21</v>
      </c>
      <c r="D748" s="10">
        <v>45793</v>
      </c>
      <c r="F748" t="s">
        <v>908</v>
      </c>
      <c r="H748" t="s">
        <v>137</v>
      </c>
      <c r="J748" t="s">
        <v>2521</v>
      </c>
      <c r="K748" s="10">
        <v>45793</v>
      </c>
      <c r="Q748">
        <v>1886</v>
      </c>
      <c r="R748">
        <v>1</v>
      </c>
      <c r="S748">
        <v>59.32</v>
      </c>
      <c r="T748">
        <v>70</v>
      </c>
      <c r="U748">
        <v>0</v>
      </c>
      <c r="V748">
        <v>59.32</v>
      </c>
      <c r="W748">
        <v>18</v>
      </c>
      <c r="X748">
        <v>10.68</v>
      </c>
      <c r="Y748">
        <v>70</v>
      </c>
      <c r="Z748">
        <v>1</v>
      </c>
      <c r="AA748">
        <v>1</v>
      </c>
      <c r="AB748">
        <v>5</v>
      </c>
      <c r="AC748" t="s">
        <v>138</v>
      </c>
      <c r="AD748">
        <v>1794</v>
      </c>
      <c r="AE748">
        <v>28460</v>
      </c>
      <c r="AF748" t="s">
        <v>2111</v>
      </c>
      <c r="AG748" t="s">
        <v>139</v>
      </c>
      <c r="AH748" t="s">
        <v>145</v>
      </c>
      <c r="AI748" t="s">
        <v>25</v>
      </c>
      <c r="AJ748">
        <v>6328</v>
      </c>
      <c r="AK748" t="s">
        <v>1331</v>
      </c>
      <c r="AL748" t="s">
        <v>1047</v>
      </c>
      <c r="AT748" t="str">
        <f t="shared" si="44"/>
        <v>F E001-00000492</v>
      </c>
      <c r="AU748">
        <f t="shared" si="45"/>
        <v>59.32</v>
      </c>
      <c r="AV748">
        <f t="shared" si="46"/>
        <v>10.68</v>
      </c>
      <c r="AW748">
        <f t="shared" si="47"/>
        <v>70</v>
      </c>
    </row>
    <row r="749" spans="1:49" ht="15" customHeight="1">
      <c r="A749" t="s">
        <v>1538</v>
      </c>
      <c r="B749" s="17" t="s">
        <v>1539</v>
      </c>
      <c r="C749" t="s">
        <v>21</v>
      </c>
      <c r="D749" s="10">
        <v>45793</v>
      </c>
      <c r="F749" t="s">
        <v>677</v>
      </c>
      <c r="H749" t="s">
        <v>137</v>
      </c>
      <c r="I749">
        <v>20601790921</v>
      </c>
      <c r="J749" t="s">
        <v>2524</v>
      </c>
      <c r="K749" s="10">
        <v>45793</v>
      </c>
      <c r="Q749">
        <v>1878</v>
      </c>
      <c r="R749">
        <v>2</v>
      </c>
      <c r="S749">
        <v>21.1</v>
      </c>
      <c r="T749">
        <v>24.9</v>
      </c>
      <c r="U749">
        <v>0</v>
      </c>
      <c r="V749">
        <v>42.2</v>
      </c>
      <c r="W749">
        <v>18.010000000000002</v>
      </c>
      <c r="X749" s="17">
        <v>7.5999999999999899</v>
      </c>
      <c r="Y749">
        <v>49.8</v>
      </c>
      <c r="Z749">
        <v>1</v>
      </c>
      <c r="AA749">
        <v>1</v>
      </c>
      <c r="AB749">
        <v>5</v>
      </c>
      <c r="AC749" t="s">
        <v>138</v>
      </c>
      <c r="AD749">
        <v>3197</v>
      </c>
      <c r="AE749">
        <v>28444</v>
      </c>
      <c r="AF749" t="s">
        <v>2112</v>
      </c>
      <c r="AG749" t="s">
        <v>139</v>
      </c>
      <c r="AH749" t="s">
        <v>145</v>
      </c>
      <c r="AI749" t="s">
        <v>25</v>
      </c>
      <c r="AJ749">
        <v>6746</v>
      </c>
      <c r="AK749" t="s">
        <v>1112</v>
      </c>
      <c r="AL749" t="s">
        <v>1213</v>
      </c>
      <c r="AT749" t="str">
        <f t="shared" si="44"/>
        <v>F FG01-00000002443</v>
      </c>
      <c r="AU749">
        <f t="shared" si="45"/>
        <v>42.2</v>
      </c>
      <c r="AV749">
        <f t="shared" si="46"/>
        <v>7.5999999999999899</v>
      </c>
      <c r="AW749">
        <f t="shared" si="47"/>
        <v>49.8</v>
      </c>
    </row>
    <row r="750" spans="1:49" ht="15" customHeight="1">
      <c r="A750" t="s">
        <v>1538</v>
      </c>
      <c r="B750" s="17" t="s">
        <v>1539</v>
      </c>
      <c r="C750" t="s">
        <v>21</v>
      </c>
      <c r="D750" s="10">
        <v>45793</v>
      </c>
      <c r="F750" t="s">
        <v>677</v>
      </c>
      <c r="H750" t="s">
        <v>137</v>
      </c>
      <c r="I750">
        <v>20601790921</v>
      </c>
      <c r="J750" t="s">
        <v>2524</v>
      </c>
      <c r="K750" s="10">
        <v>45793</v>
      </c>
      <c r="Q750">
        <v>1879</v>
      </c>
      <c r="R750">
        <v>1</v>
      </c>
      <c r="S750">
        <v>8.4700000000000006</v>
      </c>
      <c r="T750">
        <v>10</v>
      </c>
      <c r="U750">
        <v>0</v>
      </c>
      <c r="V750">
        <v>8.4700000000000006</v>
      </c>
      <c r="W750">
        <v>18.059999999999999</v>
      </c>
      <c r="X750" s="17">
        <v>1.52999999999999</v>
      </c>
      <c r="Y750">
        <v>10</v>
      </c>
      <c r="Z750">
        <v>1</v>
      </c>
      <c r="AA750">
        <v>1</v>
      </c>
      <c r="AB750">
        <v>5</v>
      </c>
      <c r="AC750" t="s">
        <v>138</v>
      </c>
      <c r="AD750">
        <v>3197</v>
      </c>
      <c r="AE750">
        <v>28445</v>
      </c>
      <c r="AF750" t="s">
        <v>2113</v>
      </c>
      <c r="AG750" t="s">
        <v>139</v>
      </c>
      <c r="AH750" t="s">
        <v>145</v>
      </c>
      <c r="AI750" t="s">
        <v>25</v>
      </c>
      <c r="AJ750">
        <v>6723</v>
      </c>
      <c r="AK750" t="s">
        <v>1050</v>
      </c>
      <c r="AL750" t="s">
        <v>1213</v>
      </c>
      <c r="AT750" t="str">
        <f t="shared" si="44"/>
        <v>F FG01-00000002443</v>
      </c>
      <c r="AU750">
        <f t="shared" si="45"/>
        <v>8.4700000000000006</v>
      </c>
      <c r="AV750">
        <f t="shared" si="46"/>
        <v>1.52999999999999</v>
      </c>
      <c r="AW750">
        <f t="shared" si="47"/>
        <v>10</v>
      </c>
    </row>
    <row r="751" spans="1:49" ht="15" customHeight="1">
      <c r="A751" t="s">
        <v>1183</v>
      </c>
      <c r="B751" s="17" t="s">
        <v>1540</v>
      </c>
      <c r="C751" t="s">
        <v>21</v>
      </c>
      <c r="D751" s="10">
        <v>45793</v>
      </c>
      <c r="F751" t="s">
        <v>886</v>
      </c>
      <c r="H751" t="s">
        <v>137</v>
      </c>
      <c r="I751">
        <v>20609119277</v>
      </c>
      <c r="J751" t="s">
        <v>2525</v>
      </c>
      <c r="K751" s="10">
        <v>45793</v>
      </c>
      <c r="Q751">
        <v>1871</v>
      </c>
      <c r="R751">
        <v>1</v>
      </c>
      <c r="S751">
        <v>262.70999999999998</v>
      </c>
      <c r="T751">
        <v>310</v>
      </c>
      <c r="U751">
        <v>0</v>
      </c>
      <c r="V751">
        <v>262.70999999999998</v>
      </c>
      <c r="W751">
        <v>18</v>
      </c>
      <c r="X751" s="17">
        <v>47.29</v>
      </c>
      <c r="Y751">
        <v>310</v>
      </c>
      <c r="Z751">
        <v>1</v>
      </c>
      <c r="AA751">
        <v>1</v>
      </c>
      <c r="AB751">
        <v>5</v>
      </c>
      <c r="AC751" t="s">
        <v>138</v>
      </c>
      <c r="AD751">
        <v>779</v>
      </c>
      <c r="AE751">
        <v>28440</v>
      </c>
      <c r="AF751" t="s">
        <v>2526</v>
      </c>
      <c r="AG751" t="s">
        <v>139</v>
      </c>
      <c r="AH751" t="s">
        <v>145</v>
      </c>
      <c r="AI751" t="s">
        <v>25</v>
      </c>
      <c r="AJ751">
        <v>6746</v>
      </c>
      <c r="AK751" t="s">
        <v>1112</v>
      </c>
      <c r="AL751" t="s">
        <v>1047</v>
      </c>
      <c r="AT751" t="str">
        <f t="shared" si="44"/>
        <v>F E001-00000035</v>
      </c>
      <c r="AU751">
        <f t="shared" si="45"/>
        <v>262.70999999999998</v>
      </c>
      <c r="AV751">
        <f t="shared" si="46"/>
        <v>47.29</v>
      </c>
      <c r="AW751">
        <f t="shared" si="47"/>
        <v>310</v>
      </c>
    </row>
    <row r="752" spans="1:49" ht="15" customHeight="1">
      <c r="A752" t="s">
        <v>1183</v>
      </c>
      <c r="B752" s="17" t="s">
        <v>1540</v>
      </c>
      <c r="C752" t="s">
        <v>21</v>
      </c>
      <c r="D752" s="10">
        <v>45793</v>
      </c>
      <c r="F752" t="s">
        <v>886</v>
      </c>
      <c r="H752" t="s">
        <v>137</v>
      </c>
      <c r="I752">
        <v>20609119277</v>
      </c>
      <c r="J752" t="s">
        <v>2525</v>
      </c>
      <c r="K752" s="10">
        <v>45793</v>
      </c>
      <c r="Q752">
        <v>1877</v>
      </c>
      <c r="R752">
        <v>1</v>
      </c>
      <c r="S752">
        <v>76.27</v>
      </c>
      <c r="T752">
        <v>90</v>
      </c>
      <c r="U752">
        <v>0</v>
      </c>
      <c r="V752">
        <v>76.27</v>
      </c>
      <c r="W752">
        <v>18</v>
      </c>
      <c r="X752" s="17">
        <v>13.73</v>
      </c>
      <c r="Y752">
        <v>90</v>
      </c>
      <c r="Z752">
        <v>1</v>
      </c>
      <c r="AA752">
        <v>1</v>
      </c>
      <c r="AB752">
        <v>5</v>
      </c>
      <c r="AC752" t="s">
        <v>138</v>
      </c>
      <c r="AD752">
        <v>779</v>
      </c>
      <c r="AE752">
        <v>28441</v>
      </c>
      <c r="AF752" t="s">
        <v>2114</v>
      </c>
      <c r="AG752" t="s">
        <v>139</v>
      </c>
      <c r="AH752" t="s">
        <v>145</v>
      </c>
      <c r="AI752" t="s">
        <v>25</v>
      </c>
      <c r="AJ752">
        <v>6746</v>
      </c>
      <c r="AK752" t="s">
        <v>1112</v>
      </c>
      <c r="AL752" t="s">
        <v>1047</v>
      </c>
      <c r="AT752" t="str">
        <f t="shared" si="44"/>
        <v>F E001-00000035</v>
      </c>
      <c r="AU752">
        <f t="shared" si="45"/>
        <v>76.27</v>
      </c>
      <c r="AV752">
        <f t="shared" si="46"/>
        <v>13.73</v>
      </c>
      <c r="AW752">
        <f t="shared" si="47"/>
        <v>90</v>
      </c>
    </row>
    <row r="753" spans="1:49" ht="15" customHeight="1">
      <c r="A753" t="s">
        <v>1256</v>
      </c>
      <c r="B753" s="17" t="s">
        <v>1541</v>
      </c>
      <c r="C753" t="s">
        <v>21</v>
      </c>
      <c r="D753" s="10">
        <v>45792</v>
      </c>
      <c r="F753" t="s">
        <v>449</v>
      </c>
      <c r="H753" t="s">
        <v>137</v>
      </c>
      <c r="J753" t="s">
        <v>2527</v>
      </c>
      <c r="K753" s="10">
        <v>45792</v>
      </c>
      <c r="Q753">
        <v>1880</v>
      </c>
      <c r="R753">
        <v>1</v>
      </c>
      <c r="S753">
        <v>609.32000000000005</v>
      </c>
      <c r="T753">
        <v>719</v>
      </c>
      <c r="U753">
        <v>0</v>
      </c>
      <c r="V753">
        <v>609.32000000000005</v>
      </c>
      <c r="W753">
        <v>18</v>
      </c>
      <c r="X753" s="17">
        <v>109.679999999999</v>
      </c>
      <c r="Y753">
        <v>719</v>
      </c>
      <c r="Z753">
        <v>1</v>
      </c>
      <c r="AA753">
        <v>1</v>
      </c>
      <c r="AB753">
        <v>5</v>
      </c>
      <c r="AC753" t="s">
        <v>138</v>
      </c>
      <c r="AD753">
        <v>1800</v>
      </c>
      <c r="AE753">
        <v>28432</v>
      </c>
      <c r="AF753" t="s">
        <v>2115</v>
      </c>
      <c r="AG753" t="s">
        <v>139</v>
      </c>
      <c r="AH753" t="s">
        <v>145</v>
      </c>
      <c r="AI753" t="s">
        <v>25</v>
      </c>
      <c r="AJ753">
        <v>6328</v>
      </c>
      <c r="AK753" t="s">
        <v>1331</v>
      </c>
      <c r="AL753" t="s">
        <v>1047</v>
      </c>
      <c r="AT753" t="str">
        <f t="shared" si="44"/>
        <v>F F001-00007417</v>
      </c>
      <c r="AU753">
        <f t="shared" si="45"/>
        <v>609.32000000000005</v>
      </c>
      <c r="AV753">
        <f t="shared" si="46"/>
        <v>109.679999999999</v>
      </c>
      <c r="AW753">
        <f t="shared" si="47"/>
        <v>719</v>
      </c>
    </row>
    <row r="754" spans="1:49" ht="15" customHeight="1">
      <c r="A754" t="s">
        <v>1256</v>
      </c>
      <c r="B754" s="17" t="s">
        <v>1541</v>
      </c>
      <c r="C754" t="s">
        <v>21</v>
      </c>
      <c r="D754" s="10">
        <v>45792</v>
      </c>
      <c r="F754" t="s">
        <v>449</v>
      </c>
      <c r="H754" t="s">
        <v>137</v>
      </c>
      <c r="J754" t="s">
        <v>2527</v>
      </c>
      <c r="K754" s="10">
        <v>45792</v>
      </c>
      <c r="Q754">
        <v>1876</v>
      </c>
      <c r="R754">
        <v>1</v>
      </c>
      <c r="S754">
        <v>16.95</v>
      </c>
      <c r="T754">
        <v>20</v>
      </c>
      <c r="U754">
        <v>0</v>
      </c>
      <c r="V754">
        <v>16.95</v>
      </c>
      <c r="W754">
        <v>17.989999999999998</v>
      </c>
      <c r="X754" s="17">
        <v>3.05</v>
      </c>
      <c r="Y754">
        <v>20</v>
      </c>
      <c r="Z754">
        <v>1</v>
      </c>
      <c r="AA754">
        <v>1</v>
      </c>
      <c r="AB754">
        <v>5</v>
      </c>
      <c r="AC754" t="s">
        <v>138</v>
      </c>
      <c r="AD754">
        <v>1800</v>
      </c>
      <c r="AE754">
        <v>28433</v>
      </c>
      <c r="AF754" t="s">
        <v>2113</v>
      </c>
      <c r="AG754" t="s">
        <v>139</v>
      </c>
      <c r="AH754" t="s">
        <v>145</v>
      </c>
      <c r="AI754" t="s">
        <v>25</v>
      </c>
      <c r="AJ754">
        <v>6328</v>
      </c>
      <c r="AK754" t="s">
        <v>1331</v>
      </c>
      <c r="AL754" t="s">
        <v>1047</v>
      </c>
      <c r="AT754" t="str">
        <f t="shared" si="44"/>
        <v>F F001-00007417</v>
      </c>
      <c r="AU754">
        <f t="shared" si="45"/>
        <v>16.95</v>
      </c>
      <c r="AV754">
        <f t="shared" si="46"/>
        <v>3.05</v>
      </c>
      <c r="AW754">
        <f t="shared" si="47"/>
        <v>20</v>
      </c>
    </row>
    <row r="755" spans="1:49" ht="15" customHeight="1">
      <c r="A755" t="s">
        <v>1183</v>
      </c>
      <c r="B755" s="17" t="s">
        <v>1542</v>
      </c>
      <c r="C755" t="s">
        <v>21</v>
      </c>
      <c r="D755" s="10">
        <v>45792</v>
      </c>
      <c r="F755" t="s">
        <v>692</v>
      </c>
      <c r="H755" t="s">
        <v>137</v>
      </c>
      <c r="I755">
        <v>10206898815</v>
      </c>
      <c r="J755" t="s">
        <v>2528</v>
      </c>
      <c r="K755" s="10">
        <v>45792</v>
      </c>
      <c r="Q755">
        <v>1844</v>
      </c>
      <c r="R755">
        <v>1</v>
      </c>
      <c r="S755">
        <v>466.1</v>
      </c>
      <c r="T755">
        <v>550</v>
      </c>
      <c r="U755">
        <v>0</v>
      </c>
      <c r="V755">
        <v>466.1</v>
      </c>
      <c r="W755">
        <v>18</v>
      </c>
      <c r="X755" s="17">
        <v>83.899999999999906</v>
      </c>
      <c r="Y755">
        <v>550</v>
      </c>
      <c r="Z755">
        <v>1</v>
      </c>
      <c r="AA755">
        <v>1</v>
      </c>
      <c r="AB755">
        <v>5</v>
      </c>
      <c r="AC755" t="s">
        <v>138</v>
      </c>
      <c r="AD755">
        <v>1454</v>
      </c>
      <c r="AE755">
        <v>28428</v>
      </c>
      <c r="AF755" t="s">
        <v>2116</v>
      </c>
      <c r="AG755" t="s">
        <v>139</v>
      </c>
      <c r="AH755" t="s">
        <v>145</v>
      </c>
      <c r="AI755" t="s">
        <v>25</v>
      </c>
      <c r="AJ755">
        <v>6676</v>
      </c>
      <c r="AK755" t="s">
        <v>1141</v>
      </c>
      <c r="AL755" t="s">
        <v>1047</v>
      </c>
      <c r="AT755" t="str">
        <f t="shared" si="44"/>
        <v>F E001-00001288</v>
      </c>
      <c r="AU755">
        <f t="shared" si="45"/>
        <v>466.1</v>
      </c>
      <c r="AV755">
        <f t="shared" si="46"/>
        <v>83.899999999999906</v>
      </c>
      <c r="AW755">
        <f t="shared" si="47"/>
        <v>550</v>
      </c>
    </row>
    <row r="756" spans="1:49" ht="15" customHeight="1">
      <c r="A756" t="s">
        <v>1183</v>
      </c>
      <c r="B756" s="17" t="s">
        <v>1542</v>
      </c>
      <c r="C756" t="s">
        <v>21</v>
      </c>
      <c r="D756" s="10">
        <v>45792</v>
      </c>
      <c r="F756" t="s">
        <v>692</v>
      </c>
      <c r="H756" t="s">
        <v>137</v>
      </c>
      <c r="I756">
        <v>10206898815</v>
      </c>
      <c r="J756" t="s">
        <v>2528</v>
      </c>
      <c r="K756" s="10">
        <v>45792</v>
      </c>
      <c r="Q756">
        <v>1885</v>
      </c>
      <c r="R756">
        <v>1</v>
      </c>
      <c r="S756">
        <v>50.85</v>
      </c>
      <c r="T756">
        <v>60</v>
      </c>
      <c r="U756">
        <v>0</v>
      </c>
      <c r="V756">
        <v>50.85</v>
      </c>
      <c r="W756">
        <v>17.989999999999998</v>
      </c>
      <c r="X756" s="17">
        <v>9.1499999999999897</v>
      </c>
      <c r="Y756">
        <v>60</v>
      </c>
      <c r="Z756">
        <v>1</v>
      </c>
      <c r="AA756">
        <v>1</v>
      </c>
      <c r="AB756">
        <v>5</v>
      </c>
      <c r="AC756" t="s">
        <v>138</v>
      </c>
      <c r="AD756">
        <v>1454</v>
      </c>
      <c r="AE756">
        <v>28429</v>
      </c>
      <c r="AF756" t="s">
        <v>2117</v>
      </c>
      <c r="AG756" t="s">
        <v>139</v>
      </c>
      <c r="AH756" t="s">
        <v>145</v>
      </c>
      <c r="AI756" t="s">
        <v>25</v>
      </c>
      <c r="AJ756">
        <v>6676</v>
      </c>
      <c r="AK756" t="s">
        <v>1141</v>
      </c>
      <c r="AL756" t="s">
        <v>1047</v>
      </c>
      <c r="AT756" t="str">
        <f t="shared" si="44"/>
        <v>F E001-00001288</v>
      </c>
      <c r="AU756">
        <f t="shared" si="45"/>
        <v>50.85</v>
      </c>
      <c r="AV756">
        <f t="shared" si="46"/>
        <v>9.1499999999999897</v>
      </c>
      <c r="AW756">
        <f t="shared" si="47"/>
        <v>60</v>
      </c>
    </row>
    <row r="757" spans="1:49" ht="15" customHeight="1">
      <c r="A757" t="s">
        <v>1172</v>
      </c>
      <c r="B757">
        <v>115</v>
      </c>
      <c r="C757" t="s">
        <v>21</v>
      </c>
      <c r="D757" s="10">
        <v>45792</v>
      </c>
      <c r="F757" t="s">
        <v>915</v>
      </c>
      <c r="H757" t="s">
        <v>137</v>
      </c>
      <c r="I757">
        <v>10401095077</v>
      </c>
      <c r="J757" t="s">
        <v>2529</v>
      </c>
      <c r="K757" s="10">
        <v>45792</v>
      </c>
      <c r="Q757">
        <v>1884</v>
      </c>
      <c r="R757">
        <v>1</v>
      </c>
      <c r="S757">
        <v>350</v>
      </c>
      <c r="T757">
        <v>350</v>
      </c>
      <c r="U757">
        <v>0</v>
      </c>
      <c r="V757">
        <v>350</v>
      </c>
      <c r="W757">
        <v>0</v>
      </c>
      <c r="X757">
        <v>0</v>
      </c>
      <c r="Y757">
        <v>350</v>
      </c>
      <c r="Z757">
        <v>1</v>
      </c>
      <c r="AA757">
        <v>1</v>
      </c>
      <c r="AB757">
        <v>2</v>
      </c>
      <c r="AC757" t="s">
        <v>1045</v>
      </c>
      <c r="AD757">
        <v>1479</v>
      </c>
      <c r="AE757">
        <v>28426</v>
      </c>
      <c r="AF757" t="s">
        <v>2118</v>
      </c>
      <c r="AG757" t="s">
        <v>139</v>
      </c>
      <c r="AH757" t="s">
        <v>145</v>
      </c>
      <c r="AI757" t="s">
        <v>25</v>
      </c>
      <c r="AJ757">
        <v>6743</v>
      </c>
      <c r="AK757" t="s">
        <v>1040</v>
      </c>
      <c r="AL757" t="s">
        <v>1047</v>
      </c>
      <c r="AT757" t="str">
        <f t="shared" si="44"/>
        <v>R E001-115</v>
      </c>
      <c r="AU757">
        <f t="shared" si="45"/>
        <v>350</v>
      </c>
      <c r="AV757">
        <f t="shared" si="46"/>
        <v>0</v>
      </c>
      <c r="AW757">
        <f t="shared" si="47"/>
        <v>350</v>
      </c>
    </row>
    <row r="758" spans="1:49" ht="15" customHeight="1">
      <c r="A758" t="s">
        <v>1543</v>
      </c>
      <c r="B758" s="17" t="s">
        <v>1544</v>
      </c>
      <c r="C758" t="s">
        <v>21</v>
      </c>
      <c r="D758" s="10">
        <v>45791</v>
      </c>
      <c r="F758" t="s">
        <v>452</v>
      </c>
      <c r="H758" t="s">
        <v>137</v>
      </c>
      <c r="I758">
        <v>20100128056</v>
      </c>
      <c r="J758" t="s">
        <v>2530</v>
      </c>
      <c r="K758" s="10">
        <v>45791</v>
      </c>
      <c r="Q758">
        <v>1873</v>
      </c>
      <c r="R758">
        <v>1</v>
      </c>
      <c r="S758">
        <v>42.29</v>
      </c>
      <c r="T758">
        <v>49.9</v>
      </c>
      <c r="U758">
        <v>0</v>
      </c>
      <c r="V758">
        <v>42.29</v>
      </c>
      <c r="W758">
        <v>17.989999999999998</v>
      </c>
      <c r="X758" s="17">
        <v>7.6099999999999897</v>
      </c>
      <c r="Y758">
        <v>49.9</v>
      </c>
      <c r="Z758">
        <v>1</v>
      </c>
      <c r="AA758">
        <v>1</v>
      </c>
      <c r="AB758">
        <v>5</v>
      </c>
      <c r="AC758" t="s">
        <v>138</v>
      </c>
      <c r="AD758">
        <v>1533</v>
      </c>
      <c r="AE758">
        <v>28481</v>
      </c>
      <c r="AF758" t="s">
        <v>2531</v>
      </c>
      <c r="AG758" t="s">
        <v>139</v>
      </c>
      <c r="AH758" t="s">
        <v>145</v>
      </c>
      <c r="AI758" t="s">
        <v>25</v>
      </c>
      <c r="AJ758">
        <v>6676</v>
      </c>
      <c r="AK758" t="s">
        <v>1141</v>
      </c>
      <c r="AL758" t="s">
        <v>1047</v>
      </c>
      <c r="AT758" t="str">
        <f t="shared" si="44"/>
        <v>F FX02-00343038</v>
      </c>
      <c r="AU758">
        <f t="shared" si="45"/>
        <v>42.29</v>
      </c>
      <c r="AV758">
        <f t="shared" si="46"/>
        <v>7.6099999999999897</v>
      </c>
      <c r="AW758">
        <f t="shared" si="47"/>
        <v>49.9</v>
      </c>
    </row>
    <row r="759" spans="1:49" ht="15" customHeight="1">
      <c r="A759" t="s">
        <v>1543</v>
      </c>
      <c r="B759" s="17" t="s">
        <v>1544</v>
      </c>
      <c r="C759" t="s">
        <v>21</v>
      </c>
      <c r="D759" s="10">
        <v>45791</v>
      </c>
      <c r="F759" t="s">
        <v>452</v>
      </c>
      <c r="H759" t="s">
        <v>137</v>
      </c>
      <c r="I759">
        <v>20100128056</v>
      </c>
      <c r="J759" t="s">
        <v>2530</v>
      </c>
      <c r="K759" s="10">
        <v>45791</v>
      </c>
      <c r="Q759">
        <v>1874</v>
      </c>
      <c r="R759">
        <v>1</v>
      </c>
      <c r="S759">
        <v>406.02</v>
      </c>
      <c r="T759">
        <v>479.1</v>
      </c>
      <c r="U759">
        <v>0</v>
      </c>
      <c r="V759">
        <v>406.02</v>
      </c>
      <c r="W759">
        <v>18</v>
      </c>
      <c r="X759" s="17">
        <v>73.08</v>
      </c>
      <c r="Y759">
        <v>479.1</v>
      </c>
      <c r="Z759">
        <v>1</v>
      </c>
      <c r="AA759">
        <v>1</v>
      </c>
      <c r="AB759">
        <v>5</v>
      </c>
      <c r="AC759" t="s">
        <v>138</v>
      </c>
      <c r="AD759">
        <v>1533</v>
      </c>
      <c r="AE759">
        <v>28482</v>
      </c>
      <c r="AF759" t="s">
        <v>2532</v>
      </c>
      <c r="AG759" t="s">
        <v>139</v>
      </c>
      <c r="AH759" t="s">
        <v>145</v>
      </c>
      <c r="AI759" t="s">
        <v>25</v>
      </c>
      <c r="AJ759">
        <v>6676</v>
      </c>
      <c r="AK759" t="s">
        <v>1141</v>
      </c>
      <c r="AL759" t="s">
        <v>1047</v>
      </c>
      <c r="AT759" t="str">
        <f t="shared" si="44"/>
        <v>F FX02-00343038</v>
      </c>
      <c r="AU759">
        <f t="shared" si="45"/>
        <v>406.02</v>
      </c>
      <c r="AV759">
        <f t="shared" si="46"/>
        <v>73.08</v>
      </c>
      <c r="AW759">
        <f t="shared" si="47"/>
        <v>479.1</v>
      </c>
    </row>
    <row r="760" spans="1:49" ht="15" customHeight="1">
      <c r="A760" t="s">
        <v>1543</v>
      </c>
      <c r="B760" s="17" t="s">
        <v>1544</v>
      </c>
      <c r="C760" t="s">
        <v>21</v>
      </c>
      <c r="D760" s="10">
        <v>45791</v>
      </c>
      <c r="F760" t="s">
        <v>452</v>
      </c>
      <c r="H760" t="s">
        <v>137</v>
      </c>
      <c r="I760">
        <v>20100128056</v>
      </c>
      <c r="J760" t="s">
        <v>2530</v>
      </c>
      <c r="K760" s="10">
        <v>45791</v>
      </c>
      <c r="Q760">
        <v>1875</v>
      </c>
      <c r="R760">
        <v>1</v>
      </c>
      <c r="S760">
        <v>16.100000000000001</v>
      </c>
      <c r="T760">
        <v>19</v>
      </c>
      <c r="U760">
        <v>0</v>
      </c>
      <c r="V760">
        <v>16.100000000000001</v>
      </c>
      <c r="W760">
        <v>18.010000000000002</v>
      </c>
      <c r="X760" s="17">
        <v>2.8999999999999901</v>
      </c>
      <c r="Y760">
        <v>19</v>
      </c>
      <c r="Z760">
        <v>1</v>
      </c>
      <c r="AA760">
        <v>1</v>
      </c>
      <c r="AB760">
        <v>5</v>
      </c>
      <c r="AC760" t="s">
        <v>138</v>
      </c>
      <c r="AD760">
        <v>1533</v>
      </c>
      <c r="AE760">
        <v>28483</v>
      </c>
      <c r="AF760" t="s">
        <v>2533</v>
      </c>
      <c r="AG760" t="s">
        <v>139</v>
      </c>
      <c r="AH760" t="s">
        <v>145</v>
      </c>
      <c r="AI760" t="s">
        <v>25</v>
      </c>
      <c r="AJ760">
        <v>6676</v>
      </c>
      <c r="AK760" t="s">
        <v>1141</v>
      </c>
      <c r="AL760" t="s">
        <v>1047</v>
      </c>
      <c r="AT760" t="str">
        <f t="shared" si="44"/>
        <v>F FX02-00343038</v>
      </c>
      <c r="AU760">
        <f t="shared" si="45"/>
        <v>16.100000000000001</v>
      </c>
      <c r="AV760">
        <f t="shared" si="46"/>
        <v>2.8999999999999901</v>
      </c>
      <c r="AW760">
        <f t="shared" si="47"/>
        <v>19</v>
      </c>
    </row>
    <row r="761" spans="1:49" ht="15" customHeight="1">
      <c r="A761" t="s">
        <v>1543</v>
      </c>
      <c r="B761" s="17" t="s">
        <v>1544</v>
      </c>
      <c r="C761" t="s">
        <v>21</v>
      </c>
      <c r="D761" s="10">
        <v>45791</v>
      </c>
      <c r="F761" t="s">
        <v>452</v>
      </c>
      <c r="H761" t="s">
        <v>137</v>
      </c>
      <c r="I761">
        <v>20100128056</v>
      </c>
      <c r="J761" t="s">
        <v>2530</v>
      </c>
      <c r="K761" s="10">
        <v>45791</v>
      </c>
      <c r="Q761">
        <v>1876</v>
      </c>
      <c r="R761">
        <v>1</v>
      </c>
      <c r="S761">
        <v>27.97</v>
      </c>
      <c r="T761">
        <v>33</v>
      </c>
      <c r="U761">
        <v>0</v>
      </c>
      <c r="V761">
        <v>27.97</v>
      </c>
      <c r="W761">
        <v>17.98</v>
      </c>
      <c r="X761" s="17">
        <v>5.03</v>
      </c>
      <c r="Y761">
        <v>33</v>
      </c>
      <c r="Z761">
        <v>1</v>
      </c>
      <c r="AA761">
        <v>1</v>
      </c>
      <c r="AB761">
        <v>5</v>
      </c>
      <c r="AC761" t="s">
        <v>138</v>
      </c>
      <c r="AD761">
        <v>1533</v>
      </c>
      <c r="AE761">
        <v>28484</v>
      </c>
      <c r="AF761" t="s">
        <v>2113</v>
      </c>
      <c r="AG761" t="s">
        <v>139</v>
      </c>
      <c r="AH761" t="s">
        <v>145</v>
      </c>
      <c r="AI761" t="s">
        <v>25</v>
      </c>
      <c r="AJ761">
        <v>6676</v>
      </c>
      <c r="AK761" t="s">
        <v>1141</v>
      </c>
      <c r="AL761" t="s">
        <v>1047</v>
      </c>
      <c r="AT761" t="str">
        <f t="shared" si="44"/>
        <v>F FX02-00343038</v>
      </c>
      <c r="AU761">
        <f t="shared" si="45"/>
        <v>27.97</v>
      </c>
      <c r="AV761">
        <f t="shared" si="46"/>
        <v>5.03</v>
      </c>
      <c r="AW761">
        <f t="shared" si="47"/>
        <v>33</v>
      </c>
    </row>
    <row r="762" spans="1:49" ht="15" customHeight="1">
      <c r="A762" t="s">
        <v>1183</v>
      </c>
      <c r="B762" s="17" t="s">
        <v>1545</v>
      </c>
      <c r="C762" t="s">
        <v>21</v>
      </c>
      <c r="D762" s="10">
        <v>45791</v>
      </c>
      <c r="F762" t="s">
        <v>392</v>
      </c>
      <c r="G762" t="s">
        <v>1044</v>
      </c>
      <c r="H762" t="s">
        <v>137</v>
      </c>
      <c r="I762">
        <v>10734630620</v>
      </c>
      <c r="J762" t="s">
        <v>2534</v>
      </c>
      <c r="K762" s="10">
        <v>45791</v>
      </c>
      <c r="Q762">
        <v>1807</v>
      </c>
      <c r="R762">
        <v>1000</v>
      </c>
      <c r="S762">
        <v>1.25</v>
      </c>
      <c r="T762">
        <v>1.4750000000000001</v>
      </c>
      <c r="U762">
        <v>0</v>
      </c>
      <c r="V762">
        <v>1250</v>
      </c>
      <c r="W762">
        <v>18</v>
      </c>
      <c r="X762">
        <v>225</v>
      </c>
      <c r="Y762">
        <v>1475</v>
      </c>
      <c r="Z762">
        <v>1</v>
      </c>
      <c r="AA762">
        <v>1</v>
      </c>
      <c r="AB762">
        <v>5</v>
      </c>
      <c r="AC762" t="s">
        <v>138</v>
      </c>
      <c r="AD762">
        <v>482</v>
      </c>
      <c r="AE762">
        <v>28417</v>
      </c>
      <c r="AF762" t="s">
        <v>2011</v>
      </c>
      <c r="AG762" t="s">
        <v>1171</v>
      </c>
      <c r="AH762" t="s">
        <v>145</v>
      </c>
      <c r="AI762" t="s">
        <v>25</v>
      </c>
      <c r="AJ762">
        <v>6962</v>
      </c>
      <c r="AK762" t="s">
        <v>149</v>
      </c>
      <c r="AL762" t="s">
        <v>1047</v>
      </c>
      <c r="AT762" t="str">
        <f t="shared" si="44"/>
        <v>F E001-00000250</v>
      </c>
      <c r="AU762">
        <f t="shared" si="45"/>
        <v>1250</v>
      </c>
      <c r="AV762">
        <f t="shared" si="46"/>
        <v>225</v>
      </c>
      <c r="AW762">
        <f t="shared" si="47"/>
        <v>1475</v>
      </c>
    </row>
    <row r="763" spans="1:49" ht="15" customHeight="1">
      <c r="A763" t="s">
        <v>1183</v>
      </c>
      <c r="B763" s="17" t="s">
        <v>1546</v>
      </c>
      <c r="C763" t="s">
        <v>21</v>
      </c>
      <c r="D763" s="10">
        <v>45791</v>
      </c>
      <c r="F763" t="s">
        <v>392</v>
      </c>
      <c r="G763" t="s">
        <v>1044</v>
      </c>
      <c r="H763" t="s">
        <v>137</v>
      </c>
      <c r="I763">
        <v>10734630620</v>
      </c>
      <c r="J763" t="s">
        <v>2535</v>
      </c>
      <c r="K763" s="10">
        <v>45791</v>
      </c>
      <c r="Q763">
        <v>1854</v>
      </c>
      <c r="R763">
        <v>1</v>
      </c>
      <c r="S763">
        <v>4521.1899999999996</v>
      </c>
      <c r="T763">
        <v>5335</v>
      </c>
      <c r="U763">
        <v>0</v>
      </c>
      <c r="V763">
        <v>4521.1899999999996</v>
      </c>
      <c r="W763">
        <v>18</v>
      </c>
      <c r="X763" s="17">
        <v>813.81</v>
      </c>
      <c r="Y763">
        <v>5335</v>
      </c>
      <c r="Z763">
        <v>1</v>
      </c>
      <c r="AA763">
        <v>1</v>
      </c>
      <c r="AB763">
        <v>5</v>
      </c>
      <c r="AC763" t="s">
        <v>138</v>
      </c>
      <c r="AD763">
        <v>482</v>
      </c>
      <c r="AE763">
        <v>28412</v>
      </c>
      <c r="AF763" t="s">
        <v>2119</v>
      </c>
      <c r="AG763" t="s">
        <v>139</v>
      </c>
      <c r="AH763" t="s">
        <v>145</v>
      </c>
      <c r="AI763" t="s">
        <v>25</v>
      </c>
      <c r="AJ763">
        <v>6962</v>
      </c>
      <c r="AK763" t="s">
        <v>149</v>
      </c>
      <c r="AL763" t="s">
        <v>1047</v>
      </c>
      <c r="AT763" t="str">
        <f t="shared" si="44"/>
        <v>F E001-00000249</v>
      </c>
      <c r="AU763">
        <f t="shared" si="45"/>
        <v>4521.1899999999996</v>
      </c>
      <c r="AV763">
        <f t="shared" si="46"/>
        <v>813.81</v>
      </c>
      <c r="AW763">
        <f t="shared" si="47"/>
        <v>5335</v>
      </c>
    </row>
    <row r="764" spans="1:49" ht="15" customHeight="1">
      <c r="A764" t="s">
        <v>1256</v>
      </c>
      <c r="B764" t="s">
        <v>1547</v>
      </c>
      <c r="C764" t="s">
        <v>21</v>
      </c>
      <c r="D764" s="10">
        <v>45791</v>
      </c>
      <c r="F764" t="s">
        <v>924</v>
      </c>
      <c r="H764" t="s">
        <v>137</v>
      </c>
      <c r="I764">
        <v>10417844398</v>
      </c>
      <c r="J764" t="s">
        <v>2536</v>
      </c>
      <c r="K764" s="10">
        <v>45791</v>
      </c>
      <c r="Q764">
        <v>1872</v>
      </c>
      <c r="R764">
        <v>1</v>
      </c>
      <c r="S764">
        <v>135</v>
      </c>
      <c r="T764">
        <v>159.30000000000001</v>
      </c>
      <c r="U764">
        <v>0</v>
      </c>
      <c r="V764">
        <v>135</v>
      </c>
      <c r="W764">
        <v>18</v>
      </c>
      <c r="X764" s="17">
        <v>24.3</v>
      </c>
      <c r="Y764">
        <v>159.30000000000001</v>
      </c>
      <c r="Z764">
        <v>1</v>
      </c>
      <c r="AA764">
        <v>1</v>
      </c>
      <c r="AB764">
        <v>2</v>
      </c>
      <c r="AC764" t="s">
        <v>1045</v>
      </c>
      <c r="AD764">
        <v>1797</v>
      </c>
      <c r="AE764">
        <v>28407</v>
      </c>
      <c r="AF764" t="s">
        <v>2537</v>
      </c>
      <c r="AG764" t="s">
        <v>139</v>
      </c>
      <c r="AH764" t="s">
        <v>145</v>
      </c>
      <c r="AI764" t="s">
        <v>25</v>
      </c>
      <c r="AJ764">
        <v>6743</v>
      </c>
      <c r="AK764" t="s">
        <v>1040</v>
      </c>
      <c r="AL764" t="s">
        <v>1047</v>
      </c>
      <c r="AT764" t="str">
        <f t="shared" si="44"/>
        <v>F F001-000 1167</v>
      </c>
      <c r="AU764">
        <f t="shared" si="45"/>
        <v>135</v>
      </c>
      <c r="AV764">
        <f t="shared" si="46"/>
        <v>24.3</v>
      </c>
      <c r="AW764">
        <f t="shared" si="47"/>
        <v>159.30000000000001</v>
      </c>
    </row>
    <row r="765" spans="1:49" ht="15" customHeight="1">
      <c r="A765" t="s">
        <v>1333</v>
      </c>
      <c r="B765" t="s">
        <v>1548</v>
      </c>
      <c r="C765" t="s">
        <v>21</v>
      </c>
      <c r="D765" s="10">
        <v>45790</v>
      </c>
      <c r="F765" t="s">
        <v>422</v>
      </c>
      <c r="H765" t="s">
        <v>137</v>
      </c>
      <c r="I765">
        <v>20331898008</v>
      </c>
      <c r="J765" t="s">
        <v>2538</v>
      </c>
      <c r="K765" s="10">
        <v>45790</v>
      </c>
      <c r="Q765">
        <v>1892</v>
      </c>
      <c r="R765">
        <v>1</v>
      </c>
      <c r="S765">
        <v>749.07</v>
      </c>
      <c r="T765">
        <v>883.9</v>
      </c>
      <c r="U765">
        <v>0</v>
      </c>
      <c r="V765">
        <v>749.07</v>
      </c>
      <c r="W765">
        <v>18</v>
      </c>
      <c r="X765" s="17">
        <v>134.82999999999899</v>
      </c>
      <c r="Y765">
        <v>883.9</v>
      </c>
      <c r="Z765">
        <v>1</v>
      </c>
      <c r="AA765">
        <v>1</v>
      </c>
      <c r="AB765">
        <v>5</v>
      </c>
      <c r="AC765" t="s">
        <v>138</v>
      </c>
      <c r="AD765">
        <v>1450</v>
      </c>
      <c r="AE765">
        <v>28532</v>
      </c>
      <c r="AF765" t="s">
        <v>2405</v>
      </c>
      <c r="AG765" t="s">
        <v>139</v>
      </c>
      <c r="AH765" t="s">
        <v>145</v>
      </c>
      <c r="AI765" t="s">
        <v>25</v>
      </c>
      <c r="AJ765">
        <v>6695</v>
      </c>
      <c r="AK765" t="s">
        <v>1252</v>
      </c>
      <c r="AL765" t="s">
        <v>1047</v>
      </c>
      <c r="AT765" t="str">
        <f t="shared" si="44"/>
        <v>R S108-84224 N-BV-04145</v>
      </c>
      <c r="AU765">
        <f t="shared" si="45"/>
        <v>749.07</v>
      </c>
      <c r="AV765">
        <f t="shared" si="46"/>
        <v>134.82999999999899</v>
      </c>
      <c r="AW765">
        <f t="shared" si="47"/>
        <v>883.9</v>
      </c>
    </row>
    <row r="766" spans="1:49" ht="15" customHeight="1">
      <c r="A766" t="s">
        <v>1256</v>
      </c>
      <c r="B766" s="17" t="s">
        <v>1549</v>
      </c>
      <c r="C766" t="s">
        <v>21</v>
      </c>
      <c r="D766" s="10">
        <v>45790</v>
      </c>
      <c r="F766" t="s">
        <v>243</v>
      </c>
      <c r="G766" t="s">
        <v>1044</v>
      </c>
      <c r="H766" t="s">
        <v>137</v>
      </c>
      <c r="I766">
        <v>20430785266</v>
      </c>
      <c r="J766" t="s">
        <v>2539</v>
      </c>
      <c r="K766" s="10">
        <v>45790</v>
      </c>
      <c r="Q766">
        <v>1824</v>
      </c>
      <c r="R766">
        <v>40</v>
      </c>
      <c r="S766">
        <v>17.399999999999999</v>
      </c>
      <c r="T766">
        <v>20.532</v>
      </c>
      <c r="U766">
        <v>0</v>
      </c>
      <c r="V766">
        <v>696</v>
      </c>
      <c r="W766">
        <v>18</v>
      </c>
      <c r="X766" s="17">
        <v>125.27999999999901</v>
      </c>
      <c r="Y766">
        <v>821.28</v>
      </c>
      <c r="Z766">
        <v>1</v>
      </c>
      <c r="AA766">
        <v>1</v>
      </c>
      <c r="AB766">
        <v>5</v>
      </c>
      <c r="AC766" t="s">
        <v>138</v>
      </c>
      <c r="AD766">
        <v>470</v>
      </c>
      <c r="AE766">
        <v>28399</v>
      </c>
      <c r="AF766" t="s">
        <v>2059</v>
      </c>
      <c r="AG766" t="s">
        <v>139</v>
      </c>
      <c r="AH766" t="s">
        <v>145</v>
      </c>
      <c r="AI766" t="s">
        <v>25</v>
      </c>
      <c r="AJ766">
        <v>877</v>
      </c>
      <c r="AK766" t="s">
        <v>147</v>
      </c>
      <c r="AL766" t="s">
        <v>1047</v>
      </c>
      <c r="AT766" t="str">
        <f t="shared" si="44"/>
        <v>F F001-00024068</v>
      </c>
      <c r="AU766">
        <f t="shared" si="45"/>
        <v>696</v>
      </c>
      <c r="AV766">
        <f t="shared" si="46"/>
        <v>125.27999999999901</v>
      </c>
      <c r="AW766">
        <f t="shared" si="47"/>
        <v>821.28</v>
      </c>
    </row>
    <row r="767" spans="1:49" ht="15" customHeight="1">
      <c r="A767" t="s">
        <v>1256</v>
      </c>
      <c r="B767" s="17" t="s">
        <v>1549</v>
      </c>
      <c r="C767" t="s">
        <v>21</v>
      </c>
      <c r="D767" s="10">
        <v>45790</v>
      </c>
      <c r="F767" t="s">
        <v>243</v>
      </c>
      <c r="G767" t="s">
        <v>1044</v>
      </c>
      <c r="H767" t="s">
        <v>137</v>
      </c>
      <c r="I767">
        <v>20430785266</v>
      </c>
      <c r="J767" t="s">
        <v>2539</v>
      </c>
      <c r="K767" s="10">
        <v>45790</v>
      </c>
      <c r="Q767">
        <v>1825</v>
      </c>
      <c r="R767">
        <v>2</v>
      </c>
      <c r="S767">
        <v>64</v>
      </c>
      <c r="T767">
        <v>75.52</v>
      </c>
      <c r="U767">
        <v>0</v>
      </c>
      <c r="V767">
        <v>128</v>
      </c>
      <c r="W767">
        <v>18</v>
      </c>
      <c r="X767" s="17">
        <v>23.0399999999999</v>
      </c>
      <c r="Y767">
        <v>151.04</v>
      </c>
      <c r="Z767">
        <v>1</v>
      </c>
      <c r="AA767">
        <v>1</v>
      </c>
      <c r="AB767">
        <v>5</v>
      </c>
      <c r="AC767" t="s">
        <v>138</v>
      </c>
      <c r="AD767">
        <v>470</v>
      </c>
      <c r="AE767">
        <v>28400</v>
      </c>
      <c r="AF767" t="s">
        <v>2099</v>
      </c>
      <c r="AG767" t="s">
        <v>139</v>
      </c>
      <c r="AH767" t="s">
        <v>145</v>
      </c>
      <c r="AI767" t="s">
        <v>25</v>
      </c>
      <c r="AJ767">
        <v>877</v>
      </c>
      <c r="AK767" t="s">
        <v>147</v>
      </c>
      <c r="AL767" t="s">
        <v>1047</v>
      </c>
      <c r="AT767" t="str">
        <f t="shared" si="44"/>
        <v>F F001-00024068</v>
      </c>
      <c r="AU767">
        <f t="shared" si="45"/>
        <v>128</v>
      </c>
      <c r="AV767">
        <f t="shared" si="46"/>
        <v>23.0399999999999</v>
      </c>
      <c r="AW767">
        <f t="shared" si="47"/>
        <v>151.04</v>
      </c>
    </row>
    <row r="768" spans="1:49" ht="15" customHeight="1">
      <c r="A768" t="s">
        <v>1335</v>
      </c>
      <c r="B768" s="17" t="s">
        <v>1550</v>
      </c>
      <c r="C768" t="s">
        <v>21</v>
      </c>
      <c r="D768" s="10">
        <v>45789</v>
      </c>
      <c r="F768" t="s">
        <v>185</v>
      </c>
      <c r="H768" t="s">
        <v>137</v>
      </c>
      <c r="I768">
        <v>20517182673</v>
      </c>
      <c r="J768" t="s">
        <v>2540</v>
      </c>
      <c r="K768" s="10">
        <v>45789</v>
      </c>
      <c r="Q768">
        <v>1857</v>
      </c>
      <c r="R768">
        <v>1</v>
      </c>
      <c r="S768">
        <v>100</v>
      </c>
      <c r="T768">
        <v>118</v>
      </c>
      <c r="U768">
        <v>0</v>
      </c>
      <c r="V768">
        <v>100</v>
      </c>
      <c r="W768">
        <v>18</v>
      </c>
      <c r="X768">
        <v>18</v>
      </c>
      <c r="Y768">
        <v>118</v>
      </c>
      <c r="Z768">
        <v>1</v>
      </c>
      <c r="AA768">
        <v>1</v>
      </c>
      <c r="AB768">
        <v>5</v>
      </c>
      <c r="AC768" t="s">
        <v>138</v>
      </c>
      <c r="AD768">
        <v>1661</v>
      </c>
      <c r="AE768">
        <v>28487</v>
      </c>
      <c r="AF768" t="s">
        <v>1972</v>
      </c>
      <c r="AG768" t="s">
        <v>139</v>
      </c>
      <c r="AH768" t="s">
        <v>145</v>
      </c>
      <c r="AI768" t="s">
        <v>25</v>
      </c>
      <c r="AJ768">
        <v>6797</v>
      </c>
      <c r="AK768" t="s">
        <v>1056</v>
      </c>
      <c r="AL768" t="s">
        <v>1047</v>
      </c>
      <c r="AT768" t="str">
        <f t="shared" si="44"/>
        <v>F F052-01536673</v>
      </c>
      <c r="AU768">
        <f t="shared" si="45"/>
        <v>100</v>
      </c>
      <c r="AV768">
        <f t="shared" si="46"/>
        <v>18</v>
      </c>
      <c r="AW768">
        <f t="shared" si="47"/>
        <v>118</v>
      </c>
    </row>
    <row r="769" spans="1:49" ht="15" customHeight="1">
      <c r="A769" t="s">
        <v>1183</v>
      </c>
      <c r="B769" s="17" t="s">
        <v>1551</v>
      </c>
      <c r="C769" t="s">
        <v>21</v>
      </c>
      <c r="D769" s="10">
        <v>45789</v>
      </c>
      <c r="F769" t="s">
        <v>1076</v>
      </c>
      <c r="H769" t="s">
        <v>137</v>
      </c>
      <c r="I769">
        <v>10440668581</v>
      </c>
      <c r="J769" t="s">
        <v>2541</v>
      </c>
      <c r="K769" s="10">
        <v>45789</v>
      </c>
      <c r="Q769">
        <v>1859</v>
      </c>
      <c r="R769">
        <v>1</v>
      </c>
      <c r="S769">
        <v>2400</v>
      </c>
      <c r="T769">
        <v>2832</v>
      </c>
      <c r="U769">
        <v>0</v>
      </c>
      <c r="V769">
        <v>2400</v>
      </c>
      <c r="W769">
        <v>18</v>
      </c>
      <c r="X769">
        <v>432</v>
      </c>
      <c r="Y769">
        <v>2832</v>
      </c>
      <c r="Z769">
        <v>1</v>
      </c>
      <c r="AA769">
        <v>1</v>
      </c>
      <c r="AB769">
        <v>2</v>
      </c>
      <c r="AC769" t="s">
        <v>1045</v>
      </c>
      <c r="AD769">
        <v>1389</v>
      </c>
      <c r="AE769">
        <v>28383</v>
      </c>
      <c r="AF769" t="s">
        <v>2283</v>
      </c>
      <c r="AG769" t="s">
        <v>139</v>
      </c>
      <c r="AH769" t="s">
        <v>145</v>
      </c>
      <c r="AI769" t="s">
        <v>25</v>
      </c>
      <c r="AJ769">
        <v>6743</v>
      </c>
      <c r="AK769" t="s">
        <v>1040</v>
      </c>
      <c r="AL769" t="s">
        <v>1047</v>
      </c>
      <c r="AT769" t="str">
        <f t="shared" si="44"/>
        <v>F E001-00000029</v>
      </c>
      <c r="AU769">
        <f t="shared" si="45"/>
        <v>2400</v>
      </c>
      <c r="AV769">
        <f t="shared" si="46"/>
        <v>432</v>
      </c>
      <c r="AW769">
        <f t="shared" si="47"/>
        <v>2832</v>
      </c>
    </row>
    <row r="770" spans="1:49" ht="15" customHeight="1">
      <c r="A770" t="s">
        <v>1256</v>
      </c>
      <c r="B770" s="17" t="s">
        <v>1552</v>
      </c>
      <c r="C770" t="s">
        <v>21</v>
      </c>
      <c r="D770" s="10">
        <v>45787</v>
      </c>
      <c r="F770" t="s">
        <v>264</v>
      </c>
      <c r="H770" t="s">
        <v>137</v>
      </c>
      <c r="I770">
        <v>20546099904</v>
      </c>
      <c r="J770" t="s">
        <v>2542</v>
      </c>
      <c r="K770" s="10">
        <v>45787</v>
      </c>
      <c r="Q770">
        <v>219</v>
      </c>
      <c r="R770">
        <v>2000</v>
      </c>
      <c r="S770">
        <v>0.16949</v>
      </c>
      <c r="T770">
        <v>0.2</v>
      </c>
      <c r="U770">
        <v>0</v>
      </c>
      <c r="V770">
        <v>338.98</v>
      </c>
      <c r="W770">
        <v>18</v>
      </c>
      <c r="X770" s="17">
        <v>61.019999999999897</v>
      </c>
      <c r="Y770">
        <v>400</v>
      </c>
      <c r="Z770">
        <v>1</v>
      </c>
      <c r="AA770">
        <v>1</v>
      </c>
      <c r="AB770">
        <v>5</v>
      </c>
      <c r="AC770" t="s">
        <v>138</v>
      </c>
      <c r="AD770">
        <v>1400</v>
      </c>
      <c r="AE770">
        <v>28388</v>
      </c>
      <c r="AF770" t="s">
        <v>2096</v>
      </c>
      <c r="AG770" t="s">
        <v>1171</v>
      </c>
      <c r="AH770" t="s">
        <v>145</v>
      </c>
      <c r="AI770" t="s">
        <v>25</v>
      </c>
      <c r="AJ770">
        <v>6962</v>
      </c>
      <c r="AK770" t="s">
        <v>149</v>
      </c>
      <c r="AL770" t="s">
        <v>1047</v>
      </c>
      <c r="AT770" t="str">
        <f t="shared" ref="AT770:AT833" si="48">+CONCATENATE(A770,"-",B770)</f>
        <v>F F001-00008823</v>
      </c>
      <c r="AU770">
        <f t="shared" ref="AU770:AU833" si="49">+IF(Z770=1,V770,IF(Z770=2,V770*AA770))</f>
        <v>338.98</v>
      </c>
      <c r="AV770">
        <f t="shared" ref="AV770:AV833" si="50">+IF(Z770=1,X770,IF(Z770=2,X770*AA770))</f>
        <v>61.019999999999897</v>
      </c>
      <c r="AW770">
        <f t="shared" ref="AW770:AW833" si="51">+IF(Z770=1,Y770,IF(Z770=2,Y770*AA770))</f>
        <v>400</v>
      </c>
    </row>
    <row r="771" spans="1:49" ht="15" customHeight="1">
      <c r="A771" t="s">
        <v>1256</v>
      </c>
      <c r="B771" s="17" t="s">
        <v>1552</v>
      </c>
      <c r="C771" t="s">
        <v>21</v>
      </c>
      <c r="D771" s="10">
        <v>45787</v>
      </c>
      <c r="F771" t="s">
        <v>264</v>
      </c>
      <c r="H771" t="s">
        <v>137</v>
      </c>
      <c r="I771">
        <v>20546099904</v>
      </c>
      <c r="J771" t="s">
        <v>2542</v>
      </c>
      <c r="K771" s="10">
        <v>45787</v>
      </c>
      <c r="Q771">
        <v>219</v>
      </c>
      <c r="R771">
        <v>5000</v>
      </c>
      <c r="S771">
        <v>0.169492</v>
      </c>
      <c r="T771">
        <v>0.2</v>
      </c>
      <c r="U771">
        <v>0</v>
      </c>
      <c r="V771">
        <v>847.46</v>
      </c>
      <c r="W771">
        <v>18</v>
      </c>
      <c r="X771" s="17">
        <v>152.539999999999</v>
      </c>
      <c r="Y771">
        <v>1000</v>
      </c>
      <c r="Z771">
        <v>1</v>
      </c>
      <c r="AA771">
        <v>1</v>
      </c>
      <c r="AB771">
        <v>5</v>
      </c>
      <c r="AC771" t="s">
        <v>138</v>
      </c>
      <c r="AD771">
        <v>1400</v>
      </c>
      <c r="AE771">
        <v>28389</v>
      </c>
      <c r="AF771" t="s">
        <v>2096</v>
      </c>
      <c r="AG771" t="s">
        <v>1171</v>
      </c>
      <c r="AH771" t="s">
        <v>145</v>
      </c>
      <c r="AI771" t="s">
        <v>25</v>
      </c>
      <c r="AJ771">
        <v>6962</v>
      </c>
      <c r="AK771" t="s">
        <v>149</v>
      </c>
      <c r="AL771" t="s">
        <v>1047</v>
      </c>
      <c r="AT771" t="str">
        <f t="shared" si="48"/>
        <v>F F001-00008823</v>
      </c>
      <c r="AU771">
        <f t="shared" si="49"/>
        <v>847.46</v>
      </c>
      <c r="AV771">
        <f t="shared" si="50"/>
        <v>152.539999999999</v>
      </c>
      <c r="AW771">
        <f t="shared" si="51"/>
        <v>1000</v>
      </c>
    </row>
    <row r="772" spans="1:49" ht="15" customHeight="1">
      <c r="A772" t="s">
        <v>1256</v>
      </c>
      <c r="B772" s="17" t="s">
        <v>1552</v>
      </c>
      <c r="C772" t="s">
        <v>21</v>
      </c>
      <c r="D772" s="10">
        <v>45787</v>
      </c>
      <c r="F772" t="s">
        <v>264</v>
      </c>
      <c r="H772" t="s">
        <v>137</v>
      </c>
      <c r="I772">
        <v>20546099904</v>
      </c>
      <c r="J772" t="s">
        <v>2542</v>
      </c>
      <c r="K772" s="10">
        <v>45787</v>
      </c>
      <c r="Q772">
        <v>219</v>
      </c>
      <c r="R772">
        <v>5000</v>
      </c>
      <c r="S772">
        <v>0.169492</v>
      </c>
      <c r="T772">
        <v>0.2</v>
      </c>
      <c r="U772">
        <v>0</v>
      </c>
      <c r="V772">
        <v>847.46</v>
      </c>
      <c r="W772">
        <v>18</v>
      </c>
      <c r="X772" s="17">
        <v>152.539999999999</v>
      </c>
      <c r="Y772">
        <v>1000</v>
      </c>
      <c r="Z772">
        <v>1</v>
      </c>
      <c r="AA772">
        <v>1</v>
      </c>
      <c r="AB772">
        <v>5</v>
      </c>
      <c r="AC772" t="s">
        <v>138</v>
      </c>
      <c r="AD772">
        <v>1400</v>
      </c>
      <c r="AE772">
        <v>28390</v>
      </c>
      <c r="AF772" t="s">
        <v>2096</v>
      </c>
      <c r="AG772" t="s">
        <v>1171</v>
      </c>
      <c r="AH772" t="s">
        <v>145</v>
      </c>
      <c r="AI772" t="s">
        <v>25</v>
      </c>
      <c r="AJ772">
        <v>6962</v>
      </c>
      <c r="AK772" t="s">
        <v>149</v>
      </c>
      <c r="AL772" t="s">
        <v>1047</v>
      </c>
      <c r="AT772" t="str">
        <f t="shared" si="48"/>
        <v>F F001-00008823</v>
      </c>
      <c r="AU772">
        <f t="shared" si="49"/>
        <v>847.46</v>
      </c>
      <c r="AV772">
        <f t="shared" si="50"/>
        <v>152.539999999999</v>
      </c>
      <c r="AW772">
        <f t="shared" si="51"/>
        <v>1000</v>
      </c>
    </row>
    <row r="773" spans="1:49" ht="15" customHeight="1">
      <c r="A773" t="s">
        <v>1256</v>
      </c>
      <c r="B773" s="17" t="s">
        <v>1552</v>
      </c>
      <c r="C773" t="s">
        <v>21</v>
      </c>
      <c r="D773" s="10">
        <v>45787</v>
      </c>
      <c r="F773" t="s">
        <v>264</v>
      </c>
      <c r="H773" t="s">
        <v>137</v>
      </c>
      <c r="I773">
        <v>20546099904</v>
      </c>
      <c r="J773" t="s">
        <v>2542</v>
      </c>
      <c r="K773" s="10">
        <v>45787</v>
      </c>
      <c r="Q773">
        <v>219</v>
      </c>
      <c r="R773">
        <v>5000</v>
      </c>
      <c r="S773">
        <v>0.169492</v>
      </c>
      <c r="T773">
        <v>0.2</v>
      </c>
      <c r="U773">
        <v>0</v>
      </c>
      <c r="V773">
        <v>847.46</v>
      </c>
      <c r="W773">
        <v>18</v>
      </c>
      <c r="X773" s="17">
        <v>152.539999999999</v>
      </c>
      <c r="Y773">
        <v>1000</v>
      </c>
      <c r="Z773">
        <v>1</v>
      </c>
      <c r="AA773">
        <v>1</v>
      </c>
      <c r="AB773">
        <v>5</v>
      </c>
      <c r="AC773" t="s">
        <v>138</v>
      </c>
      <c r="AD773">
        <v>1400</v>
      </c>
      <c r="AE773">
        <v>28391</v>
      </c>
      <c r="AF773" t="s">
        <v>2096</v>
      </c>
      <c r="AG773" t="s">
        <v>1171</v>
      </c>
      <c r="AH773" t="s">
        <v>145</v>
      </c>
      <c r="AI773" t="s">
        <v>25</v>
      </c>
      <c r="AJ773">
        <v>6962</v>
      </c>
      <c r="AK773" t="s">
        <v>149</v>
      </c>
      <c r="AL773" t="s">
        <v>1047</v>
      </c>
      <c r="AT773" t="str">
        <f t="shared" si="48"/>
        <v>F F001-00008823</v>
      </c>
      <c r="AU773">
        <f t="shared" si="49"/>
        <v>847.46</v>
      </c>
      <c r="AV773">
        <f t="shared" si="50"/>
        <v>152.539999999999</v>
      </c>
      <c r="AW773">
        <f t="shared" si="51"/>
        <v>1000</v>
      </c>
    </row>
    <row r="774" spans="1:49" ht="15" customHeight="1">
      <c r="A774" t="s">
        <v>1256</v>
      </c>
      <c r="B774" s="17" t="s">
        <v>1552</v>
      </c>
      <c r="C774" t="s">
        <v>21</v>
      </c>
      <c r="D774" s="10">
        <v>45787</v>
      </c>
      <c r="F774" t="s">
        <v>264</v>
      </c>
      <c r="H774" t="s">
        <v>137</v>
      </c>
      <c r="I774">
        <v>20546099904</v>
      </c>
      <c r="J774" t="s">
        <v>2542</v>
      </c>
      <c r="K774" s="10">
        <v>45787</v>
      </c>
      <c r="Q774">
        <v>219</v>
      </c>
      <c r="R774">
        <v>5000</v>
      </c>
      <c r="S774">
        <v>0.169492</v>
      </c>
      <c r="T774">
        <v>0.2</v>
      </c>
      <c r="U774">
        <v>0</v>
      </c>
      <c r="V774">
        <v>847.46</v>
      </c>
      <c r="W774">
        <v>18</v>
      </c>
      <c r="X774" s="17">
        <v>152.539999999999</v>
      </c>
      <c r="Y774">
        <v>1000</v>
      </c>
      <c r="Z774">
        <v>1</v>
      </c>
      <c r="AA774">
        <v>1</v>
      </c>
      <c r="AB774">
        <v>5</v>
      </c>
      <c r="AC774" t="s">
        <v>138</v>
      </c>
      <c r="AD774">
        <v>1400</v>
      </c>
      <c r="AE774">
        <v>28392</v>
      </c>
      <c r="AF774" t="s">
        <v>2096</v>
      </c>
      <c r="AG774" t="s">
        <v>1171</v>
      </c>
      <c r="AH774" t="s">
        <v>145</v>
      </c>
      <c r="AI774" t="s">
        <v>25</v>
      </c>
      <c r="AJ774">
        <v>6962</v>
      </c>
      <c r="AK774" t="s">
        <v>149</v>
      </c>
      <c r="AL774" t="s">
        <v>1047</v>
      </c>
      <c r="AT774" t="str">
        <f t="shared" si="48"/>
        <v>F F001-00008823</v>
      </c>
      <c r="AU774">
        <f t="shared" si="49"/>
        <v>847.46</v>
      </c>
      <c r="AV774">
        <f t="shared" si="50"/>
        <v>152.539999999999</v>
      </c>
      <c r="AW774">
        <f t="shared" si="51"/>
        <v>1000</v>
      </c>
    </row>
    <row r="775" spans="1:49" ht="15" customHeight="1">
      <c r="A775" t="s">
        <v>1256</v>
      </c>
      <c r="B775" s="17" t="s">
        <v>1552</v>
      </c>
      <c r="C775" t="s">
        <v>21</v>
      </c>
      <c r="D775" s="10">
        <v>45787</v>
      </c>
      <c r="F775" t="s">
        <v>264</v>
      </c>
      <c r="H775" t="s">
        <v>137</v>
      </c>
      <c r="I775">
        <v>20546099904</v>
      </c>
      <c r="J775" t="s">
        <v>2542</v>
      </c>
      <c r="K775" s="10">
        <v>45787</v>
      </c>
      <c r="Q775">
        <v>219</v>
      </c>
      <c r="R775">
        <v>5000</v>
      </c>
      <c r="S775">
        <v>0.169492</v>
      </c>
      <c r="T775">
        <v>0.2</v>
      </c>
      <c r="U775">
        <v>0</v>
      </c>
      <c r="V775">
        <v>847.46</v>
      </c>
      <c r="W775">
        <v>18</v>
      </c>
      <c r="X775" s="17">
        <v>152.539999999999</v>
      </c>
      <c r="Y775">
        <v>1000</v>
      </c>
      <c r="Z775">
        <v>1</v>
      </c>
      <c r="AA775">
        <v>1</v>
      </c>
      <c r="AB775">
        <v>5</v>
      </c>
      <c r="AC775" t="s">
        <v>138</v>
      </c>
      <c r="AD775">
        <v>1400</v>
      </c>
      <c r="AE775">
        <v>28393</v>
      </c>
      <c r="AF775" t="s">
        <v>2096</v>
      </c>
      <c r="AG775" t="s">
        <v>1171</v>
      </c>
      <c r="AH775" t="s">
        <v>145</v>
      </c>
      <c r="AI775" t="s">
        <v>25</v>
      </c>
      <c r="AJ775">
        <v>6962</v>
      </c>
      <c r="AK775" t="s">
        <v>149</v>
      </c>
      <c r="AL775" t="s">
        <v>1047</v>
      </c>
      <c r="AT775" t="str">
        <f t="shared" si="48"/>
        <v>F F001-00008823</v>
      </c>
      <c r="AU775">
        <f t="shared" si="49"/>
        <v>847.46</v>
      </c>
      <c r="AV775">
        <f t="shared" si="50"/>
        <v>152.539999999999</v>
      </c>
      <c r="AW775">
        <f t="shared" si="51"/>
        <v>1000</v>
      </c>
    </row>
    <row r="776" spans="1:49" ht="15" customHeight="1">
      <c r="A776" t="s">
        <v>1256</v>
      </c>
      <c r="B776" s="17" t="s">
        <v>1552</v>
      </c>
      <c r="C776" t="s">
        <v>21</v>
      </c>
      <c r="D776" s="10">
        <v>45787</v>
      </c>
      <c r="F776" t="s">
        <v>264</v>
      </c>
      <c r="H776" t="s">
        <v>137</v>
      </c>
      <c r="I776">
        <v>20546099904</v>
      </c>
      <c r="J776" t="s">
        <v>2542</v>
      </c>
      <c r="K776" s="10">
        <v>45787</v>
      </c>
      <c r="Q776">
        <v>219</v>
      </c>
      <c r="R776">
        <v>5000</v>
      </c>
      <c r="S776">
        <v>0.169492</v>
      </c>
      <c r="T776">
        <v>0.2</v>
      </c>
      <c r="U776">
        <v>0</v>
      </c>
      <c r="V776">
        <v>847.46</v>
      </c>
      <c r="W776">
        <v>18</v>
      </c>
      <c r="X776" s="17">
        <v>152.539999999999</v>
      </c>
      <c r="Y776">
        <v>1000</v>
      </c>
      <c r="Z776">
        <v>1</v>
      </c>
      <c r="AA776">
        <v>1</v>
      </c>
      <c r="AB776">
        <v>5</v>
      </c>
      <c r="AC776" t="s">
        <v>138</v>
      </c>
      <c r="AD776">
        <v>1400</v>
      </c>
      <c r="AE776">
        <v>28394</v>
      </c>
      <c r="AF776" t="s">
        <v>2096</v>
      </c>
      <c r="AG776" t="s">
        <v>1171</v>
      </c>
      <c r="AH776" t="s">
        <v>145</v>
      </c>
      <c r="AI776" t="s">
        <v>25</v>
      </c>
      <c r="AJ776">
        <v>6962</v>
      </c>
      <c r="AK776" t="s">
        <v>149</v>
      </c>
      <c r="AL776" t="s">
        <v>1047</v>
      </c>
      <c r="AT776" t="str">
        <f t="shared" si="48"/>
        <v>F F001-00008823</v>
      </c>
      <c r="AU776">
        <f t="shared" si="49"/>
        <v>847.46</v>
      </c>
      <c r="AV776">
        <f t="shared" si="50"/>
        <v>152.539999999999</v>
      </c>
      <c r="AW776">
        <f t="shared" si="51"/>
        <v>1000</v>
      </c>
    </row>
    <row r="777" spans="1:49" ht="15" customHeight="1">
      <c r="A777" t="s">
        <v>1256</v>
      </c>
      <c r="B777" s="17" t="s">
        <v>1552</v>
      </c>
      <c r="C777" t="s">
        <v>21</v>
      </c>
      <c r="D777" s="10">
        <v>45787</v>
      </c>
      <c r="F777" t="s">
        <v>264</v>
      </c>
      <c r="H777" t="s">
        <v>137</v>
      </c>
      <c r="I777">
        <v>20546099904</v>
      </c>
      <c r="J777" t="s">
        <v>2542</v>
      </c>
      <c r="K777" s="10">
        <v>45787</v>
      </c>
      <c r="Q777">
        <v>223</v>
      </c>
      <c r="R777">
        <v>1000</v>
      </c>
      <c r="S777">
        <v>0.27118999999999999</v>
      </c>
      <c r="T777">
        <v>0.32</v>
      </c>
      <c r="U777">
        <v>0</v>
      </c>
      <c r="V777">
        <v>271.19</v>
      </c>
      <c r="W777">
        <v>18</v>
      </c>
      <c r="X777">
        <v>48.81</v>
      </c>
      <c r="Y777">
        <v>320</v>
      </c>
      <c r="Z777">
        <v>1</v>
      </c>
      <c r="AA777">
        <v>1</v>
      </c>
      <c r="AB777">
        <v>5</v>
      </c>
      <c r="AC777" t="s">
        <v>138</v>
      </c>
      <c r="AD777">
        <v>1400</v>
      </c>
      <c r="AE777">
        <v>28395</v>
      </c>
      <c r="AF777" t="s">
        <v>2217</v>
      </c>
      <c r="AG777" t="s">
        <v>1171</v>
      </c>
      <c r="AH777" t="s">
        <v>145</v>
      </c>
      <c r="AI777" t="s">
        <v>25</v>
      </c>
      <c r="AJ777">
        <v>6962</v>
      </c>
      <c r="AK777" t="s">
        <v>149</v>
      </c>
      <c r="AL777" t="s">
        <v>1047</v>
      </c>
      <c r="AT777" t="str">
        <f t="shared" si="48"/>
        <v>F F001-00008823</v>
      </c>
      <c r="AU777">
        <f t="shared" si="49"/>
        <v>271.19</v>
      </c>
      <c r="AV777">
        <f t="shared" si="50"/>
        <v>48.81</v>
      </c>
      <c r="AW777">
        <f t="shared" si="51"/>
        <v>320</v>
      </c>
    </row>
    <row r="778" spans="1:49" ht="15" customHeight="1">
      <c r="A778" t="s">
        <v>1256</v>
      </c>
      <c r="B778" s="17" t="s">
        <v>1552</v>
      </c>
      <c r="C778" t="s">
        <v>21</v>
      </c>
      <c r="D778" s="10">
        <v>45787</v>
      </c>
      <c r="F778" t="s">
        <v>264</v>
      </c>
      <c r="H778" t="s">
        <v>137</v>
      </c>
      <c r="I778">
        <v>20546099904</v>
      </c>
      <c r="J778" t="s">
        <v>2542</v>
      </c>
      <c r="K778" s="10">
        <v>45787</v>
      </c>
      <c r="Q778">
        <v>223</v>
      </c>
      <c r="R778">
        <v>500</v>
      </c>
      <c r="S778">
        <v>0.45762000000000003</v>
      </c>
      <c r="T778">
        <v>0.54</v>
      </c>
      <c r="U778">
        <v>0</v>
      </c>
      <c r="V778">
        <v>228.81</v>
      </c>
      <c r="W778">
        <v>18</v>
      </c>
      <c r="X778">
        <v>41.19</v>
      </c>
      <c r="Y778">
        <v>270</v>
      </c>
      <c r="Z778">
        <v>1</v>
      </c>
      <c r="AA778">
        <v>1</v>
      </c>
      <c r="AB778">
        <v>5</v>
      </c>
      <c r="AC778" t="s">
        <v>138</v>
      </c>
      <c r="AD778">
        <v>1400</v>
      </c>
      <c r="AE778">
        <v>28396</v>
      </c>
      <c r="AF778" t="s">
        <v>2217</v>
      </c>
      <c r="AG778" t="s">
        <v>1171</v>
      </c>
      <c r="AH778" t="s">
        <v>145</v>
      </c>
      <c r="AI778" t="s">
        <v>25</v>
      </c>
      <c r="AJ778">
        <v>6962</v>
      </c>
      <c r="AK778" t="s">
        <v>149</v>
      </c>
      <c r="AL778" t="s">
        <v>1047</v>
      </c>
      <c r="AT778" t="str">
        <f t="shared" si="48"/>
        <v>F F001-00008823</v>
      </c>
      <c r="AU778">
        <f t="shared" si="49"/>
        <v>228.81</v>
      </c>
      <c r="AV778">
        <f t="shared" si="50"/>
        <v>41.19</v>
      </c>
      <c r="AW778">
        <f t="shared" si="51"/>
        <v>270</v>
      </c>
    </row>
    <row r="779" spans="1:49" ht="15" customHeight="1">
      <c r="A779" t="s">
        <v>1183</v>
      </c>
      <c r="B779" s="17" t="s">
        <v>1553</v>
      </c>
      <c r="C779" t="s">
        <v>21</v>
      </c>
      <c r="D779" s="10">
        <v>45785</v>
      </c>
      <c r="F779" t="s">
        <v>886</v>
      </c>
      <c r="H779" t="s">
        <v>137</v>
      </c>
      <c r="I779">
        <v>20609119277</v>
      </c>
      <c r="J779" t="s">
        <v>2543</v>
      </c>
      <c r="K779" s="10">
        <v>45785</v>
      </c>
      <c r="Q779">
        <v>1856</v>
      </c>
      <c r="R779">
        <v>1</v>
      </c>
      <c r="S779">
        <v>63.56</v>
      </c>
      <c r="T779">
        <v>75</v>
      </c>
      <c r="U779">
        <v>0</v>
      </c>
      <c r="V779">
        <v>63.56</v>
      </c>
      <c r="W779">
        <v>18</v>
      </c>
      <c r="X779" s="17">
        <v>11.4399999999999</v>
      </c>
      <c r="Y779">
        <v>75</v>
      </c>
      <c r="Z779">
        <v>1</v>
      </c>
      <c r="AA779">
        <v>1</v>
      </c>
      <c r="AB779">
        <v>5</v>
      </c>
      <c r="AC779" t="s">
        <v>138</v>
      </c>
      <c r="AD779">
        <v>779</v>
      </c>
      <c r="AE779">
        <v>28370</v>
      </c>
      <c r="AF779" t="s">
        <v>2120</v>
      </c>
      <c r="AG779" t="s">
        <v>139</v>
      </c>
      <c r="AH779" t="s">
        <v>145</v>
      </c>
      <c r="AI779" t="s">
        <v>25</v>
      </c>
      <c r="AJ779">
        <v>6746</v>
      </c>
      <c r="AK779" t="s">
        <v>1112</v>
      </c>
      <c r="AL779" t="s">
        <v>1047</v>
      </c>
      <c r="AT779" t="str">
        <f t="shared" si="48"/>
        <v>F E001-00000033</v>
      </c>
      <c r="AU779">
        <f t="shared" si="49"/>
        <v>63.56</v>
      </c>
      <c r="AV779">
        <f t="shared" si="50"/>
        <v>11.4399999999999</v>
      </c>
      <c r="AW779">
        <f t="shared" si="51"/>
        <v>75</v>
      </c>
    </row>
    <row r="780" spans="1:49" ht="15" customHeight="1">
      <c r="A780" t="s">
        <v>1183</v>
      </c>
      <c r="B780" s="17" t="s">
        <v>1554</v>
      </c>
      <c r="C780" t="s">
        <v>21</v>
      </c>
      <c r="D780" s="10">
        <v>45784</v>
      </c>
      <c r="F780" t="s">
        <v>692</v>
      </c>
      <c r="H780" t="s">
        <v>137</v>
      </c>
      <c r="I780">
        <v>10206898815</v>
      </c>
      <c r="J780" t="s">
        <v>2544</v>
      </c>
      <c r="K780" s="10">
        <v>45784</v>
      </c>
      <c r="Q780">
        <v>1843</v>
      </c>
      <c r="R780">
        <v>2</v>
      </c>
      <c r="S780">
        <v>10</v>
      </c>
      <c r="T780">
        <v>11.8</v>
      </c>
      <c r="U780">
        <v>0</v>
      </c>
      <c r="V780">
        <v>20</v>
      </c>
      <c r="W780">
        <v>18</v>
      </c>
      <c r="X780" s="17">
        <v>3.6</v>
      </c>
      <c r="Y780">
        <v>23.6</v>
      </c>
      <c r="Z780">
        <v>1</v>
      </c>
      <c r="AA780">
        <v>1</v>
      </c>
      <c r="AB780">
        <v>5</v>
      </c>
      <c r="AC780" t="s">
        <v>138</v>
      </c>
      <c r="AD780">
        <v>1454</v>
      </c>
      <c r="AE780">
        <v>28373</v>
      </c>
      <c r="AF780" t="s">
        <v>1555</v>
      </c>
      <c r="AG780" t="s">
        <v>139</v>
      </c>
      <c r="AH780" t="s">
        <v>145</v>
      </c>
      <c r="AI780" t="s">
        <v>25</v>
      </c>
      <c r="AJ780">
        <v>6676</v>
      </c>
      <c r="AK780" t="s">
        <v>1141</v>
      </c>
      <c r="AL780" t="s">
        <v>1047</v>
      </c>
      <c r="AT780" t="str">
        <f t="shared" si="48"/>
        <v>F E001-00001285</v>
      </c>
      <c r="AU780">
        <f t="shared" si="49"/>
        <v>20</v>
      </c>
      <c r="AV780">
        <f t="shared" si="50"/>
        <v>3.6</v>
      </c>
      <c r="AW780">
        <f t="shared" si="51"/>
        <v>23.6</v>
      </c>
    </row>
    <row r="781" spans="1:49" ht="15" customHeight="1">
      <c r="A781" t="s">
        <v>1172</v>
      </c>
      <c r="B781">
        <v>13</v>
      </c>
      <c r="C781" t="s">
        <v>21</v>
      </c>
      <c r="D781" s="10">
        <v>45784</v>
      </c>
      <c r="F781" t="s">
        <v>742</v>
      </c>
      <c r="H781" t="s">
        <v>137</v>
      </c>
      <c r="I781">
        <v>10726239245</v>
      </c>
      <c r="J781" t="s">
        <v>2545</v>
      </c>
      <c r="K781" s="10">
        <v>45784</v>
      </c>
      <c r="Q781">
        <v>1855</v>
      </c>
      <c r="R781">
        <v>1</v>
      </c>
      <c r="S781">
        <v>1500</v>
      </c>
      <c r="T781">
        <v>1500</v>
      </c>
      <c r="U781">
        <v>0</v>
      </c>
      <c r="V781">
        <v>1500</v>
      </c>
      <c r="W781">
        <v>0</v>
      </c>
      <c r="X781">
        <v>0</v>
      </c>
      <c r="Y781">
        <v>1500</v>
      </c>
      <c r="Z781">
        <v>1</v>
      </c>
      <c r="AA781">
        <v>1</v>
      </c>
      <c r="AB781">
        <v>5</v>
      </c>
      <c r="AC781" t="s">
        <v>138</v>
      </c>
      <c r="AD781">
        <v>1786</v>
      </c>
      <c r="AE781">
        <v>28364</v>
      </c>
      <c r="AF781" t="s">
        <v>2090</v>
      </c>
      <c r="AG781" t="s">
        <v>139</v>
      </c>
      <c r="AH781" t="s">
        <v>145</v>
      </c>
      <c r="AI781" t="s">
        <v>25</v>
      </c>
      <c r="AJ781">
        <v>6743</v>
      </c>
      <c r="AK781" t="s">
        <v>1040</v>
      </c>
      <c r="AL781" t="s">
        <v>1047</v>
      </c>
      <c r="AT781" t="str">
        <f t="shared" si="48"/>
        <v>R E001-13</v>
      </c>
      <c r="AU781">
        <f t="shared" si="49"/>
        <v>1500</v>
      </c>
      <c r="AV781">
        <f t="shared" si="50"/>
        <v>0</v>
      </c>
      <c r="AW781">
        <f t="shared" si="51"/>
        <v>1500</v>
      </c>
    </row>
    <row r="782" spans="1:49" ht="15" customHeight="1">
      <c r="A782" t="s">
        <v>1183</v>
      </c>
      <c r="B782" s="17" t="s">
        <v>1556</v>
      </c>
      <c r="C782" t="s">
        <v>21</v>
      </c>
      <c r="D782" s="10">
        <v>45783</v>
      </c>
      <c r="F782" t="s">
        <v>886</v>
      </c>
      <c r="H782" t="s">
        <v>137</v>
      </c>
      <c r="I782">
        <v>20609119277</v>
      </c>
      <c r="J782" t="s">
        <v>2546</v>
      </c>
      <c r="K782" s="10">
        <v>45783</v>
      </c>
      <c r="Q782">
        <v>1852</v>
      </c>
      <c r="R782">
        <v>1</v>
      </c>
      <c r="S782">
        <v>329.66</v>
      </c>
      <c r="T782">
        <v>389</v>
      </c>
      <c r="U782">
        <v>0</v>
      </c>
      <c r="V782">
        <v>329.66</v>
      </c>
      <c r="W782">
        <v>18</v>
      </c>
      <c r="X782" s="17">
        <v>59.339999999999897</v>
      </c>
      <c r="Y782">
        <v>389</v>
      </c>
      <c r="Z782">
        <v>1</v>
      </c>
      <c r="AA782">
        <v>1</v>
      </c>
      <c r="AB782">
        <v>5</v>
      </c>
      <c r="AC782" t="s">
        <v>138</v>
      </c>
      <c r="AD782">
        <v>779</v>
      </c>
      <c r="AE782">
        <v>28355</v>
      </c>
      <c r="AF782" t="s">
        <v>2547</v>
      </c>
      <c r="AG782" t="s">
        <v>139</v>
      </c>
      <c r="AH782" t="s">
        <v>145</v>
      </c>
      <c r="AI782" t="s">
        <v>25</v>
      </c>
      <c r="AJ782">
        <v>6746</v>
      </c>
      <c r="AK782" t="s">
        <v>1112</v>
      </c>
      <c r="AL782" t="s">
        <v>1047</v>
      </c>
      <c r="AT782" t="str">
        <f t="shared" si="48"/>
        <v>F E001-00000032</v>
      </c>
      <c r="AU782">
        <f t="shared" si="49"/>
        <v>329.66</v>
      </c>
      <c r="AV782">
        <f t="shared" si="50"/>
        <v>59.339999999999897</v>
      </c>
      <c r="AW782">
        <f t="shared" si="51"/>
        <v>389</v>
      </c>
    </row>
    <row r="783" spans="1:49" ht="15" customHeight="1">
      <c r="A783" t="s">
        <v>1183</v>
      </c>
      <c r="B783" s="17" t="s">
        <v>1556</v>
      </c>
      <c r="C783" t="s">
        <v>21</v>
      </c>
      <c r="D783" s="10">
        <v>45783</v>
      </c>
      <c r="F783" t="s">
        <v>886</v>
      </c>
      <c r="H783" t="s">
        <v>137</v>
      </c>
      <c r="I783">
        <v>20609119277</v>
      </c>
      <c r="J783" t="s">
        <v>2546</v>
      </c>
      <c r="K783" s="10">
        <v>45783</v>
      </c>
      <c r="Q783">
        <v>1853</v>
      </c>
      <c r="R783">
        <v>1</v>
      </c>
      <c r="S783">
        <v>244.92</v>
      </c>
      <c r="T783">
        <v>289.01</v>
      </c>
      <c r="U783">
        <v>0</v>
      </c>
      <c r="V783">
        <v>244.92</v>
      </c>
      <c r="W783">
        <v>18</v>
      </c>
      <c r="X783">
        <v>44.09</v>
      </c>
      <c r="Y783">
        <v>289.01</v>
      </c>
      <c r="Z783">
        <v>1</v>
      </c>
      <c r="AA783">
        <v>1</v>
      </c>
      <c r="AB783">
        <v>5</v>
      </c>
      <c r="AC783" t="s">
        <v>138</v>
      </c>
      <c r="AD783">
        <v>779</v>
      </c>
      <c r="AE783">
        <v>28356</v>
      </c>
      <c r="AF783" t="s">
        <v>1557</v>
      </c>
      <c r="AG783" t="s">
        <v>139</v>
      </c>
      <c r="AH783" t="s">
        <v>145</v>
      </c>
      <c r="AI783" t="s">
        <v>25</v>
      </c>
      <c r="AJ783">
        <v>6746</v>
      </c>
      <c r="AK783" t="s">
        <v>1112</v>
      </c>
      <c r="AL783" t="s">
        <v>1047</v>
      </c>
      <c r="AT783" t="str">
        <f t="shared" si="48"/>
        <v>F E001-00000032</v>
      </c>
      <c r="AU783">
        <f t="shared" si="49"/>
        <v>244.92</v>
      </c>
      <c r="AV783">
        <f t="shared" si="50"/>
        <v>44.09</v>
      </c>
      <c r="AW783">
        <f t="shared" si="51"/>
        <v>289.01</v>
      </c>
    </row>
    <row r="784" spans="1:49" ht="15" customHeight="1">
      <c r="A784" t="s">
        <v>1183</v>
      </c>
      <c r="B784" s="17" t="s">
        <v>1556</v>
      </c>
      <c r="C784" t="s">
        <v>21</v>
      </c>
      <c r="D784" s="10">
        <v>45783</v>
      </c>
      <c r="F784" t="s">
        <v>886</v>
      </c>
      <c r="H784" t="s">
        <v>137</v>
      </c>
      <c r="I784">
        <v>20609119277</v>
      </c>
      <c r="J784" t="s">
        <v>2546</v>
      </c>
      <c r="K784" s="10">
        <v>45783</v>
      </c>
      <c r="Q784">
        <v>239</v>
      </c>
      <c r="R784">
        <v>1</v>
      </c>
      <c r="S784">
        <v>321.19</v>
      </c>
      <c r="T784">
        <v>379</v>
      </c>
      <c r="U784">
        <v>0</v>
      </c>
      <c r="V784">
        <v>321.19</v>
      </c>
      <c r="W784">
        <v>18</v>
      </c>
      <c r="X784">
        <v>57.81</v>
      </c>
      <c r="Y784">
        <v>379</v>
      </c>
      <c r="Z784">
        <v>1</v>
      </c>
      <c r="AA784">
        <v>1</v>
      </c>
      <c r="AB784">
        <v>5</v>
      </c>
      <c r="AC784" t="s">
        <v>138</v>
      </c>
      <c r="AD784">
        <v>779</v>
      </c>
      <c r="AE784">
        <v>28357</v>
      </c>
      <c r="AF784" t="s">
        <v>2121</v>
      </c>
      <c r="AG784" t="s">
        <v>1135</v>
      </c>
      <c r="AH784" t="s">
        <v>145</v>
      </c>
      <c r="AI784" t="s">
        <v>25</v>
      </c>
      <c r="AJ784">
        <v>6746</v>
      </c>
      <c r="AK784" t="s">
        <v>1112</v>
      </c>
      <c r="AL784" t="s">
        <v>1047</v>
      </c>
      <c r="AT784" t="str">
        <f t="shared" si="48"/>
        <v>F E001-00000032</v>
      </c>
      <c r="AU784">
        <f t="shared" si="49"/>
        <v>321.19</v>
      </c>
      <c r="AV784">
        <f t="shared" si="50"/>
        <v>57.81</v>
      </c>
      <c r="AW784">
        <f t="shared" si="51"/>
        <v>379</v>
      </c>
    </row>
    <row r="785" spans="1:49" ht="15" customHeight="1">
      <c r="A785" t="s">
        <v>1172</v>
      </c>
      <c r="B785">
        <v>18</v>
      </c>
      <c r="C785" t="s">
        <v>21</v>
      </c>
      <c r="D785" s="10">
        <v>45783</v>
      </c>
      <c r="F785" t="s">
        <v>940</v>
      </c>
      <c r="H785" t="s">
        <v>137</v>
      </c>
      <c r="I785">
        <v>10718339737</v>
      </c>
      <c r="J785" t="s">
        <v>2548</v>
      </c>
      <c r="K785" s="10">
        <v>45783</v>
      </c>
      <c r="Q785">
        <v>1851</v>
      </c>
      <c r="R785">
        <v>1</v>
      </c>
      <c r="S785">
        <v>182.5</v>
      </c>
      <c r="T785">
        <v>182.5</v>
      </c>
      <c r="U785">
        <v>0</v>
      </c>
      <c r="V785">
        <v>182.5</v>
      </c>
      <c r="W785">
        <v>0</v>
      </c>
      <c r="X785">
        <v>0</v>
      </c>
      <c r="Y785">
        <v>182.5</v>
      </c>
      <c r="Z785">
        <v>1</v>
      </c>
      <c r="AA785">
        <v>1</v>
      </c>
      <c r="AB785">
        <v>2</v>
      </c>
      <c r="AC785" t="s">
        <v>1045</v>
      </c>
      <c r="AD785">
        <v>1784</v>
      </c>
      <c r="AE785">
        <v>28348</v>
      </c>
      <c r="AF785" t="s">
        <v>1052</v>
      </c>
      <c r="AG785" t="s">
        <v>139</v>
      </c>
      <c r="AH785" t="s">
        <v>145</v>
      </c>
      <c r="AI785" t="s">
        <v>25</v>
      </c>
      <c r="AJ785">
        <v>6743</v>
      </c>
      <c r="AK785" t="s">
        <v>1040</v>
      </c>
      <c r="AL785" t="s">
        <v>1047</v>
      </c>
      <c r="AT785" t="str">
        <f t="shared" si="48"/>
        <v>R E001-18</v>
      </c>
      <c r="AU785">
        <f t="shared" si="49"/>
        <v>182.5</v>
      </c>
      <c r="AV785">
        <f t="shared" si="50"/>
        <v>0</v>
      </c>
      <c r="AW785">
        <f t="shared" si="51"/>
        <v>182.5</v>
      </c>
    </row>
    <row r="786" spans="1:49" ht="15" customHeight="1">
      <c r="A786" t="s">
        <v>1183</v>
      </c>
      <c r="B786" s="17" t="s">
        <v>1558</v>
      </c>
      <c r="C786" t="s">
        <v>21</v>
      </c>
      <c r="D786" s="10">
        <v>45783</v>
      </c>
      <c r="F786" t="s">
        <v>886</v>
      </c>
      <c r="H786" t="s">
        <v>137</v>
      </c>
      <c r="I786">
        <v>20609119277</v>
      </c>
      <c r="J786" t="s">
        <v>2549</v>
      </c>
      <c r="K786" s="10">
        <v>45783</v>
      </c>
      <c r="Q786">
        <v>1848</v>
      </c>
      <c r="R786">
        <v>1</v>
      </c>
      <c r="S786">
        <v>329.66</v>
      </c>
      <c r="T786">
        <v>389</v>
      </c>
      <c r="U786">
        <v>0</v>
      </c>
      <c r="V786">
        <v>329.66</v>
      </c>
      <c r="W786">
        <v>18</v>
      </c>
      <c r="X786" s="17">
        <v>59.339999999999897</v>
      </c>
      <c r="Y786">
        <v>389</v>
      </c>
      <c r="Z786">
        <v>1</v>
      </c>
      <c r="AA786">
        <v>1</v>
      </c>
      <c r="AB786">
        <v>5</v>
      </c>
      <c r="AC786" t="s">
        <v>138</v>
      </c>
      <c r="AD786">
        <v>779</v>
      </c>
      <c r="AE786">
        <v>28343</v>
      </c>
      <c r="AF786" t="s">
        <v>2550</v>
      </c>
      <c r="AG786" t="s">
        <v>139</v>
      </c>
      <c r="AH786" t="s">
        <v>1559</v>
      </c>
      <c r="AI786" t="s">
        <v>944</v>
      </c>
      <c r="AJ786">
        <v>6746</v>
      </c>
      <c r="AK786" t="s">
        <v>1112</v>
      </c>
      <c r="AL786" t="s">
        <v>1047</v>
      </c>
      <c r="AT786" t="str">
        <f t="shared" si="48"/>
        <v>F E001-00000031</v>
      </c>
      <c r="AU786">
        <f t="shared" si="49"/>
        <v>329.66</v>
      </c>
      <c r="AV786">
        <f t="shared" si="50"/>
        <v>59.339999999999897</v>
      </c>
      <c r="AW786">
        <f t="shared" si="51"/>
        <v>389</v>
      </c>
    </row>
    <row r="787" spans="1:49" ht="15" customHeight="1">
      <c r="A787" t="s">
        <v>1183</v>
      </c>
      <c r="B787" s="17" t="s">
        <v>1558</v>
      </c>
      <c r="C787" t="s">
        <v>21</v>
      </c>
      <c r="D787" s="10">
        <v>45783</v>
      </c>
      <c r="F787" t="s">
        <v>886</v>
      </c>
      <c r="H787" t="s">
        <v>137</v>
      </c>
      <c r="I787">
        <v>20609119277</v>
      </c>
      <c r="J787" t="s">
        <v>2549</v>
      </c>
      <c r="K787" s="10">
        <v>45783</v>
      </c>
      <c r="Q787">
        <v>1849</v>
      </c>
      <c r="R787">
        <v>1</v>
      </c>
      <c r="S787">
        <v>244.92</v>
      </c>
      <c r="T787">
        <v>289</v>
      </c>
      <c r="U787">
        <v>0</v>
      </c>
      <c r="V787">
        <v>244.92</v>
      </c>
      <c r="W787">
        <v>18</v>
      </c>
      <c r="X787" s="17">
        <v>44.08</v>
      </c>
      <c r="Y787">
        <v>289</v>
      </c>
      <c r="Z787">
        <v>1</v>
      </c>
      <c r="AA787">
        <v>1</v>
      </c>
      <c r="AB787">
        <v>5</v>
      </c>
      <c r="AC787" t="s">
        <v>138</v>
      </c>
      <c r="AD787">
        <v>779</v>
      </c>
      <c r="AE787">
        <v>28344</v>
      </c>
      <c r="AF787" t="s">
        <v>2551</v>
      </c>
      <c r="AG787" t="s">
        <v>139</v>
      </c>
      <c r="AH787" t="s">
        <v>1559</v>
      </c>
      <c r="AI787" t="s">
        <v>944</v>
      </c>
      <c r="AJ787">
        <v>6746</v>
      </c>
      <c r="AK787" t="s">
        <v>1112</v>
      </c>
      <c r="AL787" t="s">
        <v>1047</v>
      </c>
      <c r="AT787" t="str">
        <f t="shared" si="48"/>
        <v>F E001-00000031</v>
      </c>
      <c r="AU787">
        <f t="shared" si="49"/>
        <v>244.92</v>
      </c>
      <c r="AV787">
        <f t="shared" si="50"/>
        <v>44.08</v>
      </c>
      <c r="AW787">
        <f t="shared" si="51"/>
        <v>289</v>
      </c>
    </row>
    <row r="788" spans="1:49" ht="15" customHeight="1">
      <c r="A788" t="s">
        <v>1183</v>
      </c>
      <c r="B788" s="17" t="s">
        <v>1558</v>
      </c>
      <c r="C788" t="s">
        <v>21</v>
      </c>
      <c r="D788" s="10">
        <v>45783</v>
      </c>
      <c r="F788" t="s">
        <v>886</v>
      </c>
      <c r="H788" t="s">
        <v>137</v>
      </c>
      <c r="I788">
        <v>20609119277</v>
      </c>
      <c r="J788" t="s">
        <v>2549</v>
      </c>
      <c r="K788" s="10">
        <v>45783</v>
      </c>
      <c r="Q788">
        <v>239</v>
      </c>
      <c r="R788">
        <v>1</v>
      </c>
      <c r="S788">
        <v>130.51</v>
      </c>
      <c r="T788">
        <v>154</v>
      </c>
      <c r="U788">
        <v>0</v>
      </c>
      <c r="V788">
        <v>130.51</v>
      </c>
      <c r="W788">
        <v>18</v>
      </c>
      <c r="X788" s="17">
        <v>23.49</v>
      </c>
      <c r="Y788">
        <v>154</v>
      </c>
      <c r="Z788">
        <v>1</v>
      </c>
      <c r="AA788">
        <v>1</v>
      </c>
      <c r="AB788">
        <v>5</v>
      </c>
      <c r="AC788" t="s">
        <v>138</v>
      </c>
      <c r="AD788">
        <v>779</v>
      </c>
      <c r="AE788">
        <v>28345</v>
      </c>
      <c r="AF788" t="s">
        <v>2121</v>
      </c>
      <c r="AG788" t="s">
        <v>1135</v>
      </c>
      <c r="AH788" t="s">
        <v>1559</v>
      </c>
      <c r="AI788" t="s">
        <v>944</v>
      </c>
      <c r="AJ788">
        <v>6746</v>
      </c>
      <c r="AK788" t="s">
        <v>1112</v>
      </c>
      <c r="AL788" t="s">
        <v>1047</v>
      </c>
      <c r="AT788" t="str">
        <f t="shared" si="48"/>
        <v>F E001-00000031</v>
      </c>
      <c r="AU788">
        <f t="shared" si="49"/>
        <v>130.51</v>
      </c>
      <c r="AV788">
        <f t="shared" si="50"/>
        <v>23.49</v>
      </c>
      <c r="AW788">
        <f t="shared" si="51"/>
        <v>154</v>
      </c>
    </row>
    <row r="789" spans="1:49" ht="15" customHeight="1">
      <c r="A789" t="s">
        <v>1183</v>
      </c>
      <c r="B789" s="17" t="s">
        <v>1560</v>
      </c>
      <c r="C789" t="s">
        <v>21</v>
      </c>
      <c r="D789" s="10">
        <v>45782</v>
      </c>
      <c r="F789" t="s">
        <v>392</v>
      </c>
      <c r="G789" t="s">
        <v>1044</v>
      </c>
      <c r="H789" t="s">
        <v>137</v>
      </c>
      <c r="I789">
        <v>10734630620</v>
      </c>
      <c r="J789" t="s">
        <v>2552</v>
      </c>
      <c r="K789" s="10">
        <v>45782</v>
      </c>
      <c r="Q789">
        <v>1847</v>
      </c>
      <c r="R789">
        <v>2</v>
      </c>
      <c r="S789">
        <v>24</v>
      </c>
      <c r="T789">
        <v>28.32</v>
      </c>
      <c r="U789">
        <v>0</v>
      </c>
      <c r="V789">
        <v>48</v>
      </c>
      <c r="W789">
        <v>18</v>
      </c>
      <c r="X789">
        <v>8.64</v>
      </c>
      <c r="Y789">
        <v>56.64</v>
      </c>
      <c r="Z789">
        <v>1</v>
      </c>
      <c r="AA789">
        <v>1</v>
      </c>
      <c r="AB789">
        <v>5</v>
      </c>
      <c r="AC789" t="s">
        <v>138</v>
      </c>
      <c r="AD789">
        <v>482</v>
      </c>
      <c r="AE789">
        <v>28332</v>
      </c>
      <c r="AF789" t="s">
        <v>2122</v>
      </c>
      <c r="AG789" t="s">
        <v>139</v>
      </c>
      <c r="AH789" t="s">
        <v>145</v>
      </c>
      <c r="AI789" t="s">
        <v>25</v>
      </c>
      <c r="AJ789">
        <v>877</v>
      </c>
      <c r="AK789" t="s">
        <v>147</v>
      </c>
      <c r="AL789" t="s">
        <v>1047</v>
      </c>
      <c r="AT789" t="str">
        <f t="shared" si="48"/>
        <v>F E001-00000242</v>
      </c>
      <c r="AU789">
        <f t="shared" si="49"/>
        <v>48</v>
      </c>
      <c r="AV789">
        <f t="shared" si="50"/>
        <v>8.64</v>
      </c>
      <c r="AW789">
        <f t="shared" si="51"/>
        <v>56.64</v>
      </c>
    </row>
    <row r="790" spans="1:49" ht="15" customHeight="1">
      <c r="A790" t="s">
        <v>1183</v>
      </c>
      <c r="B790" s="17" t="s">
        <v>1561</v>
      </c>
      <c r="C790" t="s">
        <v>21</v>
      </c>
      <c r="D790" s="10">
        <v>45782</v>
      </c>
      <c r="F790" t="s">
        <v>1076</v>
      </c>
      <c r="H790" t="s">
        <v>137</v>
      </c>
      <c r="I790">
        <v>10440668581</v>
      </c>
      <c r="J790" t="s">
        <v>2553</v>
      </c>
      <c r="K790" s="10">
        <v>45782</v>
      </c>
      <c r="Q790">
        <v>1846</v>
      </c>
      <c r="R790">
        <v>1</v>
      </c>
      <c r="S790">
        <v>3880</v>
      </c>
      <c r="T790">
        <v>4578.3999999999996</v>
      </c>
      <c r="U790">
        <v>0</v>
      </c>
      <c r="V790">
        <v>3880</v>
      </c>
      <c r="W790">
        <v>18</v>
      </c>
      <c r="X790" s="17">
        <v>698.39999999999895</v>
      </c>
      <c r="Y790">
        <v>4578.3999999999996</v>
      </c>
      <c r="Z790">
        <v>1</v>
      </c>
      <c r="AA790">
        <v>1</v>
      </c>
      <c r="AB790">
        <v>2</v>
      </c>
      <c r="AC790" t="s">
        <v>1045</v>
      </c>
      <c r="AD790">
        <v>1389</v>
      </c>
      <c r="AE790">
        <v>28327</v>
      </c>
      <c r="AF790" t="s">
        <v>2006</v>
      </c>
      <c r="AG790" t="s">
        <v>139</v>
      </c>
      <c r="AH790" t="s">
        <v>145</v>
      </c>
      <c r="AI790" t="s">
        <v>25</v>
      </c>
      <c r="AJ790">
        <v>6743</v>
      </c>
      <c r="AK790" t="s">
        <v>1040</v>
      </c>
      <c r="AL790" t="s">
        <v>1053</v>
      </c>
      <c r="AT790" t="str">
        <f t="shared" si="48"/>
        <v>F E001-00000024</v>
      </c>
      <c r="AU790">
        <f t="shared" si="49"/>
        <v>3880</v>
      </c>
      <c r="AV790">
        <f t="shared" si="50"/>
        <v>698.39999999999895</v>
      </c>
      <c r="AW790">
        <f t="shared" si="51"/>
        <v>4578.3999999999996</v>
      </c>
    </row>
    <row r="791" spans="1:49" ht="15" customHeight="1">
      <c r="A791" t="s">
        <v>1183</v>
      </c>
      <c r="B791" s="17" t="s">
        <v>1562</v>
      </c>
      <c r="C791" t="s">
        <v>21</v>
      </c>
      <c r="D791" s="10">
        <v>45782</v>
      </c>
      <c r="F791" t="s">
        <v>1076</v>
      </c>
      <c r="H791" t="s">
        <v>137</v>
      </c>
      <c r="I791">
        <v>10440668581</v>
      </c>
      <c r="J791" t="s">
        <v>2554</v>
      </c>
      <c r="K791" s="10">
        <v>45782</v>
      </c>
      <c r="Q791">
        <v>1845</v>
      </c>
      <c r="R791">
        <v>1</v>
      </c>
      <c r="S791">
        <v>600</v>
      </c>
      <c r="T791">
        <v>708</v>
      </c>
      <c r="U791">
        <v>0</v>
      </c>
      <c r="V791">
        <v>600</v>
      </c>
      <c r="W791">
        <v>18</v>
      </c>
      <c r="X791">
        <v>108</v>
      </c>
      <c r="Y791">
        <v>708</v>
      </c>
      <c r="Z791">
        <v>1</v>
      </c>
      <c r="AA791">
        <v>1</v>
      </c>
      <c r="AB791">
        <v>5</v>
      </c>
      <c r="AC791" t="s">
        <v>138</v>
      </c>
      <c r="AD791">
        <v>1389</v>
      </c>
      <c r="AE791">
        <v>28324</v>
      </c>
      <c r="AF791" t="s">
        <v>2123</v>
      </c>
      <c r="AG791" t="s">
        <v>139</v>
      </c>
      <c r="AH791" t="s">
        <v>145</v>
      </c>
      <c r="AI791" t="s">
        <v>25</v>
      </c>
      <c r="AJ791">
        <v>6723</v>
      </c>
      <c r="AK791" t="s">
        <v>1050</v>
      </c>
      <c r="AL791" t="s">
        <v>1053</v>
      </c>
      <c r="AT791" t="str">
        <f t="shared" si="48"/>
        <v>F E001-00000025</v>
      </c>
      <c r="AU791">
        <f t="shared" si="49"/>
        <v>600</v>
      </c>
      <c r="AV791">
        <f t="shared" si="50"/>
        <v>108</v>
      </c>
      <c r="AW791">
        <f t="shared" si="51"/>
        <v>708</v>
      </c>
    </row>
    <row r="792" spans="1:49" ht="15" customHeight="1">
      <c r="A792" t="s">
        <v>1183</v>
      </c>
      <c r="B792" s="17" t="s">
        <v>1563</v>
      </c>
      <c r="C792" t="s">
        <v>21</v>
      </c>
      <c r="D792" s="10">
        <v>45780</v>
      </c>
      <c r="F792" t="s">
        <v>692</v>
      </c>
      <c r="G792" t="s">
        <v>1044</v>
      </c>
      <c r="H792" t="s">
        <v>137</v>
      </c>
      <c r="I792">
        <v>10206898815</v>
      </c>
      <c r="J792" t="s">
        <v>2555</v>
      </c>
      <c r="K792" s="10">
        <v>45780</v>
      </c>
      <c r="Q792">
        <v>1843</v>
      </c>
      <c r="R792">
        <v>22</v>
      </c>
      <c r="S792">
        <v>12</v>
      </c>
      <c r="T792" s="17" t="s">
        <v>1828</v>
      </c>
      <c r="U792">
        <v>0</v>
      </c>
      <c r="V792">
        <v>264</v>
      </c>
      <c r="W792">
        <v>18</v>
      </c>
      <c r="X792" s="17">
        <v>47.519999999999897</v>
      </c>
      <c r="Y792">
        <v>311.52</v>
      </c>
      <c r="Z792">
        <v>1</v>
      </c>
      <c r="AA792">
        <v>1</v>
      </c>
      <c r="AB792">
        <v>5</v>
      </c>
      <c r="AC792" t="s">
        <v>138</v>
      </c>
      <c r="AD792">
        <v>563</v>
      </c>
      <c r="AE792">
        <v>28307</v>
      </c>
      <c r="AF792" t="s">
        <v>1555</v>
      </c>
      <c r="AG792" t="s">
        <v>139</v>
      </c>
      <c r="AH792" t="s">
        <v>145</v>
      </c>
      <c r="AI792" t="s">
        <v>25</v>
      </c>
      <c r="AJ792">
        <v>6743</v>
      </c>
      <c r="AK792" t="s">
        <v>1040</v>
      </c>
      <c r="AL792" t="s">
        <v>1564</v>
      </c>
      <c r="AT792" t="str">
        <f t="shared" si="48"/>
        <v>F E001-00001279</v>
      </c>
      <c r="AU792">
        <f t="shared" si="49"/>
        <v>264</v>
      </c>
      <c r="AV792">
        <f t="shared" si="50"/>
        <v>47.519999999999897</v>
      </c>
      <c r="AW792">
        <f t="shared" si="51"/>
        <v>311.52</v>
      </c>
    </row>
    <row r="793" spans="1:49" ht="15" customHeight="1">
      <c r="A793" t="s">
        <v>1183</v>
      </c>
      <c r="B793" s="17" t="s">
        <v>1563</v>
      </c>
      <c r="C793" t="s">
        <v>21</v>
      </c>
      <c r="D793" s="10">
        <v>45780</v>
      </c>
      <c r="F793" t="s">
        <v>692</v>
      </c>
      <c r="G793" t="s">
        <v>1044</v>
      </c>
      <c r="H793" t="s">
        <v>137</v>
      </c>
      <c r="I793">
        <v>10206898815</v>
      </c>
      <c r="J793" t="s">
        <v>2555</v>
      </c>
      <c r="K793" s="10">
        <v>45780</v>
      </c>
      <c r="Q793">
        <v>1844</v>
      </c>
      <c r="R793">
        <v>1</v>
      </c>
      <c r="S793">
        <v>100</v>
      </c>
      <c r="T793">
        <v>118</v>
      </c>
      <c r="U793">
        <v>0</v>
      </c>
      <c r="V793">
        <v>100</v>
      </c>
      <c r="W793">
        <v>18</v>
      </c>
      <c r="X793">
        <v>18</v>
      </c>
      <c r="Y793">
        <v>118</v>
      </c>
      <c r="Z793">
        <v>1</v>
      </c>
      <c r="AA793">
        <v>1</v>
      </c>
      <c r="AB793">
        <v>5</v>
      </c>
      <c r="AC793" t="s">
        <v>138</v>
      </c>
      <c r="AD793">
        <v>563</v>
      </c>
      <c r="AE793">
        <v>28308</v>
      </c>
      <c r="AF793" t="s">
        <v>2116</v>
      </c>
      <c r="AG793" t="s">
        <v>139</v>
      </c>
      <c r="AH793" t="s">
        <v>145</v>
      </c>
      <c r="AI793" t="s">
        <v>25</v>
      </c>
      <c r="AJ793">
        <v>6743</v>
      </c>
      <c r="AK793" t="s">
        <v>1040</v>
      </c>
      <c r="AL793" t="s">
        <v>1564</v>
      </c>
      <c r="AT793" t="str">
        <f t="shared" si="48"/>
        <v>F E001-00001279</v>
      </c>
      <c r="AU793">
        <f t="shared" si="49"/>
        <v>100</v>
      </c>
      <c r="AV793">
        <f t="shared" si="50"/>
        <v>18</v>
      </c>
      <c r="AW793">
        <f t="shared" si="51"/>
        <v>118</v>
      </c>
    </row>
    <row r="794" spans="1:49" ht="15" customHeight="1">
      <c r="A794" t="s">
        <v>1172</v>
      </c>
      <c r="B794">
        <v>19</v>
      </c>
      <c r="C794" t="s">
        <v>21</v>
      </c>
      <c r="D794" s="10">
        <v>45779</v>
      </c>
      <c r="F794" t="s">
        <v>601</v>
      </c>
      <c r="H794" t="s">
        <v>137</v>
      </c>
      <c r="I794">
        <v>10746545393</v>
      </c>
      <c r="J794" t="s">
        <v>2556</v>
      </c>
      <c r="K794" s="10">
        <v>45779</v>
      </c>
      <c r="Q794">
        <v>217</v>
      </c>
      <c r="R794">
        <v>1</v>
      </c>
      <c r="S794">
        <v>640</v>
      </c>
      <c r="T794">
        <v>640</v>
      </c>
      <c r="U794">
        <v>0</v>
      </c>
      <c r="V794">
        <v>640</v>
      </c>
      <c r="W794">
        <v>0</v>
      </c>
      <c r="X794">
        <v>0</v>
      </c>
      <c r="Y794">
        <v>640</v>
      </c>
      <c r="Z794">
        <v>1</v>
      </c>
      <c r="AA794">
        <v>1</v>
      </c>
      <c r="AB794">
        <v>1</v>
      </c>
      <c r="AC794" t="s">
        <v>1181</v>
      </c>
      <c r="AD794">
        <v>1550</v>
      </c>
      <c r="AE794">
        <v>28335</v>
      </c>
      <c r="AF794" t="s">
        <v>2124</v>
      </c>
      <c r="AG794" t="s">
        <v>1182</v>
      </c>
      <c r="AH794" t="s">
        <v>145</v>
      </c>
      <c r="AI794" t="s">
        <v>25</v>
      </c>
      <c r="AJ794">
        <v>6743</v>
      </c>
      <c r="AK794" t="s">
        <v>1040</v>
      </c>
      <c r="AL794" t="s">
        <v>1053</v>
      </c>
      <c r="AT794" t="str">
        <f t="shared" si="48"/>
        <v>R E001-19</v>
      </c>
      <c r="AU794">
        <f t="shared" si="49"/>
        <v>640</v>
      </c>
      <c r="AV794">
        <f t="shared" si="50"/>
        <v>0</v>
      </c>
      <c r="AW794">
        <f t="shared" si="51"/>
        <v>640</v>
      </c>
    </row>
    <row r="795" spans="1:49" ht="15" customHeight="1">
      <c r="A795" t="s">
        <v>1183</v>
      </c>
      <c r="B795" s="17" t="s">
        <v>1565</v>
      </c>
      <c r="C795" t="s">
        <v>21</v>
      </c>
      <c r="D795" s="10">
        <v>45779</v>
      </c>
      <c r="F795" t="s">
        <v>886</v>
      </c>
      <c r="H795" t="s">
        <v>137</v>
      </c>
      <c r="I795">
        <v>20609119277</v>
      </c>
      <c r="J795" t="s">
        <v>2557</v>
      </c>
      <c r="K795" s="10">
        <v>45779</v>
      </c>
      <c r="Q795">
        <v>1835</v>
      </c>
      <c r="R795">
        <v>2</v>
      </c>
      <c r="S795">
        <v>3135.5949999999998</v>
      </c>
      <c r="T795">
        <v>3700</v>
      </c>
      <c r="U795">
        <v>0</v>
      </c>
      <c r="V795">
        <v>6271.19</v>
      </c>
      <c r="W795">
        <v>18</v>
      </c>
      <c r="X795" s="17">
        <v>1128.81</v>
      </c>
      <c r="Y795">
        <v>7400</v>
      </c>
      <c r="Z795">
        <v>1</v>
      </c>
      <c r="AA795">
        <v>1</v>
      </c>
      <c r="AB795">
        <v>5</v>
      </c>
      <c r="AC795" t="s">
        <v>138</v>
      </c>
      <c r="AD795">
        <v>779</v>
      </c>
      <c r="AE795">
        <v>28314</v>
      </c>
      <c r="AF795" t="s">
        <v>2558</v>
      </c>
      <c r="AG795" t="s">
        <v>1135</v>
      </c>
      <c r="AH795" t="s">
        <v>145</v>
      </c>
      <c r="AI795" t="s">
        <v>25</v>
      </c>
      <c r="AJ795">
        <v>6746</v>
      </c>
      <c r="AK795" t="s">
        <v>1112</v>
      </c>
      <c r="AL795" t="s">
        <v>1137</v>
      </c>
      <c r="AT795" t="str">
        <f t="shared" si="48"/>
        <v>F E001-00000030</v>
      </c>
      <c r="AU795">
        <f t="shared" si="49"/>
        <v>6271.19</v>
      </c>
      <c r="AV795">
        <f t="shared" si="50"/>
        <v>1128.81</v>
      </c>
      <c r="AW795">
        <f t="shared" si="51"/>
        <v>7400</v>
      </c>
    </row>
    <row r="796" spans="1:49" ht="15" customHeight="1">
      <c r="A796" t="s">
        <v>1183</v>
      </c>
      <c r="B796" s="17" t="s">
        <v>1565</v>
      </c>
      <c r="C796" t="s">
        <v>21</v>
      </c>
      <c r="D796" s="10">
        <v>45779</v>
      </c>
      <c r="F796" t="s">
        <v>886</v>
      </c>
      <c r="H796" t="s">
        <v>137</v>
      </c>
      <c r="I796">
        <v>20609119277</v>
      </c>
      <c r="J796" t="s">
        <v>2557</v>
      </c>
      <c r="K796" s="10">
        <v>45779</v>
      </c>
      <c r="Q796">
        <v>1836</v>
      </c>
      <c r="R796">
        <v>2</v>
      </c>
      <c r="S796">
        <v>169.49</v>
      </c>
      <c r="T796">
        <v>200</v>
      </c>
      <c r="U796">
        <v>0</v>
      </c>
      <c r="V796">
        <v>338.98</v>
      </c>
      <c r="W796">
        <v>18</v>
      </c>
      <c r="X796" s="17">
        <v>61.019999999999897</v>
      </c>
      <c r="Y796">
        <v>400</v>
      </c>
      <c r="Z796">
        <v>1</v>
      </c>
      <c r="AA796">
        <v>1</v>
      </c>
      <c r="AB796">
        <v>5</v>
      </c>
      <c r="AC796" t="s">
        <v>138</v>
      </c>
      <c r="AD796">
        <v>779</v>
      </c>
      <c r="AE796">
        <v>28315</v>
      </c>
      <c r="AF796" t="s">
        <v>2125</v>
      </c>
      <c r="AG796" t="s">
        <v>1135</v>
      </c>
      <c r="AH796" t="s">
        <v>145</v>
      </c>
      <c r="AI796" t="s">
        <v>25</v>
      </c>
      <c r="AJ796">
        <v>6746</v>
      </c>
      <c r="AK796" t="s">
        <v>1112</v>
      </c>
      <c r="AL796" t="s">
        <v>1137</v>
      </c>
      <c r="AT796" t="str">
        <f t="shared" si="48"/>
        <v>F E001-00000030</v>
      </c>
      <c r="AU796">
        <f t="shared" si="49"/>
        <v>338.98</v>
      </c>
      <c r="AV796">
        <f t="shared" si="50"/>
        <v>61.019999999999897</v>
      </c>
      <c r="AW796">
        <f t="shared" si="51"/>
        <v>400</v>
      </c>
    </row>
    <row r="797" spans="1:49" ht="15" customHeight="1">
      <c r="A797" t="s">
        <v>1183</v>
      </c>
      <c r="B797" s="17" t="s">
        <v>1565</v>
      </c>
      <c r="C797" t="s">
        <v>21</v>
      </c>
      <c r="D797" s="10">
        <v>45779</v>
      </c>
      <c r="F797" t="s">
        <v>886</v>
      </c>
      <c r="H797" t="s">
        <v>137</v>
      </c>
      <c r="I797">
        <v>20609119277</v>
      </c>
      <c r="J797" t="s">
        <v>2557</v>
      </c>
      <c r="K797" s="10">
        <v>45779</v>
      </c>
      <c r="Q797">
        <v>1837</v>
      </c>
      <c r="R797">
        <v>1</v>
      </c>
      <c r="S797">
        <v>262.70999999999998</v>
      </c>
      <c r="T797">
        <v>310</v>
      </c>
      <c r="U797">
        <v>0</v>
      </c>
      <c r="V797">
        <v>262.70999999999998</v>
      </c>
      <c r="W797">
        <v>18</v>
      </c>
      <c r="X797" s="17">
        <v>47.29</v>
      </c>
      <c r="Y797">
        <v>310</v>
      </c>
      <c r="Z797">
        <v>1</v>
      </c>
      <c r="AA797">
        <v>1</v>
      </c>
      <c r="AB797">
        <v>5</v>
      </c>
      <c r="AC797" t="s">
        <v>138</v>
      </c>
      <c r="AD797">
        <v>779</v>
      </c>
      <c r="AE797">
        <v>28316</v>
      </c>
      <c r="AF797" t="s">
        <v>2559</v>
      </c>
      <c r="AG797" t="s">
        <v>1135</v>
      </c>
      <c r="AH797" t="s">
        <v>145</v>
      </c>
      <c r="AI797" t="s">
        <v>25</v>
      </c>
      <c r="AJ797">
        <v>6746</v>
      </c>
      <c r="AK797" t="s">
        <v>1112</v>
      </c>
      <c r="AL797" t="s">
        <v>1137</v>
      </c>
      <c r="AT797" t="str">
        <f t="shared" si="48"/>
        <v>F E001-00000030</v>
      </c>
      <c r="AU797">
        <f t="shared" si="49"/>
        <v>262.70999999999998</v>
      </c>
      <c r="AV797">
        <f t="shared" si="50"/>
        <v>47.29</v>
      </c>
      <c r="AW797">
        <f t="shared" si="51"/>
        <v>310</v>
      </c>
    </row>
    <row r="798" spans="1:49" ht="15" customHeight="1">
      <c r="A798" t="s">
        <v>1183</v>
      </c>
      <c r="B798" s="17" t="s">
        <v>1565</v>
      </c>
      <c r="C798" t="s">
        <v>21</v>
      </c>
      <c r="D798" s="10">
        <v>45779</v>
      </c>
      <c r="F798" t="s">
        <v>886</v>
      </c>
      <c r="H798" t="s">
        <v>137</v>
      </c>
      <c r="I798">
        <v>20609119277</v>
      </c>
      <c r="J798" t="s">
        <v>2557</v>
      </c>
      <c r="K798" s="10">
        <v>45779</v>
      </c>
      <c r="Q798">
        <v>1838</v>
      </c>
      <c r="R798">
        <v>1</v>
      </c>
      <c r="S798">
        <v>101.69</v>
      </c>
      <c r="T798">
        <v>120</v>
      </c>
      <c r="U798">
        <v>0</v>
      </c>
      <c r="V798">
        <v>101.69</v>
      </c>
      <c r="W798">
        <v>18.010000000000002</v>
      </c>
      <c r="X798" s="17">
        <v>18.309999999999999</v>
      </c>
      <c r="Y798">
        <v>120</v>
      </c>
      <c r="Z798">
        <v>1</v>
      </c>
      <c r="AA798">
        <v>1</v>
      </c>
      <c r="AB798">
        <v>5</v>
      </c>
      <c r="AC798" t="s">
        <v>138</v>
      </c>
      <c r="AD798">
        <v>779</v>
      </c>
      <c r="AE798">
        <v>28317</v>
      </c>
      <c r="AF798" t="s">
        <v>2560</v>
      </c>
      <c r="AG798" t="s">
        <v>1135</v>
      </c>
      <c r="AH798" t="s">
        <v>145</v>
      </c>
      <c r="AI798" t="s">
        <v>25</v>
      </c>
      <c r="AJ798">
        <v>6746</v>
      </c>
      <c r="AK798" t="s">
        <v>1112</v>
      </c>
      <c r="AL798" t="s">
        <v>1137</v>
      </c>
      <c r="AT798" t="str">
        <f t="shared" si="48"/>
        <v>F E001-00000030</v>
      </c>
      <c r="AU798">
        <f t="shared" si="49"/>
        <v>101.69</v>
      </c>
      <c r="AV798">
        <f t="shared" si="50"/>
        <v>18.309999999999999</v>
      </c>
      <c r="AW798">
        <f t="shared" si="51"/>
        <v>120</v>
      </c>
    </row>
    <row r="799" spans="1:49" ht="15" customHeight="1">
      <c r="A799" t="s">
        <v>1183</v>
      </c>
      <c r="B799" s="17" t="s">
        <v>1565</v>
      </c>
      <c r="C799" t="s">
        <v>21</v>
      </c>
      <c r="D799" s="10">
        <v>45779</v>
      </c>
      <c r="F799" t="s">
        <v>886</v>
      </c>
      <c r="H799" t="s">
        <v>137</v>
      </c>
      <c r="I799">
        <v>20609119277</v>
      </c>
      <c r="J799" t="s">
        <v>2557</v>
      </c>
      <c r="K799" s="10">
        <v>45779</v>
      </c>
      <c r="Q799">
        <v>1839</v>
      </c>
      <c r="R799">
        <v>3</v>
      </c>
      <c r="S799" s="17" t="s">
        <v>1829</v>
      </c>
      <c r="T799">
        <v>65</v>
      </c>
      <c r="U799">
        <v>0</v>
      </c>
      <c r="V799">
        <v>165.25</v>
      </c>
      <c r="W799">
        <v>18</v>
      </c>
      <c r="X799">
        <v>29.75</v>
      </c>
      <c r="Y799">
        <v>195</v>
      </c>
      <c r="Z799">
        <v>1</v>
      </c>
      <c r="AA799">
        <v>1</v>
      </c>
      <c r="AB799">
        <v>5</v>
      </c>
      <c r="AC799" t="s">
        <v>138</v>
      </c>
      <c r="AD799">
        <v>779</v>
      </c>
      <c r="AE799">
        <v>28318</v>
      </c>
      <c r="AF799" t="s">
        <v>2561</v>
      </c>
      <c r="AG799" t="s">
        <v>1135</v>
      </c>
      <c r="AH799" t="s">
        <v>145</v>
      </c>
      <c r="AI799" t="s">
        <v>25</v>
      </c>
      <c r="AJ799">
        <v>6746</v>
      </c>
      <c r="AK799" t="s">
        <v>1112</v>
      </c>
      <c r="AL799" t="s">
        <v>1566</v>
      </c>
      <c r="AT799" t="str">
        <f t="shared" si="48"/>
        <v>F E001-00000030</v>
      </c>
      <c r="AU799">
        <f t="shared" si="49"/>
        <v>165.25</v>
      </c>
      <c r="AV799">
        <f t="shared" si="50"/>
        <v>29.75</v>
      </c>
      <c r="AW799">
        <f t="shared" si="51"/>
        <v>195</v>
      </c>
    </row>
    <row r="800" spans="1:49" ht="15" customHeight="1">
      <c r="A800" t="s">
        <v>1183</v>
      </c>
      <c r="B800" s="17" t="s">
        <v>1565</v>
      </c>
      <c r="C800" t="s">
        <v>21</v>
      </c>
      <c r="D800" s="10">
        <v>45779</v>
      </c>
      <c r="F800" t="s">
        <v>886</v>
      </c>
      <c r="H800" t="s">
        <v>137</v>
      </c>
      <c r="I800">
        <v>20609119277</v>
      </c>
      <c r="J800" t="s">
        <v>2557</v>
      </c>
      <c r="K800" s="10">
        <v>45779</v>
      </c>
      <c r="Q800">
        <v>1840</v>
      </c>
      <c r="R800">
        <v>1</v>
      </c>
      <c r="S800">
        <v>27.97</v>
      </c>
      <c r="T800">
        <v>33</v>
      </c>
      <c r="U800">
        <v>0</v>
      </c>
      <c r="V800">
        <v>27.97</v>
      </c>
      <c r="W800">
        <v>17.98</v>
      </c>
      <c r="X800" s="17">
        <v>5.03</v>
      </c>
      <c r="Y800">
        <v>33</v>
      </c>
      <c r="Z800">
        <v>1</v>
      </c>
      <c r="AA800">
        <v>1</v>
      </c>
      <c r="AB800">
        <v>5</v>
      </c>
      <c r="AC800" t="s">
        <v>138</v>
      </c>
      <c r="AD800">
        <v>779</v>
      </c>
      <c r="AE800">
        <v>28319</v>
      </c>
      <c r="AF800" t="s">
        <v>2562</v>
      </c>
      <c r="AG800" t="s">
        <v>1135</v>
      </c>
      <c r="AH800" t="s">
        <v>145</v>
      </c>
      <c r="AI800" t="s">
        <v>25</v>
      </c>
      <c r="AJ800">
        <v>6746</v>
      </c>
      <c r="AK800" t="s">
        <v>1112</v>
      </c>
      <c r="AL800" t="s">
        <v>1113</v>
      </c>
      <c r="AT800" t="str">
        <f t="shared" si="48"/>
        <v>F E001-00000030</v>
      </c>
      <c r="AU800">
        <f t="shared" si="49"/>
        <v>27.97</v>
      </c>
      <c r="AV800">
        <f t="shared" si="50"/>
        <v>5.03</v>
      </c>
      <c r="AW800">
        <f t="shared" si="51"/>
        <v>33</v>
      </c>
    </row>
    <row r="801" spans="1:49" ht="15" customHeight="1">
      <c r="A801" t="s">
        <v>1183</v>
      </c>
      <c r="B801" s="17" t="s">
        <v>1565</v>
      </c>
      <c r="C801" t="s">
        <v>21</v>
      </c>
      <c r="D801" s="10">
        <v>45779</v>
      </c>
      <c r="F801" t="s">
        <v>886</v>
      </c>
      <c r="H801" t="s">
        <v>137</v>
      </c>
      <c r="I801">
        <v>20609119277</v>
      </c>
      <c r="J801" t="s">
        <v>2557</v>
      </c>
      <c r="K801" s="10">
        <v>45779</v>
      </c>
      <c r="Q801">
        <v>1841</v>
      </c>
      <c r="R801">
        <v>1</v>
      </c>
      <c r="S801">
        <v>1905.93</v>
      </c>
      <c r="T801">
        <v>2249</v>
      </c>
      <c r="U801">
        <v>0</v>
      </c>
      <c r="V801">
        <v>1905.93</v>
      </c>
      <c r="W801">
        <v>18</v>
      </c>
      <c r="X801" s="17">
        <v>343.06999999999903</v>
      </c>
      <c r="Y801">
        <v>2249</v>
      </c>
      <c r="Z801">
        <v>1</v>
      </c>
      <c r="AA801">
        <v>1</v>
      </c>
      <c r="AB801">
        <v>5</v>
      </c>
      <c r="AC801" t="s">
        <v>138</v>
      </c>
      <c r="AD801">
        <v>779</v>
      </c>
      <c r="AE801">
        <v>28320</v>
      </c>
      <c r="AF801" t="s">
        <v>2563</v>
      </c>
      <c r="AG801" t="s">
        <v>1135</v>
      </c>
      <c r="AH801" t="s">
        <v>145</v>
      </c>
      <c r="AI801" t="s">
        <v>25</v>
      </c>
      <c r="AJ801">
        <v>6746</v>
      </c>
      <c r="AK801" t="s">
        <v>1112</v>
      </c>
      <c r="AL801" t="s">
        <v>1566</v>
      </c>
      <c r="AT801" t="str">
        <f t="shared" si="48"/>
        <v>F E001-00000030</v>
      </c>
      <c r="AU801">
        <f t="shared" si="49"/>
        <v>1905.93</v>
      </c>
      <c r="AV801">
        <f t="shared" si="50"/>
        <v>343.06999999999903</v>
      </c>
      <c r="AW801">
        <f t="shared" si="51"/>
        <v>2249</v>
      </c>
    </row>
    <row r="802" spans="1:49" ht="15" customHeight="1">
      <c r="A802" t="s">
        <v>1183</v>
      </c>
      <c r="B802" s="17" t="s">
        <v>1565</v>
      </c>
      <c r="C802" t="s">
        <v>21</v>
      </c>
      <c r="D802" s="10">
        <v>45779</v>
      </c>
      <c r="F802" t="s">
        <v>886</v>
      </c>
      <c r="H802" t="s">
        <v>137</v>
      </c>
      <c r="I802">
        <v>20609119277</v>
      </c>
      <c r="J802" t="s">
        <v>2557</v>
      </c>
      <c r="K802" s="10">
        <v>45779</v>
      </c>
      <c r="Q802">
        <v>1842</v>
      </c>
      <c r="R802">
        <v>1</v>
      </c>
      <c r="S802">
        <v>169.49</v>
      </c>
      <c r="T802">
        <v>200</v>
      </c>
      <c r="U802">
        <v>0</v>
      </c>
      <c r="V802">
        <v>169.49</v>
      </c>
      <c r="W802">
        <v>18</v>
      </c>
      <c r="X802" s="17">
        <v>30.509999999999899</v>
      </c>
      <c r="Y802">
        <v>200</v>
      </c>
      <c r="Z802">
        <v>1</v>
      </c>
      <c r="AA802">
        <v>1</v>
      </c>
      <c r="AB802">
        <v>5</v>
      </c>
      <c r="AC802" t="s">
        <v>138</v>
      </c>
      <c r="AD802">
        <v>779</v>
      </c>
      <c r="AE802">
        <v>28321</v>
      </c>
      <c r="AF802" t="s">
        <v>2125</v>
      </c>
      <c r="AG802" t="s">
        <v>1135</v>
      </c>
      <c r="AH802" t="s">
        <v>145</v>
      </c>
      <c r="AI802" t="s">
        <v>25</v>
      </c>
      <c r="AJ802">
        <v>6746</v>
      </c>
      <c r="AK802" t="s">
        <v>1112</v>
      </c>
      <c r="AL802" t="s">
        <v>1566</v>
      </c>
      <c r="AT802" t="str">
        <f t="shared" si="48"/>
        <v>F E001-00000030</v>
      </c>
      <c r="AU802">
        <f t="shared" si="49"/>
        <v>169.49</v>
      </c>
      <c r="AV802">
        <f t="shared" si="50"/>
        <v>30.509999999999899</v>
      </c>
      <c r="AW802">
        <f t="shared" si="51"/>
        <v>200</v>
      </c>
    </row>
    <row r="803" spans="1:49" ht="15" customHeight="1">
      <c r="A803" t="s">
        <v>1567</v>
      </c>
      <c r="B803" s="17" t="s">
        <v>1568</v>
      </c>
      <c r="C803" t="s">
        <v>21</v>
      </c>
      <c r="D803" s="10">
        <v>45778</v>
      </c>
      <c r="F803" t="s">
        <v>267</v>
      </c>
      <c r="G803" t="s">
        <v>1044</v>
      </c>
      <c r="H803" t="s">
        <v>137</v>
      </c>
      <c r="I803">
        <v>20549068201</v>
      </c>
      <c r="J803" t="s">
        <v>2564</v>
      </c>
      <c r="K803" s="10">
        <v>45778</v>
      </c>
      <c r="Q803">
        <v>1891</v>
      </c>
      <c r="R803">
        <v>1</v>
      </c>
      <c r="S803">
        <v>193.23</v>
      </c>
      <c r="T803">
        <v>228.01</v>
      </c>
      <c r="U803">
        <v>0</v>
      </c>
      <c r="V803">
        <v>193.23</v>
      </c>
      <c r="W803">
        <v>18</v>
      </c>
      <c r="X803">
        <v>34.78</v>
      </c>
      <c r="Y803">
        <v>228.01</v>
      </c>
      <c r="Z803">
        <v>1</v>
      </c>
      <c r="AA803">
        <v>1</v>
      </c>
      <c r="AB803">
        <v>2</v>
      </c>
      <c r="AC803" t="s">
        <v>1045</v>
      </c>
      <c r="AD803">
        <v>561</v>
      </c>
      <c r="AE803">
        <v>28526</v>
      </c>
      <c r="AF803" t="s">
        <v>1569</v>
      </c>
      <c r="AG803" t="s">
        <v>139</v>
      </c>
      <c r="AH803" t="s">
        <v>145</v>
      </c>
      <c r="AI803" t="s">
        <v>25</v>
      </c>
      <c r="AJ803">
        <v>6743</v>
      </c>
      <c r="AK803" t="s">
        <v>1040</v>
      </c>
      <c r="AL803" t="s">
        <v>1116</v>
      </c>
      <c r="AT803" t="str">
        <f t="shared" si="48"/>
        <v>F FE25-00003199</v>
      </c>
      <c r="AU803">
        <f t="shared" si="49"/>
        <v>193.23</v>
      </c>
      <c r="AV803">
        <f t="shared" si="50"/>
        <v>34.78</v>
      </c>
      <c r="AW803">
        <f t="shared" si="51"/>
        <v>228.01</v>
      </c>
    </row>
    <row r="804" spans="1:49" ht="15" customHeight="1">
      <c r="A804" t="s">
        <v>1256</v>
      </c>
      <c r="B804" s="17" t="s">
        <v>1570</v>
      </c>
      <c r="C804" t="s">
        <v>21</v>
      </c>
      <c r="D804" s="10">
        <v>45777</v>
      </c>
      <c r="F804" t="s">
        <v>243</v>
      </c>
      <c r="G804" t="s">
        <v>1044</v>
      </c>
      <c r="H804" t="s">
        <v>137</v>
      </c>
      <c r="I804">
        <v>20430785266</v>
      </c>
      <c r="J804" t="s">
        <v>2565</v>
      </c>
      <c r="K804" s="10">
        <v>45777</v>
      </c>
      <c r="Q804">
        <v>1824</v>
      </c>
      <c r="R804">
        <v>48</v>
      </c>
      <c r="S804" s="17" t="s">
        <v>1830</v>
      </c>
      <c r="T804" s="17" t="s">
        <v>1831</v>
      </c>
      <c r="U804">
        <v>0</v>
      </c>
      <c r="V804">
        <v>835.2</v>
      </c>
      <c r="W804">
        <v>18</v>
      </c>
      <c r="X804" s="17">
        <v>150.33999999999901</v>
      </c>
      <c r="Y804">
        <v>985.54</v>
      </c>
      <c r="Z804">
        <v>1</v>
      </c>
      <c r="AA804">
        <v>1</v>
      </c>
      <c r="AB804">
        <v>5</v>
      </c>
      <c r="AC804" t="s">
        <v>138</v>
      </c>
      <c r="AD804">
        <v>470</v>
      </c>
      <c r="AE804">
        <v>28475</v>
      </c>
      <c r="AF804" t="s">
        <v>2059</v>
      </c>
      <c r="AG804" t="s">
        <v>139</v>
      </c>
      <c r="AH804" t="s">
        <v>145</v>
      </c>
      <c r="AI804" t="s">
        <v>25</v>
      </c>
      <c r="AJ804">
        <v>6748</v>
      </c>
      <c r="AK804" t="s">
        <v>1387</v>
      </c>
      <c r="AL804" t="s">
        <v>1086</v>
      </c>
      <c r="AT804" t="str">
        <f t="shared" si="48"/>
        <v>F F001-00023949</v>
      </c>
      <c r="AU804">
        <f t="shared" si="49"/>
        <v>835.2</v>
      </c>
      <c r="AV804">
        <f t="shared" si="50"/>
        <v>150.33999999999901</v>
      </c>
      <c r="AW804">
        <f t="shared" si="51"/>
        <v>985.54</v>
      </c>
    </row>
    <row r="805" spans="1:49" ht="15" customHeight="1">
      <c r="A805" t="s">
        <v>1256</v>
      </c>
      <c r="B805" s="17" t="s">
        <v>1570</v>
      </c>
      <c r="C805" t="s">
        <v>21</v>
      </c>
      <c r="D805" s="10">
        <v>45777</v>
      </c>
      <c r="F805" t="s">
        <v>243</v>
      </c>
      <c r="G805" t="s">
        <v>1044</v>
      </c>
      <c r="H805" t="s">
        <v>137</v>
      </c>
      <c r="I805">
        <v>20430785266</v>
      </c>
      <c r="J805" t="s">
        <v>2565</v>
      </c>
      <c r="K805" s="10">
        <v>45777</v>
      </c>
      <c r="Q805">
        <v>1825</v>
      </c>
      <c r="R805">
        <v>2</v>
      </c>
      <c r="S805">
        <v>64</v>
      </c>
      <c r="T805">
        <v>75.52</v>
      </c>
      <c r="U805">
        <v>0</v>
      </c>
      <c r="V805">
        <v>128</v>
      </c>
      <c r="W805">
        <v>18</v>
      </c>
      <c r="X805" s="17">
        <v>23.0399999999999</v>
      </c>
      <c r="Y805">
        <v>151.04</v>
      </c>
      <c r="Z805">
        <v>1</v>
      </c>
      <c r="AA805">
        <v>1</v>
      </c>
      <c r="AB805">
        <v>5</v>
      </c>
      <c r="AC805" t="s">
        <v>138</v>
      </c>
      <c r="AD805">
        <v>470</v>
      </c>
      <c r="AE805">
        <v>28476</v>
      </c>
      <c r="AF805" t="s">
        <v>2099</v>
      </c>
      <c r="AG805" t="s">
        <v>139</v>
      </c>
      <c r="AH805" t="s">
        <v>145</v>
      </c>
      <c r="AI805" t="s">
        <v>25</v>
      </c>
      <c r="AJ805">
        <v>6748</v>
      </c>
      <c r="AK805" t="s">
        <v>1387</v>
      </c>
      <c r="AL805" t="s">
        <v>1086</v>
      </c>
      <c r="AT805" t="str">
        <f t="shared" si="48"/>
        <v>F F001-00023949</v>
      </c>
      <c r="AU805">
        <f t="shared" si="49"/>
        <v>128</v>
      </c>
      <c r="AV805">
        <f t="shared" si="50"/>
        <v>23.0399999999999</v>
      </c>
      <c r="AW805">
        <f t="shared" si="51"/>
        <v>151.04</v>
      </c>
    </row>
    <row r="806" spans="1:49" ht="15" customHeight="1">
      <c r="A806" t="s">
        <v>1183</v>
      </c>
      <c r="B806" s="17" t="s">
        <v>1571</v>
      </c>
      <c r="C806" t="s">
        <v>21</v>
      </c>
      <c r="D806" s="10">
        <v>45777</v>
      </c>
      <c r="F806" t="s">
        <v>392</v>
      </c>
      <c r="G806" t="s">
        <v>1044</v>
      </c>
      <c r="H806" t="s">
        <v>137</v>
      </c>
      <c r="I806">
        <v>10734630620</v>
      </c>
      <c r="J806" t="s">
        <v>2566</v>
      </c>
      <c r="K806" s="10">
        <v>45777</v>
      </c>
      <c r="Q806">
        <v>220</v>
      </c>
      <c r="R806">
        <v>11</v>
      </c>
      <c r="S806" s="17" t="s">
        <v>1832</v>
      </c>
      <c r="T806">
        <v>485</v>
      </c>
      <c r="U806">
        <v>0</v>
      </c>
      <c r="V806">
        <v>4521.1899999999996</v>
      </c>
      <c r="W806">
        <v>18</v>
      </c>
      <c r="X806" s="17">
        <v>813.81</v>
      </c>
      <c r="Y806">
        <v>5335</v>
      </c>
      <c r="Z806">
        <v>1</v>
      </c>
      <c r="AA806">
        <v>1</v>
      </c>
      <c r="AB806">
        <v>5</v>
      </c>
      <c r="AC806" t="s">
        <v>138</v>
      </c>
      <c r="AD806">
        <v>482</v>
      </c>
      <c r="AE806">
        <v>28466</v>
      </c>
      <c r="AF806" t="s">
        <v>2095</v>
      </c>
      <c r="AG806" t="s">
        <v>1171</v>
      </c>
      <c r="AH806" t="s">
        <v>145</v>
      </c>
      <c r="AI806" t="s">
        <v>25</v>
      </c>
      <c r="AJ806">
        <v>6748</v>
      </c>
      <c r="AK806" t="s">
        <v>1387</v>
      </c>
      <c r="AL806" t="s">
        <v>1086</v>
      </c>
      <c r="AT806" t="str">
        <f t="shared" si="48"/>
        <v>F E001-00000238</v>
      </c>
      <c r="AU806">
        <f t="shared" si="49"/>
        <v>4521.1899999999996</v>
      </c>
      <c r="AV806">
        <f t="shared" si="50"/>
        <v>813.81</v>
      </c>
      <c r="AW806">
        <f t="shared" si="51"/>
        <v>5335</v>
      </c>
    </row>
    <row r="807" spans="1:49" ht="15" customHeight="1">
      <c r="A807" t="s">
        <v>1172</v>
      </c>
      <c r="B807">
        <v>8</v>
      </c>
      <c r="C807" t="s">
        <v>21</v>
      </c>
      <c r="D807" s="10">
        <v>45777</v>
      </c>
      <c r="F807" t="s">
        <v>958</v>
      </c>
      <c r="H807" t="s">
        <v>137</v>
      </c>
      <c r="I807">
        <v>10722605816</v>
      </c>
      <c r="J807" t="s">
        <v>2567</v>
      </c>
      <c r="K807" s="10">
        <v>45777</v>
      </c>
      <c r="Q807">
        <v>278</v>
      </c>
      <c r="R807">
        <v>1</v>
      </c>
      <c r="S807">
        <v>1650</v>
      </c>
      <c r="T807">
        <v>1650</v>
      </c>
      <c r="U807">
        <v>0</v>
      </c>
      <c r="V807">
        <v>1650</v>
      </c>
      <c r="W807">
        <v>0</v>
      </c>
      <c r="X807">
        <v>0</v>
      </c>
      <c r="Y807">
        <v>1650</v>
      </c>
      <c r="Z807">
        <v>1</v>
      </c>
      <c r="AA807">
        <v>1</v>
      </c>
      <c r="AB807">
        <v>5</v>
      </c>
      <c r="AC807" t="s">
        <v>138</v>
      </c>
      <c r="AD807">
        <v>1758</v>
      </c>
      <c r="AE807">
        <v>28303</v>
      </c>
      <c r="AF807" t="s">
        <v>1994</v>
      </c>
      <c r="AG807" t="s">
        <v>138</v>
      </c>
      <c r="AH807" t="s">
        <v>145</v>
      </c>
      <c r="AI807" t="s">
        <v>25</v>
      </c>
      <c r="AJ807">
        <v>6743</v>
      </c>
      <c r="AK807" t="s">
        <v>1040</v>
      </c>
      <c r="AL807" t="s">
        <v>1123</v>
      </c>
      <c r="AT807" t="str">
        <f t="shared" si="48"/>
        <v>R E001-8</v>
      </c>
      <c r="AU807">
        <f t="shared" si="49"/>
        <v>1650</v>
      </c>
      <c r="AV807">
        <f t="shared" si="50"/>
        <v>0</v>
      </c>
      <c r="AW807">
        <f t="shared" si="51"/>
        <v>1650</v>
      </c>
    </row>
    <row r="808" spans="1:49" ht="15" customHeight="1">
      <c r="A808" t="s">
        <v>1172</v>
      </c>
      <c r="B808">
        <v>28</v>
      </c>
      <c r="C808" t="s">
        <v>21</v>
      </c>
      <c r="D808" s="10">
        <v>45777</v>
      </c>
      <c r="F808" t="s">
        <v>967</v>
      </c>
      <c r="H808" t="s">
        <v>137</v>
      </c>
      <c r="I808">
        <v>10746299830</v>
      </c>
      <c r="J808" t="s">
        <v>2568</v>
      </c>
      <c r="K808" s="10">
        <v>45777</v>
      </c>
      <c r="Q808">
        <v>279</v>
      </c>
      <c r="R808">
        <v>1</v>
      </c>
      <c r="S808">
        <v>1600</v>
      </c>
      <c r="T808">
        <v>1600</v>
      </c>
      <c r="U808">
        <v>0</v>
      </c>
      <c r="V808">
        <v>1600</v>
      </c>
      <c r="W808">
        <v>0</v>
      </c>
      <c r="X808">
        <v>0</v>
      </c>
      <c r="Y808">
        <v>1600</v>
      </c>
      <c r="Z808">
        <v>1</v>
      </c>
      <c r="AA808">
        <v>1</v>
      </c>
      <c r="AB808">
        <v>5</v>
      </c>
      <c r="AC808" t="s">
        <v>138</v>
      </c>
      <c r="AD808">
        <v>1756</v>
      </c>
      <c r="AE808">
        <v>28297</v>
      </c>
      <c r="AF808" t="s">
        <v>2061</v>
      </c>
      <c r="AG808" t="s">
        <v>138</v>
      </c>
      <c r="AH808" t="s">
        <v>145</v>
      </c>
      <c r="AI808" t="s">
        <v>25</v>
      </c>
      <c r="AJ808">
        <v>6743</v>
      </c>
      <c r="AK808" t="s">
        <v>1040</v>
      </c>
      <c r="AL808" t="s">
        <v>1123</v>
      </c>
      <c r="AT808" t="str">
        <f t="shared" si="48"/>
        <v>R E001-28</v>
      </c>
      <c r="AU808">
        <f t="shared" si="49"/>
        <v>1600</v>
      </c>
      <c r="AV808">
        <f t="shared" si="50"/>
        <v>0</v>
      </c>
      <c r="AW808">
        <f t="shared" si="51"/>
        <v>1600</v>
      </c>
    </row>
    <row r="809" spans="1:49" ht="15" customHeight="1">
      <c r="A809" t="s">
        <v>1172</v>
      </c>
      <c r="B809">
        <v>12</v>
      </c>
      <c r="C809" t="s">
        <v>21</v>
      </c>
      <c r="D809" s="10">
        <v>45777</v>
      </c>
      <c r="F809" t="s">
        <v>961</v>
      </c>
      <c r="H809" t="s">
        <v>137</v>
      </c>
      <c r="I809">
        <v>10705708601</v>
      </c>
      <c r="J809" t="s">
        <v>2569</v>
      </c>
      <c r="K809" s="10">
        <v>45777</v>
      </c>
      <c r="Q809">
        <v>279</v>
      </c>
      <c r="R809">
        <v>1</v>
      </c>
      <c r="S809">
        <v>1700</v>
      </c>
      <c r="T809">
        <v>1700</v>
      </c>
      <c r="U809">
        <v>0</v>
      </c>
      <c r="V809">
        <v>1700</v>
      </c>
      <c r="W809">
        <v>0</v>
      </c>
      <c r="X809">
        <v>0</v>
      </c>
      <c r="Y809">
        <v>1700</v>
      </c>
      <c r="Z809">
        <v>1</v>
      </c>
      <c r="AA809">
        <v>1</v>
      </c>
      <c r="AB809">
        <v>5</v>
      </c>
      <c r="AC809" t="s">
        <v>138</v>
      </c>
      <c r="AD809">
        <v>1759</v>
      </c>
      <c r="AE809">
        <v>28275</v>
      </c>
      <c r="AF809" t="s">
        <v>2061</v>
      </c>
      <c r="AG809" t="s">
        <v>138</v>
      </c>
      <c r="AH809" t="s">
        <v>145</v>
      </c>
      <c r="AI809" t="s">
        <v>25</v>
      </c>
      <c r="AJ809">
        <v>6743</v>
      </c>
      <c r="AK809" t="s">
        <v>1040</v>
      </c>
      <c r="AL809" t="s">
        <v>1123</v>
      </c>
      <c r="AT809" t="str">
        <f t="shared" si="48"/>
        <v>R E001-12</v>
      </c>
      <c r="AU809">
        <f t="shared" si="49"/>
        <v>1700</v>
      </c>
      <c r="AV809">
        <f t="shared" si="50"/>
        <v>0</v>
      </c>
      <c r="AW809">
        <f t="shared" si="51"/>
        <v>1700</v>
      </c>
    </row>
    <row r="810" spans="1:49" ht="15" customHeight="1">
      <c r="A810" t="s">
        <v>1172</v>
      </c>
      <c r="B810">
        <v>22</v>
      </c>
      <c r="C810" t="s">
        <v>21</v>
      </c>
      <c r="D810" s="10">
        <v>45777</v>
      </c>
      <c r="F810" t="s">
        <v>959</v>
      </c>
      <c r="H810" t="s">
        <v>137</v>
      </c>
      <c r="I810">
        <v>10733794131</v>
      </c>
      <c r="J810" t="s">
        <v>2570</v>
      </c>
      <c r="K810" s="10">
        <v>45777</v>
      </c>
      <c r="Q810">
        <v>278</v>
      </c>
      <c r="R810">
        <v>1</v>
      </c>
      <c r="S810">
        <v>1600</v>
      </c>
      <c r="T810">
        <v>1600</v>
      </c>
      <c r="U810">
        <v>0</v>
      </c>
      <c r="V810">
        <v>1600</v>
      </c>
      <c r="W810">
        <v>0</v>
      </c>
      <c r="X810">
        <v>0</v>
      </c>
      <c r="Y810">
        <v>1600</v>
      </c>
      <c r="Z810">
        <v>1</v>
      </c>
      <c r="AA810">
        <v>1</v>
      </c>
      <c r="AB810">
        <v>2</v>
      </c>
      <c r="AC810" t="s">
        <v>1045</v>
      </c>
      <c r="AD810">
        <v>1757</v>
      </c>
      <c r="AE810">
        <v>28271</v>
      </c>
      <c r="AF810" t="s">
        <v>1994</v>
      </c>
      <c r="AG810" t="s">
        <v>138</v>
      </c>
      <c r="AH810" t="s">
        <v>145</v>
      </c>
      <c r="AI810" t="s">
        <v>25</v>
      </c>
      <c r="AJ810">
        <v>6743</v>
      </c>
      <c r="AK810" t="s">
        <v>1040</v>
      </c>
      <c r="AL810" t="s">
        <v>1123</v>
      </c>
      <c r="AT810" t="str">
        <f t="shared" si="48"/>
        <v>R E001-22</v>
      </c>
      <c r="AU810">
        <f t="shared" si="49"/>
        <v>1600</v>
      </c>
      <c r="AV810">
        <f t="shared" si="50"/>
        <v>0</v>
      </c>
      <c r="AW810">
        <f t="shared" si="51"/>
        <v>1600</v>
      </c>
    </row>
    <row r="811" spans="1:49" ht="15" customHeight="1">
      <c r="A811" t="s">
        <v>1183</v>
      </c>
      <c r="B811" s="17" t="s">
        <v>1572</v>
      </c>
      <c r="C811" t="s">
        <v>21</v>
      </c>
      <c r="D811" s="10">
        <v>45777</v>
      </c>
      <c r="F811" t="s">
        <v>328</v>
      </c>
      <c r="G811" t="s">
        <v>1122</v>
      </c>
      <c r="H811" t="s">
        <v>137</v>
      </c>
      <c r="I811">
        <v>20563684268</v>
      </c>
      <c r="J811" t="s">
        <v>2571</v>
      </c>
      <c r="K811" s="10">
        <v>45777</v>
      </c>
      <c r="Q811">
        <v>278</v>
      </c>
      <c r="R811">
        <v>1</v>
      </c>
      <c r="S811">
        <v>10500</v>
      </c>
      <c r="T811">
        <v>12390</v>
      </c>
      <c r="U811">
        <v>0</v>
      </c>
      <c r="V811">
        <v>10500</v>
      </c>
      <c r="W811">
        <v>18</v>
      </c>
      <c r="X811">
        <v>1890</v>
      </c>
      <c r="Y811">
        <v>12390</v>
      </c>
      <c r="Z811">
        <v>1</v>
      </c>
      <c r="AA811">
        <v>1</v>
      </c>
      <c r="AB811">
        <v>2</v>
      </c>
      <c r="AC811" t="s">
        <v>1045</v>
      </c>
      <c r="AD811">
        <v>384</v>
      </c>
      <c r="AE811">
        <v>28265</v>
      </c>
      <c r="AF811" t="s">
        <v>1994</v>
      </c>
      <c r="AG811" t="s">
        <v>138</v>
      </c>
      <c r="AH811" t="s">
        <v>145</v>
      </c>
      <c r="AI811" t="s">
        <v>25</v>
      </c>
      <c r="AJ811">
        <v>6743</v>
      </c>
      <c r="AK811" t="s">
        <v>1040</v>
      </c>
      <c r="AL811" t="s">
        <v>1123</v>
      </c>
      <c r="AT811" t="str">
        <f t="shared" si="48"/>
        <v>F E001-00000485</v>
      </c>
      <c r="AU811">
        <f t="shared" si="49"/>
        <v>10500</v>
      </c>
      <c r="AV811">
        <f t="shared" si="50"/>
        <v>1890</v>
      </c>
      <c r="AW811">
        <f t="shared" si="51"/>
        <v>12390</v>
      </c>
    </row>
    <row r="812" spans="1:49" ht="15" customHeight="1">
      <c r="A812" t="s">
        <v>1183</v>
      </c>
      <c r="B812" s="17" t="s">
        <v>1573</v>
      </c>
      <c r="C812" t="s">
        <v>21</v>
      </c>
      <c r="D812" s="10">
        <v>45777</v>
      </c>
      <c r="F812" t="s">
        <v>392</v>
      </c>
      <c r="G812" t="s">
        <v>1044</v>
      </c>
      <c r="H812" t="s">
        <v>137</v>
      </c>
      <c r="I812">
        <v>10734630620</v>
      </c>
      <c r="J812" t="s">
        <v>2572</v>
      </c>
      <c r="K812" s="10">
        <v>45777</v>
      </c>
      <c r="Q812">
        <v>220</v>
      </c>
      <c r="R812">
        <v>1</v>
      </c>
      <c r="S812">
        <v>440.68</v>
      </c>
      <c r="T812">
        <v>520</v>
      </c>
      <c r="U812">
        <v>0</v>
      </c>
      <c r="V812">
        <v>440.68</v>
      </c>
      <c r="W812">
        <v>18</v>
      </c>
      <c r="X812">
        <v>79.319999999999993</v>
      </c>
      <c r="Y812">
        <v>520</v>
      </c>
      <c r="Z812">
        <v>1</v>
      </c>
      <c r="AA812">
        <v>1</v>
      </c>
      <c r="AB812">
        <v>5</v>
      </c>
      <c r="AC812" t="s">
        <v>138</v>
      </c>
      <c r="AD812">
        <v>482</v>
      </c>
      <c r="AE812">
        <v>28250</v>
      </c>
      <c r="AF812" t="s">
        <v>2095</v>
      </c>
      <c r="AG812" t="s">
        <v>1171</v>
      </c>
      <c r="AH812" t="s">
        <v>145</v>
      </c>
      <c r="AI812" t="s">
        <v>25</v>
      </c>
      <c r="AJ812">
        <v>6748</v>
      </c>
      <c r="AK812" t="s">
        <v>1387</v>
      </c>
      <c r="AL812" t="s">
        <v>1086</v>
      </c>
      <c r="AT812" t="str">
        <f t="shared" si="48"/>
        <v>F E001-00000239</v>
      </c>
      <c r="AU812">
        <f t="shared" si="49"/>
        <v>440.68</v>
      </c>
      <c r="AV812">
        <f t="shared" si="50"/>
        <v>79.319999999999993</v>
      </c>
      <c r="AW812">
        <f t="shared" si="51"/>
        <v>520</v>
      </c>
    </row>
    <row r="813" spans="1:49" ht="15" customHeight="1">
      <c r="A813" t="s">
        <v>1183</v>
      </c>
      <c r="B813" s="17" t="s">
        <v>1574</v>
      </c>
      <c r="C813" t="s">
        <v>21</v>
      </c>
      <c r="D813" s="10">
        <v>45777</v>
      </c>
      <c r="F813" t="s">
        <v>328</v>
      </c>
      <c r="G813" t="s">
        <v>1122</v>
      </c>
      <c r="H813" t="s">
        <v>137</v>
      </c>
      <c r="I813">
        <v>20563684268</v>
      </c>
      <c r="J813" t="s">
        <v>2573</v>
      </c>
      <c r="K813" s="10">
        <v>45777</v>
      </c>
      <c r="Q813">
        <v>278</v>
      </c>
      <c r="R813">
        <v>1</v>
      </c>
      <c r="S813">
        <v>7450</v>
      </c>
      <c r="T813">
        <v>8791</v>
      </c>
      <c r="U813">
        <v>0</v>
      </c>
      <c r="V813">
        <v>7450</v>
      </c>
      <c r="W813">
        <v>18</v>
      </c>
      <c r="X813">
        <v>1341</v>
      </c>
      <c r="Y813">
        <v>8791</v>
      </c>
      <c r="Z813">
        <v>1</v>
      </c>
      <c r="AA813">
        <v>1</v>
      </c>
      <c r="AB813">
        <v>2</v>
      </c>
      <c r="AC813" t="s">
        <v>1045</v>
      </c>
      <c r="AD813">
        <v>384</v>
      </c>
      <c r="AE813">
        <v>28247</v>
      </c>
      <c r="AF813" t="s">
        <v>1994</v>
      </c>
      <c r="AG813" t="s">
        <v>138</v>
      </c>
      <c r="AH813" t="s">
        <v>145</v>
      </c>
      <c r="AI813" t="s">
        <v>25</v>
      </c>
      <c r="AJ813">
        <v>6743</v>
      </c>
      <c r="AK813" t="s">
        <v>1040</v>
      </c>
      <c r="AL813" t="s">
        <v>1123</v>
      </c>
      <c r="AT813" t="str">
        <f t="shared" si="48"/>
        <v>F E001-00000484</v>
      </c>
      <c r="AU813">
        <f t="shared" si="49"/>
        <v>7450</v>
      </c>
      <c r="AV813">
        <f t="shared" si="50"/>
        <v>1341</v>
      </c>
      <c r="AW813">
        <f t="shared" si="51"/>
        <v>8791</v>
      </c>
    </row>
    <row r="814" spans="1:49" ht="15" customHeight="1">
      <c r="A814" t="s">
        <v>1183</v>
      </c>
      <c r="B814" s="17" t="s">
        <v>1575</v>
      </c>
      <c r="C814" t="s">
        <v>21</v>
      </c>
      <c r="D814" s="10">
        <v>45777</v>
      </c>
      <c r="F814" t="s">
        <v>328</v>
      </c>
      <c r="G814" t="s">
        <v>1122</v>
      </c>
      <c r="H814" t="s">
        <v>137</v>
      </c>
      <c r="I814">
        <v>20563684268</v>
      </c>
      <c r="J814" t="s">
        <v>2574</v>
      </c>
      <c r="K814" s="10">
        <v>45777</v>
      </c>
      <c r="Q814">
        <v>278</v>
      </c>
      <c r="R814">
        <v>1</v>
      </c>
      <c r="S814">
        <v>3140</v>
      </c>
      <c r="T814">
        <v>3705.2</v>
      </c>
      <c r="U814">
        <v>0</v>
      </c>
      <c r="V814">
        <v>3140</v>
      </c>
      <c r="W814">
        <v>18</v>
      </c>
      <c r="X814" s="17">
        <v>565.19999999999902</v>
      </c>
      <c r="Y814">
        <v>3705.2</v>
      </c>
      <c r="Z814">
        <v>1</v>
      </c>
      <c r="AA814">
        <v>1</v>
      </c>
      <c r="AB814">
        <v>2</v>
      </c>
      <c r="AC814" t="s">
        <v>1045</v>
      </c>
      <c r="AD814">
        <v>384</v>
      </c>
      <c r="AE814">
        <v>28244</v>
      </c>
      <c r="AF814" t="s">
        <v>1994</v>
      </c>
      <c r="AG814" t="s">
        <v>138</v>
      </c>
      <c r="AH814" t="s">
        <v>145</v>
      </c>
      <c r="AI814" t="s">
        <v>25</v>
      </c>
      <c r="AJ814">
        <v>6743</v>
      </c>
      <c r="AK814" t="s">
        <v>1040</v>
      </c>
      <c r="AL814" t="s">
        <v>1123</v>
      </c>
      <c r="AT814" t="str">
        <f t="shared" si="48"/>
        <v>F E001-00000483</v>
      </c>
      <c r="AU814">
        <f t="shared" si="49"/>
        <v>3140</v>
      </c>
      <c r="AV814">
        <f t="shared" si="50"/>
        <v>565.19999999999902</v>
      </c>
      <c r="AW814">
        <f t="shared" si="51"/>
        <v>3705.2</v>
      </c>
    </row>
    <row r="815" spans="1:49" ht="15" customHeight="1">
      <c r="A815" t="s">
        <v>1172</v>
      </c>
      <c r="B815">
        <v>35</v>
      </c>
      <c r="C815" t="s">
        <v>21</v>
      </c>
      <c r="D815" s="10">
        <v>45777</v>
      </c>
      <c r="F815" t="s">
        <v>965</v>
      </c>
      <c r="H815" t="s">
        <v>137</v>
      </c>
      <c r="I815">
        <v>10712395210</v>
      </c>
      <c r="J815" t="s">
        <v>2575</v>
      </c>
      <c r="K815" s="10">
        <v>45777</v>
      </c>
      <c r="Q815">
        <v>1832</v>
      </c>
      <c r="R815">
        <v>1</v>
      </c>
      <c r="S815">
        <v>2000</v>
      </c>
      <c r="T815">
        <v>2000</v>
      </c>
      <c r="U815">
        <v>0</v>
      </c>
      <c r="V815">
        <v>2000</v>
      </c>
      <c r="W815">
        <v>0</v>
      </c>
      <c r="X815">
        <v>0</v>
      </c>
      <c r="Y815">
        <v>2000</v>
      </c>
      <c r="Z815">
        <v>1</v>
      </c>
      <c r="AA815">
        <v>1</v>
      </c>
      <c r="AB815">
        <v>5</v>
      </c>
      <c r="AC815" t="s">
        <v>138</v>
      </c>
      <c r="AD815">
        <v>1755</v>
      </c>
      <c r="AE815">
        <v>28242</v>
      </c>
      <c r="AF815" t="s">
        <v>2576</v>
      </c>
      <c r="AG815" t="s">
        <v>139</v>
      </c>
      <c r="AH815" t="s">
        <v>145</v>
      </c>
      <c r="AI815" t="s">
        <v>25</v>
      </c>
      <c r="AJ815">
        <v>6743</v>
      </c>
      <c r="AK815" t="s">
        <v>1040</v>
      </c>
      <c r="AL815" t="s">
        <v>1123</v>
      </c>
      <c r="AT815" t="str">
        <f t="shared" si="48"/>
        <v>R E001-35</v>
      </c>
      <c r="AU815">
        <f t="shared" si="49"/>
        <v>2000</v>
      </c>
      <c r="AV815">
        <f t="shared" si="50"/>
        <v>0</v>
      </c>
      <c r="AW815">
        <f t="shared" si="51"/>
        <v>2000</v>
      </c>
    </row>
    <row r="816" spans="1:49" ht="15" customHeight="1">
      <c r="A816" t="s">
        <v>1172</v>
      </c>
      <c r="B816">
        <v>7</v>
      </c>
      <c r="C816" t="s">
        <v>21</v>
      </c>
      <c r="D816" s="10">
        <v>45777</v>
      </c>
      <c r="F816" t="s">
        <v>963</v>
      </c>
      <c r="H816" t="s">
        <v>137</v>
      </c>
      <c r="I816">
        <v>10721682094</v>
      </c>
      <c r="J816" t="s">
        <v>2577</v>
      </c>
      <c r="K816" s="10">
        <v>45777</v>
      </c>
      <c r="Q816">
        <v>1831</v>
      </c>
      <c r="R816">
        <v>1</v>
      </c>
      <c r="S816">
        <v>1300</v>
      </c>
      <c r="T816">
        <v>1300</v>
      </c>
      <c r="U816">
        <v>0</v>
      </c>
      <c r="V816">
        <v>1300</v>
      </c>
      <c r="W816">
        <v>0</v>
      </c>
      <c r="X816">
        <v>0</v>
      </c>
      <c r="Y816">
        <v>1300</v>
      </c>
      <c r="Z816">
        <v>1</v>
      </c>
      <c r="AA816">
        <v>1</v>
      </c>
      <c r="AB816">
        <v>5</v>
      </c>
      <c r="AC816" t="s">
        <v>138</v>
      </c>
      <c r="AD816">
        <v>1754</v>
      </c>
      <c r="AE816">
        <v>28240</v>
      </c>
      <c r="AF816" t="s">
        <v>2578</v>
      </c>
      <c r="AG816" t="s">
        <v>139</v>
      </c>
      <c r="AH816" t="s">
        <v>145</v>
      </c>
      <c r="AI816" t="s">
        <v>25</v>
      </c>
      <c r="AJ816">
        <v>6743</v>
      </c>
      <c r="AK816" t="s">
        <v>1040</v>
      </c>
      <c r="AL816" t="s">
        <v>1123</v>
      </c>
      <c r="AT816" t="str">
        <f t="shared" si="48"/>
        <v>R E001-7</v>
      </c>
      <c r="AU816">
        <f t="shared" si="49"/>
        <v>1300</v>
      </c>
      <c r="AV816">
        <f t="shared" si="50"/>
        <v>0</v>
      </c>
      <c r="AW816">
        <f t="shared" si="51"/>
        <v>1300</v>
      </c>
    </row>
    <row r="817" spans="1:49" ht="15" customHeight="1">
      <c r="A817" t="s">
        <v>1172</v>
      </c>
      <c r="B817">
        <v>14</v>
      </c>
      <c r="C817" t="s">
        <v>21</v>
      </c>
      <c r="D817" s="10">
        <v>45777</v>
      </c>
      <c r="F817" t="s">
        <v>971</v>
      </c>
      <c r="H817" t="s">
        <v>137</v>
      </c>
      <c r="I817">
        <v>10726750144</v>
      </c>
      <c r="J817" t="s">
        <v>2579</v>
      </c>
      <c r="K817" s="10">
        <v>45777</v>
      </c>
      <c r="Q817">
        <v>279</v>
      </c>
      <c r="R817">
        <v>1</v>
      </c>
      <c r="S817">
        <v>2000</v>
      </c>
      <c r="T817">
        <v>2000</v>
      </c>
      <c r="U817">
        <v>0</v>
      </c>
      <c r="V817">
        <v>2000</v>
      </c>
      <c r="W817">
        <v>0</v>
      </c>
      <c r="X817">
        <v>0</v>
      </c>
      <c r="Y817">
        <v>2000</v>
      </c>
      <c r="Z817">
        <v>1</v>
      </c>
      <c r="AA817">
        <v>1</v>
      </c>
      <c r="AB817">
        <v>2</v>
      </c>
      <c r="AC817" t="s">
        <v>1045</v>
      </c>
      <c r="AD817">
        <v>1753</v>
      </c>
      <c r="AE817">
        <v>28238</v>
      </c>
      <c r="AF817" t="s">
        <v>2061</v>
      </c>
      <c r="AG817" t="s">
        <v>138</v>
      </c>
      <c r="AH817" t="s">
        <v>145</v>
      </c>
      <c r="AI817" t="s">
        <v>25</v>
      </c>
      <c r="AJ817">
        <v>6743</v>
      </c>
      <c r="AK817" t="s">
        <v>1040</v>
      </c>
      <c r="AL817" t="s">
        <v>1123</v>
      </c>
      <c r="AT817" t="str">
        <f t="shared" si="48"/>
        <v>R E001-14</v>
      </c>
      <c r="AU817">
        <f t="shared" si="49"/>
        <v>2000</v>
      </c>
      <c r="AV817">
        <f t="shared" si="50"/>
        <v>0</v>
      </c>
      <c r="AW817">
        <f t="shared" si="51"/>
        <v>2000</v>
      </c>
    </row>
    <row r="818" spans="1:49" ht="15" customHeight="1">
      <c r="A818" t="s">
        <v>1183</v>
      </c>
      <c r="B818" s="17" t="s">
        <v>1558</v>
      </c>
      <c r="C818" t="s">
        <v>21</v>
      </c>
      <c r="D818" s="10">
        <v>45777</v>
      </c>
      <c r="F818" t="s">
        <v>546</v>
      </c>
      <c r="H818" t="s">
        <v>137</v>
      </c>
      <c r="I818">
        <v>10466293429</v>
      </c>
      <c r="J818" t="s">
        <v>2580</v>
      </c>
      <c r="K818" s="10">
        <v>45777</v>
      </c>
      <c r="Q818">
        <v>1829</v>
      </c>
      <c r="R818">
        <v>1</v>
      </c>
      <c r="S818">
        <v>4500</v>
      </c>
      <c r="T818">
        <v>5310</v>
      </c>
      <c r="U818">
        <v>0</v>
      </c>
      <c r="V818">
        <v>4500</v>
      </c>
      <c r="W818">
        <v>18</v>
      </c>
      <c r="X818">
        <v>810</v>
      </c>
      <c r="Y818">
        <v>5310</v>
      </c>
      <c r="Z818">
        <v>1</v>
      </c>
      <c r="AA818">
        <v>1</v>
      </c>
      <c r="AB818">
        <v>2</v>
      </c>
      <c r="AC818" t="s">
        <v>1045</v>
      </c>
      <c r="AD818">
        <v>1752</v>
      </c>
      <c r="AE818">
        <v>28234</v>
      </c>
      <c r="AF818" t="s">
        <v>1981</v>
      </c>
      <c r="AG818" t="s">
        <v>139</v>
      </c>
      <c r="AH818" t="s">
        <v>145</v>
      </c>
      <c r="AI818" t="s">
        <v>25</v>
      </c>
      <c r="AJ818">
        <v>877</v>
      </c>
      <c r="AK818" t="s">
        <v>147</v>
      </c>
      <c r="AL818" t="s">
        <v>1123</v>
      </c>
      <c r="AT818" t="str">
        <f t="shared" si="48"/>
        <v>F E001-00000031</v>
      </c>
      <c r="AU818">
        <f t="shared" si="49"/>
        <v>4500</v>
      </c>
      <c r="AV818">
        <f t="shared" si="50"/>
        <v>810</v>
      </c>
      <c r="AW818">
        <f t="shared" si="51"/>
        <v>5310</v>
      </c>
    </row>
    <row r="819" spans="1:49" ht="15" customHeight="1">
      <c r="A819" t="s">
        <v>1172</v>
      </c>
      <c r="B819">
        <v>23</v>
      </c>
      <c r="C819" t="s">
        <v>21</v>
      </c>
      <c r="D819" s="10">
        <v>45777</v>
      </c>
      <c r="F819" t="s">
        <v>969</v>
      </c>
      <c r="H819" t="s">
        <v>137</v>
      </c>
      <c r="I819">
        <v>10727814197</v>
      </c>
      <c r="J819" t="s">
        <v>2581</v>
      </c>
      <c r="K819" s="10">
        <v>45777</v>
      </c>
      <c r="Q819">
        <v>1827</v>
      </c>
      <c r="R819">
        <v>1</v>
      </c>
      <c r="S819">
        <v>2500</v>
      </c>
      <c r="T819">
        <v>2500</v>
      </c>
      <c r="U819">
        <v>0</v>
      </c>
      <c r="V819">
        <v>2500</v>
      </c>
      <c r="W819">
        <v>0</v>
      </c>
      <c r="X819">
        <v>0</v>
      </c>
      <c r="Y819">
        <v>2500</v>
      </c>
      <c r="Z819">
        <v>1</v>
      </c>
      <c r="AA819">
        <v>1</v>
      </c>
      <c r="AB819">
        <v>5</v>
      </c>
      <c r="AC819" t="s">
        <v>138</v>
      </c>
      <c r="AD819">
        <v>1751</v>
      </c>
      <c r="AE819">
        <v>28232</v>
      </c>
      <c r="AF819" t="s">
        <v>2582</v>
      </c>
      <c r="AG819" t="s">
        <v>139</v>
      </c>
      <c r="AH819" t="s">
        <v>145</v>
      </c>
      <c r="AI819" t="s">
        <v>25</v>
      </c>
      <c r="AJ819">
        <v>6743</v>
      </c>
      <c r="AK819" t="s">
        <v>1040</v>
      </c>
      <c r="AL819" t="s">
        <v>1123</v>
      </c>
      <c r="AT819" t="str">
        <f t="shared" si="48"/>
        <v>R E001-23</v>
      </c>
      <c r="AU819">
        <f t="shared" si="49"/>
        <v>2500</v>
      </c>
      <c r="AV819">
        <f t="shared" si="50"/>
        <v>0</v>
      </c>
      <c r="AW819">
        <f t="shared" si="51"/>
        <v>2500</v>
      </c>
    </row>
    <row r="820" spans="1:49" ht="15" customHeight="1">
      <c r="A820" t="s">
        <v>1183</v>
      </c>
      <c r="B820" s="17" t="s">
        <v>1303</v>
      </c>
      <c r="C820" t="s">
        <v>21</v>
      </c>
      <c r="D820" s="10">
        <v>45777</v>
      </c>
      <c r="F820" t="s">
        <v>455</v>
      </c>
      <c r="H820" t="s">
        <v>137</v>
      </c>
      <c r="I820">
        <v>10068780280</v>
      </c>
      <c r="J820" t="s">
        <v>2583</v>
      </c>
      <c r="K820" s="10">
        <v>45777</v>
      </c>
      <c r="Q820">
        <v>1826</v>
      </c>
      <c r="R820">
        <v>24</v>
      </c>
      <c r="S820">
        <v>45</v>
      </c>
      <c r="T820">
        <v>53.1</v>
      </c>
      <c r="U820">
        <v>0</v>
      </c>
      <c r="V820">
        <v>1080</v>
      </c>
      <c r="W820">
        <v>18</v>
      </c>
      <c r="X820" s="17">
        <v>194.4</v>
      </c>
      <c r="Y820">
        <v>1274.4000000000001</v>
      </c>
      <c r="Z820">
        <v>1</v>
      </c>
      <c r="AA820">
        <v>1</v>
      </c>
      <c r="AB820">
        <v>5</v>
      </c>
      <c r="AC820" t="s">
        <v>138</v>
      </c>
      <c r="AD820">
        <v>1492</v>
      </c>
      <c r="AE820">
        <v>28229</v>
      </c>
      <c r="AF820" t="s">
        <v>2126</v>
      </c>
      <c r="AG820" t="s">
        <v>139</v>
      </c>
      <c r="AH820" t="s">
        <v>145</v>
      </c>
      <c r="AI820" t="s">
        <v>25</v>
      </c>
      <c r="AJ820">
        <v>6804</v>
      </c>
      <c r="AK820" t="s">
        <v>1199</v>
      </c>
      <c r="AL820" t="s">
        <v>1213</v>
      </c>
      <c r="AT820" t="str">
        <f t="shared" si="48"/>
        <v>F E001-00000055</v>
      </c>
      <c r="AU820">
        <f t="shared" si="49"/>
        <v>1080</v>
      </c>
      <c r="AV820">
        <f t="shared" si="50"/>
        <v>194.4</v>
      </c>
      <c r="AW820">
        <f t="shared" si="51"/>
        <v>1274.4000000000001</v>
      </c>
    </row>
    <row r="821" spans="1:49" ht="15" customHeight="1">
      <c r="A821" t="s">
        <v>1183</v>
      </c>
      <c r="B821" s="17" t="s">
        <v>1576</v>
      </c>
      <c r="C821" t="s">
        <v>21</v>
      </c>
      <c r="D821" s="10">
        <v>45776</v>
      </c>
      <c r="F821" t="s">
        <v>1076</v>
      </c>
      <c r="H821" t="s">
        <v>137</v>
      </c>
      <c r="I821">
        <v>10440668581</v>
      </c>
      <c r="J821" t="s">
        <v>2584</v>
      </c>
      <c r="K821" s="10">
        <v>45776</v>
      </c>
      <c r="Q821">
        <v>1834</v>
      </c>
      <c r="R821">
        <v>1</v>
      </c>
      <c r="S821">
        <v>795</v>
      </c>
      <c r="T821">
        <v>938.1</v>
      </c>
      <c r="U821">
        <v>0</v>
      </c>
      <c r="V821">
        <v>795</v>
      </c>
      <c r="W821">
        <v>18</v>
      </c>
      <c r="X821" s="17">
        <v>143.1</v>
      </c>
      <c r="Y821">
        <v>938.1</v>
      </c>
      <c r="Z821">
        <v>1</v>
      </c>
      <c r="AA821">
        <v>1</v>
      </c>
      <c r="AB821">
        <v>5</v>
      </c>
      <c r="AC821" t="s">
        <v>138</v>
      </c>
      <c r="AD821">
        <v>1389</v>
      </c>
      <c r="AE821">
        <v>28290</v>
      </c>
      <c r="AF821" t="s">
        <v>2127</v>
      </c>
      <c r="AG821" t="s">
        <v>139</v>
      </c>
      <c r="AH821" t="s">
        <v>145</v>
      </c>
      <c r="AI821" t="s">
        <v>25</v>
      </c>
      <c r="AJ821">
        <v>6743</v>
      </c>
      <c r="AK821" t="s">
        <v>1040</v>
      </c>
      <c r="AL821" t="s">
        <v>1053</v>
      </c>
      <c r="AT821" t="str">
        <f t="shared" si="48"/>
        <v>F E001-00000019</v>
      </c>
      <c r="AU821">
        <f t="shared" si="49"/>
        <v>795</v>
      </c>
      <c r="AV821">
        <f t="shared" si="50"/>
        <v>143.1</v>
      </c>
      <c r="AW821">
        <f t="shared" si="51"/>
        <v>938.1</v>
      </c>
    </row>
    <row r="822" spans="1:49" ht="15" customHeight="1">
      <c r="A822" t="s">
        <v>1183</v>
      </c>
      <c r="B822" s="17" t="s">
        <v>143</v>
      </c>
      <c r="C822" t="s">
        <v>21</v>
      </c>
      <c r="D822" s="10">
        <v>45776</v>
      </c>
      <c r="F822" t="s">
        <v>1076</v>
      </c>
      <c r="H822" t="s">
        <v>137</v>
      </c>
      <c r="I822">
        <v>10440668581</v>
      </c>
      <c r="J822" t="s">
        <v>2585</v>
      </c>
      <c r="K822" s="10">
        <v>45776</v>
      </c>
      <c r="Q822">
        <v>1806</v>
      </c>
      <c r="R822">
        <v>1</v>
      </c>
      <c r="S822">
        <v>880</v>
      </c>
      <c r="T822">
        <v>1038.4000000000001</v>
      </c>
      <c r="U822">
        <v>0</v>
      </c>
      <c r="V822">
        <v>880</v>
      </c>
      <c r="W822">
        <v>18</v>
      </c>
      <c r="X822" s="17">
        <v>158.4</v>
      </c>
      <c r="Y822">
        <v>1038.4000000000001</v>
      </c>
      <c r="Z822">
        <v>1</v>
      </c>
      <c r="AA822">
        <v>1</v>
      </c>
      <c r="AB822">
        <v>1</v>
      </c>
      <c r="AC822" t="s">
        <v>1181</v>
      </c>
      <c r="AD822">
        <v>1389</v>
      </c>
      <c r="AE822">
        <v>28287</v>
      </c>
      <c r="AF822" t="s">
        <v>2006</v>
      </c>
      <c r="AG822" t="s">
        <v>1182</v>
      </c>
      <c r="AH822" t="s">
        <v>145</v>
      </c>
      <c r="AI822" t="s">
        <v>25</v>
      </c>
      <c r="AJ822">
        <v>6743</v>
      </c>
      <c r="AK822" t="s">
        <v>1040</v>
      </c>
      <c r="AL822" t="s">
        <v>1053</v>
      </c>
      <c r="AT822" t="str">
        <f t="shared" si="48"/>
        <v>F E001-00000020</v>
      </c>
      <c r="AU822">
        <f t="shared" si="49"/>
        <v>880</v>
      </c>
      <c r="AV822">
        <f t="shared" si="50"/>
        <v>158.4</v>
      </c>
      <c r="AW822">
        <f t="shared" si="51"/>
        <v>1038.4000000000001</v>
      </c>
    </row>
    <row r="823" spans="1:49" ht="15" customHeight="1">
      <c r="A823" t="s">
        <v>1256</v>
      </c>
      <c r="B823" s="17" t="s">
        <v>1577</v>
      </c>
      <c r="C823" t="s">
        <v>21</v>
      </c>
      <c r="D823" s="10">
        <v>45775</v>
      </c>
      <c r="F823" t="s">
        <v>264</v>
      </c>
      <c r="H823" t="s">
        <v>137</v>
      </c>
      <c r="I823">
        <v>20546099904</v>
      </c>
      <c r="J823" t="s">
        <v>2586</v>
      </c>
      <c r="K823" s="10">
        <v>45775</v>
      </c>
      <c r="Q823">
        <v>223</v>
      </c>
      <c r="R823">
        <v>1</v>
      </c>
      <c r="S823">
        <v>288.14</v>
      </c>
      <c r="T823">
        <v>340</v>
      </c>
      <c r="U823">
        <v>0</v>
      </c>
      <c r="V823">
        <v>288.14</v>
      </c>
      <c r="W823">
        <v>18</v>
      </c>
      <c r="X823" s="17">
        <v>51.86</v>
      </c>
      <c r="Y823">
        <v>340</v>
      </c>
      <c r="Z823">
        <v>1</v>
      </c>
      <c r="AA823">
        <v>1</v>
      </c>
      <c r="AB823">
        <v>5</v>
      </c>
      <c r="AC823" t="s">
        <v>138</v>
      </c>
      <c r="AD823">
        <v>1400</v>
      </c>
      <c r="AE823">
        <v>28223</v>
      </c>
      <c r="AF823" t="s">
        <v>2217</v>
      </c>
      <c r="AG823" t="s">
        <v>1171</v>
      </c>
      <c r="AH823" t="s">
        <v>145</v>
      </c>
      <c r="AI823" t="s">
        <v>25</v>
      </c>
      <c r="AJ823">
        <v>6748</v>
      </c>
      <c r="AK823" t="s">
        <v>1387</v>
      </c>
      <c r="AL823" t="s">
        <v>1086</v>
      </c>
      <c r="AT823" t="str">
        <f t="shared" si="48"/>
        <v>F F001-00008733</v>
      </c>
      <c r="AU823">
        <f t="shared" si="49"/>
        <v>288.14</v>
      </c>
      <c r="AV823">
        <f t="shared" si="50"/>
        <v>51.86</v>
      </c>
      <c r="AW823">
        <f t="shared" si="51"/>
        <v>340</v>
      </c>
    </row>
    <row r="824" spans="1:49" ht="15" customHeight="1">
      <c r="A824" t="s">
        <v>1256</v>
      </c>
      <c r="B824" s="17" t="s">
        <v>1577</v>
      </c>
      <c r="C824" t="s">
        <v>21</v>
      </c>
      <c r="D824" s="10">
        <v>45775</v>
      </c>
      <c r="F824" t="s">
        <v>264</v>
      </c>
      <c r="H824" t="s">
        <v>137</v>
      </c>
      <c r="I824">
        <v>20546099904</v>
      </c>
      <c r="J824" t="s">
        <v>2586</v>
      </c>
      <c r="K824" s="10">
        <v>45775</v>
      </c>
      <c r="Q824">
        <v>219</v>
      </c>
      <c r="R824">
        <v>1</v>
      </c>
      <c r="S824">
        <v>932.2</v>
      </c>
      <c r="T824">
        <v>1100</v>
      </c>
      <c r="U824">
        <v>0</v>
      </c>
      <c r="V824">
        <v>932.2</v>
      </c>
      <c r="W824">
        <v>18</v>
      </c>
      <c r="X824" s="17">
        <v>167.79999999999899</v>
      </c>
      <c r="Y824">
        <v>1100</v>
      </c>
      <c r="Z824">
        <v>1</v>
      </c>
      <c r="AA824">
        <v>1</v>
      </c>
      <c r="AB824">
        <v>5</v>
      </c>
      <c r="AC824" t="s">
        <v>138</v>
      </c>
      <c r="AD824">
        <v>1400</v>
      </c>
      <c r="AE824">
        <v>28224</v>
      </c>
      <c r="AF824" t="s">
        <v>2096</v>
      </c>
      <c r="AG824" t="s">
        <v>1171</v>
      </c>
      <c r="AH824" t="s">
        <v>145</v>
      </c>
      <c r="AI824" t="s">
        <v>25</v>
      </c>
      <c r="AJ824">
        <v>6748</v>
      </c>
      <c r="AK824" t="s">
        <v>1387</v>
      </c>
      <c r="AL824" t="s">
        <v>1086</v>
      </c>
      <c r="AT824" t="str">
        <f t="shared" si="48"/>
        <v>F F001-00008733</v>
      </c>
      <c r="AU824">
        <f t="shared" si="49"/>
        <v>932.2</v>
      </c>
      <c r="AV824">
        <f t="shared" si="50"/>
        <v>167.79999999999899</v>
      </c>
      <c r="AW824">
        <f t="shared" si="51"/>
        <v>1100</v>
      </c>
    </row>
    <row r="825" spans="1:49" ht="15" customHeight="1">
      <c r="A825" t="s">
        <v>1183</v>
      </c>
      <c r="B825" s="17" t="s">
        <v>1551</v>
      </c>
      <c r="C825" t="s">
        <v>21</v>
      </c>
      <c r="D825" s="10">
        <v>45771</v>
      </c>
      <c r="F825" t="s">
        <v>886</v>
      </c>
      <c r="H825" t="s">
        <v>137</v>
      </c>
      <c r="I825">
        <v>20609119277</v>
      </c>
      <c r="J825" t="s">
        <v>2587</v>
      </c>
      <c r="K825" s="10">
        <v>45771</v>
      </c>
      <c r="Q825">
        <v>244</v>
      </c>
      <c r="R825">
        <v>2</v>
      </c>
      <c r="S825">
        <v>1804.2349999999999</v>
      </c>
      <c r="T825">
        <v>2128.9949999999999</v>
      </c>
      <c r="U825">
        <v>0</v>
      </c>
      <c r="V825">
        <v>3608.47</v>
      </c>
      <c r="W825">
        <v>18</v>
      </c>
      <c r="X825">
        <v>649.52</v>
      </c>
      <c r="Y825">
        <v>4257.99</v>
      </c>
      <c r="Z825">
        <v>1</v>
      </c>
      <c r="AA825">
        <v>1</v>
      </c>
      <c r="AB825">
        <v>5</v>
      </c>
      <c r="AC825" t="s">
        <v>138</v>
      </c>
      <c r="AD825">
        <v>779</v>
      </c>
      <c r="AE825">
        <v>28218</v>
      </c>
      <c r="AF825" t="s">
        <v>1823</v>
      </c>
      <c r="AG825" t="s">
        <v>1135</v>
      </c>
      <c r="AH825" t="s">
        <v>145</v>
      </c>
      <c r="AI825" t="s">
        <v>25</v>
      </c>
      <c r="AJ825">
        <v>6746</v>
      </c>
      <c r="AK825" t="s">
        <v>1112</v>
      </c>
      <c r="AL825" t="s">
        <v>1137</v>
      </c>
      <c r="AT825" t="str">
        <f t="shared" si="48"/>
        <v>F E001-00000029</v>
      </c>
      <c r="AU825">
        <f t="shared" si="49"/>
        <v>3608.47</v>
      </c>
      <c r="AV825">
        <f t="shared" si="50"/>
        <v>649.52</v>
      </c>
      <c r="AW825">
        <f t="shared" si="51"/>
        <v>4257.99</v>
      </c>
    </row>
    <row r="826" spans="1:49" ht="15" customHeight="1">
      <c r="A826" t="s">
        <v>1183</v>
      </c>
      <c r="B826" s="17" t="s">
        <v>1551</v>
      </c>
      <c r="C826" t="s">
        <v>21</v>
      </c>
      <c r="D826" s="10">
        <v>45771</v>
      </c>
      <c r="F826" t="s">
        <v>886</v>
      </c>
      <c r="H826" t="s">
        <v>137</v>
      </c>
      <c r="I826">
        <v>20609119277</v>
      </c>
      <c r="J826" t="s">
        <v>2587</v>
      </c>
      <c r="K826" s="10">
        <v>45771</v>
      </c>
      <c r="Q826">
        <v>1818</v>
      </c>
      <c r="R826">
        <v>2</v>
      </c>
      <c r="S826">
        <v>118.645</v>
      </c>
      <c r="T826">
        <v>140</v>
      </c>
      <c r="U826">
        <v>0</v>
      </c>
      <c r="V826">
        <v>237.29</v>
      </c>
      <c r="W826">
        <v>18</v>
      </c>
      <c r="X826" s="17">
        <v>42.71</v>
      </c>
      <c r="Y826">
        <v>280</v>
      </c>
      <c r="Z826">
        <v>1</v>
      </c>
      <c r="AA826">
        <v>1</v>
      </c>
      <c r="AB826">
        <v>5</v>
      </c>
      <c r="AC826" t="s">
        <v>138</v>
      </c>
      <c r="AD826">
        <v>779</v>
      </c>
      <c r="AE826">
        <v>28219</v>
      </c>
      <c r="AF826" t="s">
        <v>1824</v>
      </c>
      <c r="AG826" t="s">
        <v>139</v>
      </c>
      <c r="AH826" t="s">
        <v>145</v>
      </c>
      <c r="AI826" t="s">
        <v>25</v>
      </c>
      <c r="AJ826">
        <v>6746</v>
      </c>
      <c r="AK826" t="s">
        <v>1112</v>
      </c>
      <c r="AL826" t="s">
        <v>1137</v>
      </c>
      <c r="AT826" t="str">
        <f t="shared" si="48"/>
        <v>F E001-00000029</v>
      </c>
      <c r="AU826">
        <f t="shared" si="49"/>
        <v>237.29</v>
      </c>
      <c r="AV826">
        <f t="shared" si="50"/>
        <v>42.71</v>
      </c>
      <c r="AW826">
        <f t="shared" si="51"/>
        <v>280</v>
      </c>
    </row>
    <row r="827" spans="1:49" ht="15" customHeight="1">
      <c r="A827" t="s">
        <v>1183</v>
      </c>
      <c r="B827" s="17" t="s">
        <v>1551</v>
      </c>
      <c r="C827" t="s">
        <v>21</v>
      </c>
      <c r="D827" s="10">
        <v>45771</v>
      </c>
      <c r="F827" t="s">
        <v>886</v>
      </c>
      <c r="H827" t="s">
        <v>137</v>
      </c>
      <c r="I827">
        <v>20609119277</v>
      </c>
      <c r="J827" t="s">
        <v>2587</v>
      </c>
      <c r="K827" s="10">
        <v>45771</v>
      </c>
      <c r="Q827">
        <v>240</v>
      </c>
      <c r="R827">
        <v>3</v>
      </c>
      <c r="S827" s="17" t="s">
        <v>1825</v>
      </c>
      <c r="T827" s="17" t="s">
        <v>1826</v>
      </c>
      <c r="U827">
        <v>0</v>
      </c>
      <c r="V827">
        <v>165.26</v>
      </c>
      <c r="W827">
        <v>18</v>
      </c>
      <c r="X827">
        <v>29.75</v>
      </c>
      <c r="Y827">
        <v>195.01</v>
      </c>
      <c r="Z827">
        <v>1</v>
      </c>
      <c r="AA827">
        <v>1</v>
      </c>
      <c r="AB827">
        <v>5</v>
      </c>
      <c r="AC827" t="s">
        <v>138</v>
      </c>
      <c r="AD827">
        <v>779</v>
      </c>
      <c r="AE827">
        <v>28220</v>
      </c>
      <c r="AF827" t="s">
        <v>1827</v>
      </c>
      <c r="AG827" t="s">
        <v>1135</v>
      </c>
      <c r="AH827" t="s">
        <v>145</v>
      </c>
      <c r="AI827" t="s">
        <v>25</v>
      </c>
      <c r="AJ827">
        <v>6746</v>
      </c>
      <c r="AK827" t="s">
        <v>1112</v>
      </c>
      <c r="AL827" t="s">
        <v>1137</v>
      </c>
      <c r="AT827" t="str">
        <f t="shared" si="48"/>
        <v>F E001-00000029</v>
      </c>
      <c r="AU827">
        <f t="shared" si="49"/>
        <v>165.26</v>
      </c>
      <c r="AV827">
        <f t="shared" si="50"/>
        <v>29.75</v>
      </c>
      <c r="AW827">
        <f t="shared" si="51"/>
        <v>195.01</v>
      </c>
    </row>
    <row r="828" spans="1:49" ht="15" customHeight="1">
      <c r="A828" t="s">
        <v>1256</v>
      </c>
      <c r="B828" s="17" t="s">
        <v>1578</v>
      </c>
      <c r="C828" t="s">
        <v>21</v>
      </c>
      <c r="D828" s="10">
        <v>45770</v>
      </c>
      <c r="F828" t="s">
        <v>986</v>
      </c>
      <c r="H828" t="s">
        <v>137</v>
      </c>
      <c r="I828">
        <v>10454379328</v>
      </c>
      <c r="J828" t="s">
        <v>2588</v>
      </c>
      <c r="K828" s="10">
        <v>45770</v>
      </c>
      <c r="Q828">
        <v>1817</v>
      </c>
      <c r="R828">
        <v>5</v>
      </c>
      <c r="S828">
        <v>49.661999999999999</v>
      </c>
      <c r="T828">
        <v>58.6</v>
      </c>
      <c r="U828">
        <v>0</v>
      </c>
      <c r="V828">
        <v>248.31</v>
      </c>
      <c r="W828">
        <v>18</v>
      </c>
      <c r="X828">
        <v>44.69</v>
      </c>
      <c r="Y828">
        <v>293</v>
      </c>
      <c r="Z828">
        <v>1</v>
      </c>
      <c r="AA828">
        <v>1</v>
      </c>
      <c r="AB828">
        <v>5</v>
      </c>
      <c r="AC828" t="s">
        <v>138</v>
      </c>
      <c r="AD828">
        <v>1702</v>
      </c>
      <c r="AE828">
        <v>28203</v>
      </c>
      <c r="AF828" t="s">
        <v>2128</v>
      </c>
      <c r="AG828" t="s">
        <v>139</v>
      </c>
      <c r="AH828" t="s">
        <v>145</v>
      </c>
      <c r="AI828" t="s">
        <v>25</v>
      </c>
      <c r="AJ828">
        <v>6708</v>
      </c>
      <c r="AK828" t="s">
        <v>1516</v>
      </c>
      <c r="AL828" t="s">
        <v>1060</v>
      </c>
      <c r="AT828" t="str">
        <f t="shared" si="48"/>
        <v>F F001-00000184</v>
      </c>
      <c r="AU828">
        <f t="shared" si="49"/>
        <v>248.31</v>
      </c>
      <c r="AV828">
        <f t="shared" si="50"/>
        <v>44.69</v>
      </c>
      <c r="AW828">
        <f t="shared" si="51"/>
        <v>293</v>
      </c>
    </row>
    <row r="829" spans="1:49" ht="15" customHeight="1">
      <c r="A829" t="s">
        <v>1183</v>
      </c>
      <c r="B829" s="17" t="s">
        <v>1325</v>
      </c>
      <c r="C829" t="s">
        <v>21</v>
      </c>
      <c r="D829" s="10">
        <v>45769</v>
      </c>
      <c r="F829" t="s">
        <v>1076</v>
      </c>
      <c r="H829" t="s">
        <v>137</v>
      </c>
      <c r="I829">
        <v>10440668581</v>
      </c>
      <c r="J829" t="s">
        <v>2589</v>
      </c>
      <c r="K829" s="10">
        <v>45769</v>
      </c>
      <c r="Q829">
        <v>217</v>
      </c>
      <c r="R829">
        <v>1</v>
      </c>
      <c r="S829">
        <v>480</v>
      </c>
      <c r="T829">
        <v>566.4</v>
      </c>
      <c r="U829">
        <v>0</v>
      </c>
      <c r="V829">
        <v>480</v>
      </c>
      <c r="W829">
        <v>18</v>
      </c>
      <c r="X829" s="17">
        <v>86.399999999999906</v>
      </c>
      <c r="Y829">
        <v>566.4</v>
      </c>
      <c r="Z829">
        <v>1</v>
      </c>
      <c r="AA829">
        <v>1</v>
      </c>
      <c r="AB829">
        <v>1</v>
      </c>
      <c r="AC829" t="s">
        <v>1181</v>
      </c>
      <c r="AD829">
        <v>1389</v>
      </c>
      <c r="AE829">
        <v>28200</v>
      </c>
      <c r="AF829" t="s">
        <v>2124</v>
      </c>
      <c r="AG829" t="s">
        <v>1182</v>
      </c>
      <c r="AH829" t="s">
        <v>145</v>
      </c>
      <c r="AI829" t="s">
        <v>25</v>
      </c>
      <c r="AJ829">
        <v>6743</v>
      </c>
      <c r="AK829" t="s">
        <v>1040</v>
      </c>
      <c r="AL829" t="s">
        <v>1053</v>
      </c>
      <c r="AT829" t="str">
        <f t="shared" si="48"/>
        <v>F E001-00000012</v>
      </c>
      <c r="AU829">
        <f t="shared" si="49"/>
        <v>480</v>
      </c>
      <c r="AV829">
        <f t="shared" si="50"/>
        <v>86.399999999999906</v>
      </c>
      <c r="AW829">
        <f t="shared" si="51"/>
        <v>566.4</v>
      </c>
    </row>
    <row r="830" spans="1:49" ht="15" customHeight="1">
      <c r="A830" t="s">
        <v>1256</v>
      </c>
      <c r="B830" s="17" t="s">
        <v>1579</v>
      </c>
      <c r="C830" t="s">
        <v>21</v>
      </c>
      <c r="D830" s="10">
        <v>45769</v>
      </c>
      <c r="F830" t="s">
        <v>986</v>
      </c>
      <c r="H830" t="s">
        <v>137</v>
      </c>
      <c r="I830">
        <v>10454379328</v>
      </c>
      <c r="J830" t="s">
        <v>2590</v>
      </c>
      <c r="K830" s="10">
        <v>45769</v>
      </c>
      <c r="Q830">
        <v>1817</v>
      </c>
      <c r="R830">
        <v>34</v>
      </c>
      <c r="S830" s="17" t="s">
        <v>1833</v>
      </c>
      <c r="T830">
        <v>58.6</v>
      </c>
      <c r="U830">
        <v>0</v>
      </c>
      <c r="V830">
        <v>1688.47</v>
      </c>
      <c r="W830">
        <v>18</v>
      </c>
      <c r="X830" s="17">
        <v>303.93</v>
      </c>
      <c r="Y830">
        <v>1992.4</v>
      </c>
      <c r="Z830">
        <v>1</v>
      </c>
      <c r="AA830">
        <v>1</v>
      </c>
      <c r="AB830">
        <v>5</v>
      </c>
      <c r="AC830" t="s">
        <v>138</v>
      </c>
      <c r="AD830">
        <v>1702</v>
      </c>
      <c r="AE830">
        <v>28197</v>
      </c>
      <c r="AF830" t="s">
        <v>2128</v>
      </c>
      <c r="AG830" t="s">
        <v>139</v>
      </c>
      <c r="AH830" t="s">
        <v>145</v>
      </c>
      <c r="AI830" t="s">
        <v>25</v>
      </c>
      <c r="AJ830">
        <v>6708</v>
      </c>
      <c r="AK830" t="s">
        <v>1516</v>
      </c>
      <c r="AL830" t="s">
        <v>1060</v>
      </c>
      <c r="AT830" t="str">
        <f t="shared" si="48"/>
        <v>F F001-00000183</v>
      </c>
      <c r="AU830">
        <f t="shared" si="49"/>
        <v>1688.47</v>
      </c>
      <c r="AV830">
        <f t="shared" si="50"/>
        <v>303.93</v>
      </c>
      <c r="AW830">
        <f t="shared" si="51"/>
        <v>1992.4</v>
      </c>
    </row>
    <row r="831" spans="1:49" ht="15" customHeight="1">
      <c r="A831" t="s">
        <v>1183</v>
      </c>
      <c r="B831" s="17" t="s">
        <v>1580</v>
      </c>
      <c r="C831" t="s">
        <v>21</v>
      </c>
      <c r="D831" s="10">
        <v>45764</v>
      </c>
      <c r="F831" t="s">
        <v>838</v>
      </c>
      <c r="G831" t="s">
        <v>1044</v>
      </c>
      <c r="H831" t="s">
        <v>137</v>
      </c>
      <c r="I831">
        <v>10436805468</v>
      </c>
      <c r="J831" t="s">
        <v>2591</v>
      </c>
      <c r="K831" s="10">
        <v>45764</v>
      </c>
      <c r="Q831">
        <v>1816</v>
      </c>
      <c r="R831">
        <v>1</v>
      </c>
      <c r="S831">
        <v>411</v>
      </c>
      <c r="T831">
        <v>484.98</v>
      </c>
      <c r="U831">
        <v>0</v>
      </c>
      <c r="V831">
        <v>411</v>
      </c>
      <c r="W831">
        <v>18</v>
      </c>
      <c r="X831" s="17">
        <v>73.98</v>
      </c>
      <c r="Y831">
        <v>484.98</v>
      </c>
      <c r="Z831">
        <v>2</v>
      </c>
      <c r="AA831" s="17" t="s">
        <v>2129</v>
      </c>
      <c r="AB831">
        <v>5</v>
      </c>
      <c r="AC831" t="s">
        <v>138</v>
      </c>
      <c r="AD831">
        <v>524</v>
      </c>
      <c r="AE831">
        <v>28190</v>
      </c>
      <c r="AF831" t="s">
        <v>2592</v>
      </c>
      <c r="AG831" t="s">
        <v>139</v>
      </c>
      <c r="AH831" t="s">
        <v>145</v>
      </c>
      <c r="AI831" t="s">
        <v>25</v>
      </c>
      <c r="AJ831">
        <v>6740</v>
      </c>
      <c r="AK831" t="s">
        <v>1046</v>
      </c>
      <c r="AL831" t="s">
        <v>1281</v>
      </c>
      <c r="AT831" t="str">
        <f t="shared" si="48"/>
        <v>F E001-00000303</v>
      </c>
      <c r="AU831">
        <f t="shared" si="49"/>
        <v>1550.703</v>
      </c>
      <c r="AV831">
        <f t="shared" si="50"/>
        <v>279.12654000000003</v>
      </c>
      <c r="AW831">
        <f t="shared" si="51"/>
        <v>1829.8295400000002</v>
      </c>
    </row>
    <row r="832" spans="1:49" ht="15" customHeight="1">
      <c r="A832" t="s">
        <v>1172</v>
      </c>
      <c r="B832">
        <v>19</v>
      </c>
      <c r="C832" t="s">
        <v>21</v>
      </c>
      <c r="D832" s="10">
        <v>45764</v>
      </c>
      <c r="F832" t="s">
        <v>201</v>
      </c>
      <c r="H832" t="s">
        <v>137</v>
      </c>
      <c r="I832">
        <v>10712300251</v>
      </c>
      <c r="J832" t="s">
        <v>2593</v>
      </c>
      <c r="K832" s="10">
        <v>45764</v>
      </c>
      <c r="Q832">
        <v>1808</v>
      </c>
      <c r="R832">
        <v>1</v>
      </c>
      <c r="S832">
        <v>1040</v>
      </c>
      <c r="T832">
        <v>1040</v>
      </c>
      <c r="U832">
        <v>0</v>
      </c>
      <c r="V832">
        <v>1040</v>
      </c>
      <c r="W832">
        <v>0</v>
      </c>
      <c r="X832">
        <v>0</v>
      </c>
      <c r="Y832">
        <v>1040</v>
      </c>
      <c r="Z832">
        <v>1</v>
      </c>
      <c r="AA832">
        <v>1</v>
      </c>
      <c r="AB832">
        <v>2</v>
      </c>
      <c r="AC832" t="s">
        <v>1045</v>
      </c>
      <c r="AD832">
        <v>1642</v>
      </c>
      <c r="AE832">
        <v>28188</v>
      </c>
      <c r="AF832" t="s">
        <v>2158</v>
      </c>
      <c r="AG832" t="s">
        <v>1052</v>
      </c>
      <c r="AH832" t="s">
        <v>145</v>
      </c>
      <c r="AI832" t="s">
        <v>25</v>
      </c>
      <c r="AJ832">
        <v>877</v>
      </c>
      <c r="AK832" t="s">
        <v>147</v>
      </c>
      <c r="AL832" t="s">
        <v>1062</v>
      </c>
      <c r="AT832" t="str">
        <f t="shared" si="48"/>
        <v>R E001-19</v>
      </c>
      <c r="AU832">
        <f t="shared" si="49"/>
        <v>1040</v>
      </c>
      <c r="AV832">
        <f t="shared" si="50"/>
        <v>0</v>
      </c>
      <c r="AW832">
        <f t="shared" si="51"/>
        <v>1040</v>
      </c>
    </row>
    <row r="833" spans="1:49" ht="15" customHeight="1">
      <c r="A833" t="s">
        <v>1256</v>
      </c>
      <c r="B833" s="17" t="s">
        <v>1581</v>
      </c>
      <c r="C833" t="s">
        <v>21</v>
      </c>
      <c r="D833" s="10">
        <v>45761</v>
      </c>
      <c r="F833" t="s">
        <v>264</v>
      </c>
      <c r="H833" t="s">
        <v>137</v>
      </c>
      <c r="I833">
        <v>20546099904</v>
      </c>
      <c r="J833" t="s">
        <v>2594</v>
      </c>
      <c r="K833" s="10">
        <v>45761</v>
      </c>
      <c r="Q833">
        <v>223</v>
      </c>
      <c r="R833">
        <v>1</v>
      </c>
      <c r="S833">
        <v>500</v>
      </c>
      <c r="T833">
        <v>590</v>
      </c>
      <c r="U833">
        <v>0</v>
      </c>
      <c r="V833">
        <v>500</v>
      </c>
      <c r="W833">
        <v>18</v>
      </c>
      <c r="X833">
        <v>90</v>
      </c>
      <c r="Y833">
        <v>590</v>
      </c>
      <c r="Z833">
        <v>1</v>
      </c>
      <c r="AA833">
        <v>1</v>
      </c>
      <c r="AB833">
        <v>5</v>
      </c>
      <c r="AC833" t="s">
        <v>138</v>
      </c>
      <c r="AD833">
        <v>1400</v>
      </c>
      <c r="AE833">
        <v>28182</v>
      </c>
      <c r="AF833" t="s">
        <v>2217</v>
      </c>
      <c r="AG833" t="s">
        <v>1171</v>
      </c>
      <c r="AH833" t="s">
        <v>145</v>
      </c>
      <c r="AI833" t="s">
        <v>25</v>
      </c>
      <c r="AJ833">
        <v>6748</v>
      </c>
      <c r="AK833" t="s">
        <v>1387</v>
      </c>
      <c r="AL833" t="s">
        <v>1086</v>
      </c>
      <c r="AT833" t="str">
        <f t="shared" si="48"/>
        <v>F F001-00008662</v>
      </c>
      <c r="AU833">
        <f t="shared" si="49"/>
        <v>500</v>
      </c>
      <c r="AV833">
        <f t="shared" si="50"/>
        <v>90</v>
      </c>
      <c r="AW833">
        <f t="shared" si="51"/>
        <v>590</v>
      </c>
    </row>
    <row r="834" spans="1:49" ht="15" customHeight="1">
      <c r="A834" t="s">
        <v>1256</v>
      </c>
      <c r="B834" s="17" t="s">
        <v>1581</v>
      </c>
      <c r="C834" t="s">
        <v>21</v>
      </c>
      <c r="D834" s="10">
        <v>45761</v>
      </c>
      <c r="F834" t="s">
        <v>264</v>
      </c>
      <c r="H834" t="s">
        <v>137</v>
      </c>
      <c r="I834">
        <v>20546099904</v>
      </c>
      <c r="J834" t="s">
        <v>2594</v>
      </c>
      <c r="K834" s="10">
        <v>45761</v>
      </c>
      <c r="Q834">
        <v>219</v>
      </c>
      <c r="R834">
        <v>60000</v>
      </c>
      <c r="S834" s="17" t="s">
        <v>1834</v>
      </c>
      <c r="T834">
        <v>0.19500000000000001</v>
      </c>
      <c r="U834">
        <v>0</v>
      </c>
      <c r="V834">
        <v>9915.25</v>
      </c>
      <c r="W834">
        <v>18</v>
      </c>
      <c r="X834">
        <v>1784.75</v>
      </c>
      <c r="Y834">
        <v>11700</v>
      </c>
      <c r="Z834">
        <v>1</v>
      </c>
      <c r="AA834">
        <v>1</v>
      </c>
      <c r="AB834">
        <v>5</v>
      </c>
      <c r="AC834" t="s">
        <v>138</v>
      </c>
      <c r="AD834">
        <v>1400</v>
      </c>
      <c r="AE834">
        <v>28183</v>
      </c>
      <c r="AF834" t="s">
        <v>2096</v>
      </c>
      <c r="AG834" t="s">
        <v>1171</v>
      </c>
      <c r="AH834" t="s">
        <v>145</v>
      </c>
      <c r="AI834" t="s">
        <v>25</v>
      </c>
      <c r="AJ834">
        <v>6748</v>
      </c>
      <c r="AK834" t="s">
        <v>1387</v>
      </c>
      <c r="AL834" t="s">
        <v>1086</v>
      </c>
      <c r="AT834" t="str">
        <f t="shared" ref="AT834:AT862" si="52">+CONCATENATE(A834,"-",B834)</f>
        <v>F F001-00008662</v>
      </c>
      <c r="AU834">
        <f t="shared" ref="AU834:AU862" si="53">+IF(Z834=1,V834,IF(Z834=2,V834*AA834))</f>
        <v>9915.25</v>
      </c>
      <c r="AV834">
        <f t="shared" ref="AV834:AV862" si="54">+IF(Z834=1,X834,IF(Z834=2,X834*AA834))</f>
        <v>1784.75</v>
      </c>
      <c r="AW834">
        <f t="shared" ref="AW834:AW862" si="55">+IF(Z834=1,Y834,IF(Z834=2,Y834*AA834))</f>
        <v>11700</v>
      </c>
    </row>
    <row r="835" spans="1:49" ht="15" customHeight="1">
      <c r="A835" t="s">
        <v>1183</v>
      </c>
      <c r="B835" s="17" t="s">
        <v>1533</v>
      </c>
      <c r="C835" t="s">
        <v>21</v>
      </c>
      <c r="D835" s="10">
        <v>45761</v>
      </c>
      <c r="F835" t="s">
        <v>886</v>
      </c>
      <c r="H835" t="s">
        <v>137</v>
      </c>
      <c r="I835">
        <v>20609119277</v>
      </c>
      <c r="J835" t="s">
        <v>2595</v>
      </c>
      <c r="K835" s="10">
        <v>45761</v>
      </c>
      <c r="Q835">
        <v>238</v>
      </c>
      <c r="R835">
        <v>1</v>
      </c>
      <c r="S835">
        <v>262.70999999999998</v>
      </c>
      <c r="T835">
        <v>310</v>
      </c>
      <c r="U835">
        <v>0</v>
      </c>
      <c r="V835">
        <v>262.70999999999998</v>
      </c>
      <c r="W835">
        <v>18</v>
      </c>
      <c r="X835" s="17">
        <v>47.29</v>
      </c>
      <c r="Y835">
        <v>310</v>
      </c>
      <c r="Z835">
        <v>1</v>
      </c>
      <c r="AA835">
        <v>1</v>
      </c>
      <c r="AB835">
        <v>5</v>
      </c>
      <c r="AC835" t="s">
        <v>138</v>
      </c>
      <c r="AD835">
        <v>779</v>
      </c>
      <c r="AE835">
        <v>28175</v>
      </c>
      <c r="AF835" t="s">
        <v>1996</v>
      </c>
      <c r="AG835" t="s">
        <v>1135</v>
      </c>
      <c r="AH835" t="s">
        <v>145</v>
      </c>
      <c r="AI835" t="s">
        <v>25</v>
      </c>
      <c r="AJ835">
        <v>6746</v>
      </c>
      <c r="AK835" t="s">
        <v>1112</v>
      </c>
      <c r="AL835" t="s">
        <v>1113</v>
      </c>
      <c r="AT835" t="str">
        <f t="shared" si="52"/>
        <v>F E001-00000027</v>
      </c>
      <c r="AU835">
        <f t="shared" si="53"/>
        <v>262.70999999999998</v>
      </c>
      <c r="AV835">
        <f t="shared" si="54"/>
        <v>47.29</v>
      </c>
      <c r="AW835">
        <f t="shared" si="55"/>
        <v>310</v>
      </c>
    </row>
    <row r="836" spans="1:49" ht="15" customHeight="1">
      <c r="A836" t="s">
        <v>1335</v>
      </c>
      <c r="B836" s="17" t="s">
        <v>1582</v>
      </c>
      <c r="C836" t="s">
        <v>21</v>
      </c>
      <c r="D836" s="10">
        <v>45761</v>
      </c>
      <c r="F836" t="s">
        <v>185</v>
      </c>
      <c r="G836" t="s">
        <v>1044</v>
      </c>
      <c r="H836" t="s">
        <v>137</v>
      </c>
      <c r="I836">
        <v>20517182673</v>
      </c>
      <c r="J836" t="s">
        <v>2596</v>
      </c>
      <c r="K836" s="10">
        <v>45761</v>
      </c>
      <c r="Q836">
        <v>1815</v>
      </c>
      <c r="R836">
        <v>1</v>
      </c>
      <c r="S836">
        <v>100</v>
      </c>
      <c r="T836">
        <v>118</v>
      </c>
      <c r="U836">
        <v>0</v>
      </c>
      <c r="V836">
        <v>100</v>
      </c>
      <c r="W836">
        <v>18</v>
      </c>
      <c r="X836">
        <v>18</v>
      </c>
      <c r="Y836">
        <v>118</v>
      </c>
      <c r="Z836">
        <v>1</v>
      </c>
      <c r="AA836">
        <v>1</v>
      </c>
      <c r="AB836">
        <v>5</v>
      </c>
      <c r="AC836" t="s">
        <v>138</v>
      </c>
      <c r="AD836">
        <v>529</v>
      </c>
      <c r="AE836">
        <v>28172</v>
      </c>
      <c r="AF836" t="s">
        <v>2130</v>
      </c>
      <c r="AG836" t="s">
        <v>139</v>
      </c>
      <c r="AH836" t="s">
        <v>145</v>
      </c>
      <c r="AI836" t="s">
        <v>25</v>
      </c>
      <c r="AJ836">
        <v>6711</v>
      </c>
      <c r="AK836" t="s">
        <v>1223</v>
      </c>
      <c r="AL836" t="s">
        <v>1057</v>
      </c>
      <c r="AT836" t="str">
        <f t="shared" si="52"/>
        <v>F F052-01510600</v>
      </c>
      <c r="AU836">
        <f t="shared" si="53"/>
        <v>100</v>
      </c>
      <c r="AV836">
        <f t="shared" si="54"/>
        <v>18</v>
      </c>
      <c r="AW836">
        <f t="shared" si="55"/>
        <v>118</v>
      </c>
    </row>
    <row r="837" spans="1:49" ht="15" customHeight="1">
      <c r="A837" t="s">
        <v>1183</v>
      </c>
      <c r="B837" s="17" t="s">
        <v>1583</v>
      </c>
      <c r="C837" t="s">
        <v>21</v>
      </c>
      <c r="D837" s="10">
        <v>45757</v>
      </c>
      <c r="F837" t="s">
        <v>1226</v>
      </c>
      <c r="H837" t="s">
        <v>137</v>
      </c>
      <c r="I837">
        <v>10734281706</v>
      </c>
      <c r="J837" t="s">
        <v>2597</v>
      </c>
      <c r="K837" s="10">
        <v>45757</v>
      </c>
      <c r="Q837">
        <v>1807</v>
      </c>
      <c r="R837">
        <v>100</v>
      </c>
      <c r="S837">
        <v>2.2000000000000002</v>
      </c>
      <c r="T837">
        <v>2.5960000000000001</v>
      </c>
      <c r="U837">
        <v>0</v>
      </c>
      <c r="V837">
        <v>220</v>
      </c>
      <c r="W837">
        <v>18</v>
      </c>
      <c r="X837" s="17">
        <v>39.6</v>
      </c>
      <c r="Y837">
        <v>259.60000000000002</v>
      </c>
      <c r="Z837">
        <v>1</v>
      </c>
      <c r="AA837">
        <v>1</v>
      </c>
      <c r="AB837">
        <v>5</v>
      </c>
      <c r="AC837" t="s">
        <v>138</v>
      </c>
      <c r="AD837">
        <v>1570</v>
      </c>
      <c r="AE837">
        <v>28100</v>
      </c>
      <c r="AF837" t="s">
        <v>2011</v>
      </c>
      <c r="AG837" t="s">
        <v>1171</v>
      </c>
      <c r="AH837" t="s">
        <v>145</v>
      </c>
      <c r="AI837" t="s">
        <v>25</v>
      </c>
      <c r="AJ837">
        <v>6748</v>
      </c>
      <c r="AK837" t="s">
        <v>1387</v>
      </c>
      <c r="AL837" t="s">
        <v>1086</v>
      </c>
      <c r="AT837" t="str">
        <f t="shared" si="52"/>
        <v>F E001-00000123</v>
      </c>
      <c r="AU837">
        <f t="shared" si="53"/>
        <v>220</v>
      </c>
      <c r="AV837">
        <f t="shared" si="54"/>
        <v>39.6</v>
      </c>
      <c r="AW837">
        <f t="shared" si="55"/>
        <v>259.60000000000002</v>
      </c>
    </row>
    <row r="838" spans="1:49" ht="15" customHeight="1">
      <c r="A838" t="s">
        <v>1256</v>
      </c>
      <c r="B838" s="17" t="s">
        <v>1584</v>
      </c>
      <c r="C838" t="s">
        <v>21</v>
      </c>
      <c r="D838" s="10">
        <v>45756</v>
      </c>
      <c r="F838" t="s">
        <v>1000</v>
      </c>
      <c r="H838" t="s">
        <v>137</v>
      </c>
      <c r="I838">
        <v>20546597921</v>
      </c>
      <c r="J838" t="s">
        <v>2598</v>
      </c>
      <c r="K838" s="10">
        <v>45756</v>
      </c>
      <c r="Q838">
        <v>1855</v>
      </c>
      <c r="R838">
        <v>1</v>
      </c>
      <c r="S838">
        <v>1500</v>
      </c>
      <c r="T838">
        <v>1770</v>
      </c>
      <c r="U838">
        <v>0</v>
      </c>
      <c r="V838">
        <v>1500</v>
      </c>
      <c r="W838">
        <v>18</v>
      </c>
      <c r="X838">
        <v>270</v>
      </c>
      <c r="Y838">
        <v>1770</v>
      </c>
      <c r="Z838">
        <v>1</v>
      </c>
      <c r="AA838">
        <v>1</v>
      </c>
      <c r="AB838">
        <v>2</v>
      </c>
      <c r="AC838" t="s">
        <v>1045</v>
      </c>
      <c r="AD838">
        <v>2117</v>
      </c>
      <c r="AE838">
        <v>29201</v>
      </c>
      <c r="AF838" t="s">
        <v>2090</v>
      </c>
      <c r="AG838" t="s">
        <v>139</v>
      </c>
      <c r="AH838" t="s">
        <v>145</v>
      </c>
      <c r="AI838" t="s">
        <v>25</v>
      </c>
      <c r="AJ838">
        <v>6743</v>
      </c>
      <c r="AK838" t="s">
        <v>1040</v>
      </c>
      <c r="AL838" t="s">
        <v>1281</v>
      </c>
      <c r="AT838" t="str">
        <f t="shared" si="52"/>
        <v>F F001-00000691</v>
      </c>
      <c r="AU838">
        <f t="shared" si="53"/>
        <v>1500</v>
      </c>
      <c r="AV838">
        <f t="shared" si="54"/>
        <v>270</v>
      </c>
      <c r="AW838">
        <f t="shared" si="55"/>
        <v>1770</v>
      </c>
    </row>
    <row r="839" spans="1:49" ht="15" customHeight="1">
      <c r="A839" t="s">
        <v>1183</v>
      </c>
      <c r="B839" s="17" t="s">
        <v>1585</v>
      </c>
      <c r="C839" t="s">
        <v>21</v>
      </c>
      <c r="D839" s="10">
        <v>45756</v>
      </c>
      <c r="F839" t="s">
        <v>1586</v>
      </c>
      <c r="H839" t="s">
        <v>137</v>
      </c>
      <c r="I839">
        <v>20612509973</v>
      </c>
      <c r="J839" t="s">
        <v>2599</v>
      </c>
      <c r="K839" s="10">
        <v>45756</v>
      </c>
      <c r="Q839">
        <v>1814</v>
      </c>
      <c r="R839">
        <v>1</v>
      </c>
      <c r="S839">
        <v>502.54</v>
      </c>
      <c r="T839">
        <v>593</v>
      </c>
      <c r="U839">
        <v>0</v>
      </c>
      <c r="V839">
        <v>502.54</v>
      </c>
      <c r="W839">
        <v>18</v>
      </c>
      <c r="X839" s="17">
        <v>90.459999999999894</v>
      </c>
      <c r="Y839">
        <v>593</v>
      </c>
      <c r="Z839">
        <v>1</v>
      </c>
      <c r="AA839">
        <v>1</v>
      </c>
      <c r="AB839">
        <v>5</v>
      </c>
      <c r="AC839" t="s">
        <v>138</v>
      </c>
      <c r="AD839">
        <v>1660</v>
      </c>
      <c r="AE839">
        <v>28162</v>
      </c>
      <c r="AF839" t="s">
        <v>2060</v>
      </c>
      <c r="AG839" t="s">
        <v>1135</v>
      </c>
      <c r="AH839" t="s">
        <v>1559</v>
      </c>
      <c r="AI839" t="s">
        <v>944</v>
      </c>
      <c r="AJ839">
        <v>877</v>
      </c>
      <c r="AK839" t="s">
        <v>147</v>
      </c>
      <c r="AL839" t="s">
        <v>1047</v>
      </c>
      <c r="AT839" t="str">
        <f t="shared" si="52"/>
        <v>F E001-00000247</v>
      </c>
      <c r="AU839">
        <f t="shared" si="53"/>
        <v>502.54</v>
      </c>
      <c r="AV839">
        <f t="shared" si="54"/>
        <v>90.459999999999894</v>
      </c>
      <c r="AW839">
        <f t="shared" si="55"/>
        <v>593</v>
      </c>
    </row>
    <row r="840" spans="1:49" ht="15" customHeight="1">
      <c r="A840" t="s">
        <v>1183</v>
      </c>
      <c r="B840" s="17" t="s">
        <v>1587</v>
      </c>
      <c r="C840" t="s">
        <v>21</v>
      </c>
      <c r="D840" s="10">
        <v>45756</v>
      </c>
      <c r="F840" t="s">
        <v>1005</v>
      </c>
      <c r="H840" t="s">
        <v>137</v>
      </c>
      <c r="I840">
        <v>10084350422</v>
      </c>
      <c r="J840" t="s">
        <v>2600</v>
      </c>
      <c r="K840" s="10">
        <v>45756</v>
      </c>
      <c r="Q840">
        <v>1813</v>
      </c>
      <c r="R840">
        <v>1</v>
      </c>
      <c r="S840">
        <v>9657.44</v>
      </c>
      <c r="T840">
        <v>11395.78</v>
      </c>
      <c r="U840">
        <v>0</v>
      </c>
      <c r="V840">
        <v>9657.44</v>
      </c>
      <c r="W840">
        <v>18</v>
      </c>
      <c r="X840" s="17">
        <v>1738.34</v>
      </c>
      <c r="Y840">
        <v>11395.78</v>
      </c>
      <c r="Z840">
        <v>1</v>
      </c>
      <c r="AA840">
        <v>1</v>
      </c>
      <c r="AB840">
        <v>5</v>
      </c>
      <c r="AC840" t="s">
        <v>138</v>
      </c>
      <c r="AD840">
        <v>1659</v>
      </c>
      <c r="AE840">
        <v>28152</v>
      </c>
      <c r="AF840" t="s">
        <v>1588</v>
      </c>
      <c r="AG840" t="s">
        <v>1589</v>
      </c>
      <c r="AH840" t="s">
        <v>145</v>
      </c>
      <c r="AI840" t="s">
        <v>25</v>
      </c>
      <c r="AJ840">
        <v>6743</v>
      </c>
      <c r="AK840" t="s">
        <v>1040</v>
      </c>
      <c r="AL840" t="s">
        <v>1047</v>
      </c>
      <c r="AT840" t="str">
        <f t="shared" si="52"/>
        <v>F E001-00000051</v>
      </c>
      <c r="AU840">
        <f t="shared" si="53"/>
        <v>9657.44</v>
      </c>
      <c r="AV840">
        <f t="shared" si="54"/>
        <v>1738.34</v>
      </c>
      <c r="AW840">
        <f t="shared" si="55"/>
        <v>11395.78</v>
      </c>
    </row>
    <row r="841" spans="1:49" ht="15" customHeight="1">
      <c r="A841" t="s">
        <v>1183</v>
      </c>
      <c r="B841" s="17" t="s">
        <v>1048</v>
      </c>
      <c r="C841" t="s">
        <v>21</v>
      </c>
      <c r="D841" s="10">
        <v>45756</v>
      </c>
      <c r="F841" t="s">
        <v>1076</v>
      </c>
      <c r="H841" t="s">
        <v>137</v>
      </c>
      <c r="I841">
        <v>10440668581</v>
      </c>
      <c r="J841" t="s">
        <v>2601</v>
      </c>
      <c r="K841" s="10">
        <v>45756</v>
      </c>
      <c r="Q841">
        <v>1806</v>
      </c>
      <c r="R841">
        <v>1</v>
      </c>
      <c r="S841">
        <v>840</v>
      </c>
      <c r="T841">
        <v>991.2</v>
      </c>
      <c r="U841">
        <v>0</v>
      </c>
      <c r="V841">
        <v>840</v>
      </c>
      <c r="W841">
        <v>18</v>
      </c>
      <c r="X841" s="17">
        <v>151.19999999999999</v>
      </c>
      <c r="Y841">
        <v>991.2</v>
      </c>
      <c r="Z841">
        <v>1</v>
      </c>
      <c r="AA841">
        <v>1</v>
      </c>
      <c r="AB841">
        <v>1</v>
      </c>
      <c r="AC841" t="s">
        <v>1181</v>
      </c>
      <c r="AD841">
        <v>1389</v>
      </c>
      <c r="AE841">
        <v>28149</v>
      </c>
      <c r="AF841" t="s">
        <v>2006</v>
      </c>
      <c r="AG841" t="s">
        <v>1182</v>
      </c>
      <c r="AH841" t="s">
        <v>145</v>
      </c>
      <c r="AI841" t="s">
        <v>25</v>
      </c>
      <c r="AJ841">
        <v>6743</v>
      </c>
      <c r="AK841" t="s">
        <v>1040</v>
      </c>
      <c r="AL841" t="s">
        <v>1053</v>
      </c>
      <c r="AT841" t="str">
        <f t="shared" si="52"/>
        <v>F E001-00000005</v>
      </c>
      <c r="AU841">
        <f t="shared" si="53"/>
        <v>840</v>
      </c>
      <c r="AV841">
        <f t="shared" si="54"/>
        <v>151.19999999999999</v>
      </c>
      <c r="AW841">
        <f t="shared" si="55"/>
        <v>991.2</v>
      </c>
    </row>
    <row r="842" spans="1:49" ht="15" customHeight="1">
      <c r="A842" t="s">
        <v>1183</v>
      </c>
      <c r="B842" s="17" t="s">
        <v>1590</v>
      </c>
      <c r="C842" t="s">
        <v>21</v>
      </c>
      <c r="D842" s="10">
        <v>45754</v>
      </c>
      <c r="F842" t="s">
        <v>1011</v>
      </c>
      <c r="H842" t="s">
        <v>137</v>
      </c>
      <c r="I842">
        <v>20603443030</v>
      </c>
      <c r="J842" t="s">
        <v>2602</v>
      </c>
      <c r="K842" s="10">
        <v>45754</v>
      </c>
      <c r="Q842">
        <v>1811</v>
      </c>
      <c r="R842">
        <v>1</v>
      </c>
      <c r="S842">
        <v>825</v>
      </c>
      <c r="T842">
        <v>973.5</v>
      </c>
      <c r="U842">
        <v>0</v>
      </c>
      <c r="V842">
        <v>825</v>
      </c>
      <c r="W842">
        <v>18</v>
      </c>
      <c r="X842">
        <v>148.5</v>
      </c>
      <c r="Y842">
        <v>973.5</v>
      </c>
      <c r="Z842">
        <v>1</v>
      </c>
      <c r="AA842">
        <v>1</v>
      </c>
      <c r="AB842">
        <v>5</v>
      </c>
      <c r="AC842" t="s">
        <v>138</v>
      </c>
      <c r="AD842">
        <v>1644</v>
      </c>
      <c r="AE842">
        <v>28155</v>
      </c>
      <c r="AF842" t="s">
        <v>2131</v>
      </c>
      <c r="AG842" t="s">
        <v>1591</v>
      </c>
      <c r="AH842" t="s">
        <v>145</v>
      </c>
      <c r="AI842" t="s">
        <v>25</v>
      </c>
      <c r="AJ842">
        <v>6707</v>
      </c>
      <c r="AK842" t="s">
        <v>1502</v>
      </c>
      <c r="AL842" t="s">
        <v>1060</v>
      </c>
      <c r="AT842" t="str">
        <f t="shared" si="52"/>
        <v>F E001-00000088</v>
      </c>
      <c r="AU842">
        <f t="shared" si="53"/>
        <v>825</v>
      </c>
      <c r="AV842">
        <f t="shared" si="54"/>
        <v>148.5</v>
      </c>
      <c r="AW842">
        <f t="shared" si="55"/>
        <v>973.5</v>
      </c>
    </row>
    <row r="843" spans="1:49" ht="15" customHeight="1">
      <c r="A843" t="s">
        <v>1183</v>
      </c>
      <c r="B843" s="17" t="s">
        <v>1592</v>
      </c>
      <c r="C843" t="s">
        <v>21</v>
      </c>
      <c r="D843" s="10">
        <v>45754</v>
      </c>
      <c r="F843" t="s">
        <v>328</v>
      </c>
      <c r="G843" t="s">
        <v>1122</v>
      </c>
      <c r="H843" t="s">
        <v>137</v>
      </c>
      <c r="I843">
        <v>20563684268</v>
      </c>
      <c r="J843" t="s">
        <v>2603</v>
      </c>
      <c r="K843" s="10">
        <v>45754</v>
      </c>
      <c r="Q843">
        <v>278</v>
      </c>
      <c r="R843">
        <v>1</v>
      </c>
      <c r="S843">
        <v>3006.87</v>
      </c>
      <c r="T843">
        <v>3548.11</v>
      </c>
      <c r="U843">
        <v>0</v>
      </c>
      <c r="V843">
        <v>3006.87</v>
      </c>
      <c r="W843">
        <v>18</v>
      </c>
      <c r="X843" s="17">
        <v>541.24</v>
      </c>
      <c r="Y843">
        <v>3548.11</v>
      </c>
      <c r="Z843">
        <v>1</v>
      </c>
      <c r="AA843">
        <v>1</v>
      </c>
      <c r="AB843">
        <v>2</v>
      </c>
      <c r="AC843" t="s">
        <v>1045</v>
      </c>
      <c r="AD843">
        <v>384</v>
      </c>
      <c r="AE843">
        <v>28130</v>
      </c>
      <c r="AF843" t="s">
        <v>1994</v>
      </c>
      <c r="AG843" t="s">
        <v>138</v>
      </c>
      <c r="AH843" t="s">
        <v>145</v>
      </c>
      <c r="AI843" t="s">
        <v>25</v>
      </c>
      <c r="AJ843">
        <v>6743</v>
      </c>
      <c r="AK843" t="s">
        <v>1040</v>
      </c>
      <c r="AL843" t="s">
        <v>1123</v>
      </c>
      <c r="AT843" t="str">
        <f t="shared" si="52"/>
        <v>F E001-00000476</v>
      </c>
      <c r="AU843">
        <f t="shared" si="53"/>
        <v>3006.87</v>
      </c>
      <c r="AV843">
        <f t="shared" si="54"/>
        <v>541.24</v>
      </c>
      <c r="AW843">
        <f t="shared" si="55"/>
        <v>3548.11</v>
      </c>
    </row>
    <row r="844" spans="1:49" ht="15" customHeight="1">
      <c r="A844" t="s">
        <v>1183</v>
      </c>
      <c r="B844" s="17" t="s">
        <v>1592</v>
      </c>
      <c r="C844" t="s">
        <v>21</v>
      </c>
      <c r="D844" s="10">
        <v>45754</v>
      </c>
      <c r="F844" t="s">
        <v>328</v>
      </c>
      <c r="G844" t="s">
        <v>1122</v>
      </c>
      <c r="H844" t="s">
        <v>137</v>
      </c>
      <c r="I844">
        <v>20563684268</v>
      </c>
      <c r="J844" t="s">
        <v>2603</v>
      </c>
      <c r="K844" s="10">
        <v>45754</v>
      </c>
      <c r="Q844">
        <v>1812</v>
      </c>
      <c r="R844">
        <v>1</v>
      </c>
      <c r="S844">
        <v>3202.99</v>
      </c>
      <c r="T844">
        <v>3779.53</v>
      </c>
      <c r="U844">
        <v>0</v>
      </c>
      <c r="V844">
        <v>3202.99</v>
      </c>
      <c r="W844">
        <v>18</v>
      </c>
      <c r="X844" s="17">
        <v>576.54</v>
      </c>
      <c r="Y844">
        <v>3779.53</v>
      </c>
      <c r="Z844">
        <v>1</v>
      </c>
      <c r="AA844">
        <v>1</v>
      </c>
      <c r="AB844">
        <v>2</v>
      </c>
      <c r="AC844" t="s">
        <v>1045</v>
      </c>
      <c r="AD844">
        <v>384</v>
      </c>
      <c r="AE844">
        <v>28131</v>
      </c>
      <c r="AF844" t="s">
        <v>2132</v>
      </c>
      <c r="AG844" t="s">
        <v>1052</v>
      </c>
      <c r="AH844" t="s">
        <v>145</v>
      </c>
      <c r="AI844" t="s">
        <v>25</v>
      </c>
      <c r="AJ844">
        <v>6743</v>
      </c>
      <c r="AK844" t="s">
        <v>1040</v>
      </c>
      <c r="AL844" t="s">
        <v>1123</v>
      </c>
      <c r="AT844" t="str">
        <f t="shared" si="52"/>
        <v>F E001-00000476</v>
      </c>
      <c r="AU844">
        <f t="shared" si="53"/>
        <v>3202.99</v>
      </c>
      <c r="AV844">
        <f t="shared" si="54"/>
        <v>576.54</v>
      </c>
      <c r="AW844">
        <f t="shared" si="55"/>
        <v>3779.53</v>
      </c>
    </row>
    <row r="845" spans="1:49" ht="15" customHeight="1">
      <c r="A845" t="s">
        <v>1183</v>
      </c>
      <c r="B845" s="17" t="s">
        <v>1593</v>
      </c>
      <c r="C845" t="s">
        <v>21</v>
      </c>
      <c r="D845" s="10">
        <v>45754</v>
      </c>
      <c r="F845" t="s">
        <v>328</v>
      </c>
      <c r="G845" t="s">
        <v>1122</v>
      </c>
      <c r="H845" t="s">
        <v>137</v>
      </c>
      <c r="I845">
        <v>20563684268</v>
      </c>
      <c r="J845" t="s">
        <v>2604</v>
      </c>
      <c r="K845" s="10">
        <v>45754</v>
      </c>
      <c r="Q845">
        <v>279</v>
      </c>
      <c r="R845">
        <v>1</v>
      </c>
      <c r="S845">
        <v>18758.310000000001</v>
      </c>
      <c r="T845">
        <v>22134.81</v>
      </c>
      <c r="U845">
        <v>0</v>
      </c>
      <c r="V845">
        <v>18758.310000000001</v>
      </c>
      <c r="W845">
        <v>18</v>
      </c>
      <c r="X845">
        <v>3376.5</v>
      </c>
      <c r="Y845">
        <v>22134.81</v>
      </c>
      <c r="Z845">
        <v>1</v>
      </c>
      <c r="AA845">
        <v>1</v>
      </c>
      <c r="AB845">
        <v>2</v>
      </c>
      <c r="AC845" t="s">
        <v>1045</v>
      </c>
      <c r="AD845">
        <v>384</v>
      </c>
      <c r="AE845">
        <v>28127</v>
      </c>
      <c r="AF845" t="s">
        <v>2061</v>
      </c>
      <c r="AG845" t="s">
        <v>138</v>
      </c>
      <c r="AH845" t="s">
        <v>145</v>
      </c>
      <c r="AI845" t="s">
        <v>25</v>
      </c>
      <c r="AJ845">
        <v>6743</v>
      </c>
      <c r="AK845" t="s">
        <v>1040</v>
      </c>
      <c r="AL845" t="s">
        <v>1123</v>
      </c>
      <c r="AT845" t="str">
        <f t="shared" si="52"/>
        <v>F E001-00000475</v>
      </c>
      <c r="AU845">
        <f t="shared" si="53"/>
        <v>18758.310000000001</v>
      </c>
      <c r="AV845">
        <f t="shared" si="54"/>
        <v>3376.5</v>
      </c>
      <c r="AW845">
        <f t="shared" si="55"/>
        <v>22134.81</v>
      </c>
    </row>
    <row r="846" spans="1:49" ht="15" customHeight="1">
      <c r="A846" t="s">
        <v>1183</v>
      </c>
      <c r="B846" s="17" t="s">
        <v>1594</v>
      </c>
      <c r="C846" t="s">
        <v>21</v>
      </c>
      <c r="D846" s="10">
        <v>45754</v>
      </c>
      <c r="F846" t="s">
        <v>328</v>
      </c>
      <c r="G846" t="s">
        <v>1122</v>
      </c>
      <c r="H846" t="s">
        <v>137</v>
      </c>
      <c r="I846">
        <v>20563684268</v>
      </c>
      <c r="J846" t="s">
        <v>2605</v>
      </c>
      <c r="K846" s="10">
        <v>45754</v>
      </c>
      <c r="Q846">
        <v>279</v>
      </c>
      <c r="R846">
        <v>1</v>
      </c>
      <c r="S846">
        <v>18794.919999999998</v>
      </c>
      <c r="T846">
        <v>22178.01</v>
      </c>
      <c r="U846">
        <v>0</v>
      </c>
      <c r="V846">
        <v>18794.919999999998</v>
      </c>
      <c r="W846">
        <v>18</v>
      </c>
      <c r="X846">
        <v>3383.09</v>
      </c>
      <c r="Y846">
        <v>22178.01</v>
      </c>
      <c r="Z846">
        <v>1</v>
      </c>
      <c r="AA846">
        <v>1</v>
      </c>
      <c r="AB846">
        <v>2</v>
      </c>
      <c r="AC846" t="s">
        <v>1045</v>
      </c>
      <c r="AD846">
        <v>384</v>
      </c>
      <c r="AE846">
        <v>28124</v>
      </c>
      <c r="AF846" t="s">
        <v>2061</v>
      </c>
      <c r="AG846" t="s">
        <v>138</v>
      </c>
      <c r="AH846" t="s">
        <v>145</v>
      </c>
      <c r="AI846" t="s">
        <v>25</v>
      </c>
      <c r="AJ846">
        <v>6743</v>
      </c>
      <c r="AK846" t="s">
        <v>1040</v>
      </c>
      <c r="AL846" t="s">
        <v>1123</v>
      </c>
      <c r="AT846" t="str">
        <f t="shared" si="52"/>
        <v>F E001-00000474</v>
      </c>
      <c r="AU846">
        <f t="shared" si="53"/>
        <v>18794.919999999998</v>
      </c>
      <c r="AV846">
        <f t="shared" si="54"/>
        <v>3383.09</v>
      </c>
      <c r="AW846">
        <f t="shared" si="55"/>
        <v>22178.01</v>
      </c>
    </row>
    <row r="847" spans="1:49" ht="15" customHeight="1">
      <c r="A847" t="s">
        <v>1256</v>
      </c>
      <c r="B847" s="17" t="s">
        <v>1595</v>
      </c>
      <c r="C847" t="s">
        <v>21</v>
      </c>
      <c r="D847" s="10">
        <v>45752</v>
      </c>
      <c r="F847" t="s">
        <v>264</v>
      </c>
      <c r="H847" t="s">
        <v>137</v>
      </c>
      <c r="I847">
        <v>20546099904</v>
      </c>
      <c r="J847" t="s">
        <v>2606</v>
      </c>
      <c r="K847" s="10">
        <v>45752</v>
      </c>
      <c r="Q847">
        <v>219</v>
      </c>
      <c r="R847">
        <v>1</v>
      </c>
      <c r="S847">
        <v>525.41999999999996</v>
      </c>
      <c r="T847">
        <v>620</v>
      </c>
      <c r="U847">
        <v>0</v>
      </c>
      <c r="V847">
        <v>525.41999999999996</v>
      </c>
      <c r="W847">
        <v>18</v>
      </c>
      <c r="X847" s="17">
        <v>94.58</v>
      </c>
      <c r="Y847">
        <v>620</v>
      </c>
      <c r="Z847">
        <v>1</v>
      </c>
      <c r="AA847">
        <v>1</v>
      </c>
      <c r="AB847">
        <v>5</v>
      </c>
      <c r="AC847" t="s">
        <v>138</v>
      </c>
      <c r="AD847">
        <v>1400</v>
      </c>
      <c r="AE847">
        <v>28142</v>
      </c>
      <c r="AF847" t="s">
        <v>2096</v>
      </c>
      <c r="AG847" t="s">
        <v>1171</v>
      </c>
      <c r="AH847" t="s">
        <v>145</v>
      </c>
      <c r="AI847" t="s">
        <v>25</v>
      </c>
      <c r="AJ847">
        <v>6748</v>
      </c>
      <c r="AK847" t="s">
        <v>1387</v>
      </c>
      <c r="AL847" t="s">
        <v>1086</v>
      </c>
      <c r="AT847" t="str">
        <f t="shared" si="52"/>
        <v>F F001-00008616</v>
      </c>
      <c r="AU847">
        <f t="shared" si="53"/>
        <v>525.41999999999996</v>
      </c>
      <c r="AV847">
        <f t="shared" si="54"/>
        <v>94.58</v>
      </c>
      <c r="AW847">
        <f t="shared" si="55"/>
        <v>620</v>
      </c>
    </row>
    <row r="848" spans="1:49" ht="15" customHeight="1">
      <c r="A848" t="s">
        <v>1172</v>
      </c>
      <c r="B848">
        <v>14</v>
      </c>
      <c r="C848" t="s">
        <v>21</v>
      </c>
      <c r="D848" s="10">
        <v>45751</v>
      </c>
      <c r="F848" t="s">
        <v>1014</v>
      </c>
      <c r="G848" t="s">
        <v>1044</v>
      </c>
      <c r="H848" t="s">
        <v>137</v>
      </c>
      <c r="I848">
        <v>10437017285</v>
      </c>
      <c r="J848" t="s">
        <v>2607</v>
      </c>
      <c r="K848" s="10">
        <v>45751</v>
      </c>
      <c r="Q848">
        <v>1797</v>
      </c>
      <c r="R848">
        <v>1</v>
      </c>
      <c r="S848">
        <v>300</v>
      </c>
      <c r="T848">
        <v>300</v>
      </c>
      <c r="U848">
        <v>0</v>
      </c>
      <c r="V848">
        <v>300</v>
      </c>
      <c r="W848">
        <v>0</v>
      </c>
      <c r="X848">
        <v>0</v>
      </c>
      <c r="Y848">
        <v>300</v>
      </c>
      <c r="Z848">
        <v>1</v>
      </c>
      <c r="AA848">
        <v>1</v>
      </c>
      <c r="AB848">
        <v>1</v>
      </c>
      <c r="AC848" t="s">
        <v>1181</v>
      </c>
      <c r="AD848">
        <v>1612</v>
      </c>
      <c r="AE848">
        <v>28134</v>
      </c>
      <c r="AF848" t="s">
        <v>2608</v>
      </c>
      <c r="AG848" t="s">
        <v>1182</v>
      </c>
      <c r="AH848" t="s">
        <v>145</v>
      </c>
      <c r="AI848" t="s">
        <v>25</v>
      </c>
      <c r="AJ848">
        <v>6743</v>
      </c>
      <c r="AK848" t="s">
        <v>1040</v>
      </c>
      <c r="AL848" t="s">
        <v>1053</v>
      </c>
      <c r="AT848" t="str">
        <f t="shared" si="52"/>
        <v>R E001-14</v>
      </c>
      <c r="AU848">
        <f t="shared" si="53"/>
        <v>300</v>
      </c>
      <c r="AV848">
        <f t="shared" si="54"/>
        <v>0</v>
      </c>
      <c r="AW848">
        <f t="shared" si="55"/>
        <v>300</v>
      </c>
    </row>
    <row r="849" spans="1:49" ht="15" customHeight="1">
      <c r="A849" t="s">
        <v>1172</v>
      </c>
      <c r="B849">
        <v>23</v>
      </c>
      <c r="C849" t="s">
        <v>21</v>
      </c>
      <c r="D849" s="10">
        <v>45750</v>
      </c>
      <c r="F849" t="s">
        <v>1835</v>
      </c>
      <c r="H849" t="s">
        <v>137</v>
      </c>
      <c r="I849">
        <v>10702075403</v>
      </c>
      <c r="J849" t="s">
        <v>2609</v>
      </c>
      <c r="K849" s="10">
        <v>45750</v>
      </c>
      <c r="Q849">
        <v>1810</v>
      </c>
      <c r="R849">
        <v>1</v>
      </c>
      <c r="S849">
        <v>1680</v>
      </c>
      <c r="T849">
        <v>1680</v>
      </c>
      <c r="U849">
        <v>0</v>
      </c>
      <c r="V849">
        <v>1680</v>
      </c>
      <c r="W849">
        <v>0</v>
      </c>
      <c r="X849">
        <v>0</v>
      </c>
      <c r="Y849">
        <v>1680</v>
      </c>
      <c r="Z849">
        <v>1</v>
      </c>
      <c r="AA849">
        <v>1</v>
      </c>
      <c r="AB849">
        <v>2</v>
      </c>
      <c r="AC849" t="s">
        <v>1045</v>
      </c>
      <c r="AD849">
        <v>1643</v>
      </c>
      <c r="AE849">
        <v>28108</v>
      </c>
      <c r="AF849" t="s">
        <v>2610</v>
      </c>
      <c r="AG849" t="s">
        <v>1280</v>
      </c>
      <c r="AH849" t="s">
        <v>145</v>
      </c>
      <c r="AI849" t="s">
        <v>25</v>
      </c>
      <c r="AJ849">
        <v>6743</v>
      </c>
      <c r="AK849" t="s">
        <v>1040</v>
      </c>
      <c r="AL849" t="s">
        <v>1281</v>
      </c>
      <c r="AT849" t="str">
        <f t="shared" si="52"/>
        <v>R E001-23</v>
      </c>
      <c r="AU849">
        <f t="shared" si="53"/>
        <v>1680</v>
      </c>
      <c r="AV849">
        <f t="shared" si="54"/>
        <v>0</v>
      </c>
      <c r="AW849">
        <f t="shared" si="55"/>
        <v>1680</v>
      </c>
    </row>
    <row r="850" spans="1:49" ht="15" customHeight="1">
      <c r="A850" t="s">
        <v>1194</v>
      </c>
      <c r="B850" s="17" t="s">
        <v>1596</v>
      </c>
      <c r="C850" t="s">
        <v>21</v>
      </c>
      <c r="D850" s="10">
        <v>45749</v>
      </c>
      <c r="F850" t="s">
        <v>174</v>
      </c>
      <c r="G850" t="s">
        <v>1044</v>
      </c>
      <c r="H850" t="s">
        <v>137</v>
      </c>
      <c r="I850">
        <v>20607097039</v>
      </c>
      <c r="J850" t="s">
        <v>2611</v>
      </c>
      <c r="K850" s="10">
        <v>45749</v>
      </c>
      <c r="Q850">
        <v>2045</v>
      </c>
      <c r="R850">
        <v>1</v>
      </c>
      <c r="S850">
        <v>750</v>
      </c>
      <c r="T850">
        <v>885</v>
      </c>
      <c r="U850">
        <v>0</v>
      </c>
      <c r="V850">
        <v>750</v>
      </c>
      <c r="W850">
        <v>18</v>
      </c>
      <c r="X850">
        <v>135</v>
      </c>
      <c r="Y850">
        <v>885</v>
      </c>
      <c r="Z850">
        <v>1</v>
      </c>
      <c r="AA850">
        <v>1</v>
      </c>
      <c r="AB850">
        <v>5</v>
      </c>
      <c r="AC850" t="s">
        <v>138</v>
      </c>
      <c r="AD850">
        <v>565</v>
      </c>
      <c r="AE850">
        <v>30332</v>
      </c>
      <c r="AF850" t="s">
        <v>2003</v>
      </c>
      <c r="AG850" t="s">
        <v>139</v>
      </c>
      <c r="AH850" t="s">
        <v>145</v>
      </c>
      <c r="AI850" t="s">
        <v>25</v>
      </c>
      <c r="AJ850">
        <v>6743</v>
      </c>
      <c r="AK850" t="s">
        <v>1040</v>
      </c>
      <c r="AL850" t="s">
        <v>1490</v>
      </c>
      <c r="AT850" t="str">
        <f t="shared" si="52"/>
        <v>F F002-00001290</v>
      </c>
      <c r="AU850">
        <f t="shared" si="53"/>
        <v>750</v>
      </c>
      <c r="AV850">
        <f t="shared" si="54"/>
        <v>135</v>
      </c>
      <c r="AW850">
        <f t="shared" si="55"/>
        <v>885</v>
      </c>
    </row>
    <row r="851" spans="1:49" ht="15" customHeight="1">
      <c r="A851" t="s">
        <v>1597</v>
      </c>
      <c r="B851" s="17" t="s">
        <v>1598</v>
      </c>
      <c r="C851" t="s">
        <v>21</v>
      </c>
      <c r="D851" s="10">
        <v>45749</v>
      </c>
      <c r="F851" t="s">
        <v>1017</v>
      </c>
      <c r="G851" t="s">
        <v>1044</v>
      </c>
      <c r="H851" t="s">
        <v>137</v>
      </c>
      <c r="I851">
        <v>20505657188</v>
      </c>
      <c r="J851" t="s">
        <v>2612</v>
      </c>
      <c r="K851" s="10">
        <v>45749</v>
      </c>
      <c r="Q851">
        <v>1809</v>
      </c>
      <c r="R851">
        <v>1</v>
      </c>
      <c r="S851">
        <v>210.17</v>
      </c>
      <c r="T851">
        <v>248</v>
      </c>
      <c r="U851">
        <v>0</v>
      </c>
      <c r="V851">
        <v>210.17</v>
      </c>
      <c r="W851">
        <v>18</v>
      </c>
      <c r="X851" s="17">
        <v>37.83</v>
      </c>
      <c r="Y851">
        <v>248</v>
      </c>
      <c r="Z851">
        <v>1</v>
      </c>
      <c r="AA851">
        <v>1</v>
      </c>
      <c r="AB851">
        <v>5</v>
      </c>
      <c r="AC851" t="s">
        <v>138</v>
      </c>
      <c r="AD851">
        <v>1634</v>
      </c>
      <c r="AE851">
        <v>28105</v>
      </c>
      <c r="AF851" t="s">
        <v>2133</v>
      </c>
      <c r="AG851" t="s">
        <v>1135</v>
      </c>
      <c r="AH851" t="s">
        <v>145</v>
      </c>
      <c r="AI851" t="s">
        <v>25</v>
      </c>
      <c r="AJ851">
        <v>6746</v>
      </c>
      <c r="AK851" t="s">
        <v>1112</v>
      </c>
      <c r="AL851" t="s">
        <v>1323</v>
      </c>
      <c r="AT851" t="str">
        <f t="shared" si="52"/>
        <v>F FFF1-00001498</v>
      </c>
      <c r="AU851">
        <f t="shared" si="53"/>
        <v>210.17</v>
      </c>
      <c r="AV851">
        <f t="shared" si="54"/>
        <v>37.83</v>
      </c>
      <c r="AW851">
        <f t="shared" si="55"/>
        <v>248</v>
      </c>
    </row>
    <row r="852" spans="1:49" ht="15" customHeight="1">
      <c r="A852" t="s">
        <v>1599</v>
      </c>
      <c r="B852" s="17" t="s">
        <v>1600</v>
      </c>
      <c r="C852" t="s">
        <v>21</v>
      </c>
      <c r="D852" s="10">
        <v>45748</v>
      </c>
      <c r="F852" t="s">
        <v>267</v>
      </c>
      <c r="G852" t="s">
        <v>1044</v>
      </c>
      <c r="H852" t="s">
        <v>137</v>
      </c>
      <c r="I852">
        <v>20549068201</v>
      </c>
      <c r="J852" t="s">
        <v>2613</v>
      </c>
      <c r="K852" s="10">
        <v>45748</v>
      </c>
      <c r="Q852">
        <v>1891</v>
      </c>
      <c r="R852">
        <v>1</v>
      </c>
      <c r="S852">
        <v>193.23</v>
      </c>
      <c r="T852">
        <v>228.01</v>
      </c>
      <c r="U852">
        <v>0</v>
      </c>
      <c r="V852">
        <v>193.23</v>
      </c>
      <c r="W852">
        <v>18</v>
      </c>
      <c r="X852">
        <v>34.78</v>
      </c>
      <c r="Y852">
        <v>228.01</v>
      </c>
      <c r="Z852">
        <v>1</v>
      </c>
      <c r="AA852">
        <v>1</v>
      </c>
      <c r="AB852">
        <v>2</v>
      </c>
      <c r="AC852" t="s">
        <v>1045</v>
      </c>
      <c r="AD852">
        <v>561</v>
      </c>
      <c r="AE852">
        <v>28522</v>
      </c>
      <c r="AF852" t="s">
        <v>1569</v>
      </c>
      <c r="AG852" t="s">
        <v>139</v>
      </c>
      <c r="AH852" t="s">
        <v>145</v>
      </c>
      <c r="AI852" t="s">
        <v>25</v>
      </c>
      <c r="AJ852">
        <v>6743</v>
      </c>
      <c r="AK852" t="s">
        <v>1040</v>
      </c>
      <c r="AL852" t="s">
        <v>1116</v>
      </c>
      <c r="AT852" t="str">
        <f t="shared" si="52"/>
        <v>F FE24-00003202</v>
      </c>
      <c r="AU852">
        <f t="shared" si="53"/>
        <v>193.23</v>
      </c>
      <c r="AV852">
        <f t="shared" si="54"/>
        <v>34.78</v>
      </c>
      <c r="AW852">
        <f t="shared" si="55"/>
        <v>228.01</v>
      </c>
    </row>
    <row r="853" spans="1:49" ht="15" customHeight="1">
      <c r="A853" t="s">
        <v>1172</v>
      </c>
      <c r="B853">
        <v>136</v>
      </c>
      <c r="C853" t="s">
        <v>21</v>
      </c>
      <c r="D853" s="10">
        <v>45747</v>
      </c>
      <c r="F853" t="s">
        <v>1076</v>
      </c>
      <c r="H853" t="s">
        <v>137</v>
      </c>
      <c r="I853">
        <v>10440668581</v>
      </c>
      <c r="J853" t="s">
        <v>2614</v>
      </c>
      <c r="K853" s="10">
        <v>45747</v>
      </c>
      <c r="Q853">
        <v>1806</v>
      </c>
      <c r="R853">
        <v>1</v>
      </c>
      <c r="S853">
        <v>840</v>
      </c>
      <c r="T853">
        <v>840</v>
      </c>
      <c r="U853">
        <v>0</v>
      </c>
      <c r="V853">
        <v>840</v>
      </c>
      <c r="W853">
        <v>0</v>
      </c>
      <c r="X853">
        <v>0</v>
      </c>
      <c r="Y853">
        <v>840</v>
      </c>
      <c r="Z853">
        <v>1</v>
      </c>
      <c r="AA853">
        <v>1</v>
      </c>
      <c r="AB853">
        <v>1</v>
      </c>
      <c r="AC853" t="s">
        <v>1181</v>
      </c>
      <c r="AD853">
        <v>1389</v>
      </c>
      <c r="AE853">
        <v>27020</v>
      </c>
      <c r="AF853" t="s">
        <v>2006</v>
      </c>
      <c r="AG853" t="s">
        <v>1182</v>
      </c>
      <c r="AH853" t="s">
        <v>145</v>
      </c>
      <c r="AI853" t="s">
        <v>25</v>
      </c>
      <c r="AJ853">
        <v>6743</v>
      </c>
      <c r="AK853" t="s">
        <v>1040</v>
      </c>
      <c r="AL853" t="s">
        <v>1053</v>
      </c>
      <c r="AT853" t="str">
        <f t="shared" si="52"/>
        <v>R E001-136</v>
      </c>
      <c r="AU853">
        <f t="shared" si="53"/>
        <v>840</v>
      </c>
      <c r="AV853">
        <f t="shared" si="54"/>
        <v>0</v>
      </c>
      <c r="AW853">
        <f t="shared" si="55"/>
        <v>840</v>
      </c>
    </row>
    <row r="854" spans="1:49" ht="15" customHeight="1">
      <c r="A854" t="s">
        <v>1597</v>
      </c>
      <c r="B854" s="17" t="s">
        <v>1601</v>
      </c>
      <c r="C854" t="s">
        <v>21</v>
      </c>
      <c r="D854" s="10">
        <v>45744</v>
      </c>
      <c r="F854" t="s">
        <v>1017</v>
      </c>
      <c r="G854" t="s">
        <v>1044</v>
      </c>
      <c r="H854" t="s">
        <v>137</v>
      </c>
      <c r="I854">
        <v>20505657188</v>
      </c>
      <c r="J854" t="s">
        <v>2615</v>
      </c>
      <c r="K854" s="10">
        <v>45744</v>
      </c>
      <c r="Q854">
        <v>1805</v>
      </c>
      <c r="R854">
        <v>1</v>
      </c>
      <c r="S854">
        <v>1327.12</v>
      </c>
      <c r="T854">
        <v>1566</v>
      </c>
      <c r="U854">
        <v>0</v>
      </c>
      <c r="V854">
        <v>1327.12</v>
      </c>
      <c r="W854">
        <v>18</v>
      </c>
      <c r="X854" s="17">
        <v>238.88</v>
      </c>
      <c r="Y854">
        <v>1566</v>
      </c>
      <c r="Z854">
        <v>1</v>
      </c>
      <c r="AA854">
        <v>1</v>
      </c>
      <c r="AB854">
        <v>5</v>
      </c>
      <c r="AC854" t="s">
        <v>138</v>
      </c>
      <c r="AD854">
        <v>1634</v>
      </c>
      <c r="AE854">
        <v>26995</v>
      </c>
      <c r="AF854" t="s">
        <v>2616</v>
      </c>
      <c r="AG854" t="s">
        <v>1135</v>
      </c>
      <c r="AH854" t="s">
        <v>145</v>
      </c>
      <c r="AI854" t="s">
        <v>25</v>
      </c>
      <c r="AJ854">
        <v>6746</v>
      </c>
      <c r="AK854" t="s">
        <v>1112</v>
      </c>
      <c r="AL854" t="s">
        <v>1323</v>
      </c>
      <c r="AT854" t="str">
        <f t="shared" si="52"/>
        <v>F FFF1-00001493</v>
      </c>
      <c r="AU854">
        <f t="shared" si="53"/>
        <v>1327.12</v>
      </c>
      <c r="AV854">
        <f t="shared" si="54"/>
        <v>238.88</v>
      </c>
      <c r="AW854">
        <f t="shared" si="55"/>
        <v>1566</v>
      </c>
    </row>
    <row r="855" spans="1:49" ht="15" customHeight="1">
      <c r="A855" t="s">
        <v>1597</v>
      </c>
      <c r="B855" s="17" t="s">
        <v>1602</v>
      </c>
      <c r="C855" t="s">
        <v>21</v>
      </c>
      <c r="D855" s="10">
        <v>45744</v>
      </c>
      <c r="F855" t="s">
        <v>1017</v>
      </c>
      <c r="G855" t="s">
        <v>1044</v>
      </c>
      <c r="H855" t="s">
        <v>137</v>
      </c>
      <c r="I855">
        <v>20505657188</v>
      </c>
      <c r="J855" t="s">
        <v>2617</v>
      </c>
      <c r="K855" s="10">
        <v>45744</v>
      </c>
      <c r="Q855">
        <v>1804</v>
      </c>
      <c r="R855">
        <v>1</v>
      </c>
      <c r="S855">
        <v>661.02</v>
      </c>
      <c r="T855">
        <v>780</v>
      </c>
      <c r="U855">
        <v>0</v>
      </c>
      <c r="V855">
        <v>661.02</v>
      </c>
      <c r="W855">
        <v>18</v>
      </c>
      <c r="X855" s="17">
        <v>118.98</v>
      </c>
      <c r="Y855">
        <v>780</v>
      </c>
      <c r="Z855">
        <v>1</v>
      </c>
      <c r="AA855">
        <v>1</v>
      </c>
      <c r="AB855">
        <v>2</v>
      </c>
      <c r="AC855" t="s">
        <v>1045</v>
      </c>
      <c r="AD855">
        <v>1634</v>
      </c>
      <c r="AE855">
        <v>26992</v>
      </c>
      <c r="AF855" t="s">
        <v>2333</v>
      </c>
      <c r="AG855" t="s">
        <v>1052</v>
      </c>
      <c r="AH855" t="s">
        <v>145</v>
      </c>
      <c r="AI855" t="s">
        <v>25</v>
      </c>
      <c r="AJ855">
        <v>6370</v>
      </c>
      <c r="AK855" t="s">
        <v>1603</v>
      </c>
      <c r="AL855" t="s">
        <v>1323</v>
      </c>
      <c r="AT855" t="str">
        <f t="shared" si="52"/>
        <v>F FFF1-00001494</v>
      </c>
      <c r="AU855">
        <f t="shared" si="53"/>
        <v>661.02</v>
      </c>
      <c r="AV855">
        <f t="shared" si="54"/>
        <v>118.98</v>
      </c>
      <c r="AW855">
        <f t="shared" si="55"/>
        <v>780</v>
      </c>
    </row>
    <row r="856" spans="1:49" ht="15" customHeight="1">
      <c r="A856" t="s">
        <v>1172</v>
      </c>
      <c r="B856">
        <v>2</v>
      </c>
      <c r="C856" t="s">
        <v>21</v>
      </c>
      <c r="D856" s="10">
        <v>45744</v>
      </c>
      <c r="F856" t="s">
        <v>1024</v>
      </c>
      <c r="H856" t="s">
        <v>137</v>
      </c>
      <c r="J856" t="s">
        <v>2618</v>
      </c>
      <c r="K856" s="10">
        <v>45744</v>
      </c>
      <c r="Q856">
        <v>1802</v>
      </c>
      <c r="R856">
        <v>1</v>
      </c>
      <c r="S856">
        <v>1200</v>
      </c>
      <c r="T856">
        <v>1200</v>
      </c>
      <c r="U856">
        <v>0</v>
      </c>
      <c r="V856">
        <v>1200</v>
      </c>
      <c r="W856">
        <v>0</v>
      </c>
      <c r="X856">
        <v>0</v>
      </c>
      <c r="Y856">
        <v>1200</v>
      </c>
      <c r="Z856">
        <v>1</v>
      </c>
      <c r="AA856">
        <v>1</v>
      </c>
      <c r="AB856">
        <v>2</v>
      </c>
      <c r="AC856" t="s">
        <v>1045</v>
      </c>
      <c r="AD856">
        <v>1628</v>
      </c>
      <c r="AE856">
        <v>26986</v>
      </c>
      <c r="AF856" t="s">
        <v>2619</v>
      </c>
      <c r="AG856" t="s">
        <v>1052</v>
      </c>
      <c r="AH856" t="s">
        <v>145</v>
      </c>
      <c r="AI856" t="s">
        <v>25</v>
      </c>
      <c r="AJ856">
        <v>6743</v>
      </c>
      <c r="AK856" t="s">
        <v>1040</v>
      </c>
      <c r="AL856" t="s">
        <v>1177</v>
      </c>
      <c r="AT856" t="str">
        <f t="shared" si="52"/>
        <v>R E001-2</v>
      </c>
      <c r="AU856">
        <f t="shared" si="53"/>
        <v>1200</v>
      </c>
      <c r="AV856">
        <f t="shared" si="54"/>
        <v>0</v>
      </c>
      <c r="AW856">
        <f t="shared" si="55"/>
        <v>1200</v>
      </c>
    </row>
    <row r="857" spans="1:49" ht="15" customHeight="1">
      <c r="A857" t="s">
        <v>1172</v>
      </c>
      <c r="B857">
        <v>13</v>
      </c>
      <c r="C857" t="s">
        <v>21</v>
      </c>
      <c r="D857" s="10">
        <v>45742</v>
      </c>
      <c r="F857" t="s">
        <v>1014</v>
      </c>
      <c r="G857" t="s">
        <v>1044</v>
      </c>
      <c r="H857" t="s">
        <v>137</v>
      </c>
      <c r="I857">
        <v>10437017285</v>
      </c>
      <c r="J857" t="s">
        <v>2620</v>
      </c>
      <c r="K857" s="10">
        <v>45742</v>
      </c>
      <c r="Q857">
        <v>1797</v>
      </c>
      <c r="R857">
        <v>1</v>
      </c>
      <c r="S857">
        <v>300</v>
      </c>
      <c r="T857">
        <v>300</v>
      </c>
      <c r="U857">
        <v>0</v>
      </c>
      <c r="V857">
        <v>300</v>
      </c>
      <c r="W857">
        <v>0</v>
      </c>
      <c r="X857">
        <v>0</v>
      </c>
      <c r="Y857">
        <v>300</v>
      </c>
      <c r="Z857">
        <v>1</v>
      </c>
      <c r="AA857">
        <v>1</v>
      </c>
      <c r="AB857">
        <v>1</v>
      </c>
      <c r="AC857" t="s">
        <v>1181</v>
      </c>
      <c r="AD857">
        <v>1612</v>
      </c>
      <c r="AE857">
        <v>26818</v>
      </c>
      <c r="AF857" t="s">
        <v>2608</v>
      </c>
      <c r="AG857" t="s">
        <v>1182</v>
      </c>
      <c r="AH857" t="s">
        <v>145</v>
      </c>
      <c r="AI857" t="s">
        <v>25</v>
      </c>
      <c r="AJ857">
        <v>6743</v>
      </c>
      <c r="AK857" t="s">
        <v>1040</v>
      </c>
      <c r="AL857" t="s">
        <v>1053</v>
      </c>
      <c r="AT857" t="str">
        <f t="shared" si="52"/>
        <v>R E001-13</v>
      </c>
      <c r="AU857">
        <f t="shared" si="53"/>
        <v>300</v>
      </c>
      <c r="AV857">
        <f t="shared" si="54"/>
        <v>0</v>
      </c>
      <c r="AW857">
        <f t="shared" si="55"/>
        <v>300</v>
      </c>
    </row>
    <row r="858" spans="1:49" ht="15" customHeight="1">
      <c r="A858" t="s">
        <v>1194</v>
      </c>
      <c r="B858" s="17" t="s">
        <v>1604</v>
      </c>
      <c r="C858" t="s">
        <v>21</v>
      </c>
      <c r="D858" s="10">
        <v>45740</v>
      </c>
      <c r="F858" t="s">
        <v>174</v>
      </c>
      <c r="G858" t="s">
        <v>1044</v>
      </c>
      <c r="H858" t="s">
        <v>137</v>
      </c>
      <c r="I858">
        <v>20607097039</v>
      </c>
      <c r="J858" t="s">
        <v>2621</v>
      </c>
      <c r="K858" s="10">
        <v>45740</v>
      </c>
      <c r="Q858">
        <v>1798</v>
      </c>
      <c r="R858">
        <v>1</v>
      </c>
      <c r="S858">
        <v>1800</v>
      </c>
      <c r="T858">
        <v>2124</v>
      </c>
      <c r="U858">
        <v>0</v>
      </c>
      <c r="V858">
        <v>1800</v>
      </c>
      <c r="W858">
        <v>18</v>
      </c>
      <c r="X858">
        <v>324</v>
      </c>
      <c r="Y858">
        <v>2124</v>
      </c>
      <c r="Z858">
        <v>1</v>
      </c>
      <c r="AA858">
        <v>1</v>
      </c>
      <c r="AB858">
        <v>2</v>
      </c>
      <c r="AC858" t="s">
        <v>1045</v>
      </c>
      <c r="AD858">
        <v>565</v>
      </c>
      <c r="AE858">
        <v>26979</v>
      </c>
      <c r="AF858" t="s">
        <v>2622</v>
      </c>
      <c r="AG858" t="s">
        <v>1052</v>
      </c>
      <c r="AH858" t="s">
        <v>145</v>
      </c>
      <c r="AI858" t="s">
        <v>25</v>
      </c>
      <c r="AJ858">
        <v>877</v>
      </c>
      <c r="AK858" t="s">
        <v>147</v>
      </c>
      <c r="AL858" t="s">
        <v>1490</v>
      </c>
      <c r="AT858" t="str">
        <f t="shared" si="52"/>
        <v>F F002-00001286</v>
      </c>
      <c r="AU858">
        <f t="shared" si="53"/>
        <v>1800</v>
      </c>
      <c r="AV858">
        <f t="shared" si="54"/>
        <v>324</v>
      </c>
      <c r="AW858">
        <f t="shared" si="55"/>
        <v>2124</v>
      </c>
    </row>
    <row r="859" spans="1:49" ht="15" customHeight="1">
      <c r="A859" t="s">
        <v>1256</v>
      </c>
      <c r="B859" s="17" t="s">
        <v>1605</v>
      </c>
      <c r="C859" t="s">
        <v>21</v>
      </c>
      <c r="D859" s="10">
        <v>45740</v>
      </c>
      <c r="F859" t="s">
        <v>1030</v>
      </c>
      <c r="H859" t="s">
        <v>137</v>
      </c>
      <c r="I859">
        <v>20551414362</v>
      </c>
      <c r="J859" t="s">
        <v>2623</v>
      </c>
      <c r="K859" s="10">
        <v>45740</v>
      </c>
      <c r="Q859">
        <v>1796</v>
      </c>
      <c r="R859">
        <v>1</v>
      </c>
      <c r="S859">
        <v>2700</v>
      </c>
      <c r="T859">
        <v>3186</v>
      </c>
      <c r="U859">
        <v>0</v>
      </c>
      <c r="V859">
        <v>2700</v>
      </c>
      <c r="W859">
        <v>18</v>
      </c>
      <c r="X859">
        <v>486</v>
      </c>
      <c r="Y859">
        <v>3186</v>
      </c>
      <c r="Z859">
        <v>1</v>
      </c>
      <c r="AA859">
        <v>1</v>
      </c>
      <c r="AB859">
        <v>5</v>
      </c>
      <c r="AC859" t="s">
        <v>138</v>
      </c>
      <c r="AD859">
        <v>1611</v>
      </c>
      <c r="AE859">
        <v>26807</v>
      </c>
      <c r="AF859" t="s">
        <v>2624</v>
      </c>
      <c r="AG859" t="s">
        <v>1501</v>
      </c>
      <c r="AH859" t="s">
        <v>145</v>
      </c>
      <c r="AI859" t="s">
        <v>25</v>
      </c>
      <c r="AJ859">
        <v>6707</v>
      </c>
      <c r="AK859" t="s">
        <v>1502</v>
      </c>
      <c r="AL859" t="s">
        <v>1060</v>
      </c>
      <c r="AT859" t="str">
        <f t="shared" si="52"/>
        <v>F F001-00006261</v>
      </c>
      <c r="AU859">
        <f t="shared" si="53"/>
        <v>2700</v>
      </c>
      <c r="AV859">
        <f t="shared" si="54"/>
        <v>486</v>
      </c>
      <c r="AW859">
        <f t="shared" si="55"/>
        <v>3186</v>
      </c>
    </row>
    <row r="860" spans="1:49" ht="15" customHeight="1">
      <c r="A860" t="s">
        <v>1194</v>
      </c>
      <c r="B860" s="17" t="s">
        <v>1606</v>
      </c>
      <c r="C860" t="s">
        <v>21</v>
      </c>
      <c r="D860" s="10">
        <v>45735</v>
      </c>
      <c r="F860" t="s">
        <v>174</v>
      </c>
      <c r="G860" t="s">
        <v>1044</v>
      </c>
      <c r="H860" t="s">
        <v>137</v>
      </c>
      <c r="I860">
        <v>20607097039</v>
      </c>
      <c r="J860" t="s">
        <v>2625</v>
      </c>
      <c r="K860" s="10">
        <v>45735</v>
      </c>
      <c r="Q860">
        <v>1798</v>
      </c>
      <c r="R860">
        <v>1</v>
      </c>
      <c r="S860">
        <v>2220</v>
      </c>
      <c r="T860">
        <v>2619.6</v>
      </c>
      <c r="U860">
        <v>0</v>
      </c>
      <c r="V860">
        <v>2220</v>
      </c>
      <c r="W860">
        <v>18</v>
      </c>
      <c r="X860" s="17">
        <v>399.599999999999</v>
      </c>
      <c r="Y860">
        <v>2619.6</v>
      </c>
      <c r="Z860">
        <v>1</v>
      </c>
      <c r="AA860">
        <v>1</v>
      </c>
      <c r="AB860">
        <v>2</v>
      </c>
      <c r="AC860" t="s">
        <v>1045</v>
      </c>
      <c r="AD860">
        <v>565</v>
      </c>
      <c r="AE860">
        <v>30329</v>
      </c>
      <c r="AF860" t="s">
        <v>2622</v>
      </c>
      <c r="AG860" t="s">
        <v>1052</v>
      </c>
      <c r="AH860" t="s">
        <v>145</v>
      </c>
      <c r="AI860" t="s">
        <v>25</v>
      </c>
      <c r="AJ860">
        <v>6743</v>
      </c>
      <c r="AK860" t="s">
        <v>1040</v>
      </c>
      <c r="AL860" t="s">
        <v>1490</v>
      </c>
      <c r="AT860" t="str">
        <f t="shared" si="52"/>
        <v>F F002-00001282</v>
      </c>
      <c r="AU860">
        <f t="shared" si="53"/>
        <v>2220</v>
      </c>
      <c r="AV860">
        <f t="shared" si="54"/>
        <v>399.599999999999</v>
      </c>
      <c r="AW860">
        <f t="shared" si="55"/>
        <v>2619.6</v>
      </c>
    </row>
    <row r="861" spans="1:49" ht="15" customHeight="1">
      <c r="A861" t="s">
        <v>1172</v>
      </c>
      <c r="B861">
        <v>18</v>
      </c>
      <c r="C861" t="s">
        <v>21</v>
      </c>
      <c r="D861" s="10">
        <v>45733</v>
      </c>
      <c r="F861" t="s">
        <v>201</v>
      </c>
      <c r="H861" t="s">
        <v>137</v>
      </c>
      <c r="I861">
        <v>10712300251</v>
      </c>
      <c r="J861" t="s">
        <v>2626</v>
      </c>
      <c r="K861" s="10">
        <v>45733</v>
      </c>
      <c r="Q861">
        <v>1808</v>
      </c>
      <c r="R861">
        <v>1</v>
      </c>
      <c r="S861">
        <v>170</v>
      </c>
      <c r="T861">
        <v>170</v>
      </c>
      <c r="U861">
        <v>0</v>
      </c>
      <c r="V861">
        <v>170</v>
      </c>
      <c r="W861">
        <v>0</v>
      </c>
      <c r="X861">
        <v>0</v>
      </c>
      <c r="Y861">
        <v>170</v>
      </c>
      <c r="Z861">
        <v>1</v>
      </c>
      <c r="AA861">
        <v>1</v>
      </c>
      <c r="AB861">
        <v>2</v>
      </c>
      <c r="AC861" t="s">
        <v>1045</v>
      </c>
      <c r="AD861">
        <v>1642</v>
      </c>
      <c r="AE861">
        <v>28103</v>
      </c>
      <c r="AF861" t="s">
        <v>2158</v>
      </c>
      <c r="AG861" t="s">
        <v>1052</v>
      </c>
      <c r="AH861" t="s">
        <v>145</v>
      </c>
      <c r="AI861" t="s">
        <v>25</v>
      </c>
      <c r="AJ861">
        <v>877</v>
      </c>
      <c r="AK861" t="s">
        <v>147</v>
      </c>
      <c r="AL861" t="s">
        <v>1062</v>
      </c>
      <c r="AT861" t="str">
        <f t="shared" si="52"/>
        <v>R E001-18</v>
      </c>
      <c r="AU861">
        <f t="shared" si="53"/>
        <v>170</v>
      </c>
      <c r="AV861">
        <f t="shared" si="54"/>
        <v>0</v>
      </c>
      <c r="AW861">
        <f t="shared" si="55"/>
        <v>170</v>
      </c>
    </row>
    <row r="862" spans="1:49" ht="15" customHeight="1">
      <c r="A862" t="s">
        <v>1607</v>
      </c>
      <c r="B862" s="17" t="s">
        <v>1608</v>
      </c>
      <c r="C862" t="s">
        <v>21</v>
      </c>
      <c r="D862" s="10">
        <v>45717</v>
      </c>
      <c r="F862" t="s">
        <v>267</v>
      </c>
      <c r="G862" t="s">
        <v>1044</v>
      </c>
      <c r="H862" t="s">
        <v>137</v>
      </c>
      <c r="I862">
        <v>20549068201</v>
      </c>
      <c r="J862" t="s">
        <v>2627</v>
      </c>
      <c r="K862" s="10">
        <v>45717</v>
      </c>
      <c r="Q862">
        <v>1891</v>
      </c>
      <c r="R862">
        <v>1</v>
      </c>
      <c r="S862">
        <v>193.23</v>
      </c>
      <c r="T862">
        <v>228.01</v>
      </c>
      <c r="U862">
        <v>0</v>
      </c>
      <c r="V862">
        <v>193.23</v>
      </c>
      <c r="W862">
        <v>18</v>
      </c>
      <c r="X862">
        <v>34.78</v>
      </c>
      <c r="Y862">
        <v>228.01</v>
      </c>
      <c r="Z862">
        <v>1</v>
      </c>
      <c r="AA862">
        <v>1</v>
      </c>
      <c r="AB862">
        <v>2</v>
      </c>
      <c r="AC862" t="s">
        <v>1045</v>
      </c>
      <c r="AD862">
        <v>561</v>
      </c>
      <c r="AE862">
        <v>28512</v>
      </c>
      <c r="AF862" t="s">
        <v>1569</v>
      </c>
      <c r="AG862" t="s">
        <v>139</v>
      </c>
      <c r="AH862" t="s">
        <v>145</v>
      </c>
      <c r="AI862" t="s">
        <v>25</v>
      </c>
      <c r="AJ862">
        <v>6743</v>
      </c>
      <c r="AK862" t="s">
        <v>1040</v>
      </c>
      <c r="AL862" t="s">
        <v>1116</v>
      </c>
      <c r="AT862" t="str">
        <f t="shared" si="52"/>
        <v>F FE23-00003622</v>
      </c>
      <c r="AU862">
        <f t="shared" si="53"/>
        <v>193.23</v>
      </c>
      <c r="AV862">
        <f t="shared" si="54"/>
        <v>34.78</v>
      </c>
      <c r="AW862">
        <f t="shared" si="55"/>
        <v>228.01</v>
      </c>
    </row>
  </sheetData>
  <autoFilter ref="A1:AW862" xr:uid="{247329ED-4637-4213-9D2C-DEF1EEAF3A2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9531-EBA3-4E09-8D73-64863300563D}">
  <dimension ref="A1:AJ13"/>
  <sheetViews>
    <sheetView workbookViewId="0">
      <selection activeCell="E19" sqref="E19"/>
    </sheetView>
  </sheetViews>
  <sheetFormatPr baseColWidth="10" defaultRowHeight="15"/>
  <cols>
    <col min="1" max="1" width="15.140625" bestFit="1" customWidth="1"/>
    <col min="2" max="2" width="22.7109375" bestFit="1" customWidth="1"/>
    <col min="3" max="3" width="14.140625" bestFit="1" customWidth="1"/>
    <col min="4" max="4" width="42.5703125" bestFit="1" customWidth="1"/>
    <col min="5" max="5" width="17.7109375" bestFit="1" customWidth="1"/>
    <col min="6" max="6" width="11.5703125" bestFit="1" customWidth="1"/>
    <col min="7" max="7" width="22.85546875" bestFit="1" customWidth="1"/>
    <col min="8" max="8" width="11.5703125" bestFit="1" customWidth="1"/>
    <col min="9" max="9" width="20.42578125" bestFit="1" customWidth="1"/>
    <col min="10" max="10" width="12.85546875" bestFit="1" customWidth="1"/>
    <col min="11" max="11" width="13.5703125" bestFit="1" customWidth="1"/>
    <col min="12" max="12" width="20.5703125" bestFit="1" customWidth="1"/>
    <col min="13" max="13" width="31" bestFit="1" customWidth="1"/>
    <col min="14" max="14" width="19.28515625" bestFit="1" customWidth="1"/>
    <col min="15" max="15" width="15.140625" bestFit="1" customWidth="1"/>
    <col min="16" max="16" width="23.7109375" bestFit="1" customWidth="1"/>
    <col min="17" max="17" width="27.85546875" bestFit="1" customWidth="1"/>
    <col min="18" max="18" width="11.5703125" bestFit="1" customWidth="1"/>
    <col min="19" max="19" width="12.7109375" bestFit="1" customWidth="1"/>
    <col min="20" max="20" width="16.5703125" bestFit="1" customWidth="1"/>
    <col min="21" max="21" width="24" bestFit="1" customWidth="1"/>
    <col min="22" max="23" width="24.85546875" bestFit="1" customWidth="1"/>
    <col min="24" max="24" width="11.5703125" bestFit="1" customWidth="1"/>
    <col min="25" max="25" width="15" bestFit="1" customWidth="1"/>
    <col min="26" max="26" width="16.140625" bestFit="1" customWidth="1"/>
    <col min="27" max="27" width="19.140625" bestFit="1" customWidth="1"/>
    <col min="28" max="28" width="22.5703125" bestFit="1" customWidth="1"/>
    <col min="29" max="29" width="15.42578125" bestFit="1" customWidth="1"/>
    <col min="30" max="30" width="17.28515625" bestFit="1" customWidth="1"/>
    <col min="31" max="31" width="15.7109375" bestFit="1" customWidth="1"/>
    <col min="32" max="32" width="17.140625" bestFit="1" customWidth="1"/>
    <col min="33" max="33" width="12.7109375" bestFit="1" customWidth="1"/>
    <col min="34" max="34" width="14.5703125" bestFit="1" customWidth="1"/>
    <col min="35" max="35" width="15" bestFit="1" customWidth="1"/>
    <col min="36" max="36" width="27.140625" bestFit="1" customWidth="1"/>
  </cols>
  <sheetData>
    <row r="1" spans="1:36">
      <c r="A1" s="1" t="s">
        <v>1736</v>
      </c>
    </row>
    <row r="3" spans="1:36">
      <c r="A3" t="s">
        <v>94</v>
      </c>
      <c r="B3" t="s">
        <v>0</v>
      </c>
      <c r="C3" t="s">
        <v>169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95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16</v>
      </c>
      <c r="U3" t="s">
        <v>17</v>
      </c>
      <c r="V3" t="s">
        <v>18</v>
      </c>
      <c r="W3" t="s">
        <v>19</v>
      </c>
      <c r="X3" t="s">
        <v>20</v>
      </c>
      <c r="Y3" t="s">
        <v>96</v>
      </c>
      <c r="Z3" t="s">
        <v>27</v>
      </c>
      <c r="AA3" t="s">
        <v>28</v>
      </c>
      <c r="AB3" t="s">
        <v>29</v>
      </c>
      <c r="AC3" t="s">
        <v>30</v>
      </c>
      <c r="AD3" t="s">
        <v>35</v>
      </c>
      <c r="AE3" t="s">
        <v>31</v>
      </c>
      <c r="AF3" t="s">
        <v>32</v>
      </c>
      <c r="AG3" t="s">
        <v>33</v>
      </c>
      <c r="AH3" t="s">
        <v>34</v>
      </c>
      <c r="AI3" t="s">
        <v>26</v>
      </c>
      <c r="AJ3" t="s">
        <v>44</v>
      </c>
    </row>
    <row r="4" spans="1:36">
      <c r="A4" t="s">
        <v>571</v>
      </c>
      <c r="B4">
        <v>0</v>
      </c>
      <c r="D4" t="s">
        <v>225</v>
      </c>
      <c r="E4" s="10">
        <v>45769</v>
      </c>
      <c r="F4" s="10">
        <v>45769</v>
      </c>
      <c r="G4" s="10">
        <v>45769</v>
      </c>
      <c r="H4" t="s">
        <v>990</v>
      </c>
      <c r="L4" t="s">
        <v>21</v>
      </c>
      <c r="M4">
        <v>-480</v>
      </c>
      <c r="N4">
        <v>-86.4</v>
      </c>
      <c r="O4">
        <v>-566.4</v>
      </c>
      <c r="P4">
        <v>-566.4</v>
      </c>
      <c r="R4" t="s">
        <v>22</v>
      </c>
      <c r="S4" t="b">
        <v>0</v>
      </c>
      <c r="T4" t="s">
        <v>25</v>
      </c>
      <c r="X4" t="s">
        <v>24</v>
      </c>
      <c r="AJ4" s="10">
        <v>45769</v>
      </c>
    </row>
    <row r="5" spans="1:36">
      <c r="A5" t="s">
        <v>571</v>
      </c>
      <c r="B5">
        <v>0</v>
      </c>
      <c r="D5" t="s">
        <v>657</v>
      </c>
      <c r="E5" s="10">
        <v>45821</v>
      </c>
      <c r="F5" s="10">
        <v>45821</v>
      </c>
      <c r="G5" s="10">
        <v>45821</v>
      </c>
      <c r="H5" t="s">
        <v>839</v>
      </c>
      <c r="L5" t="s">
        <v>21</v>
      </c>
      <c r="M5">
        <v>-390</v>
      </c>
      <c r="N5">
        <v>-70.2</v>
      </c>
      <c r="O5">
        <v>-460.2</v>
      </c>
      <c r="P5">
        <v>-460.2</v>
      </c>
      <c r="R5" t="s">
        <v>22</v>
      </c>
      <c r="S5" t="b">
        <v>0</v>
      </c>
      <c r="T5" t="s">
        <v>25</v>
      </c>
      <c r="X5" t="s">
        <v>24</v>
      </c>
      <c r="AJ5" s="10">
        <v>45821</v>
      </c>
    </row>
    <row r="6" spans="1:36">
      <c r="A6" t="s">
        <v>571</v>
      </c>
      <c r="B6">
        <v>0</v>
      </c>
      <c r="D6" t="s">
        <v>572</v>
      </c>
      <c r="E6" s="10">
        <v>45884</v>
      </c>
      <c r="F6" s="10">
        <v>45884</v>
      </c>
      <c r="G6" s="10">
        <v>45884</v>
      </c>
      <c r="H6" t="s">
        <v>573</v>
      </c>
      <c r="L6" t="s">
        <v>21</v>
      </c>
      <c r="M6">
        <v>-570</v>
      </c>
      <c r="N6">
        <v>-102.6</v>
      </c>
      <c r="O6">
        <v>-672.6</v>
      </c>
      <c r="P6">
        <v>-672.6</v>
      </c>
      <c r="R6" t="s">
        <v>22</v>
      </c>
      <c r="S6" t="b">
        <v>0</v>
      </c>
      <c r="T6" t="s">
        <v>25</v>
      </c>
      <c r="X6" t="s">
        <v>24</v>
      </c>
      <c r="AJ6" s="10">
        <v>45884</v>
      </c>
    </row>
    <row r="10" spans="1:36">
      <c r="B10" s="30" t="s">
        <v>97</v>
      </c>
      <c r="C10" s="30" t="s">
        <v>98</v>
      </c>
      <c r="D10" s="30" t="s">
        <v>1836</v>
      </c>
      <c r="E10" s="30" t="s">
        <v>1837</v>
      </c>
    </row>
    <row r="11" spans="1:36">
      <c r="B11" s="31" t="s">
        <v>1838</v>
      </c>
      <c r="C11" s="31">
        <v>1</v>
      </c>
      <c r="D11" s="31">
        <v>10</v>
      </c>
      <c r="E11" s="31">
        <v>381</v>
      </c>
    </row>
    <row r="12" spans="1:36">
      <c r="B12" s="31" t="s">
        <v>1838</v>
      </c>
      <c r="C12" s="31">
        <v>1</v>
      </c>
      <c r="D12" s="31">
        <v>11</v>
      </c>
      <c r="E12" s="31">
        <v>381</v>
      </c>
    </row>
    <row r="13" spans="1:36">
      <c r="B13" s="31" t="s">
        <v>1838</v>
      </c>
      <c r="C13" s="31">
        <v>1</v>
      </c>
      <c r="D13" s="31">
        <v>10</v>
      </c>
      <c r="E13" s="31">
        <v>401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B8BC-EFE2-45A8-B5D5-C96618A2C5E8}">
  <dimension ref="A1:AW5"/>
  <sheetViews>
    <sheetView workbookViewId="0">
      <selection activeCell="W17" sqref="W17"/>
    </sheetView>
  </sheetViews>
  <sheetFormatPr baseColWidth="10" defaultRowHeight="15"/>
  <cols>
    <col min="1" max="1" width="18.42578125" bestFit="1" customWidth="1"/>
    <col min="2" max="2" width="11.5703125" bestFit="1" customWidth="1"/>
    <col min="3" max="3" width="20.5703125" hidden="1" customWidth="1"/>
    <col min="4" max="4" width="19.7109375" bestFit="1" customWidth="1"/>
    <col min="5" max="5" width="18.85546875" hidden="1" customWidth="1"/>
    <col min="6" max="6" width="20.7109375" bestFit="1" customWidth="1"/>
    <col min="7" max="7" width="16.140625" hidden="1" customWidth="1"/>
    <col min="8" max="8" width="18" hidden="1" customWidth="1"/>
    <col min="9" max="9" width="16.7109375" hidden="1" customWidth="1"/>
    <col min="10" max="10" width="255.7109375" hidden="1" customWidth="1"/>
    <col min="11" max="11" width="23.140625" hidden="1" customWidth="1"/>
    <col min="12" max="12" width="16.140625" hidden="1" customWidth="1"/>
    <col min="13" max="13" width="19" hidden="1" customWidth="1"/>
    <col min="14" max="14" width="14.140625" hidden="1" customWidth="1"/>
    <col min="15" max="15" width="17.28515625" hidden="1" customWidth="1"/>
    <col min="16" max="16" width="16" hidden="1" customWidth="1"/>
    <col min="17" max="17" width="23" bestFit="1" customWidth="1"/>
    <col min="18" max="18" width="15.5703125" bestFit="1" customWidth="1"/>
    <col min="19" max="19" width="20.5703125" bestFit="1" customWidth="1"/>
    <col min="20" max="20" width="21.7109375" bestFit="1" customWidth="1"/>
    <col min="21" max="21" width="17.28515625" hidden="1" customWidth="1"/>
    <col min="22" max="22" width="15.28515625" bestFit="1" customWidth="1"/>
    <col min="23" max="23" width="24.7109375" bestFit="1" customWidth="1"/>
    <col min="24" max="24" width="11.5703125" bestFit="1" customWidth="1"/>
    <col min="25" max="25" width="12.140625" bestFit="1" customWidth="1"/>
    <col min="26" max="26" width="15.28515625" hidden="1" customWidth="1"/>
    <col min="27" max="27" width="22.42578125" hidden="1" customWidth="1"/>
    <col min="28" max="28" width="20.140625" hidden="1" customWidth="1"/>
    <col min="29" max="29" width="22.42578125" hidden="1" customWidth="1"/>
    <col min="30" max="30" width="20.140625" hidden="1" customWidth="1"/>
    <col min="31" max="31" width="18.85546875" bestFit="1" customWidth="1"/>
    <col min="32" max="32" width="23.140625" bestFit="1" customWidth="1"/>
    <col min="33" max="33" width="25.42578125" bestFit="1" customWidth="1"/>
    <col min="34" max="34" width="16.7109375" bestFit="1" customWidth="1"/>
    <col min="35" max="35" width="22.140625" bestFit="1" customWidth="1"/>
    <col min="36" max="36" width="16.7109375" bestFit="1" customWidth="1"/>
    <col min="37" max="37" width="27.140625" bestFit="1" customWidth="1"/>
    <col min="38" max="38" width="97" bestFit="1" customWidth="1"/>
    <col min="39" max="39" width="24.140625" bestFit="1" customWidth="1"/>
    <col min="40" max="40" width="26.42578125" bestFit="1" customWidth="1"/>
    <col min="41" max="41" width="34.7109375" bestFit="1" customWidth="1"/>
    <col min="42" max="42" width="34.85546875" bestFit="1" customWidth="1"/>
    <col min="43" max="43" width="28.28515625" bestFit="1" customWidth="1"/>
    <col min="44" max="44" width="30.7109375" bestFit="1" customWidth="1"/>
    <col min="45" max="45" width="30.28515625" bestFit="1" customWidth="1"/>
    <col min="46" max="46" width="13.7109375" bestFit="1" customWidth="1"/>
    <col min="47" max="47" width="28" bestFit="1" customWidth="1"/>
    <col min="48" max="48" width="23.140625" bestFit="1" customWidth="1"/>
    <col min="49" max="49" width="24.85546875" bestFit="1" customWidth="1"/>
  </cols>
  <sheetData>
    <row r="1" spans="1:49">
      <c r="A1" s="1" t="s">
        <v>2146</v>
      </c>
    </row>
    <row r="3" spans="1:49">
      <c r="A3" t="s">
        <v>97</v>
      </c>
      <c r="B3" t="s">
        <v>98</v>
      </c>
      <c r="C3" t="s">
        <v>99</v>
      </c>
      <c r="D3" t="s">
        <v>100</v>
      </c>
      <c r="E3" t="s">
        <v>1965</v>
      </c>
      <c r="F3" t="s">
        <v>101</v>
      </c>
      <c r="G3" t="s">
        <v>102</v>
      </c>
      <c r="H3" t="s">
        <v>103</v>
      </c>
      <c r="I3" t="s">
        <v>104</v>
      </c>
      <c r="J3" t="s">
        <v>105</v>
      </c>
      <c r="K3" t="s">
        <v>106</v>
      </c>
      <c r="L3" t="s">
        <v>107</v>
      </c>
      <c r="M3" t="s">
        <v>108</v>
      </c>
      <c r="N3" t="s">
        <v>109</v>
      </c>
      <c r="O3" t="s">
        <v>110</v>
      </c>
      <c r="P3" t="s">
        <v>111</v>
      </c>
      <c r="Q3" t="s">
        <v>112</v>
      </c>
      <c r="R3" t="s">
        <v>113</v>
      </c>
      <c r="S3" t="s">
        <v>114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  <c r="Z3" t="s">
        <v>121</v>
      </c>
      <c r="AA3" t="s">
        <v>122</v>
      </c>
      <c r="AB3" t="s">
        <v>123</v>
      </c>
      <c r="AC3" t="s">
        <v>124</v>
      </c>
      <c r="AD3" t="s">
        <v>125</v>
      </c>
      <c r="AE3" t="s">
        <v>126</v>
      </c>
      <c r="AF3" t="s">
        <v>127</v>
      </c>
      <c r="AG3" t="s">
        <v>128</v>
      </c>
      <c r="AH3" t="s">
        <v>1966</v>
      </c>
      <c r="AI3" t="s">
        <v>1967</v>
      </c>
      <c r="AJ3" t="s">
        <v>129</v>
      </c>
      <c r="AK3" t="s">
        <v>130</v>
      </c>
      <c r="AL3" t="s">
        <v>131</v>
      </c>
      <c r="AM3" t="s">
        <v>132</v>
      </c>
      <c r="AN3" t="s">
        <v>133</v>
      </c>
      <c r="AO3" t="s">
        <v>1968</v>
      </c>
      <c r="AP3" t="s">
        <v>1969</v>
      </c>
      <c r="AQ3" t="s">
        <v>134</v>
      </c>
      <c r="AR3" t="s">
        <v>135</v>
      </c>
      <c r="AS3" t="s">
        <v>168</v>
      </c>
      <c r="AT3" t="s">
        <v>153</v>
      </c>
      <c r="AU3" t="s">
        <v>1957</v>
      </c>
      <c r="AV3" t="s">
        <v>1958</v>
      </c>
      <c r="AW3" t="s">
        <v>1956</v>
      </c>
    </row>
    <row r="4" spans="1:49">
      <c r="A4" t="s">
        <v>142</v>
      </c>
      <c r="B4" t="s">
        <v>1121</v>
      </c>
      <c r="C4" t="s">
        <v>21</v>
      </c>
      <c r="D4" s="10">
        <v>45930</v>
      </c>
      <c r="E4" s="18">
        <v>45952.367974537039</v>
      </c>
      <c r="F4" t="s">
        <v>328</v>
      </c>
      <c r="G4" t="s">
        <v>1122</v>
      </c>
      <c r="H4" t="s">
        <v>137</v>
      </c>
      <c r="I4">
        <v>20563684268</v>
      </c>
      <c r="J4" t="s">
        <v>1993</v>
      </c>
      <c r="K4" s="10">
        <v>45930</v>
      </c>
      <c r="Q4">
        <v>11</v>
      </c>
      <c r="R4">
        <v>15</v>
      </c>
      <c r="S4">
        <v>478.51</v>
      </c>
      <c r="T4" t="s">
        <v>1745</v>
      </c>
      <c r="U4">
        <v>0</v>
      </c>
      <c r="V4">
        <v>7177.65</v>
      </c>
      <c r="W4">
        <v>18</v>
      </c>
      <c r="X4">
        <v>1291.97999999999</v>
      </c>
      <c r="Y4">
        <v>8469.6299999999992</v>
      </c>
      <c r="Z4">
        <v>1</v>
      </c>
      <c r="AB4">
        <v>5</v>
      </c>
      <c r="AC4" t="s">
        <v>138</v>
      </c>
      <c r="AD4">
        <v>384</v>
      </c>
      <c r="AE4">
        <v>278</v>
      </c>
      <c r="AF4" t="s">
        <v>1994</v>
      </c>
      <c r="AG4" t="s">
        <v>138</v>
      </c>
      <c r="AH4" t="s">
        <v>145</v>
      </c>
      <c r="AI4" t="s">
        <v>25</v>
      </c>
      <c r="AJ4">
        <v>6743</v>
      </c>
      <c r="AK4" t="s">
        <v>1040</v>
      </c>
      <c r="AL4" t="s">
        <v>1123</v>
      </c>
      <c r="AT4" t="s">
        <v>1644</v>
      </c>
      <c r="AU4">
        <v>7177.65</v>
      </c>
      <c r="AV4">
        <v>1291.97999999999</v>
      </c>
      <c r="AW4">
        <v>8469.6299999999992</v>
      </c>
    </row>
    <row r="5" spans="1:49">
      <c r="A5" t="s">
        <v>142</v>
      </c>
      <c r="B5" t="s">
        <v>1121</v>
      </c>
      <c r="C5" t="s">
        <v>21</v>
      </c>
      <c r="D5" s="10">
        <v>45930</v>
      </c>
      <c r="E5" s="18">
        <v>45952.367974537039</v>
      </c>
      <c r="F5" t="s">
        <v>328</v>
      </c>
      <c r="G5" t="s">
        <v>1122</v>
      </c>
      <c r="H5" t="s">
        <v>137</v>
      </c>
      <c r="I5">
        <v>20563684268</v>
      </c>
      <c r="J5" t="s">
        <v>1993</v>
      </c>
      <c r="K5" s="10">
        <v>45930</v>
      </c>
      <c r="Q5">
        <v>10</v>
      </c>
      <c r="R5">
        <v>25</v>
      </c>
      <c r="S5">
        <v>220</v>
      </c>
      <c r="T5">
        <v>259.60000000000002</v>
      </c>
      <c r="U5">
        <v>0</v>
      </c>
      <c r="V5">
        <v>5500</v>
      </c>
      <c r="W5">
        <v>18</v>
      </c>
      <c r="X5">
        <v>990</v>
      </c>
      <c r="Y5">
        <v>6490</v>
      </c>
      <c r="Z5">
        <v>1</v>
      </c>
      <c r="AB5">
        <v>5</v>
      </c>
      <c r="AC5" t="s">
        <v>138</v>
      </c>
      <c r="AD5">
        <v>384</v>
      </c>
      <c r="AE5">
        <v>278</v>
      </c>
      <c r="AF5" t="s">
        <v>1994</v>
      </c>
      <c r="AG5" t="s">
        <v>138</v>
      </c>
      <c r="AH5" t="s">
        <v>145</v>
      </c>
      <c r="AI5" t="s">
        <v>25</v>
      </c>
      <c r="AJ5">
        <v>6743</v>
      </c>
      <c r="AK5" t="s">
        <v>1040</v>
      </c>
      <c r="AL5" t="s">
        <v>1123</v>
      </c>
      <c r="AT5" t="s">
        <v>1644</v>
      </c>
      <c r="AU5">
        <v>5500</v>
      </c>
      <c r="AV5">
        <v>990</v>
      </c>
      <c r="AW5">
        <v>6490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905B-6881-46C5-9D6B-69A6A44B0246}">
  <dimension ref="A1:DH976"/>
  <sheetViews>
    <sheetView tabSelected="1" topLeftCell="CZ1" zoomScale="70" zoomScaleNormal="70" workbookViewId="0">
      <pane ySplit="3" topLeftCell="A4" activePane="bottomLeft" state="frozen"/>
      <selection activeCell="AB1" sqref="AB1"/>
      <selection pane="bottomLeft" activeCell="DE423" sqref="DE423"/>
    </sheetView>
  </sheetViews>
  <sheetFormatPr baseColWidth="10" defaultRowHeight="15"/>
  <cols>
    <col min="1" max="1" width="21.7109375" style="21" bestFit="1" customWidth="1"/>
    <col min="2" max="2" width="32" style="21" bestFit="1" customWidth="1"/>
    <col min="3" max="3" width="11.42578125" style="21"/>
    <col min="4" max="4" width="21.7109375" style="21" bestFit="1" customWidth="1"/>
    <col min="5" max="5" width="19.28515625" style="21" bestFit="1" customWidth="1"/>
    <col min="6" max="6" width="10.7109375" style="21" customWidth="1"/>
    <col min="7" max="7" width="106.28515625" style="21" bestFit="1" customWidth="1"/>
    <col min="8" max="8" width="25" style="21" bestFit="1" customWidth="1"/>
    <col min="9" max="9" width="6.42578125" style="21" customWidth="1"/>
    <col min="10" max="10" width="63.5703125" style="21" bestFit="1" customWidth="1"/>
    <col min="11" max="11" width="11" style="21" bestFit="1" customWidth="1"/>
    <col min="12" max="12" width="25" style="21" bestFit="1" customWidth="1"/>
    <col min="13" max="13" width="19.28515625" style="21" bestFit="1" customWidth="1"/>
    <col min="14" max="14" width="21.42578125" style="21" bestFit="1" customWidth="1"/>
    <col min="15" max="15" width="5.85546875" style="21" customWidth="1"/>
    <col min="16" max="16" width="25" style="21" bestFit="1" customWidth="1"/>
    <col min="17" max="17" width="5.5703125" style="21" customWidth="1"/>
    <col min="18" max="18" width="21.7109375" style="21" bestFit="1" customWidth="1"/>
    <col min="19" max="19" width="11" style="21" bestFit="1" customWidth="1"/>
    <col min="20" max="20" width="25" style="21" bestFit="1" customWidth="1"/>
    <col min="21" max="21" width="19.28515625" style="21" bestFit="1" customWidth="1"/>
    <col min="22" max="22" width="21.42578125" style="21" bestFit="1" customWidth="1"/>
    <col min="23" max="23" width="4.140625" style="21" customWidth="1"/>
    <col min="24" max="24" width="15.7109375" style="21" bestFit="1" customWidth="1"/>
    <col min="25" max="25" width="7.85546875" style="21" bestFit="1" customWidth="1"/>
    <col min="26" max="26" width="25.85546875" style="21" bestFit="1" customWidth="1"/>
    <col min="27" max="27" width="22.42578125" style="21" bestFit="1" customWidth="1"/>
    <col min="28" max="28" width="18.7109375" style="21" bestFit="1" customWidth="1"/>
    <col min="29" max="29" width="4.140625" style="21" customWidth="1"/>
    <col min="30" max="30" width="24.28515625" style="21" bestFit="1" customWidth="1"/>
    <col min="31" max="31" width="11" style="21" bestFit="1" customWidth="1"/>
    <col min="32" max="32" width="12.42578125" style="21" hidden="1" customWidth="1"/>
    <col min="33" max="34" width="10" style="21" hidden="1" customWidth="1"/>
    <col min="35" max="35" width="32.42578125" style="21" bestFit="1" customWidth="1"/>
    <col min="36" max="36" width="26.85546875" style="21" bestFit="1" customWidth="1"/>
    <col min="37" max="37" width="28.7109375" style="21" bestFit="1" customWidth="1"/>
    <col min="38" max="38" width="4.85546875" style="21" customWidth="1"/>
    <col min="39" max="39" width="3.140625" style="21" customWidth="1"/>
    <col min="40" max="40" width="16.85546875" style="21" customWidth="1"/>
    <col min="41" max="41" width="7.85546875" style="21" bestFit="1" customWidth="1"/>
    <col min="42" max="42" width="25.85546875" style="21" bestFit="1" customWidth="1"/>
    <col min="43" max="43" width="22.42578125" style="21" bestFit="1" customWidth="1"/>
    <col min="44" max="44" width="18.7109375" style="21" bestFit="1" customWidth="1"/>
    <col min="45" max="45" width="5" style="21" customWidth="1"/>
    <col min="46" max="46" width="3" style="21" customWidth="1"/>
    <col min="47" max="47" width="3.5703125" style="21" customWidth="1"/>
    <col min="48" max="48" width="2.42578125" style="21" customWidth="1"/>
    <col min="49" max="49" width="29.28515625" style="21" bestFit="1" customWidth="1"/>
    <col min="50" max="50" width="31.7109375" style="21" bestFit="1" customWidth="1"/>
    <col min="51" max="51" width="27.7109375" style="21" bestFit="1" customWidth="1"/>
    <col min="52" max="52" width="23.42578125" style="21" bestFit="1" customWidth="1"/>
    <col min="53" max="53" width="14.5703125" style="21" customWidth="1"/>
    <col min="55" max="61" width="11.42578125" style="21"/>
    <col min="62" max="62" width="29.28515625" style="21" bestFit="1" customWidth="1"/>
    <col min="63" max="63" width="14" style="21" bestFit="1" customWidth="1"/>
    <col min="64" max="64" width="25.85546875" style="21" bestFit="1" customWidth="1"/>
    <col min="65" max="65" width="27.85546875" style="21" bestFit="1" customWidth="1"/>
    <col min="66" max="66" width="28.7109375" style="21" bestFit="1" customWidth="1"/>
    <col min="67" max="67" width="7.140625" style="21" customWidth="1"/>
    <col min="68" max="68" width="23.42578125" style="21" bestFit="1" customWidth="1"/>
    <col min="69" max="69" width="14" style="21" bestFit="1" customWidth="1"/>
    <col min="70" max="71" width="25.85546875" style="21" bestFit="1" customWidth="1"/>
    <col min="72" max="72" width="28.7109375" style="21" bestFit="1" customWidth="1"/>
    <col min="73" max="73" width="7.140625" style="21" customWidth="1"/>
    <col min="74" max="74" width="57.85546875" style="21" bestFit="1" customWidth="1"/>
    <col min="75" max="75" width="14" style="21" bestFit="1" customWidth="1"/>
    <col min="76" max="76" width="25.85546875" style="21" bestFit="1" customWidth="1"/>
    <col min="77" max="77" width="28.7109375" style="21" bestFit="1" customWidth="1"/>
    <col min="78" max="78" width="11.42578125" style="21"/>
    <col min="79" max="79" width="23.42578125" style="21" bestFit="1" customWidth="1"/>
    <col min="80" max="80" width="14" style="21" bestFit="1" customWidth="1"/>
    <col min="81" max="81" width="25.85546875" style="21" bestFit="1" customWidth="1"/>
    <col min="82" max="82" width="28.7109375" style="21" bestFit="1" customWidth="1"/>
    <col min="83" max="83" width="11.42578125" style="21"/>
    <col min="84" max="84" width="116" style="21" bestFit="1" customWidth="1"/>
    <col min="85" max="85" width="14" style="21" bestFit="1" customWidth="1"/>
    <col min="86" max="86" width="25.85546875" style="21" bestFit="1" customWidth="1"/>
    <col min="87" max="87" width="28.7109375" style="21" bestFit="1" customWidth="1"/>
    <col min="88" max="88" width="9.5703125" style="21" customWidth="1"/>
    <col min="89" max="89" width="23.42578125" style="21" bestFit="1" customWidth="1"/>
    <col min="90" max="90" width="14" style="21" bestFit="1" customWidth="1"/>
    <col min="91" max="91" width="25.85546875" style="21" bestFit="1" customWidth="1"/>
    <col min="92" max="92" width="28.7109375" style="21" bestFit="1" customWidth="1"/>
    <col min="93" max="93" width="11.42578125" style="21"/>
    <col min="94" max="94" width="23.42578125" style="21" bestFit="1" customWidth="1"/>
    <col min="95" max="95" width="14" style="21" bestFit="1" customWidth="1"/>
    <col min="96" max="96" width="25.85546875" style="21" bestFit="1" customWidth="1"/>
    <col min="97" max="97" width="28.7109375" style="21" bestFit="1" customWidth="1"/>
    <col min="98" max="98" width="11.42578125" style="21"/>
    <col min="99" max="99" width="23.42578125" style="21" bestFit="1" customWidth="1"/>
    <col min="100" max="100" width="14" style="21" bestFit="1" customWidth="1"/>
    <col min="101" max="101" width="25.85546875" style="21" bestFit="1" customWidth="1"/>
    <col min="102" max="102" width="28.7109375" style="21" bestFit="1" customWidth="1"/>
    <col min="103" max="103" width="11.42578125" style="21"/>
    <col min="104" max="104" width="65.85546875" style="21" bestFit="1" customWidth="1"/>
    <col min="105" max="105" width="14" style="21" bestFit="1" customWidth="1"/>
    <col min="106" max="106" width="25.85546875" style="21" bestFit="1" customWidth="1"/>
    <col min="107" max="107" width="28.7109375" style="21" bestFit="1" customWidth="1"/>
    <col min="108" max="108" width="11.42578125" style="21"/>
    <col min="109" max="109" width="116" style="21" bestFit="1" customWidth="1"/>
    <col min="110" max="110" width="14" style="21" bestFit="1" customWidth="1"/>
    <col min="111" max="111" width="25.85546875" style="21" bestFit="1" customWidth="1"/>
    <col min="112" max="112" width="28.7109375" style="21" bestFit="1" customWidth="1"/>
    <col min="113" max="16384" width="11.42578125" style="21"/>
  </cols>
  <sheetData>
    <row r="1" spans="1:112">
      <c r="R1" s="22" t="s">
        <v>154</v>
      </c>
      <c r="X1" s="22" t="s">
        <v>155</v>
      </c>
      <c r="AD1" s="34" t="s">
        <v>156</v>
      </c>
      <c r="AE1" s="22"/>
      <c r="AF1" s="22"/>
      <c r="AG1" s="22"/>
      <c r="AH1" s="22"/>
      <c r="AI1" s="22"/>
      <c r="AJ1" s="22"/>
      <c r="AK1" s="22"/>
      <c r="AL1" s="22"/>
      <c r="AM1" s="22"/>
      <c r="AN1" s="34" t="s">
        <v>157</v>
      </c>
      <c r="AW1" s="22" t="s">
        <v>2145</v>
      </c>
      <c r="BC1" s="23" t="s">
        <v>158</v>
      </c>
      <c r="BD1" s="23" t="s">
        <v>159</v>
      </c>
      <c r="BE1" s="23" t="s">
        <v>160</v>
      </c>
      <c r="BJ1" s="22" t="s">
        <v>2690</v>
      </c>
      <c r="BP1" s="22" t="s">
        <v>2689</v>
      </c>
      <c r="BV1" s="21" t="s">
        <v>2688</v>
      </c>
      <c r="CA1" s="21" t="s">
        <v>2687</v>
      </c>
      <c r="CF1" s="21" t="s">
        <v>2686</v>
      </c>
      <c r="CK1" s="21" t="s">
        <v>169</v>
      </c>
      <c r="CP1" s="21" t="s">
        <v>2636</v>
      </c>
      <c r="CU1" s="37" t="s">
        <v>2637</v>
      </c>
      <c r="CZ1" s="22" t="s">
        <v>1837</v>
      </c>
      <c r="DE1" s="22" t="s">
        <v>2638</v>
      </c>
    </row>
    <row r="2" spans="1:112">
      <c r="BC2" s="23"/>
      <c r="BD2" s="23"/>
      <c r="BE2" s="23"/>
    </row>
    <row r="3" spans="1:112">
      <c r="A3" s="26" t="s">
        <v>40</v>
      </c>
      <c r="B3" s="21" t="s">
        <v>162</v>
      </c>
      <c r="D3" s="26" t="s">
        <v>40</v>
      </c>
      <c r="E3" s="21" t="s">
        <v>163</v>
      </c>
      <c r="G3" s="26" t="s">
        <v>40</v>
      </c>
      <c r="H3" s="21" t="s">
        <v>163</v>
      </c>
      <c r="J3" s="26" t="s">
        <v>40</v>
      </c>
      <c r="K3" s="21" t="s">
        <v>161</v>
      </c>
      <c r="L3" s="21" t="s">
        <v>163</v>
      </c>
      <c r="M3" s="21" t="s">
        <v>164</v>
      </c>
      <c r="N3" s="21" t="s">
        <v>165</v>
      </c>
      <c r="P3" s="21" t="s">
        <v>163</v>
      </c>
      <c r="R3" s="26" t="s">
        <v>40</v>
      </c>
      <c r="S3" s="21" t="s">
        <v>161</v>
      </c>
      <c r="T3" s="21" t="s">
        <v>163</v>
      </c>
      <c r="U3" s="21" t="s">
        <v>164</v>
      </c>
      <c r="V3" s="21" t="s">
        <v>165</v>
      </c>
      <c r="X3" s="26" t="s">
        <v>40</v>
      </c>
      <c r="Y3" s="21" t="s">
        <v>161</v>
      </c>
      <c r="Z3" s="21" t="s">
        <v>43</v>
      </c>
      <c r="AA3" s="21" t="s">
        <v>151</v>
      </c>
      <c r="AB3" s="21" t="s">
        <v>152</v>
      </c>
      <c r="AD3" s="26" t="s">
        <v>40</v>
      </c>
      <c r="AE3" s="21" t="s">
        <v>161</v>
      </c>
      <c r="AF3" s="21" t="s">
        <v>1959</v>
      </c>
      <c r="AG3" s="21" t="s">
        <v>1960</v>
      </c>
      <c r="AH3" s="21" t="s">
        <v>1961</v>
      </c>
      <c r="AI3" s="21" t="s">
        <v>1962</v>
      </c>
      <c r="AJ3" s="21" t="s">
        <v>1963</v>
      </c>
      <c r="AK3" s="21" t="s">
        <v>1964</v>
      </c>
      <c r="AM3"/>
      <c r="AN3" s="26" t="s">
        <v>40</v>
      </c>
      <c r="AO3" s="21" t="s">
        <v>161</v>
      </c>
      <c r="AP3" s="21" t="s">
        <v>43</v>
      </c>
      <c r="AQ3" s="21" t="s">
        <v>151</v>
      </c>
      <c r="AR3" s="21" t="s">
        <v>152</v>
      </c>
      <c r="AW3" s="7" t="s">
        <v>40</v>
      </c>
      <c r="AX3" t="s">
        <v>2141</v>
      </c>
      <c r="AY3" t="s">
        <v>2142</v>
      </c>
      <c r="AZ3" t="s">
        <v>2143</v>
      </c>
      <c r="BA3" t="s">
        <v>2144</v>
      </c>
      <c r="BC3" s="23"/>
      <c r="BD3" s="23"/>
      <c r="BE3" s="23"/>
      <c r="BJ3" s="26" t="s">
        <v>40</v>
      </c>
      <c r="BK3" s="21" t="s">
        <v>161</v>
      </c>
      <c r="BL3" s="21" t="s">
        <v>1962</v>
      </c>
      <c r="BM3" s="21" t="s">
        <v>1963</v>
      </c>
      <c r="BN3" s="21" t="s">
        <v>1964</v>
      </c>
      <c r="BO3"/>
      <c r="BP3" s="26" t="s">
        <v>40</v>
      </c>
      <c r="BQ3" s="21" t="s">
        <v>161</v>
      </c>
      <c r="BR3" s="21" t="s">
        <v>1962</v>
      </c>
      <c r="BS3" s="21" t="s">
        <v>1963</v>
      </c>
      <c r="BT3" s="21" t="s">
        <v>1964</v>
      </c>
      <c r="BV3" s="26" t="s">
        <v>40</v>
      </c>
      <c r="BW3" s="21" t="s">
        <v>1962</v>
      </c>
      <c r="BX3" s="21" t="s">
        <v>1963</v>
      </c>
      <c r="BY3" s="21" t="s">
        <v>1964</v>
      </c>
      <c r="BZ3"/>
      <c r="CA3" s="36" t="s">
        <v>40</v>
      </c>
      <c r="CB3" s="21" t="s">
        <v>1962</v>
      </c>
      <c r="CC3" s="21" t="s">
        <v>1963</v>
      </c>
      <c r="CD3" s="21" t="s">
        <v>1964</v>
      </c>
      <c r="CF3" s="26" t="s">
        <v>40</v>
      </c>
      <c r="CG3" s="21" t="s">
        <v>1962</v>
      </c>
      <c r="CH3" s="21" t="s">
        <v>1963</v>
      </c>
      <c r="CI3" s="21" t="s">
        <v>1964</v>
      </c>
      <c r="CK3" s="26" t="s">
        <v>40</v>
      </c>
      <c r="CL3" s="21" t="s">
        <v>1962</v>
      </c>
      <c r="CM3" s="21" t="s">
        <v>1963</v>
      </c>
      <c r="CN3" s="21" t="s">
        <v>1964</v>
      </c>
      <c r="CP3" s="26" t="s">
        <v>40</v>
      </c>
      <c r="CQ3" s="21" t="s">
        <v>1962</v>
      </c>
      <c r="CR3" s="21" t="s">
        <v>1963</v>
      </c>
      <c r="CS3" s="21" t="s">
        <v>1964</v>
      </c>
      <c r="CU3" s="26" t="s">
        <v>40</v>
      </c>
      <c r="CV3" s="21" t="s">
        <v>1962</v>
      </c>
      <c r="CW3" s="21" t="s">
        <v>1963</v>
      </c>
      <c r="CX3" s="21" t="s">
        <v>1964</v>
      </c>
      <c r="CZ3" s="26" t="s">
        <v>40</v>
      </c>
      <c r="DA3" s="21" t="s">
        <v>1962</v>
      </c>
      <c r="DB3" s="21" t="s">
        <v>1963</v>
      </c>
      <c r="DC3" s="21" t="s">
        <v>1964</v>
      </c>
      <c r="DE3" s="26" t="s">
        <v>40</v>
      </c>
      <c r="DF3" s="21" t="s">
        <v>1962</v>
      </c>
      <c r="DG3" s="21" t="s">
        <v>1963</v>
      </c>
      <c r="DH3" s="21" t="s">
        <v>1964</v>
      </c>
    </row>
    <row r="4" spans="1:112">
      <c r="A4" s="24" t="s">
        <v>23</v>
      </c>
      <c r="B4" s="21">
        <v>37</v>
      </c>
      <c r="D4" s="24" t="s">
        <v>23</v>
      </c>
      <c r="E4" s="21">
        <v>5161.08</v>
      </c>
      <c r="G4" s="24" t="s">
        <v>1049</v>
      </c>
      <c r="H4" s="21">
        <v>3550</v>
      </c>
      <c r="J4" s="24" t="s">
        <v>144</v>
      </c>
      <c r="K4" s="21">
        <v>47</v>
      </c>
      <c r="L4" s="21">
        <v>30627.000000000025</v>
      </c>
      <c r="M4" s="21">
        <v>5512.99999999997</v>
      </c>
      <c r="N4" s="21">
        <v>36140</v>
      </c>
      <c r="P4" s="21">
        <v>668453.99999999953</v>
      </c>
      <c r="R4" s="27">
        <v>45717</v>
      </c>
      <c r="S4" s="21">
        <v>1</v>
      </c>
      <c r="T4" s="21">
        <v>193.23</v>
      </c>
      <c r="U4" s="21">
        <v>34.78</v>
      </c>
      <c r="V4" s="21">
        <v>228.01</v>
      </c>
      <c r="X4" s="27">
        <v>45717</v>
      </c>
      <c r="Y4" s="21">
        <v>1</v>
      </c>
      <c r="Z4" s="21">
        <v>-193.23</v>
      </c>
      <c r="AA4" s="21">
        <v>-34.78</v>
      </c>
      <c r="AB4" s="21">
        <v>-228.01</v>
      </c>
      <c r="AD4" s="24" t="s">
        <v>1627</v>
      </c>
      <c r="AE4" s="40">
        <v>1</v>
      </c>
      <c r="AF4" s="40">
        <v>132.78</v>
      </c>
      <c r="AG4" s="40">
        <v>23.9</v>
      </c>
      <c r="AH4" s="40">
        <v>156.68</v>
      </c>
      <c r="AI4" s="40">
        <v>132.78</v>
      </c>
      <c r="AJ4" s="40">
        <v>23.9</v>
      </c>
      <c r="AK4" s="40">
        <v>156.68</v>
      </c>
      <c r="AL4" s="24" t="s">
        <v>1627</v>
      </c>
      <c r="AM4"/>
      <c r="AN4" s="24" t="s">
        <v>1627</v>
      </c>
      <c r="AO4" s="21">
        <v>1</v>
      </c>
      <c r="AP4" s="21">
        <v>-132.78</v>
      </c>
      <c r="AQ4" s="21">
        <v>-23.9</v>
      </c>
      <c r="AR4" s="21">
        <v>-156.68</v>
      </c>
      <c r="AS4" s="21" t="str">
        <f t="shared" ref="AS4:AS67" si="0">+VLOOKUP(AN4,AD:AD,1,0)</f>
        <v>544-4458714229</v>
      </c>
      <c r="AT4" s="21">
        <f t="shared" ref="AT4:AT67" si="1">+IF(ABS(AR4)=ABS(AH4),1,0)</f>
        <v>1</v>
      </c>
      <c r="AU4" s="21">
        <f t="shared" ref="AU4:AU67" si="2">+ABS(AH4)-ABS(AR4)</f>
        <v>0</v>
      </c>
      <c r="AW4" s="8" t="s">
        <v>1627</v>
      </c>
      <c r="AX4" s="39">
        <v>132.78</v>
      </c>
      <c r="AY4" s="39">
        <v>23.9</v>
      </c>
      <c r="AZ4" s="39">
        <v>156.68</v>
      </c>
      <c r="BA4">
        <f>+IF(AW4=AN4,1,0)</f>
        <v>1</v>
      </c>
      <c r="BB4">
        <f>+IF(AZ4=AK4,1,0)</f>
        <v>1</v>
      </c>
      <c r="BC4" s="23"/>
      <c r="BD4" s="23"/>
      <c r="BE4" s="23"/>
      <c r="BJ4" s="24" t="s">
        <v>1627</v>
      </c>
      <c r="BK4" s="40">
        <v>1</v>
      </c>
      <c r="BL4" s="40">
        <v>132.78</v>
      </c>
      <c r="BM4" s="40">
        <v>23.9</v>
      </c>
      <c r="BN4" s="40">
        <v>156.68</v>
      </c>
      <c r="BO4"/>
      <c r="BP4" s="24" t="s">
        <v>2628</v>
      </c>
      <c r="BQ4" s="40">
        <v>10</v>
      </c>
      <c r="BR4" s="40">
        <v>11411.369999999999</v>
      </c>
      <c r="BS4" s="40">
        <v>1602.2399999999991</v>
      </c>
      <c r="BT4" s="40">
        <v>13013.61</v>
      </c>
      <c r="BV4" s="24">
        <v>877</v>
      </c>
      <c r="BW4" s="40">
        <v>122026.37000000013</v>
      </c>
      <c r="BX4" s="40">
        <v>19082.26999999995</v>
      </c>
      <c r="BY4" s="40">
        <v>141108.64000000001</v>
      </c>
      <c r="BZ4"/>
      <c r="CA4" s="24" t="s">
        <v>1047</v>
      </c>
      <c r="CB4" s="40">
        <v>157227.1852700001</v>
      </c>
      <c r="CC4" s="40">
        <v>25867.186329999924</v>
      </c>
      <c r="CD4" s="40">
        <v>183094.37159999998</v>
      </c>
      <c r="CF4" s="24">
        <v>217</v>
      </c>
      <c r="CG4" s="40">
        <v>1120</v>
      </c>
      <c r="CH4" s="40">
        <v>86.399999999999906</v>
      </c>
      <c r="CI4" s="40">
        <v>1206.4000000000001</v>
      </c>
      <c r="CK4" s="24" t="s">
        <v>42</v>
      </c>
      <c r="CL4" s="40">
        <v>671100.61826999951</v>
      </c>
      <c r="CM4" s="40">
        <v>100981.31286999969</v>
      </c>
      <c r="CN4" s="40">
        <v>772081.93114000023</v>
      </c>
      <c r="CP4" s="24">
        <v>1</v>
      </c>
      <c r="CQ4" s="40">
        <v>7274.24</v>
      </c>
      <c r="CR4" s="40">
        <v>657.75999999999874</v>
      </c>
      <c r="CS4" s="40">
        <v>7931.9999999999991</v>
      </c>
      <c r="CU4" s="24" t="s">
        <v>140</v>
      </c>
      <c r="CV4" s="40">
        <v>5161.08</v>
      </c>
      <c r="CW4" s="40">
        <v>691.82999999999765</v>
      </c>
      <c r="CX4" s="40">
        <v>5852.91</v>
      </c>
      <c r="CZ4" s="24">
        <v>384</v>
      </c>
      <c r="DA4" s="40">
        <v>241857.71999999997</v>
      </c>
      <c r="DB4" s="40">
        <v>43534.389999999941</v>
      </c>
      <c r="DC4" s="40">
        <v>285392.11</v>
      </c>
      <c r="DE4" s="24" t="s">
        <v>139</v>
      </c>
      <c r="DF4" s="40">
        <v>368430.7482700001</v>
      </c>
      <c r="DG4" s="40">
        <v>51987.4228699999</v>
      </c>
      <c r="DH4" s="40">
        <v>420418.17113999982</v>
      </c>
    </row>
    <row r="5" spans="1:112">
      <c r="A5" s="24" t="s">
        <v>25</v>
      </c>
      <c r="B5" s="21">
        <v>820</v>
      </c>
      <c r="D5" s="24" t="s">
        <v>25</v>
      </c>
      <c r="E5" s="21">
        <v>662085.28999999969</v>
      </c>
      <c r="G5" s="24" t="s">
        <v>1068</v>
      </c>
      <c r="H5" s="21">
        <v>6090.3</v>
      </c>
      <c r="J5" s="24" t="s">
        <v>171</v>
      </c>
      <c r="K5" s="21">
        <v>11</v>
      </c>
      <c r="L5" s="21">
        <v>17409.490000000002</v>
      </c>
      <c r="M5" s="21">
        <v>30.509999999999899</v>
      </c>
      <c r="N5" s="21">
        <v>17440</v>
      </c>
      <c r="R5" s="27">
        <v>45733</v>
      </c>
      <c r="S5" s="21">
        <v>1</v>
      </c>
      <c r="T5" s="21">
        <v>170</v>
      </c>
      <c r="U5" s="21">
        <v>0</v>
      </c>
      <c r="V5" s="21">
        <v>170</v>
      </c>
      <c r="X5" s="27">
        <v>45733</v>
      </c>
      <c r="Y5" s="21">
        <v>1</v>
      </c>
      <c r="Z5" s="21">
        <v>-170</v>
      </c>
      <c r="AB5" s="21">
        <v>-170</v>
      </c>
      <c r="AD5" s="24" t="s">
        <v>739</v>
      </c>
      <c r="AE5" s="40">
        <v>1</v>
      </c>
      <c r="AF5" s="40">
        <v>82.2</v>
      </c>
      <c r="AG5" s="40">
        <v>14.799999999999899</v>
      </c>
      <c r="AH5" s="40">
        <v>97</v>
      </c>
      <c r="AI5" s="40">
        <v>82.2</v>
      </c>
      <c r="AJ5" s="40">
        <v>14.799999999999899</v>
      </c>
      <c r="AK5" s="40">
        <v>97</v>
      </c>
      <c r="AL5" s="24" t="s">
        <v>739</v>
      </c>
      <c r="AM5"/>
      <c r="AN5" s="24" t="s">
        <v>739</v>
      </c>
      <c r="AO5" s="21">
        <v>1</v>
      </c>
      <c r="AP5" s="21">
        <v>-82.2</v>
      </c>
      <c r="AQ5" s="21">
        <v>-14.8</v>
      </c>
      <c r="AR5" s="21">
        <v>-97</v>
      </c>
      <c r="AS5" s="21" t="str">
        <f t="shared" si="0"/>
        <v>B B002-00224626</v>
      </c>
      <c r="AT5" s="21">
        <f t="shared" si="1"/>
        <v>1</v>
      </c>
      <c r="AU5" s="21">
        <f t="shared" si="2"/>
        <v>0</v>
      </c>
      <c r="AW5" s="8" t="s">
        <v>739</v>
      </c>
      <c r="AX5" s="39">
        <v>82.2</v>
      </c>
      <c r="AY5" s="39">
        <v>14.8</v>
      </c>
      <c r="AZ5" s="39">
        <v>97</v>
      </c>
      <c r="BA5">
        <f t="shared" ref="BA5:BA68" si="3">+IF(AW5=AN5,1,0)</f>
        <v>1</v>
      </c>
      <c r="BB5">
        <f t="shared" ref="BB5:BB68" si="4">+IF(AZ5=AK5,1,0)</f>
        <v>1</v>
      </c>
      <c r="BC5" s="23"/>
      <c r="BD5" s="23"/>
      <c r="BE5" s="23"/>
      <c r="BJ5" s="24" t="s">
        <v>739</v>
      </c>
      <c r="BK5" s="40">
        <v>1</v>
      </c>
      <c r="BL5" s="40">
        <v>82.2</v>
      </c>
      <c r="BM5" s="40">
        <v>14.799999999999899</v>
      </c>
      <c r="BN5" s="40">
        <v>97</v>
      </c>
      <c r="BO5"/>
      <c r="BP5" s="24" t="s">
        <v>2629</v>
      </c>
      <c r="BQ5" s="40">
        <v>49</v>
      </c>
      <c r="BR5" s="40">
        <v>130603.76299999999</v>
      </c>
      <c r="BS5" s="40">
        <v>20382.096539999999</v>
      </c>
      <c r="BT5" s="40">
        <v>150985.85954</v>
      </c>
      <c r="BV5" s="24">
        <v>6317</v>
      </c>
      <c r="BW5" s="40">
        <v>421.9</v>
      </c>
      <c r="BX5" s="40">
        <v>75.939999999999799</v>
      </c>
      <c r="BY5" s="40">
        <v>497.84</v>
      </c>
      <c r="BZ5"/>
      <c r="CA5" s="24" t="s">
        <v>1281</v>
      </c>
      <c r="CB5" s="40">
        <v>10991.313</v>
      </c>
      <c r="CC5" s="40">
        <v>1271.0365399999998</v>
      </c>
      <c r="CD5" s="40">
        <v>12262.349539999999</v>
      </c>
      <c r="CF5" s="24">
        <v>219</v>
      </c>
      <c r="CG5" s="40">
        <v>26129.799999999992</v>
      </c>
      <c r="CH5" s="40">
        <v>4703.3999999999869</v>
      </c>
      <c r="CI5" s="40">
        <v>30833.200000000001</v>
      </c>
      <c r="CK5" s="24" t="s">
        <v>41</v>
      </c>
      <c r="CL5" s="33">
        <v>671100.61826999951</v>
      </c>
      <c r="CM5" s="33">
        <v>100981.31286999969</v>
      </c>
      <c r="CN5" s="33">
        <v>772081.93114000023</v>
      </c>
      <c r="CP5" s="24">
        <v>2</v>
      </c>
      <c r="CQ5" s="40">
        <v>191893.54999999996</v>
      </c>
      <c r="CR5" s="40">
        <v>24471.879999999986</v>
      </c>
      <c r="CS5" s="40">
        <v>216365.43000000002</v>
      </c>
      <c r="CU5" s="24" t="s">
        <v>145</v>
      </c>
      <c r="CV5" s="40">
        <v>664731.90826999978</v>
      </c>
      <c r="CW5" s="40">
        <v>100072.11286999968</v>
      </c>
      <c r="CX5" s="40">
        <v>764804.0211400002</v>
      </c>
      <c r="CZ5" s="24">
        <v>469</v>
      </c>
      <c r="DA5" s="40">
        <v>220</v>
      </c>
      <c r="DB5" s="40">
        <v>0</v>
      </c>
      <c r="DC5" s="40">
        <v>220</v>
      </c>
      <c r="DE5" s="38" t="s">
        <v>2094</v>
      </c>
      <c r="DF5" s="40">
        <v>355.93</v>
      </c>
      <c r="DG5" s="40">
        <v>64.069999999999993</v>
      </c>
      <c r="DH5" s="40">
        <v>420</v>
      </c>
    </row>
    <row r="6" spans="1:112">
      <c r="A6" s="24" t="s">
        <v>944</v>
      </c>
      <c r="B6" s="21">
        <v>4</v>
      </c>
      <c r="D6" s="24" t="s">
        <v>944</v>
      </c>
      <c r="E6" s="21">
        <v>1207.6300000000001</v>
      </c>
      <c r="G6" s="24" t="s">
        <v>1091</v>
      </c>
      <c r="H6" s="21">
        <v>77.97</v>
      </c>
      <c r="J6" s="24" t="s">
        <v>174</v>
      </c>
      <c r="K6" s="21">
        <v>10</v>
      </c>
      <c r="L6" s="21">
        <v>11190</v>
      </c>
      <c r="M6" s="21">
        <v>2014.1999999999989</v>
      </c>
      <c r="N6" s="21">
        <v>13204.2</v>
      </c>
      <c r="R6" s="27">
        <v>45735</v>
      </c>
      <c r="S6" s="21">
        <v>1</v>
      </c>
      <c r="T6" s="21">
        <v>2220</v>
      </c>
      <c r="U6" s="21">
        <v>399.599999999999</v>
      </c>
      <c r="V6" s="21">
        <v>2619.6</v>
      </c>
      <c r="X6" s="27">
        <v>45735</v>
      </c>
      <c r="Y6" s="21">
        <v>1</v>
      </c>
      <c r="Z6" s="21">
        <v>-2220</v>
      </c>
      <c r="AA6" s="21">
        <v>-399.6</v>
      </c>
      <c r="AB6" s="21">
        <v>-2619.6</v>
      </c>
      <c r="AD6" s="24" t="s">
        <v>652</v>
      </c>
      <c r="AE6" s="40">
        <v>1</v>
      </c>
      <c r="AF6" s="40">
        <v>272.02999999999997</v>
      </c>
      <c r="AG6" s="40">
        <v>48.97</v>
      </c>
      <c r="AH6" s="40">
        <v>321</v>
      </c>
      <c r="AI6" s="40">
        <v>272.02999999999997</v>
      </c>
      <c r="AJ6" s="40">
        <v>48.97</v>
      </c>
      <c r="AK6" s="40">
        <v>321</v>
      </c>
      <c r="AL6" s="24" t="s">
        <v>652</v>
      </c>
      <c r="AM6"/>
      <c r="AN6" s="24" t="s">
        <v>652</v>
      </c>
      <c r="AO6" s="21">
        <v>1</v>
      </c>
      <c r="AP6" s="21">
        <v>-272.02999999999997</v>
      </c>
      <c r="AQ6" s="21">
        <v>-48.97</v>
      </c>
      <c r="AR6" s="21">
        <v>-321</v>
      </c>
      <c r="AS6" s="21" t="str">
        <f t="shared" si="0"/>
        <v>B B100-00052538</v>
      </c>
      <c r="AT6" s="21">
        <f t="shared" si="1"/>
        <v>1</v>
      </c>
      <c r="AU6" s="21">
        <f t="shared" si="2"/>
        <v>0</v>
      </c>
      <c r="AW6" s="8" t="s">
        <v>652</v>
      </c>
      <c r="AX6" s="39">
        <v>272.02999999999997</v>
      </c>
      <c r="AY6" s="39">
        <v>48.97</v>
      </c>
      <c r="AZ6" s="39">
        <v>321</v>
      </c>
      <c r="BA6">
        <f t="shared" si="3"/>
        <v>1</v>
      </c>
      <c r="BB6">
        <f t="shared" si="4"/>
        <v>1</v>
      </c>
      <c r="BC6" s="23"/>
      <c r="BD6" s="23"/>
      <c r="BE6" s="23"/>
      <c r="BJ6" s="24" t="s">
        <v>652</v>
      </c>
      <c r="BK6" s="40">
        <v>1</v>
      </c>
      <c r="BL6" s="40">
        <v>272.02999999999997</v>
      </c>
      <c r="BM6" s="40">
        <v>48.97</v>
      </c>
      <c r="BN6" s="40">
        <v>321</v>
      </c>
      <c r="BO6"/>
      <c r="BP6" s="24" t="s">
        <v>2630</v>
      </c>
      <c r="BQ6" s="40">
        <v>113</v>
      </c>
      <c r="BR6" s="40">
        <v>86574.299999999988</v>
      </c>
      <c r="BS6" s="40">
        <v>14717.079999999974</v>
      </c>
      <c r="BT6" s="40">
        <v>101291.37999999999</v>
      </c>
      <c r="BV6" s="24">
        <v>6328</v>
      </c>
      <c r="BW6" s="40">
        <v>3833.1800000000003</v>
      </c>
      <c r="BX6" s="40">
        <v>689.96999999999866</v>
      </c>
      <c r="BY6" s="40">
        <v>4523.1499999999996</v>
      </c>
      <c r="BZ6"/>
      <c r="CA6" s="24" t="s">
        <v>1343</v>
      </c>
      <c r="CB6" s="40">
        <v>130</v>
      </c>
      <c r="CC6" s="40">
        <v>23.4</v>
      </c>
      <c r="CD6" s="40">
        <v>153.4</v>
      </c>
      <c r="CF6" s="24">
        <v>220</v>
      </c>
      <c r="CG6" s="40">
        <v>9114.41</v>
      </c>
      <c r="CH6" s="40">
        <v>1640.59</v>
      </c>
      <c r="CI6" s="40">
        <v>10755</v>
      </c>
      <c r="CK6"/>
      <c r="CL6"/>
      <c r="CM6"/>
      <c r="CN6"/>
      <c r="CP6" s="24">
        <v>4</v>
      </c>
      <c r="CQ6" s="40">
        <v>1436.51</v>
      </c>
      <c r="CR6" s="40">
        <v>258.55999999999887</v>
      </c>
      <c r="CS6" s="40">
        <v>1695.07</v>
      </c>
      <c r="CU6" s="24" t="s">
        <v>1559</v>
      </c>
      <c r="CV6" s="40">
        <v>1207.6300000000001</v>
      </c>
      <c r="CW6" s="40">
        <v>217.36999999999978</v>
      </c>
      <c r="CX6" s="40">
        <v>1425</v>
      </c>
      <c r="CZ6" s="24">
        <v>470</v>
      </c>
      <c r="DA6" s="40">
        <v>16433.599999999999</v>
      </c>
      <c r="DB6" s="40">
        <v>2958.0399999999936</v>
      </c>
      <c r="DC6" s="40">
        <v>19391.640000000003</v>
      </c>
      <c r="DE6" s="38" t="s">
        <v>2074</v>
      </c>
      <c r="DF6" s="40">
        <v>8.4700000000000006</v>
      </c>
      <c r="DG6" s="40">
        <v>1.52999999999999</v>
      </c>
      <c r="DH6" s="40">
        <v>10</v>
      </c>
    </row>
    <row r="7" spans="1:112">
      <c r="A7" s="24" t="s">
        <v>41</v>
      </c>
      <c r="B7" s="21">
        <v>861</v>
      </c>
      <c r="D7" s="24" t="s">
        <v>41</v>
      </c>
      <c r="E7" s="21">
        <v>668453.99999999965</v>
      </c>
      <c r="G7" s="24" t="s">
        <v>93</v>
      </c>
      <c r="H7" s="21">
        <v>195.24999999999997</v>
      </c>
      <c r="J7" s="24" t="s">
        <v>178</v>
      </c>
      <c r="K7" s="21">
        <v>1</v>
      </c>
      <c r="L7" s="21">
        <v>3550</v>
      </c>
      <c r="M7" s="21">
        <v>0</v>
      </c>
      <c r="N7" s="21">
        <v>3550</v>
      </c>
      <c r="R7" s="27">
        <v>45740</v>
      </c>
      <c r="S7" s="21">
        <v>2</v>
      </c>
      <c r="T7" s="21">
        <v>4500</v>
      </c>
      <c r="U7" s="21">
        <v>810</v>
      </c>
      <c r="V7" s="21">
        <v>5310</v>
      </c>
      <c r="X7" s="27">
        <v>45740</v>
      </c>
      <c r="Y7" s="21">
        <v>2</v>
      </c>
      <c r="Z7" s="21">
        <v>-4500</v>
      </c>
      <c r="AA7" s="21">
        <v>-810</v>
      </c>
      <c r="AB7" s="21">
        <v>-5310</v>
      </c>
      <c r="AD7" s="24" t="s">
        <v>436</v>
      </c>
      <c r="AE7" s="40">
        <v>1</v>
      </c>
      <c r="AF7" s="40">
        <v>93.7</v>
      </c>
      <c r="AG7" s="40">
        <v>0</v>
      </c>
      <c r="AH7" s="40">
        <v>93.7</v>
      </c>
      <c r="AI7" s="40">
        <v>93.7</v>
      </c>
      <c r="AJ7" s="40">
        <v>0</v>
      </c>
      <c r="AK7" s="40">
        <v>93.7</v>
      </c>
      <c r="AL7" s="24" t="s">
        <v>436</v>
      </c>
      <c r="AM7"/>
      <c r="AN7" s="24" t="s">
        <v>436</v>
      </c>
      <c r="AO7" s="21">
        <v>1</v>
      </c>
      <c r="AP7" s="21">
        <v>-93.7</v>
      </c>
      <c r="AR7" s="21">
        <v>-93.7</v>
      </c>
      <c r="AS7" s="21" t="str">
        <f t="shared" si="0"/>
        <v>B574-00006045</v>
      </c>
      <c r="AT7" s="21">
        <f t="shared" si="1"/>
        <v>1</v>
      </c>
      <c r="AU7" s="21">
        <f t="shared" si="2"/>
        <v>0</v>
      </c>
      <c r="AW7" s="8" t="s">
        <v>436</v>
      </c>
      <c r="AX7" s="39">
        <v>93.7</v>
      </c>
      <c r="AY7" s="39">
        <v>0</v>
      </c>
      <c r="AZ7" s="39">
        <v>93.7</v>
      </c>
      <c r="BA7">
        <f t="shared" si="3"/>
        <v>1</v>
      </c>
      <c r="BB7">
        <f t="shared" si="4"/>
        <v>1</v>
      </c>
      <c r="BC7" s="23"/>
      <c r="BD7" s="23"/>
      <c r="BE7" s="23"/>
      <c r="BJ7" s="24" t="s">
        <v>436</v>
      </c>
      <c r="BK7" s="40">
        <v>1</v>
      </c>
      <c r="BL7" s="40">
        <v>93.7</v>
      </c>
      <c r="BM7" s="40">
        <v>0</v>
      </c>
      <c r="BN7" s="40">
        <v>93.7</v>
      </c>
      <c r="BO7"/>
      <c r="BP7" s="24" t="s">
        <v>2631</v>
      </c>
      <c r="BQ7" s="40">
        <v>106</v>
      </c>
      <c r="BR7" s="40">
        <v>66261.47</v>
      </c>
      <c r="BS7" s="40">
        <v>9157.9199999999782</v>
      </c>
      <c r="BT7" s="40">
        <v>75419.39</v>
      </c>
      <c r="BV7" s="24">
        <v>6370</v>
      </c>
      <c r="BW7" s="40">
        <v>661.02</v>
      </c>
      <c r="BX7" s="40">
        <v>118.98</v>
      </c>
      <c r="BY7" s="40">
        <v>780</v>
      </c>
      <c r="BZ7"/>
      <c r="CA7" s="24" t="s">
        <v>1326</v>
      </c>
      <c r="CB7" s="40">
        <v>1970</v>
      </c>
      <c r="CC7" s="40">
        <v>354.6</v>
      </c>
      <c r="CD7" s="40">
        <v>2324.6</v>
      </c>
      <c r="CF7" s="24">
        <v>223</v>
      </c>
      <c r="CG7" s="40">
        <v>11878.999999999995</v>
      </c>
      <c r="CH7" s="40">
        <v>2138.149999999996</v>
      </c>
      <c r="CI7" s="40">
        <v>14017.150000000001</v>
      </c>
      <c r="CK7"/>
      <c r="CL7"/>
      <c r="CM7"/>
      <c r="CN7"/>
      <c r="CP7" s="24">
        <v>5</v>
      </c>
      <c r="CQ7" s="40">
        <v>470496.31826999929</v>
      </c>
      <c r="CR7" s="40">
        <v>75593.112869999866</v>
      </c>
      <c r="CS7" s="40">
        <v>546089.43113999988</v>
      </c>
      <c r="CU7" s="24" t="s">
        <v>41</v>
      </c>
      <c r="CV7" s="33">
        <v>671100.61826999974</v>
      </c>
      <c r="CW7" s="33">
        <v>100981.31286999967</v>
      </c>
      <c r="CX7" s="33">
        <v>772081.93114000023</v>
      </c>
      <c r="CZ7" s="24">
        <v>482</v>
      </c>
      <c r="DA7" s="40">
        <v>23467.48</v>
      </c>
      <c r="DB7" s="40">
        <v>4224.16</v>
      </c>
      <c r="DC7" s="40">
        <v>27691.64</v>
      </c>
      <c r="DE7" s="38" t="s">
        <v>2029</v>
      </c>
      <c r="DF7" s="40">
        <v>21.73</v>
      </c>
      <c r="DG7" s="40">
        <v>3.9199999999999902</v>
      </c>
      <c r="DH7" s="40">
        <v>25.65</v>
      </c>
    </row>
    <row r="8" spans="1:112">
      <c r="G8" s="24" t="s">
        <v>1140</v>
      </c>
      <c r="H8" s="21">
        <v>547.16</v>
      </c>
      <c r="J8" s="24" t="s">
        <v>181</v>
      </c>
      <c r="K8" s="21">
        <v>5</v>
      </c>
      <c r="L8" s="21">
        <v>2402.37</v>
      </c>
      <c r="M8" s="21">
        <v>52.629999999999903</v>
      </c>
      <c r="N8" s="21">
        <v>2455</v>
      </c>
      <c r="R8" s="27">
        <v>45742</v>
      </c>
      <c r="S8" s="21">
        <v>1</v>
      </c>
      <c r="T8" s="21">
        <v>300</v>
      </c>
      <c r="U8" s="21">
        <v>0</v>
      </c>
      <c r="V8" s="21">
        <v>300</v>
      </c>
      <c r="X8" s="27">
        <v>45742</v>
      </c>
      <c r="Y8" s="21">
        <v>1</v>
      </c>
      <c r="Z8" s="21">
        <v>-300</v>
      </c>
      <c r="AB8" s="21">
        <v>-300</v>
      </c>
      <c r="AD8" s="24" t="s">
        <v>1698</v>
      </c>
      <c r="AE8" s="40">
        <v>1</v>
      </c>
      <c r="AF8" s="40">
        <v>576.57000000000005</v>
      </c>
      <c r="AG8" s="40">
        <v>103.77999999999901</v>
      </c>
      <c r="AH8" s="40">
        <v>680.35</v>
      </c>
      <c r="AI8" s="40">
        <v>576.57000000000005</v>
      </c>
      <c r="AJ8" s="40">
        <v>103.77999999999901</v>
      </c>
      <c r="AK8" s="40">
        <v>680.35</v>
      </c>
      <c r="AL8" s="24" t="s">
        <v>1698</v>
      </c>
      <c r="AM8"/>
      <c r="AN8" s="24" t="s">
        <v>1698</v>
      </c>
      <c r="AO8" s="21">
        <v>1</v>
      </c>
      <c r="AP8" s="21">
        <v>-576.57000000000005</v>
      </c>
      <c r="AQ8" s="21">
        <v>-103.78</v>
      </c>
      <c r="AR8" s="21">
        <v>-680.35</v>
      </c>
      <c r="AS8" s="21" t="str">
        <f t="shared" si="0"/>
        <v>BLAAHNZ-5447857</v>
      </c>
      <c r="AT8" s="21">
        <f t="shared" si="1"/>
        <v>1</v>
      </c>
      <c r="AU8" s="21">
        <f t="shared" si="2"/>
        <v>0</v>
      </c>
      <c r="AW8" s="8" t="s">
        <v>1698</v>
      </c>
      <c r="AX8" s="39">
        <v>576.57000000000005</v>
      </c>
      <c r="AY8" s="39">
        <v>103.78</v>
      </c>
      <c r="AZ8" s="39">
        <v>680.35</v>
      </c>
      <c r="BA8">
        <f t="shared" si="3"/>
        <v>1</v>
      </c>
      <c r="BB8">
        <f t="shared" si="4"/>
        <v>1</v>
      </c>
      <c r="BC8" s="23"/>
      <c r="BD8" s="23"/>
      <c r="BE8" s="23"/>
      <c r="BJ8" s="24" t="s">
        <v>1698</v>
      </c>
      <c r="BK8" s="40">
        <v>1</v>
      </c>
      <c r="BL8" s="40">
        <v>576.57000000000005</v>
      </c>
      <c r="BM8" s="40">
        <v>103.77999999999901</v>
      </c>
      <c r="BN8" s="40">
        <v>680.35</v>
      </c>
      <c r="BO8"/>
      <c r="BP8" s="24" t="s">
        <v>2632</v>
      </c>
      <c r="BQ8" s="40">
        <v>200</v>
      </c>
      <c r="BR8" s="40">
        <v>157470.97999999995</v>
      </c>
      <c r="BS8" s="40">
        <v>25482.949999999961</v>
      </c>
      <c r="BT8" s="40">
        <v>182953.92999999996</v>
      </c>
      <c r="BV8" s="24">
        <v>6383</v>
      </c>
      <c r="BW8" s="40">
        <v>238.98</v>
      </c>
      <c r="BX8" s="40">
        <v>43.02</v>
      </c>
      <c r="BY8" s="40">
        <v>282</v>
      </c>
      <c r="BZ8"/>
      <c r="CA8" s="24" t="s">
        <v>1053</v>
      </c>
      <c r="CB8" s="40">
        <v>55942.609999999993</v>
      </c>
      <c r="CC8" s="40">
        <v>6399.4699999999939</v>
      </c>
      <c r="CD8" s="40">
        <v>62342.080000000016</v>
      </c>
      <c r="CF8" s="24">
        <v>234</v>
      </c>
      <c r="CG8" s="40">
        <v>2470</v>
      </c>
      <c r="CH8" s="40">
        <v>444.6</v>
      </c>
      <c r="CI8" s="40">
        <v>2914.6</v>
      </c>
      <c r="CK8"/>
      <c r="CL8"/>
      <c r="CM8"/>
      <c r="CN8"/>
      <c r="CP8" s="24" t="s">
        <v>41</v>
      </c>
      <c r="CQ8" s="33">
        <v>671100.61826999928</v>
      </c>
      <c r="CR8" s="33">
        <v>100981.31286999985</v>
      </c>
      <c r="CS8" s="33">
        <v>772081.93113999988</v>
      </c>
      <c r="CU8"/>
      <c r="CV8"/>
      <c r="CW8"/>
      <c r="CX8"/>
      <c r="CZ8" s="24">
        <v>496</v>
      </c>
      <c r="DA8" s="40">
        <v>33.730000000000004</v>
      </c>
      <c r="DB8" s="40">
        <v>6.0699999999999799</v>
      </c>
      <c r="DC8" s="40">
        <v>39.799999999999997</v>
      </c>
      <c r="DE8" s="38" t="s">
        <v>2387</v>
      </c>
      <c r="DF8" s="40">
        <v>2.12</v>
      </c>
      <c r="DG8" s="40">
        <v>0.37999999999999901</v>
      </c>
      <c r="DH8" s="40">
        <v>2.5</v>
      </c>
    </row>
    <row r="9" spans="1:112">
      <c r="G9" s="24" t="s">
        <v>1145</v>
      </c>
      <c r="H9" s="21">
        <v>1642.7400000000002</v>
      </c>
      <c r="J9" s="24" t="s">
        <v>185</v>
      </c>
      <c r="K9" s="21">
        <v>6</v>
      </c>
      <c r="L9" s="21">
        <v>850</v>
      </c>
      <c r="M9" s="21">
        <v>153</v>
      </c>
      <c r="N9" s="21">
        <v>1003</v>
      </c>
      <c r="R9" s="27">
        <v>45744</v>
      </c>
      <c r="S9" s="21">
        <v>3</v>
      </c>
      <c r="T9" s="21">
        <v>3188.14</v>
      </c>
      <c r="U9" s="21">
        <v>357.86</v>
      </c>
      <c r="V9" s="21">
        <v>3546</v>
      </c>
      <c r="X9" s="27">
        <v>45744</v>
      </c>
      <c r="Y9" s="21">
        <v>3</v>
      </c>
      <c r="Z9" s="21">
        <v>-3188.14</v>
      </c>
      <c r="AA9" s="21">
        <v>-357.86</v>
      </c>
      <c r="AB9" s="21">
        <v>-3546</v>
      </c>
      <c r="AD9" s="24" t="s">
        <v>1699</v>
      </c>
      <c r="AE9" s="40">
        <v>1</v>
      </c>
      <c r="AF9" s="40">
        <v>519.92999999999995</v>
      </c>
      <c r="AG9" s="40">
        <v>93.59</v>
      </c>
      <c r="AH9" s="40">
        <v>613.52</v>
      </c>
      <c r="AI9" s="40">
        <v>519.92999999999995</v>
      </c>
      <c r="AJ9" s="40">
        <v>93.59</v>
      </c>
      <c r="AK9" s="40">
        <v>613.52</v>
      </c>
      <c r="AL9" s="24" t="s">
        <v>1699</v>
      </c>
      <c r="AM9"/>
      <c r="AN9" s="24" t="s">
        <v>1699</v>
      </c>
      <c r="AO9" s="21">
        <v>1</v>
      </c>
      <c r="AP9" s="21">
        <v>-519.92999999999995</v>
      </c>
      <c r="AQ9" s="21">
        <v>-93.59</v>
      </c>
      <c r="AR9" s="21">
        <v>-613.52</v>
      </c>
      <c r="AS9" s="21" t="str">
        <f t="shared" si="0"/>
        <v>BLAHWUJ-5448205</v>
      </c>
      <c r="AT9" s="21">
        <f t="shared" si="1"/>
        <v>1</v>
      </c>
      <c r="AU9" s="21">
        <f t="shared" si="2"/>
        <v>0</v>
      </c>
      <c r="AW9" s="8" t="s">
        <v>1699</v>
      </c>
      <c r="AX9" s="39">
        <v>519.92999999999995</v>
      </c>
      <c r="AY9" s="39">
        <v>93.59</v>
      </c>
      <c r="AZ9" s="39">
        <v>613.52</v>
      </c>
      <c r="BA9">
        <f t="shared" si="3"/>
        <v>1</v>
      </c>
      <c r="BB9">
        <f t="shared" si="4"/>
        <v>1</v>
      </c>
      <c r="BC9" s="23"/>
      <c r="BD9" s="23"/>
      <c r="BE9" s="23"/>
      <c r="BJ9" s="24" t="s">
        <v>1699</v>
      </c>
      <c r="BK9" s="40">
        <v>1</v>
      </c>
      <c r="BL9" s="40">
        <v>519.92999999999995</v>
      </c>
      <c r="BM9" s="40">
        <v>93.59</v>
      </c>
      <c r="BN9" s="40">
        <v>613.52</v>
      </c>
      <c r="BO9"/>
      <c r="BP9" s="24" t="s">
        <v>2633</v>
      </c>
      <c r="BQ9" s="40">
        <v>146</v>
      </c>
      <c r="BR9" s="40">
        <v>97803.670000000027</v>
      </c>
      <c r="BS9" s="40">
        <v>15210.349999999949</v>
      </c>
      <c r="BT9" s="40">
        <v>113014.01999999999</v>
      </c>
      <c r="BV9" s="24">
        <v>6387</v>
      </c>
      <c r="BW9" s="40">
        <v>3669.1499999999996</v>
      </c>
      <c r="BX9" s="40">
        <v>660.45</v>
      </c>
      <c r="BY9" s="40">
        <v>4329.6000000000004</v>
      </c>
      <c r="BZ9"/>
      <c r="CA9" s="24" t="s">
        <v>1236</v>
      </c>
      <c r="CB9" s="40">
        <v>2700</v>
      </c>
      <c r="CC9" s="40">
        <v>486</v>
      </c>
      <c r="CD9" s="40">
        <v>3186</v>
      </c>
      <c r="CF9" s="24">
        <v>238</v>
      </c>
      <c r="CG9" s="40">
        <v>1606.44</v>
      </c>
      <c r="CH9" s="40">
        <v>289.16999999999985</v>
      </c>
      <c r="CI9" s="40">
        <v>1895.6100000000001</v>
      </c>
      <c r="CK9"/>
      <c r="CL9"/>
      <c r="CM9"/>
      <c r="CN9"/>
      <c r="CZ9" s="24">
        <v>499</v>
      </c>
      <c r="DA9" s="40">
        <v>575.24</v>
      </c>
      <c r="DB9" s="40">
        <v>0</v>
      </c>
      <c r="DC9" s="40">
        <v>575.24</v>
      </c>
      <c r="DE9" s="38" t="s">
        <v>1068</v>
      </c>
      <c r="DF9" s="40">
        <v>6090.3</v>
      </c>
      <c r="DG9" s="40">
        <v>693.89999999999759</v>
      </c>
      <c r="DH9" s="40">
        <v>6784.2</v>
      </c>
    </row>
    <row r="10" spans="1:112">
      <c r="D10" s="26" t="s">
        <v>40</v>
      </c>
      <c r="E10" s="21" t="s">
        <v>164</v>
      </c>
      <c r="G10" s="24" t="s">
        <v>2333</v>
      </c>
      <c r="H10" s="21">
        <v>791.02</v>
      </c>
      <c r="J10" s="24" t="s">
        <v>192</v>
      </c>
      <c r="K10" s="21">
        <v>2</v>
      </c>
      <c r="L10" s="21">
        <v>196.69</v>
      </c>
      <c r="M10" s="21">
        <v>18.309999999999999</v>
      </c>
      <c r="N10" s="21">
        <v>215</v>
      </c>
      <c r="R10" s="27">
        <v>45747</v>
      </c>
      <c r="S10" s="21">
        <v>1</v>
      </c>
      <c r="T10" s="21">
        <v>840</v>
      </c>
      <c r="U10" s="21">
        <v>0</v>
      </c>
      <c r="V10" s="21">
        <v>840</v>
      </c>
      <c r="X10" s="27">
        <v>45747</v>
      </c>
      <c r="Y10" s="21">
        <v>1</v>
      </c>
      <c r="Z10" s="21">
        <v>-840</v>
      </c>
      <c r="AB10" s="21">
        <v>-840</v>
      </c>
      <c r="AD10" s="24" t="s">
        <v>1701</v>
      </c>
      <c r="AE10" s="40">
        <v>1</v>
      </c>
      <c r="AF10" s="40">
        <v>1186.02</v>
      </c>
      <c r="AG10" s="40">
        <v>213.48</v>
      </c>
      <c r="AH10" s="40">
        <v>1399.5</v>
      </c>
      <c r="AI10" s="40">
        <v>1186.02</v>
      </c>
      <c r="AJ10" s="40">
        <v>213.48</v>
      </c>
      <c r="AK10" s="40">
        <v>1399.5</v>
      </c>
      <c r="AL10" s="24" t="s">
        <v>1701</v>
      </c>
      <c r="AM10"/>
      <c r="AN10" s="24" t="s">
        <v>1701</v>
      </c>
      <c r="AO10" s="21">
        <v>1</v>
      </c>
      <c r="AP10" s="21">
        <v>-1186.02</v>
      </c>
      <c r="AQ10" s="21">
        <v>-213.48</v>
      </c>
      <c r="AR10" s="21">
        <v>-1399.5</v>
      </c>
      <c r="AS10" s="21" t="str">
        <f t="shared" si="0"/>
        <v>BLATYXS-5446143</v>
      </c>
      <c r="AT10" s="21">
        <f t="shared" si="1"/>
        <v>1</v>
      </c>
      <c r="AU10" s="21">
        <f t="shared" si="2"/>
        <v>0</v>
      </c>
      <c r="AW10" s="8" t="s">
        <v>1701</v>
      </c>
      <c r="AX10" s="39">
        <v>1186.02</v>
      </c>
      <c r="AY10" s="39">
        <v>213.48</v>
      </c>
      <c r="AZ10" s="39">
        <v>1399.5</v>
      </c>
      <c r="BA10">
        <f t="shared" si="3"/>
        <v>1</v>
      </c>
      <c r="BB10">
        <f t="shared" si="4"/>
        <v>1</v>
      </c>
      <c r="BC10" s="23"/>
      <c r="BD10" s="23"/>
      <c r="BE10" s="23"/>
      <c r="BJ10" s="24" t="s">
        <v>1701</v>
      </c>
      <c r="BK10" s="40">
        <v>1</v>
      </c>
      <c r="BL10" s="40">
        <v>1186.02</v>
      </c>
      <c r="BM10" s="40">
        <v>213.48</v>
      </c>
      <c r="BN10" s="40">
        <v>1399.5</v>
      </c>
      <c r="BO10"/>
      <c r="BP10" s="24" t="s">
        <v>2634</v>
      </c>
      <c r="BQ10" s="40">
        <v>153</v>
      </c>
      <c r="BR10" s="40">
        <v>78704.430000000008</v>
      </c>
      <c r="BS10" s="40">
        <v>11159.949999999984</v>
      </c>
      <c r="BT10" s="40">
        <v>89864.379999999976</v>
      </c>
      <c r="BV10" s="24">
        <v>6403</v>
      </c>
      <c r="BW10" s="40">
        <v>949.15</v>
      </c>
      <c r="BX10" s="40">
        <v>170.84999999999991</v>
      </c>
      <c r="BY10" s="40">
        <v>1120</v>
      </c>
      <c r="BZ10"/>
      <c r="CA10" s="24" t="s">
        <v>1323</v>
      </c>
      <c r="CB10" s="40">
        <v>5948.3099999999995</v>
      </c>
      <c r="CC10" s="40">
        <v>95.689999999999984</v>
      </c>
      <c r="CD10" s="40">
        <v>6044</v>
      </c>
      <c r="CF10" s="24">
        <v>239</v>
      </c>
      <c r="CG10" s="40">
        <v>451.7</v>
      </c>
      <c r="CH10" s="40">
        <v>81.3</v>
      </c>
      <c r="CI10" s="40">
        <v>533</v>
      </c>
      <c r="CK10"/>
      <c r="CL10"/>
      <c r="CM10"/>
      <c r="CN10"/>
      <c r="CZ10" s="24">
        <v>514</v>
      </c>
      <c r="DA10" s="40">
        <v>101.69</v>
      </c>
      <c r="DB10" s="40">
        <v>18.309999999999999</v>
      </c>
      <c r="DC10" s="40">
        <v>120</v>
      </c>
      <c r="DE10" s="38" t="s">
        <v>2008</v>
      </c>
      <c r="DF10" s="40">
        <v>300</v>
      </c>
      <c r="DG10" s="40">
        <v>54</v>
      </c>
      <c r="DH10" s="40">
        <v>354</v>
      </c>
    </row>
    <row r="11" spans="1:112">
      <c r="D11" s="24" t="s">
        <v>23</v>
      </c>
      <c r="E11" s="21">
        <v>691.82999999999765</v>
      </c>
      <c r="G11" s="24" t="s">
        <v>1176</v>
      </c>
      <c r="H11" s="21">
        <v>306.39999999999998</v>
      </c>
      <c r="J11" s="24" t="s">
        <v>189</v>
      </c>
      <c r="K11" s="21">
        <v>1</v>
      </c>
      <c r="L11" s="21">
        <v>5400</v>
      </c>
      <c r="M11" s="21">
        <v>0</v>
      </c>
      <c r="N11" s="21">
        <v>5400</v>
      </c>
      <c r="R11" s="27">
        <v>45748</v>
      </c>
      <c r="S11" s="21">
        <v>1</v>
      </c>
      <c r="T11" s="21">
        <v>193.23</v>
      </c>
      <c r="U11" s="21">
        <v>34.78</v>
      </c>
      <c r="V11" s="21">
        <v>228.01</v>
      </c>
      <c r="X11" s="27">
        <v>45748</v>
      </c>
      <c r="Y11" s="21">
        <v>1</v>
      </c>
      <c r="Z11" s="21">
        <v>-193.23</v>
      </c>
      <c r="AA11" s="21">
        <v>-34.78</v>
      </c>
      <c r="AB11" s="21">
        <v>-228.01</v>
      </c>
      <c r="AD11" s="24" t="s">
        <v>1630</v>
      </c>
      <c r="AE11" s="40">
        <v>1</v>
      </c>
      <c r="AF11" s="40">
        <v>220</v>
      </c>
      <c r="AG11" s="40">
        <v>0</v>
      </c>
      <c r="AH11" s="40">
        <v>220</v>
      </c>
      <c r="AI11" s="40">
        <v>220</v>
      </c>
      <c r="AJ11" s="40">
        <v>0</v>
      </c>
      <c r="AK11" s="40">
        <v>220</v>
      </c>
      <c r="AL11" s="24" t="s">
        <v>1630</v>
      </c>
      <c r="AM11"/>
      <c r="AN11" s="24" t="s">
        <v>1630</v>
      </c>
      <c r="AO11" s="21">
        <v>1</v>
      </c>
      <c r="AP11" s="21">
        <v>-220</v>
      </c>
      <c r="AR11" s="21">
        <v>-220</v>
      </c>
      <c r="AS11" s="21" t="str">
        <f t="shared" si="0"/>
        <v>E001-00000004</v>
      </c>
      <c r="AT11" s="21">
        <f t="shared" si="1"/>
        <v>1</v>
      </c>
      <c r="AU11" s="21">
        <f t="shared" si="2"/>
        <v>0</v>
      </c>
      <c r="AW11" s="8" t="s">
        <v>1630</v>
      </c>
      <c r="AX11" s="39">
        <v>220</v>
      </c>
      <c r="AY11" s="39">
        <v>0</v>
      </c>
      <c r="AZ11" s="39">
        <v>220</v>
      </c>
      <c r="BA11">
        <f t="shared" si="3"/>
        <v>1</v>
      </c>
      <c r="BB11">
        <f t="shared" si="4"/>
        <v>1</v>
      </c>
      <c r="BJ11" s="24" t="s">
        <v>1630</v>
      </c>
      <c r="BK11" s="40">
        <v>1</v>
      </c>
      <c r="BL11" s="40">
        <v>220</v>
      </c>
      <c r="BM11" s="40">
        <v>0</v>
      </c>
      <c r="BN11" s="40">
        <v>220</v>
      </c>
      <c r="BO11"/>
      <c r="BP11" s="24" t="s">
        <v>2635</v>
      </c>
      <c r="BQ11" s="40">
        <v>84</v>
      </c>
      <c r="BR11" s="40">
        <v>42270.635270000006</v>
      </c>
      <c r="BS11" s="40">
        <v>3268.726329999995</v>
      </c>
      <c r="BT11" s="40">
        <v>45539.361599999997</v>
      </c>
      <c r="BV11" s="24">
        <v>6413</v>
      </c>
      <c r="BW11" s="40">
        <v>214.9</v>
      </c>
      <c r="BX11" s="40">
        <v>38.68</v>
      </c>
      <c r="BY11" s="40">
        <v>253.58</v>
      </c>
      <c r="BZ11"/>
      <c r="CA11" s="24" t="s">
        <v>1119</v>
      </c>
      <c r="CB11" s="40">
        <v>1070.8600000000001</v>
      </c>
      <c r="CC11" s="40">
        <v>38.160000000000004</v>
      </c>
      <c r="CD11" s="40">
        <v>1109.02</v>
      </c>
      <c r="CF11" s="24">
        <v>240</v>
      </c>
      <c r="CG11" s="40">
        <v>165.26</v>
      </c>
      <c r="CH11" s="40">
        <v>29.75</v>
      </c>
      <c r="CI11" s="40">
        <v>195.01</v>
      </c>
      <c r="CK11"/>
      <c r="CL11"/>
      <c r="CM11"/>
      <c r="CN11"/>
      <c r="CZ11" s="24">
        <v>524</v>
      </c>
      <c r="DA11" s="40">
        <v>2000.703</v>
      </c>
      <c r="DB11" s="40">
        <v>360.12654000000003</v>
      </c>
      <c r="DC11" s="40">
        <v>2360.8295400000002</v>
      </c>
      <c r="DE11" s="38" t="s">
        <v>2019</v>
      </c>
      <c r="DF11" s="40">
        <v>39.32</v>
      </c>
      <c r="DG11" s="40">
        <v>7.0799999999999796</v>
      </c>
      <c r="DH11" s="40">
        <v>46.4</v>
      </c>
    </row>
    <row r="12" spans="1:112">
      <c r="D12" s="24" t="s">
        <v>25</v>
      </c>
      <c r="E12" s="21">
        <v>99595.739999999671</v>
      </c>
      <c r="G12" s="24" t="s">
        <v>1178</v>
      </c>
      <c r="H12" s="21">
        <v>623.4</v>
      </c>
      <c r="J12" s="24" t="s">
        <v>195</v>
      </c>
      <c r="K12" s="21">
        <v>1</v>
      </c>
      <c r="L12" s="21">
        <v>7000</v>
      </c>
      <c r="M12" s="21">
        <v>0</v>
      </c>
      <c r="N12" s="21">
        <v>7000</v>
      </c>
      <c r="R12" s="27">
        <v>45749</v>
      </c>
      <c r="S12" s="21">
        <v>2</v>
      </c>
      <c r="T12" s="21">
        <v>960.17</v>
      </c>
      <c r="U12" s="21">
        <v>172.82999999999998</v>
      </c>
      <c r="V12" s="21">
        <v>1133</v>
      </c>
      <c r="X12" s="27">
        <v>45749</v>
      </c>
      <c r="Y12" s="21">
        <v>2</v>
      </c>
      <c r="Z12" s="21">
        <v>-960.17</v>
      </c>
      <c r="AA12" s="21">
        <v>-172.82999999999998</v>
      </c>
      <c r="AB12" s="21">
        <v>-1133</v>
      </c>
      <c r="AD12" s="24" t="s">
        <v>1610</v>
      </c>
      <c r="AE12" s="40">
        <v>1</v>
      </c>
      <c r="AF12" s="40">
        <v>3550</v>
      </c>
      <c r="AG12" s="40">
        <v>0</v>
      </c>
      <c r="AH12" s="40">
        <v>3550</v>
      </c>
      <c r="AI12" s="40">
        <v>3550</v>
      </c>
      <c r="AJ12" s="40">
        <v>0</v>
      </c>
      <c r="AK12" s="40">
        <v>3550</v>
      </c>
      <c r="AL12" s="24" t="s">
        <v>1610</v>
      </c>
      <c r="AM12"/>
      <c r="AN12" s="24" t="s">
        <v>1610</v>
      </c>
      <c r="AO12" s="21">
        <v>1</v>
      </c>
      <c r="AP12" s="21">
        <v>-3550</v>
      </c>
      <c r="AR12" s="21">
        <v>-3550</v>
      </c>
      <c r="AS12" s="21" t="str">
        <f t="shared" si="0"/>
        <v>E001-00000005</v>
      </c>
      <c r="AT12" s="21">
        <f t="shared" si="1"/>
        <v>1</v>
      </c>
      <c r="AU12" s="21">
        <f t="shared" si="2"/>
        <v>0</v>
      </c>
      <c r="AW12" s="8" t="s">
        <v>1610</v>
      </c>
      <c r="AX12" s="39">
        <v>3550</v>
      </c>
      <c r="AY12" s="39">
        <v>0</v>
      </c>
      <c r="AZ12" s="39">
        <v>3550</v>
      </c>
      <c r="BA12">
        <f t="shared" si="3"/>
        <v>1</v>
      </c>
      <c r="BB12">
        <f t="shared" si="4"/>
        <v>1</v>
      </c>
      <c r="BJ12" s="24" t="s">
        <v>1610</v>
      </c>
      <c r="BK12" s="40">
        <v>1</v>
      </c>
      <c r="BL12" s="40">
        <v>3550</v>
      </c>
      <c r="BM12" s="40">
        <v>0</v>
      </c>
      <c r="BN12" s="40">
        <v>3550</v>
      </c>
      <c r="BO12"/>
      <c r="BP12" s="24" t="s">
        <v>41</v>
      </c>
      <c r="BQ12" s="40">
        <v>861</v>
      </c>
      <c r="BR12" s="33">
        <v>671100.61826999916</v>
      </c>
      <c r="BS12" s="33">
        <v>100981.31286999969</v>
      </c>
      <c r="BT12" s="33">
        <v>772081.93114000116</v>
      </c>
      <c r="BV12" s="24">
        <v>6676</v>
      </c>
      <c r="BW12" s="40">
        <v>2083.9899999999998</v>
      </c>
      <c r="BX12" s="40">
        <v>375.10999999999979</v>
      </c>
      <c r="BY12" s="40">
        <v>2459.1</v>
      </c>
      <c r="BZ12"/>
      <c r="CA12" s="24" t="s">
        <v>1490</v>
      </c>
      <c r="CB12" s="40">
        <v>5677.5</v>
      </c>
      <c r="CC12" s="40">
        <v>1021.949999999999</v>
      </c>
      <c r="CD12" s="40">
        <v>6699.45</v>
      </c>
      <c r="CF12" s="24">
        <v>241</v>
      </c>
      <c r="CG12" s="40">
        <v>71.19</v>
      </c>
      <c r="CH12" s="40">
        <v>12.81</v>
      </c>
      <c r="CI12" s="40">
        <v>84</v>
      </c>
      <c r="CK12"/>
      <c r="CL12"/>
      <c r="CM12"/>
      <c r="CN12"/>
      <c r="CZ12" s="24">
        <v>529</v>
      </c>
      <c r="DA12" s="40">
        <v>750</v>
      </c>
      <c r="DB12" s="40">
        <v>135</v>
      </c>
      <c r="DC12" s="40">
        <v>885</v>
      </c>
      <c r="DE12" s="38" t="s">
        <v>2050</v>
      </c>
      <c r="DF12" s="40">
        <v>214.9</v>
      </c>
      <c r="DG12" s="40">
        <v>38.68</v>
      </c>
      <c r="DH12" s="40">
        <v>253.58</v>
      </c>
    </row>
    <row r="13" spans="1:112">
      <c r="D13" s="24" t="s">
        <v>944</v>
      </c>
      <c r="E13" s="21">
        <v>217.36999999999978</v>
      </c>
      <c r="G13" s="24" t="s">
        <v>1189</v>
      </c>
      <c r="H13" s="21">
        <v>2686.7300000000005</v>
      </c>
      <c r="J13" s="24" t="s">
        <v>198</v>
      </c>
      <c r="K13" s="21">
        <v>2</v>
      </c>
      <c r="L13" s="21">
        <v>738.98</v>
      </c>
      <c r="M13" s="21">
        <v>61.019999999999897</v>
      </c>
      <c r="N13" s="21">
        <v>800</v>
      </c>
      <c r="R13" s="27">
        <v>45750</v>
      </c>
      <c r="S13" s="21">
        <v>1</v>
      </c>
      <c r="T13" s="21">
        <v>1680</v>
      </c>
      <c r="U13" s="21">
        <v>0</v>
      </c>
      <c r="V13" s="21">
        <v>1680</v>
      </c>
      <c r="X13" s="27">
        <v>45750</v>
      </c>
      <c r="Y13" s="21">
        <v>1</v>
      </c>
      <c r="Z13" s="21">
        <v>-1680</v>
      </c>
      <c r="AB13" s="21">
        <v>-1680</v>
      </c>
      <c r="AD13" s="24" t="s">
        <v>1617</v>
      </c>
      <c r="AE13" s="40">
        <v>1</v>
      </c>
      <c r="AF13" s="40">
        <v>1000</v>
      </c>
      <c r="AG13" s="40">
        <v>180</v>
      </c>
      <c r="AH13" s="40">
        <v>1180</v>
      </c>
      <c r="AI13" s="40">
        <v>1000</v>
      </c>
      <c r="AJ13" s="40">
        <v>180</v>
      </c>
      <c r="AK13" s="40">
        <v>1180</v>
      </c>
      <c r="AL13" s="24" t="s">
        <v>1617</v>
      </c>
      <c r="AM13"/>
      <c r="AN13" s="24" t="s">
        <v>1617</v>
      </c>
      <c r="AO13" s="21">
        <v>1</v>
      </c>
      <c r="AP13" s="21">
        <v>-1000</v>
      </c>
      <c r="AQ13" s="21">
        <v>-180</v>
      </c>
      <c r="AR13" s="21">
        <v>-1180</v>
      </c>
      <c r="AS13" s="21" t="str">
        <f t="shared" si="0"/>
        <v>E001-00000013</v>
      </c>
      <c r="AT13" s="21">
        <f t="shared" si="1"/>
        <v>1</v>
      </c>
      <c r="AU13" s="21">
        <f t="shared" si="2"/>
        <v>0</v>
      </c>
      <c r="AW13" s="8" t="s">
        <v>1617</v>
      </c>
      <c r="AX13" s="39">
        <v>1000</v>
      </c>
      <c r="AY13" s="39">
        <v>180</v>
      </c>
      <c r="AZ13" s="39">
        <v>1180</v>
      </c>
      <c r="BA13">
        <f t="shared" si="3"/>
        <v>1</v>
      </c>
      <c r="BB13">
        <f t="shared" si="4"/>
        <v>1</v>
      </c>
      <c r="BJ13" s="24" t="s">
        <v>1617</v>
      </c>
      <c r="BK13" s="40">
        <v>1</v>
      </c>
      <c r="BL13" s="40">
        <v>1000</v>
      </c>
      <c r="BM13" s="40">
        <v>180</v>
      </c>
      <c r="BN13" s="40">
        <v>1180</v>
      </c>
      <c r="BO13"/>
      <c r="BP13"/>
      <c r="BQ13"/>
      <c r="BR13"/>
      <c r="BS13"/>
      <c r="BT13"/>
      <c r="BV13" s="24">
        <v>6695</v>
      </c>
      <c r="BW13" s="40">
        <v>2788.9100000000003</v>
      </c>
      <c r="BX13" s="40">
        <v>244.789999999999</v>
      </c>
      <c r="BY13" s="40">
        <v>3033.7000000000003</v>
      </c>
      <c r="CA13" s="24" t="s">
        <v>1164</v>
      </c>
      <c r="CB13" s="40">
        <v>2219.87</v>
      </c>
      <c r="CC13" s="40">
        <v>142.37</v>
      </c>
      <c r="CD13" s="40">
        <v>2362.2399999999998</v>
      </c>
      <c r="CF13" s="24">
        <v>243</v>
      </c>
      <c r="CG13" s="40">
        <v>156.78</v>
      </c>
      <c r="CH13" s="40">
        <v>28.22</v>
      </c>
      <c r="CI13" s="40">
        <v>185</v>
      </c>
      <c r="CK13"/>
      <c r="CL13"/>
      <c r="CM13"/>
      <c r="CN13"/>
      <c r="CZ13" s="24">
        <v>537</v>
      </c>
      <c r="DA13" s="40">
        <v>135</v>
      </c>
      <c r="DB13" s="40">
        <v>0</v>
      </c>
      <c r="DC13" s="40">
        <v>135</v>
      </c>
      <c r="DE13" s="38" t="s">
        <v>2592</v>
      </c>
      <c r="DF13" s="40">
        <v>1550.703</v>
      </c>
      <c r="DG13" s="40">
        <v>279.12654000000003</v>
      </c>
      <c r="DH13" s="40">
        <v>1829.8295400000002</v>
      </c>
    </row>
    <row r="14" spans="1:112">
      <c r="D14" s="24" t="s">
        <v>41</v>
      </c>
      <c r="E14" s="21">
        <v>100504.93999999967</v>
      </c>
      <c r="G14" s="24" t="s">
        <v>1220</v>
      </c>
      <c r="H14" s="21">
        <v>71.19</v>
      </c>
      <c r="J14" s="24" t="s">
        <v>201</v>
      </c>
      <c r="K14" s="21">
        <v>7</v>
      </c>
      <c r="L14" s="21">
        <v>3106.61</v>
      </c>
      <c r="M14" s="21">
        <v>53.389999999999901</v>
      </c>
      <c r="N14" s="21">
        <v>3160</v>
      </c>
      <c r="R14" s="27">
        <v>45751</v>
      </c>
      <c r="S14" s="21">
        <v>1</v>
      </c>
      <c r="T14" s="21">
        <v>300</v>
      </c>
      <c r="U14" s="21">
        <v>0</v>
      </c>
      <c r="V14" s="21">
        <v>300</v>
      </c>
      <c r="X14" s="27">
        <v>45751</v>
      </c>
      <c r="Y14" s="21">
        <v>1</v>
      </c>
      <c r="Z14" s="21">
        <v>-300</v>
      </c>
      <c r="AB14" s="21">
        <v>-300</v>
      </c>
      <c r="AD14" s="24" t="s">
        <v>1631</v>
      </c>
      <c r="AE14" s="40">
        <v>1</v>
      </c>
      <c r="AF14" s="40">
        <v>120</v>
      </c>
      <c r="AG14" s="40">
        <v>0</v>
      </c>
      <c r="AH14" s="40">
        <v>120</v>
      </c>
      <c r="AI14" s="40">
        <v>120</v>
      </c>
      <c r="AJ14" s="40">
        <v>0</v>
      </c>
      <c r="AK14" s="40">
        <v>120</v>
      </c>
      <c r="AL14" s="24" t="s">
        <v>1631</v>
      </c>
      <c r="AM14"/>
      <c r="AN14" s="24" t="s">
        <v>1631</v>
      </c>
      <c r="AO14" s="21">
        <v>1</v>
      </c>
      <c r="AP14" s="21">
        <v>-120</v>
      </c>
      <c r="AR14" s="21">
        <v>-120</v>
      </c>
      <c r="AS14" s="21" t="str">
        <f t="shared" si="0"/>
        <v>E001-00000015</v>
      </c>
      <c r="AT14" s="21">
        <f t="shared" si="1"/>
        <v>1</v>
      </c>
      <c r="AU14" s="21">
        <f t="shared" si="2"/>
        <v>0</v>
      </c>
      <c r="AW14" s="8" t="s">
        <v>1631</v>
      </c>
      <c r="AX14" s="39">
        <v>120</v>
      </c>
      <c r="AY14" s="39">
        <v>0</v>
      </c>
      <c r="AZ14" s="39">
        <v>120</v>
      </c>
      <c r="BA14">
        <f t="shared" si="3"/>
        <v>1</v>
      </c>
      <c r="BB14">
        <f t="shared" si="4"/>
        <v>1</v>
      </c>
      <c r="BJ14" s="24" t="s">
        <v>1631</v>
      </c>
      <c r="BK14" s="40">
        <v>1</v>
      </c>
      <c r="BL14" s="40">
        <v>120</v>
      </c>
      <c r="BM14" s="40">
        <v>0</v>
      </c>
      <c r="BN14" s="40">
        <v>120</v>
      </c>
      <c r="BO14"/>
      <c r="BP14"/>
      <c r="BQ14"/>
      <c r="BR14"/>
      <c r="BS14"/>
      <c r="BT14"/>
      <c r="BV14" s="24">
        <v>6701</v>
      </c>
      <c r="BW14" s="40">
        <v>9627.19</v>
      </c>
      <c r="BX14" s="40">
        <v>0</v>
      </c>
      <c r="BY14" s="40">
        <v>9627.19</v>
      </c>
      <c r="CA14" s="24" t="s">
        <v>1566</v>
      </c>
      <c r="CB14" s="40">
        <v>2240.67</v>
      </c>
      <c r="CC14" s="40">
        <v>403.3299999999989</v>
      </c>
      <c r="CD14" s="40">
        <v>2644</v>
      </c>
      <c r="CF14" s="24">
        <v>244</v>
      </c>
      <c r="CG14" s="40">
        <v>8535.59</v>
      </c>
      <c r="CH14" s="40">
        <v>1536.399999999999</v>
      </c>
      <c r="CI14" s="40">
        <v>10071.99</v>
      </c>
      <c r="CK14"/>
      <c r="CL14"/>
      <c r="CM14"/>
      <c r="CN14"/>
      <c r="CZ14" s="24">
        <v>544</v>
      </c>
      <c r="DA14" s="40">
        <v>100.27</v>
      </c>
      <c r="DB14" s="40">
        <v>18.059999999999999</v>
      </c>
      <c r="DC14" s="40">
        <v>118.33000000000001</v>
      </c>
      <c r="DE14" s="38" t="s">
        <v>2009</v>
      </c>
      <c r="DF14" s="40">
        <v>400</v>
      </c>
      <c r="DG14" s="40">
        <v>0</v>
      </c>
      <c r="DH14" s="40">
        <v>400</v>
      </c>
    </row>
    <row r="15" spans="1:112">
      <c r="G15" s="24" t="s">
        <v>1221</v>
      </c>
      <c r="H15" s="21">
        <v>156.78</v>
      </c>
      <c r="J15" s="24" t="s">
        <v>216</v>
      </c>
      <c r="K15" s="21">
        <v>2</v>
      </c>
      <c r="L15" s="21">
        <v>6050</v>
      </c>
      <c r="M15" s="21">
        <v>1089</v>
      </c>
      <c r="N15" s="21">
        <v>7139</v>
      </c>
      <c r="R15" s="27">
        <v>45752</v>
      </c>
      <c r="S15" s="21">
        <v>1</v>
      </c>
      <c r="T15" s="21">
        <v>525.41999999999996</v>
      </c>
      <c r="U15" s="21">
        <v>94.58</v>
      </c>
      <c r="V15" s="21">
        <v>620</v>
      </c>
      <c r="X15" s="27">
        <v>45752</v>
      </c>
      <c r="Y15" s="21">
        <v>1</v>
      </c>
      <c r="Z15" s="21">
        <v>-525.41999999999996</v>
      </c>
      <c r="AA15" s="21">
        <v>-94.58</v>
      </c>
      <c r="AB15" s="21">
        <v>-620</v>
      </c>
      <c r="AD15" s="24" t="s">
        <v>1624</v>
      </c>
      <c r="AE15" s="40">
        <v>1</v>
      </c>
      <c r="AF15" s="40">
        <v>600</v>
      </c>
      <c r="AG15" s="40">
        <v>0</v>
      </c>
      <c r="AH15" s="40">
        <v>600</v>
      </c>
      <c r="AI15" s="40">
        <v>600</v>
      </c>
      <c r="AJ15" s="40">
        <v>0</v>
      </c>
      <c r="AK15" s="40">
        <v>600</v>
      </c>
      <c r="AL15" s="24" t="s">
        <v>1624</v>
      </c>
      <c r="AM15"/>
      <c r="AN15" s="24" t="s">
        <v>1624</v>
      </c>
      <c r="AO15" s="21">
        <v>1</v>
      </c>
      <c r="AP15" s="21">
        <v>-600</v>
      </c>
      <c r="AR15" s="21">
        <v>-600</v>
      </c>
      <c r="AS15" s="21" t="str">
        <f t="shared" si="0"/>
        <v>E001-00000016</v>
      </c>
      <c r="AT15" s="21">
        <f t="shared" si="1"/>
        <v>1</v>
      </c>
      <c r="AU15" s="21">
        <f t="shared" si="2"/>
        <v>0</v>
      </c>
      <c r="AW15" s="8" t="s">
        <v>1624</v>
      </c>
      <c r="AX15" s="39">
        <v>600</v>
      </c>
      <c r="AY15" s="39">
        <v>0</v>
      </c>
      <c r="AZ15" s="39">
        <v>600</v>
      </c>
      <c r="BA15">
        <f t="shared" si="3"/>
        <v>1</v>
      </c>
      <c r="BB15">
        <f t="shared" si="4"/>
        <v>1</v>
      </c>
      <c r="BJ15" s="24" t="s">
        <v>1624</v>
      </c>
      <c r="BK15" s="40">
        <v>1</v>
      </c>
      <c r="BL15" s="40">
        <v>600</v>
      </c>
      <c r="BM15" s="40">
        <v>0</v>
      </c>
      <c r="BN15" s="40">
        <v>600</v>
      </c>
      <c r="BO15"/>
      <c r="BP15"/>
      <c r="BQ15"/>
      <c r="BR15"/>
      <c r="BS15"/>
      <c r="BT15"/>
      <c r="BV15" s="24">
        <v>6707</v>
      </c>
      <c r="BW15" s="40">
        <v>5125</v>
      </c>
      <c r="BX15" s="40">
        <v>922.5</v>
      </c>
      <c r="BY15" s="40">
        <v>6047.5</v>
      </c>
      <c r="CA15" s="24" t="s">
        <v>1057</v>
      </c>
      <c r="CB15" s="40">
        <v>750</v>
      </c>
      <c r="CC15" s="40">
        <v>135</v>
      </c>
      <c r="CD15" s="40">
        <v>885</v>
      </c>
      <c r="CF15" s="24">
        <v>245</v>
      </c>
      <c r="CG15" s="40">
        <v>137.70999999999998</v>
      </c>
      <c r="CH15" s="40">
        <v>24.79</v>
      </c>
      <c r="CI15" s="40">
        <v>162.5</v>
      </c>
      <c r="CK15"/>
      <c r="CL15"/>
      <c r="CM15"/>
      <c r="CN15"/>
      <c r="CZ15" s="24">
        <v>550</v>
      </c>
      <c r="DA15" s="40">
        <v>1540</v>
      </c>
      <c r="DB15" s="40">
        <v>0</v>
      </c>
      <c r="DC15" s="40">
        <v>1540</v>
      </c>
      <c r="DE15" s="38" t="s">
        <v>2237</v>
      </c>
      <c r="DF15" s="40">
        <v>1635</v>
      </c>
      <c r="DG15" s="40">
        <v>115.2</v>
      </c>
      <c r="DH15" s="40">
        <v>1750.2</v>
      </c>
    </row>
    <row r="16" spans="1:112">
      <c r="G16" s="24" t="s">
        <v>1234</v>
      </c>
      <c r="H16" s="21">
        <v>2202.54</v>
      </c>
      <c r="J16" s="24" t="s">
        <v>213</v>
      </c>
      <c r="K16" s="21">
        <v>3</v>
      </c>
      <c r="L16" s="21">
        <v>906</v>
      </c>
      <c r="M16" s="21">
        <v>0</v>
      </c>
      <c r="N16" s="21">
        <v>906</v>
      </c>
      <c r="R16" s="27">
        <v>45754</v>
      </c>
      <c r="S16" s="21">
        <v>5</v>
      </c>
      <c r="T16" s="21">
        <v>44588.09</v>
      </c>
      <c r="U16" s="21">
        <v>8025.87</v>
      </c>
      <c r="V16" s="21">
        <v>52613.960000000006</v>
      </c>
      <c r="X16" s="27">
        <v>45754</v>
      </c>
      <c r="Y16" s="21">
        <v>4</v>
      </c>
      <c r="Z16" s="21">
        <v>-44588.09</v>
      </c>
      <c r="AA16" s="21">
        <v>-8025.87</v>
      </c>
      <c r="AB16" s="21">
        <v>-52613.96</v>
      </c>
      <c r="AD16" s="24" t="s">
        <v>1660</v>
      </c>
      <c r="AE16" s="40">
        <v>1</v>
      </c>
      <c r="AF16" s="40">
        <v>456</v>
      </c>
      <c r="AG16" s="40">
        <v>82.08</v>
      </c>
      <c r="AH16" s="40">
        <v>538.08000000000004</v>
      </c>
      <c r="AI16" s="40">
        <v>456</v>
      </c>
      <c r="AJ16" s="40">
        <v>82.08</v>
      </c>
      <c r="AK16" s="40">
        <v>538.08000000000004</v>
      </c>
      <c r="AL16" s="24" t="s">
        <v>1660</v>
      </c>
      <c r="AM16"/>
      <c r="AN16" s="24" t="s">
        <v>1660</v>
      </c>
      <c r="AO16" s="21">
        <v>1</v>
      </c>
      <c r="AP16" s="21">
        <v>-456</v>
      </c>
      <c r="AQ16" s="21">
        <v>-82.08</v>
      </c>
      <c r="AR16" s="21">
        <v>-538.08000000000004</v>
      </c>
      <c r="AS16" s="21" t="str">
        <f t="shared" si="0"/>
        <v>E001-00000020</v>
      </c>
      <c r="AT16" s="21">
        <f t="shared" si="1"/>
        <v>1</v>
      </c>
      <c r="AU16" s="21">
        <f t="shared" si="2"/>
        <v>0</v>
      </c>
      <c r="AW16" s="8" t="s">
        <v>1660</v>
      </c>
      <c r="AX16" s="39">
        <v>456</v>
      </c>
      <c r="AY16" s="39">
        <v>82.08</v>
      </c>
      <c r="AZ16" s="39">
        <v>538.08000000000004</v>
      </c>
      <c r="BA16">
        <f t="shared" si="3"/>
        <v>1</v>
      </c>
      <c r="BB16">
        <f t="shared" si="4"/>
        <v>1</v>
      </c>
      <c r="BJ16" s="24" t="s">
        <v>1660</v>
      </c>
      <c r="BK16" s="40">
        <v>1</v>
      </c>
      <c r="BL16" s="40">
        <v>456</v>
      </c>
      <c r="BM16" s="40">
        <v>82.08</v>
      </c>
      <c r="BN16" s="40">
        <v>538.08000000000004</v>
      </c>
      <c r="BO16"/>
      <c r="BP16"/>
      <c r="BQ16"/>
      <c r="BR16"/>
      <c r="BS16"/>
      <c r="BT16"/>
      <c r="BV16" s="24">
        <v>6708</v>
      </c>
      <c r="BW16" s="40">
        <v>2086.7800000000002</v>
      </c>
      <c r="BX16" s="40">
        <v>348.62</v>
      </c>
      <c r="BY16" s="40">
        <v>2435.4</v>
      </c>
      <c r="CA16" s="24" t="s">
        <v>1177</v>
      </c>
      <c r="CB16" s="40">
        <v>4219.82</v>
      </c>
      <c r="CC16" s="40">
        <v>231.52999999999969</v>
      </c>
      <c r="CD16" s="40">
        <v>4451.3500000000004</v>
      </c>
      <c r="CF16" s="24">
        <v>251</v>
      </c>
      <c r="CG16" s="40">
        <v>820</v>
      </c>
      <c r="CH16" s="40">
        <v>147.6</v>
      </c>
      <c r="CI16" s="40">
        <v>967.6</v>
      </c>
      <c r="CK16"/>
      <c r="CL16"/>
      <c r="CM16"/>
      <c r="CN16"/>
      <c r="CZ16" s="24">
        <v>561</v>
      </c>
      <c r="DA16" s="40">
        <v>2071.9399999999996</v>
      </c>
      <c r="DB16" s="40">
        <v>325.8399999999998</v>
      </c>
      <c r="DC16" s="40">
        <v>2397.7799999999997</v>
      </c>
      <c r="DE16" s="38" t="s">
        <v>2041</v>
      </c>
      <c r="DF16" s="40">
        <v>234.47</v>
      </c>
      <c r="DG16" s="40">
        <v>42.199999999999996</v>
      </c>
      <c r="DH16" s="40">
        <v>276.67</v>
      </c>
    </row>
    <row r="17" spans="4:112">
      <c r="D17" s="26" t="s">
        <v>40</v>
      </c>
      <c r="E17" s="21" t="s">
        <v>165</v>
      </c>
      <c r="G17" s="24" t="s">
        <v>1239</v>
      </c>
      <c r="H17" s="21">
        <v>281.90999999999997</v>
      </c>
      <c r="J17" s="24" t="s">
        <v>1071</v>
      </c>
      <c r="K17" s="21">
        <v>11</v>
      </c>
      <c r="L17" s="21">
        <v>661.0200000000001</v>
      </c>
      <c r="M17" s="21">
        <v>119.00999999999998</v>
      </c>
      <c r="N17" s="21">
        <v>780.03</v>
      </c>
      <c r="R17" s="27">
        <v>45756</v>
      </c>
      <c r="S17" s="21">
        <v>4</v>
      </c>
      <c r="T17" s="21">
        <v>12499.98</v>
      </c>
      <c r="U17" s="21">
        <v>2249.9999999999995</v>
      </c>
      <c r="V17" s="21">
        <v>14749.980000000001</v>
      </c>
      <c r="X17" s="27">
        <v>45756</v>
      </c>
      <c r="Y17" s="21">
        <v>4</v>
      </c>
      <c r="Z17" s="21">
        <v>-12499.98</v>
      </c>
      <c r="AA17" s="21">
        <v>-2249.9999999999995</v>
      </c>
      <c r="AB17" s="21">
        <v>-14749.980000000001</v>
      </c>
      <c r="AD17" s="24" t="s">
        <v>1616</v>
      </c>
      <c r="AE17" s="40">
        <v>1</v>
      </c>
      <c r="AF17" s="40">
        <v>296.61</v>
      </c>
      <c r="AG17" s="40">
        <v>53.389999999999901</v>
      </c>
      <c r="AH17" s="40">
        <v>350</v>
      </c>
      <c r="AI17" s="40">
        <v>296.61</v>
      </c>
      <c r="AJ17" s="40">
        <v>53.389999999999901</v>
      </c>
      <c r="AK17" s="40">
        <v>350</v>
      </c>
      <c r="AL17" s="24" t="s">
        <v>1616</v>
      </c>
      <c r="AM17"/>
      <c r="AN17" s="24" t="s">
        <v>1616</v>
      </c>
      <c r="AO17" s="21">
        <v>1</v>
      </c>
      <c r="AP17" s="21">
        <v>-296.61</v>
      </c>
      <c r="AQ17" s="21">
        <v>-53.39</v>
      </c>
      <c r="AR17" s="21">
        <v>-350</v>
      </c>
      <c r="AS17" s="21" t="str">
        <f t="shared" si="0"/>
        <v>E001-00000026</v>
      </c>
      <c r="AT17" s="21">
        <f t="shared" si="1"/>
        <v>1</v>
      </c>
      <c r="AU17" s="21">
        <f t="shared" si="2"/>
        <v>0</v>
      </c>
      <c r="AW17" s="8" t="s">
        <v>1616</v>
      </c>
      <c r="AX17" s="39">
        <v>296.61</v>
      </c>
      <c r="AY17" s="39">
        <v>53.39</v>
      </c>
      <c r="AZ17" s="39">
        <v>350</v>
      </c>
      <c r="BA17">
        <f t="shared" si="3"/>
        <v>1</v>
      </c>
      <c r="BB17">
        <f t="shared" si="4"/>
        <v>1</v>
      </c>
      <c r="BJ17" s="24" t="s">
        <v>1616</v>
      </c>
      <c r="BK17" s="40">
        <v>1</v>
      </c>
      <c r="BL17" s="40">
        <v>296.61</v>
      </c>
      <c r="BM17" s="40">
        <v>53.389999999999901</v>
      </c>
      <c r="BN17" s="40">
        <v>350</v>
      </c>
      <c r="BO17"/>
      <c r="BP17"/>
      <c r="BQ17"/>
      <c r="BR17"/>
      <c r="BS17"/>
      <c r="BT17"/>
      <c r="BV17" s="24">
        <v>6711</v>
      </c>
      <c r="BW17" s="40">
        <v>425</v>
      </c>
      <c r="BX17" s="40">
        <v>76.5</v>
      </c>
      <c r="BY17" s="40">
        <v>501.5</v>
      </c>
      <c r="CA17" s="24" t="s">
        <v>1079</v>
      </c>
      <c r="CB17" s="40">
        <v>1180.4399999999998</v>
      </c>
      <c r="CC17" s="40">
        <v>183.67999999999989</v>
      </c>
      <c r="CD17" s="40">
        <v>1364.12</v>
      </c>
      <c r="CF17" s="24">
        <v>252</v>
      </c>
      <c r="CG17" s="40">
        <v>238.98</v>
      </c>
      <c r="CH17" s="40">
        <v>43.02</v>
      </c>
      <c r="CI17" s="40">
        <v>282</v>
      </c>
      <c r="CK17"/>
      <c r="CL17"/>
      <c r="CM17"/>
      <c r="CN17"/>
      <c r="CZ17" s="24">
        <v>563</v>
      </c>
      <c r="DA17" s="40">
        <v>364</v>
      </c>
      <c r="DB17" s="40">
        <v>65.519999999999897</v>
      </c>
      <c r="DC17" s="40">
        <v>429.52</v>
      </c>
      <c r="DE17" s="38" t="s">
        <v>2084</v>
      </c>
      <c r="DF17" s="40">
        <v>138.96</v>
      </c>
      <c r="DG17" s="40">
        <v>25.019999999999989</v>
      </c>
      <c r="DH17" s="40">
        <v>163.98</v>
      </c>
    </row>
    <row r="18" spans="4:112">
      <c r="D18" s="24" t="s">
        <v>23</v>
      </c>
      <c r="E18" s="21">
        <v>5852.91</v>
      </c>
      <c r="G18" s="24" t="s">
        <v>42</v>
      </c>
      <c r="H18" s="21">
        <v>0</v>
      </c>
      <c r="J18" s="24" t="s">
        <v>207</v>
      </c>
      <c r="K18" s="21">
        <v>1</v>
      </c>
      <c r="L18" s="21">
        <v>127.8</v>
      </c>
      <c r="M18" s="21">
        <v>0</v>
      </c>
      <c r="N18" s="21">
        <v>127.8</v>
      </c>
      <c r="R18" s="27">
        <v>45757</v>
      </c>
      <c r="S18" s="21">
        <v>1</v>
      </c>
      <c r="T18" s="21">
        <v>220</v>
      </c>
      <c r="U18" s="21">
        <v>39.6</v>
      </c>
      <c r="V18" s="21">
        <v>259.60000000000002</v>
      </c>
      <c r="X18" s="27">
        <v>45757</v>
      </c>
      <c r="Y18" s="21">
        <v>1</v>
      </c>
      <c r="Z18" s="21">
        <v>-220</v>
      </c>
      <c r="AA18" s="21">
        <v>-39.6</v>
      </c>
      <c r="AB18" s="21">
        <v>-259.60000000000002</v>
      </c>
      <c r="AD18" s="24" t="s">
        <v>1653</v>
      </c>
      <c r="AE18" s="40">
        <v>1</v>
      </c>
      <c r="AF18" s="40">
        <v>175</v>
      </c>
      <c r="AG18" s="40">
        <v>0</v>
      </c>
      <c r="AH18" s="40">
        <v>175</v>
      </c>
      <c r="AI18" s="40">
        <v>175</v>
      </c>
      <c r="AJ18" s="40">
        <v>0</v>
      </c>
      <c r="AK18" s="40">
        <v>175</v>
      </c>
      <c r="AL18" s="24" t="s">
        <v>1653</v>
      </c>
      <c r="AM18"/>
      <c r="AN18" s="24" t="s">
        <v>1653</v>
      </c>
      <c r="AO18" s="21">
        <v>1</v>
      </c>
      <c r="AP18" s="21">
        <v>-175</v>
      </c>
      <c r="AR18" s="21">
        <v>-175</v>
      </c>
      <c r="AS18" s="21" t="str">
        <f t="shared" si="0"/>
        <v>E001-00000037</v>
      </c>
      <c r="AT18" s="21">
        <f t="shared" si="1"/>
        <v>1</v>
      </c>
      <c r="AU18" s="21">
        <f t="shared" si="2"/>
        <v>0</v>
      </c>
      <c r="AW18" s="8" t="s">
        <v>1653</v>
      </c>
      <c r="AX18" s="39">
        <v>175</v>
      </c>
      <c r="AY18" s="39">
        <v>0</v>
      </c>
      <c r="AZ18" s="39">
        <v>175</v>
      </c>
      <c r="BA18">
        <f t="shared" si="3"/>
        <v>1</v>
      </c>
      <c r="BB18">
        <f t="shared" si="4"/>
        <v>1</v>
      </c>
      <c r="BJ18" s="24" t="s">
        <v>1653</v>
      </c>
      <c r="BK18" s="40">
        <v>1</v>
      </c>
      <c r="BL18" s="40">
        <v>175</v>
      </c>
      <c r="BM18" s="40">
        <v>0</v>
      </c>
      <c r="BN18" s="40">
        <v>175</v>
      </c>
      <c r="BO18"/>
      <c r="BP18"/>
      <c r="BQ18"/>
      <c r="BR18"/>
      <c r="BS18"/>
      <c r="BT18"/>
      <c r="BV18" s="24">
        <v>6723</v>
      </c>
      <c r="BW18" s="40">
        <v>4533.4699999999993</v>
      </c>
      <c r="BX18" s="40">
        <v>177.02999999999997</v>
      </c>
      <c r="BY18" s="40">
        <v>4710.5</v>
      </c>
      <c r="CA18" s="24" t="s">
        <v>1265</v>
      </c>
      <c r="CB18" s="40">
        <v>630.83000000000015</v>
      </c>
      <c r="CC18" s="40">
        <v>113.55999999999997</v>
      </c>
      <c r="CD18" s="40">
        <v>744.38999999999987</v>
      </c>
      <c r="CF18" s="24">
        <v>253</v>
      </c>
      <c r="CG18" s="40">
        <v>2202.54</v>
      </c>
      <c r="CH18" s="40">
        <v>396.46</v>
      </c>
      <c r="CI18" s="40">
        <v>2599</v>
      </c>
      <c r="CK18"/>
      <c r="CL18"/>
      <c r="CM18"/>
      <c r="CN18"/>
      <c r="CZ18" s="24">
        <v>565</v>
      </c>
      <c r="DA18" s="40">
        <v>11190</v>
      </c>
      <c r="DB18" s="40">
        <v>2014.1999999999989</v>
      </c>
      <c r="DC18" s="40">
        <v>13204.2</v>
      </c>
      <c r="DE18" s="38" t="s">
        <v>1557</v>
      </c>
      <c r="DF18" s="40">
        <v>444.07</v>
      </c>
      <c r="DG18" s="40">
        <v>79.94</v>
      </c>
      <c r="DH18" s="40">
        <v>524.01</v>
      </c>
    </row>
    <row r="19" spans="4:112">
      <c r="D19" s="24" t="s">
        <v>25</v>
      </c>
      <c r="E19" s="21">
        <v>761681.03000000026</v>
      </c>
      <c r="G19" s="24" t="s">
        <v>1274</v>
      </c>
      <c r="H19" s="21">
        <v>338.98</v>
      </c>
      <c r="J19" s="24" t="s">
        <v>1076</v>
      </c>
      <c r="K19" s="21">
        <v>39</v>
      </c>
      <c r="L19" s="21">
        <v>46586</v>
      </c>
      <c r="M19" s="21">
        <v>8234.2799999999916</v>
      </c>
      <c r="N19" s="21">
        <v>54820.280000000006</v>
      </c>
      <c r="R19" s="27">
        <v>45761</v>
      </c>
      <c r="S19" s="21">
        <v>4</v>
      </c>
      <c r="T19" s="21">
        <v>10777.96</v>
      </c>
      <c r="U19" s="21">
        <v>1940.04</v>
      </c>
      <c r="V19" s="21">
        <v>12718</v>
      </c>
      <c r="X19" s="27">
        <v>45761</v>
      </c>
      <c r="Y19" s="21">
        <v>3</v>
      </c>
      <c r="Z19" s="21">
        <v>-10777.96</v>
      </c>
      <c r="AA19" s="21">
        <v>-1940.04</v>
      </c>
      <c r="AB19" s="21">
        <v>-12718</v>
      </c>
      <c r="AD19" s="24" t="s">
        <v>1611</v>
      </c>
      <c r="AE19" s="40">
        <v>1</v>
      </c>
      <c r="AF19" s="40">
        <v>1640</v>
      </c>
      <c r="AG19" s="40">
        <v>0</v>
      </c>
      <c r="AH19" s="40">
        <v>1640</v>
      </c>
      <c r="AI19" s="40">
        <v>1640</v>
      </c>
      <c r="AJ19" s="40">
        <v>0</v>
      </c>
      <c r="AK19" s="40">
        <v>1640</v>
      </c>
      <c r="AL19" s="24" t="s">
        <v>1611</v>
      </c>
      <c r="AM19"/>
      <c r="AN19" s="24" t="s">
        <v>1611</v>
      </c>
      <c r="AO19" s="21">
        <v>1</v>
      </c>
      <c r="AP19" s="21">
        <v>-1640</v>
      </c>
      <c r="AR19" s="21">
        <v>-1640</v>
      </c>
      <c r="AS19" s="21" t="str">
        <f t="shared" si="0"/>
        <v>E001-00000039</v>
      </c>
      <c r="AT19" s="21">
        <f t="shared" si="1"/>
        <v>1</v>
      </c>
      <c r="AU19" s="21">
        <f t="shared" si="2"/>
        <v>0</v>
      </c>
      <c r="AW19" s="8" t="s">
        <v>1611</v>
      </c>
      <c r="AX19" s="39">
        <v>1640</v>
      </c>
      <c r="AY19" s="39">
        <v>0</v>
      </c>
      <c r="AZ19" s="39">
        <v>1640</v>
      </c>
      <c r="BA19">
        <f t="shared" si="3"/>
        <v>1</v>
      </c>
      <c r="BB19">
        <f t="shared" si="4"/>
        <v>1</v>
      </c>
      <c r="BE19" s="21">
        <v>0.35</v>
      </c>
      <c r="BF19" s="21">
        <v>0.65</v>
      </c>
      <c r="BJ19" s="24" t="s">
        <v>1611</v>
      </c>
      <c r="BK19" s="40">
        <v>1</v>
      </c>
      <c r="BL19" s="40">
        <v>1640</v>
      </c>
      <c r="BM19" s="40">
        <v>0</v>
      </c>
      <c r="BN19" s="40">
        <v>1640</v>
      </c>
      <c r="BO19"/>
      <c r="BP19"/>
      <c r="BQ19"/>
      <c r="BR19"/>
      <c r="BS19"/>
      <c r="BT19"/>
      <c r="BV19" s="24">
        <v>6726</v>
      </c>
      <c r="BW19" s="40">
        <v>6568.9000000000005</v>
      </c>
      <c r="BX19" s="40">
        <v>726.49999999999761</v>
      </c>
      <c r="BY19" s="40">
        <v>7295.4</v>
      </c>
      <c r="CA19" s="24" t="s">
        <v>1318</v>
      </c>
      <c r="CB19" s="40">
        <v>214.9</v>
      </c>
      <c r="CC19" s="40">
        <v>38.68</v>
      </c>
      <c r="CD19" s="40">
        <v>253.58</v>
      </c>
      <c r="CF19" s="24">
        <v>257</v>
      </c>
      <c r="CG19" s="40">
        <v>547.16</v>
      </c>
      <c r="CH19" s="40">
        <v>98.49</v>
      </c>
      <c r="CI19" s="40">
        <v>645.65</v>
      </c>
      <c r="CK19"/>
      <c r="CL19"/>
      <c r="CM19"/>
      <c r="CN19"/>
      <c r="CZ19" s="24">
        <v>570</v>
      </c>
      <c r="DA19" s="40">
        <v>100</v>
      </c>
      <c r="DB19" s="40">
        <v>18</v>
      </c>
      <c r="DC19" s="40">
        <v>118</v>
      </c>
      <c r="DE19" s="38" t="s">
        <v>1444</v>
      </c>
      <c r="DF19" s="40">
        <v>6103.28</v>
      </c>
      <c r="DG19" s="40">
        <v>1098.589999999999</v>
      </c>
      <c r="DH19" s="40">
        <v>7201.87</v>
      </c>
    </row>
    <row r="20" spans="4:112">
      <c r="D20" s="24" t="s">
        <v>944</v>
      </c>
      <c r="E20" s="21">
        <v>1425</v>
      </c>
      <c r="G20" s="24" t="s">
        <v>1444</v>
      </c>
      <c r="H20" s="21">
        <v>6103.28</v>
      </c>
      <c r="J20" s="24" t="s">
        <v>236</v>
      </c>
      <c r="K20" s="21">
        <v>4</v>
      </c>
      <c r="L20" s="21">
        <v>2883.59</v>
      </c>
      <c r="M20" s="21">
        <v>0</v>
      </c>
      <c r="N20" s="21">
        <v>2883.59</v>
      </c>
      <c r="R20" s="27">
        <v>45764</v>
      </c>
      <c r="S20" s="21">
        <v>2</v>
      </c>
      <c r="T20" s="21">
        <v>1451</v>
      </c>
      <c r="U20" s="21">
        <v>73.98</v>
      </c>
      <c r="V20" s="21">
        <v>1524.98</v>
      </c>
      <c r="X20" s="27">
        <v>45764</v>
      </c>
      <c r="Y20" s="21">
        <v>2</v>
      </c>
      <c r="Z20" s="21">
        <v>-2590.6999999999998</v>
      </c>
      <c r="AA20" s="21">
        <v>-279.13</v>
      </c>
      <c r="AB20" s="21">
        <v>-2869.83</v>
      </c>
      <c r="AD20" s="24" t="s">
        <v>1615</v>
      </c>
      <c r="AE20" s="40">
        <v>1</v>
      </c>
      <c r="AF20" s="40">
        <v>338.98</v>
      </c>
      <c r="AG20" s="40">
        <v>61.019999999999897</v>
      </c>
      <c r="AH20" s="40">
        <v>400</v>
      </c>
      <c r="AI20" s="40">
        <v>338.98</v>
      </c>
      <c r="AJ20" s="40">
        <v>61.019999999999897</v>
      </c>
      <c r="AK20" s="40">
        <v>400</v>
      </c>
      <c r="AL20" s="24" t="s">
        <v>1615</v>
      </c>
      <c r="AM20"/>
      <c r="AN20" s="24" t="s">
        <v>1615</v>
      </c>
      <c r="AO20" s="21">
        <v>1</v>
      </c>
      <c r="AP20" s="21">
        <v>-338.98</v>
      </c>
      <c r="AQ20" s="21">
        <v>-61.02</v>
      </c>
      <c r="AR20" s="21">
        <v>-400</v>
      </c>
      <c r="AS20" s="21" t="str">
        <f t="shared" si="0"/>
        <v>E001-00000057</v>
      </c>
      <c r="AT20" s="21">
        <f t="shared" si="1"/>
        <v>1</v>
      </c>
      <c r="AU20" s="21">
        <f t="shared" si="2"/>
        <v>0</v>
      </c>
      <c r="AW20" s="8" t="s">
        <v>1615</v>
      </c>
      <c r="AX20" s="39">
        <v>338.98</v>
      </c>
      <c r="AY20" s="39">
        <v>61.02</v>
      </c>
      <c r="AZ20" s="39">
        <v>400</v>
      </c>
      <c r="BA20">
        <f t="shared" si="3"/>
        <v>1</v>
      </c>
      <c r="BB20">
        <f t="shared" si="4"/>
        <v>1</v>
      </c>
      <c r="BD20" s="21">
        <v>430</v>
      </c>
      <c r="BE20" s="21">
        <f>+BD20*BE19</f>
        <v>150.5</v>
      </c>
      <c r="BF20" s="21">
        <f>+BD20*BF19</f>
        <v>279.5</v>
      </c>
      <c r="BG20" s="21">
        <f>+SUM(BE20:BF20)</f>
        <v>430</v>
      </c>
      <c r="BJ20" s="24" t="s">
        <v>1615</v>
      </c>
      <c r="BK20" s="40">
        <v>1</v>
      </c>
      <c r="BL20" s="40">
        <v>338.98</v>
      </c>
      <c r="BM20" s="40">
        <v>61.019999999999897</v>
      </c>
      <c r="BN20" s="40">
        <v>400</v>
      </c>
      <c r="BO20"/>
      <c r="BP20"/>
      <c r="BQ20"/>
      <c r="BR20"/>
      <c r="BS20"/>
      <c r="BT20"/>
      <c r="BV20" s="24">
        <v>6727</v>
      </c>
      <c r="BW20" s="40">
        <v>2931.23</v>
      </c>
      <c r="BX20" s="40">
        <v>498.81999999999903</v>
      </c>
      <c r="BY20" s="40">
        <v>3430.05</v>
      </c>
      <c r="CA20" s="24" t="s">
        <v>1041</v>
      </c>
      <c r="CB20" s="40">
        <v>11537.16</v>
      </c>
      <c r="CC20" s="40">
        <v>98.49</v>
      </c>
      <c r="CD20" s="40">
        <v>11635.65</v>
      </c>
      <c r="CF20" s="24">
        <v>258</v>
      </c>
      <c r="CG20" s="40">
        <v>610.16999999999996</v>
      </c>
      <c r="CH20" s="40">
        <v>109.83</v>
      </c>
      <c r="CI20" s="40">
        <v>720</v>
      </c>
      <c r="CK20"/>
      <c r="CL20"/>
      <c r="CM20"/>
      <c r="CN20"/>
      <c r="CZ20" s="24">
        <v>722</v>
      </c>
      <c r="DA20" s="40">
        <v>127.8</v>
      </c>
      <c r="DB20" s="40">
        <v>0</v>
      </c>
      <c r="DC20" s="40">
        <v>127.8</v>
      </c>
      <c r="DE20" s="38" t="s">
        <v>2301</v>
      </c>
      <c r="DF20" s="40">
        <v>48.14</v>
      </c>
      <c r="DG20" s="40">
        <v>8.67</v>
      </c>
      <c r="DH20" s="40">
        <v>56.81</v>
      </c>
    </row>
    <row r="21" spans="4:112">
      <c r="D21" s="24" t="s">
        <v>41</v>
      </c>
      <c r="E21" s="21">
        <v>768958.94000000029</v>
      </c>
      <c r="G21" s="24" t="s">
        <v>1474</v>
      </c>
      <c r="H21" s="21">
        <v>4752.22</v>
      </c>
      <c r="J21" s="24" t="s">
        <v>210</v>
      </c>
      <c r="K21" s="21">
        <v>2</v>
      </c>
      <c r="L21" s="21">
        <v>117.47</v>
      </c>
      <c r="M21" s="21">
        <v>9.5299999999999994</v>
      </c>
      <c r="N21" s="21">
        <v>127</v>
      </c>
      <c r="R21" s="27">
        <v>45769</v>
      </c>
      <c r="S21" s="21">
        <v>2</v>
      </c>
      <c r="T21" s="21">
        <v>2168.4700000000003</v>
      </c>
      <c r="U21" s="21">
        <v>390.32999999999993</v>
      </c>
      <c r="V21" s="21">
        <v>2558.8000000000002</v>
      </c>
      <c r="X21" s="27">
        <v>45769</v>
      </c>
      <c r="Y21" s="21">
        <v>2</v>
      </c>
      <c r="Z21" s="21">
        <v>-2168.4700000000003</v>
      </c>
      <c r="AA21" s="21">
        <v>-390.33000000000004</v>
      </c>
      <c r="AB21" s="21">
        <v>-2558.8000000000002</v>
      </c>
      <c r="AD21" s="24" t="s">
        <v>1673</v>
      </c>
      <c r="AE21" s="40">
        <v>1</v>
      </c>
      <c r="AF21" s="40">
        <v>430</v>
      </c>
      <c r="AG21" s="40">
        <v>0</v>
      </c>
      <c r="AH21" s="40">
        <v>430</v>
      </c>
      <c r="AI21" s="40">
        <v>430</v>
      </c>
      <c r="AJ21" s="40">
        <v>0</v>
      </c>
      <c r="AK21" s="40">
        <v>430</v>
      </c>
      <c r="AL21" s="24" t="s">
        <v>1673</v>
      </c>
      <c r="AM21"/>
      <c r="AN21" s="24" t="s">
        <v>1673</v>
      </c>
      <c r="AO21" s="21">
        <v>1</v>
      </c>
      <c r="AP21" s="21">
        <v>-430</v>
      </c>
      <c r="AR21" s="21">
        <v>-430</v>
      </c>
      <c r="AS21" s="21" t="str">
        <f t="shared" si="0"/>
        <v>E001-00000059</v>
      </c>
      <c r="AT21" s="21">
        <f t="shared" si="1"/>
        <v>1</v>
      </c>
      <c r="AU21" s="21">
        <f t="shared" si="2"/>
        <v>0</v>
      </c>
      <c r="AW21" s="8" t="s">
        <v>1673</v>
      </c>
      <c r="AX21" s="39">
        <v>430</v>
      </c>
      <c r="AY21" s="39">
        <v>0</v>
      </c>
      <c r="AZ21" s="39">
        <v>430</v>
      </c>
      <c r="BA21">
        <f t="shared" si="3"/>
        <v>1</v>
      </c>
      <c r="BB21">
        <f t="shared" si="4"/>
        <v>1</v>
      </c>
      <c r="BJ21" s="24" t="s">
        <v>1673</v>
      </c>
      <c r="BK21" s="40">
        <v>1</v>
      </c>
      <c r="BL21" s="40">
        <v>430</v>
      </c>
      <c r="BM21" s="40">
        <v>0</v>
      </c>
      <c r="BN21" s="40">
        <v>430</v>
      </c>
      <c r="BO21"/>
      <c r="BP21"/>
      <c r="BQ21"/>
      <c r="BR21"/>
      <c r="BS21"/>
      <c r="BT21"/>
      <c r="BV21" s="24">
        <v>6731</v>
      </c>
      <c r="BW21" s="40">
        <v>2000</v>
      </c>
      <c r="BX21" s="40">
        <v>0</v>
      </c>
      <c r="BY21" s="40">
        <v>2000</v>
      </c>
      <c r="CA21" s="24" t="s">
        <v>1260</v>
      </c>
      <c r="CB21" s="40">
        <v>101.7</v>
      </c>
      <c r="CC21" s="40">
        <v>18.309999999999999</v>
      </c>
      <c r="CD21" s="40">
        <v>120.01</v>
      </c>
      <c r="CF21" s="24">
        <v>260</v>
      </c>
      <c r="CG21" s="40">
        <v>338.98</v>
      </c>
      <c r="CH21" s="40">
        <v>61.019999999999897</v>
      </c>
      <c r="CI21" s="40">
        <v>400</v>
      </c>
      <c r="CK21"/>
      <c r="CL21"/>
      <c r="CM21"/>
      <c r="CN21"/>
      <c r="CZ21" s="24">
        <v>733</v>
      </c>
      <c r="DA21" s="40">
        <v>6440.68</v>
      </c>
      <c r="DB21" s="40">
        <v>1159.3199999999918</v>
      </c>
      <c r="DC21" s="40">
        <v>7600.0000000000009</v>
      </c>
      <c r="DE21" s="38" t="s">
        <v>2081</v>
      </c>
      <c r="DF21" s="40">
        <v>50.85</v>
      </c>
      <c r="DG21" s="40">
        <v>9.1499999999999897</v>
      </c>
      <c r="DH21" s="40">
        <v>60</v>
      </c>
    </row>
    <row r="22" spans="4:112">
      <c r="G22" s="24" t="s">
        <v>1479</v>
      </c>
      <c r="H22" s="21">
        <v>6060</v>
      </c>
      <c r="J22" s="24" t="s">
        <v>243</v>
      </c>
      <c r="K22" s="21">
        <v>22</v>
      </c>
      <c r="L22" s="21">
        <v>16433.599999999999</v>
      </c>
      <c r="M22" s="21">
        <v>2958.0399999999936</v>
      </c>
      <c r="N22" s="21">
        <v>19391.640000000003</v>
      </c>
      <c r="R22" s="27">
        <v>45770</v>
      </c>
      <c r="S22" s="21">
        <v>1</v>
      </c>
      <c r="T22" s="21">
        <v>248.31</v>
      </c>
      <c r="U22" s="21">
        <v>44.69</v>
      </c>
      <c r="V22" s="21">
        <v>293</v>
      </c>
      <c r="X22" s="27">
        <v>45770</v>
      </c>
      <c r="Y22" s="21">
        <v>1</v>
      </c>
      <c r="Z22" s="21">
        <v>-248.31</v>
      </c>
      <c r="AA22" s="21">
        <v>-44.69</v>
      </c>
      <c r="AB22" s="21">
        <v>-293</v>
      </c>
      <c r="AD22" s="24" t="s">
        <v>1674</v>
      </c>
      <c r="AE22" s="40">
        <v>1</v>
      </c>
      <c r="AF22" s="40">
        <v>2430</v>
      </c>
      <c r="AG22" s="40">
        <v>0</v>
      </c>
      <c r="AH22" s="40">
        <v>2430</v>
      </c>
      <c r="AI22" s="40">
        <v>2430</v>
      </c>
      <c r="AJ22" s="40">
        <v>0</v>
      </c>
      <c r="AK22" s="40">
        <v>2430</v>
      </c>
      <c r="AL22" s="24" t="s">
        <v>1674</v>
      </c>
      <c r="AM22"/>
      <c r="AN22" s="24" t="s">
        <v>1674</v>
      </c>
      <c r="AO22" s="21">
        <v>1</v>
      </c>
      <c r="AP22" s="21">
        <v>-2430</v>
      </c>
      <c r="AR22" s="21">
        <v>-2430</v>
      </c>
      <c r="AS22" s="21" t="str">
        <f t="shared" si="0"/>
        <v>E001-00000060</v>
      </c>
      <c r="AT22" s="21">
        <f t="shared" si="1"/>
        <v>1</v>
      </c>
      <c r="AU22" s="21">
        <f t="shared" si="2"/>
        <v>0</v>
      </c>
      <c r="AW22" s="8" t="s">
        <v>1674</v>
      </c>
      <c r="AX22" s="39">
        <v>2430</v>
      </c>
      <c r="AY22" s="39">
        <v>0</v>
      </c>
      <c r="AZ22" s="39">
        <v>2430</v>
      </c>
      <c r="BA22">
        <f t="shared" si="3"/>
        <v>1</v>
      </c>
      <c r="BB22">
        <f t="shared" si="4"/>
        <v>1</v>
      </c>
      <c r="BJ22" s="24" t="s">
        <v>1674</v>
      </c>
      <c r="BK22" s="40">
        <v>1</v>
      </c>
      <c r="BL22" s="40">
        <v>2430</v>
      </c>
      <c r="BM22" s="40">
        <v>0</v>
      </c>
      <c r="BN22" s="40">
        <v>2430</v>
      </c>
      <c r="BO22"/>
      <c r="BP22"/>
      <c r="BQ22"/>
      <c r="BR22"/>
      <c r="BS22"/>
      <c r="BT22"/>
      <c r="BV22" s="24">
        <v>6740</v>
      </c>
      <c r="BW22" s="40">
        <v>8769.6730000000007</v>
      </c>
      <c r="BX22" s="40">
        <v>1018.9465399999997</v>
      </c>
      <c r="BY22" s="40">
        <v>9788.6195399999997</v>
      </c>
      <c r="CA22" s="24" t="s">
        <v>1388</v>
      </c>
      <c r="CB22" s="40">
        <v>187.61</v>
      </c>
      <c r="CC22" s="40">
        <v>33.789999999999843</v>
      </c>
      <c r="CD22" s="40">
        <v>221.4</v>
      </c>
      <c r="CF22" s="24">
        <v>264</v>
      </c>
      <c r="CG22" s="40">
        <v>109.74000000000001</v>
      </c>
      <c r="CH22" s="40">
        <v>19.759999999999991</v>
      </c>
      <c r="CI22" s="40">
        <v>129.5</v>
      </c>
      <c r="CK22"/>
      <c r="CL22"/>
      <c r="CM22"/>
      <c r="CN22"/>
      <c r="CZ22" s="24">
        <v>762</v>
      </c>
      <c r="DA22" s="40">
        <v>2724.59</v>
      </c>
      <c r="DB22" s="40">
        <v>490.409999999999</v>
      </c>
      <c r="DC22" s="40">
        <v>3215</v>
      </c>
      <c r="DE22" s="38" t="s">
        <v>2122</v>
      </c>
      <c r="DF22" s="40">
        <v>48</v>
      </c>
      <c r="DG22" s="40">
        <v>8.64</v>
      </c>
      <c r="DH22" s="40">
        <v>56.64</v>
      </c>
    </row>
    <row r="23" spans="4:112">
      <c r="G23" s="24" t="s">
        <v>1052</v>
      </c>
      <c r="H23" s="21">
        <v>7879.4599999999991</v>
      </c>
      <c r="J23" s="24" t="s">
        <v>246</v>
      </c>
      <c r="K23" s="21">
        <v>4</v>
      </c>
      <c r="L23" s="21">
        <v>2415.3000000000002</v>
      </c>
      <c r="M23" s="21">
        <v>434.74999999999898</v>
      </c>
      <c r="N23" s="21">
        <v>2850.05</v>
      </c>
      <c r="R23" s="27">
        <v>45771</v>
      </c>
      <c r="S23" s="21">
        <v>3</v>
      </c>
      <c r="T23" s="21">
        <v>4011.0199999999995</v>
      </c>
      <c r="U23" s="21">
        <v>721.98</v>
      </c>
      <c r="V23" s="21">
        <v>4733</v>
      </c>
      <c r="X23" s="27">
        <v>45771</v>
      </c>
      <c r="Y23" s="21">
        <v>1</v>
      </c>
      <c r="Z23" s="21">
        <v>-4011.02</v>
      </c>
      <c r="AA23" s="21">
        <v>-721.98</v>
      </c>
      <c r="AB23" s="21">
        <v>-4733</v>
      </c>
      <c r="AD23" s="24" t="s">
        <v>1661</v>
      </c>
      <c r="AE23" s="40">
        <v>1</v>
      </c>
      <c r="AF23" s="40">
        <v>560</v>
      </c>
      <c r="AG23" s="40">
        <v>0</v>
      </c>
      <c r="AH23" s="40">
        <v>560</v>
      </c>
      <c r="AI23" s="40">
        <v>560</v>
      </c>
      <c r="AJ23" s="40">
        <v>0</v>
      </c>
      <c r="AK23" s="40">
        <v>560</v>
      </c>
      <c r="AL23" s="24" t="s">
        <v>1661</v>
      </c>
      <c r="AM23"/>
      <c r="AN23" s="24" t="s">
        <v>1661</v>
      </c>
      <c r="AO23" s="21">
        <v>1</v>
      </c>
      <c r="AP23" s="21">
        <v>-560</v>
      </c>
      <c r="AR23" s="21">
        <v>-560</v>
      </c>
      <c r="AS23" s="21" t="str">
        <f t="shared" si="0"/>
        <v>E001-00000061</v>
      </c>
      <c r="AT23" s="21">
        <f t="shared" si="1"/>
        <v>1</v>
      </c>
      <c r="AU23" s="21">
        <f t="shared" si="2"/>
        <v>0</v>
      </c>
      <c r="AW23" s="8" t="s">
        <v>1661</v>
      </c>
      <c r="AX23" s="39">
        <v>560</v>
      </c>
      <c r="AY23" s="39">
        <v>0</v>
      </c>
      <c r="AZ23" s="39">
        <v>560</v>
      </c>
      <c r="BA23">
        <f t="shared" si="3"/>
        <v>1</v>
      </c>
      <c r="BB23">
        <f t="shared" si="4"/>
        <v>1</v>
      </c>
      <c r="BJ23" s="24" t="s">
        <v>1661</v>
      </c>
      <c r="BK23" s="40">
        <v>1</v>
      </c>
      <c r="BL23" s="40">
        <v>560</v>
      </c>
      <c r="BM23" s="40">
        <v>0</v>
      </c>
      <c r="BN23" s="40">
        <v>560</v>
      </c>
      <c r="BO23"/>
      <c r="BP23"/>
      <c r="BQ23"/>
      <c r="BR23"/>
      <c r="BS23"/>
      <c r="BT23"/>
      <c r="BV23" s="24">
        <v>6742</v>
      </c>
      <c r="BW23" s="40">
        <v>463.56</v>
      </c>
      <c r="BX23" s="40">
        <v>83.449999999999903</v>
      </c>
      <c r="BY23" s="40">
        <v>547.01</v>
      </c>
      <c r="CA23" s="24" t="s">
        <v>1174</v>
      </c>
      <c r="CB23" s="40">
        <v>2000.45</v>
      </c>
      <c r="CC23" s="40">
        <v>360.08</v>
      </c>
      <c r="CD23" s="40">
        <v>2360.5300000000002</v>
      </c>
      <c r="CF23" s="24">
        <v>278</v>
      </c>
      <c r="CG23" s="40">
        <v>40024.520000000004</v>
      </c>
      <c r="CH23" s="40">
        <v>6619.4199999999892</v>
      </c>
      <c r="CI23" s="40">
        <v>46643.939999999995</v>
      </c>
      <c r="CK23"/>
      <c r="CL23"/>
      <c r="CM23"/>
      <c r="CN23"/>
      <c r="CZ23" s="24">
        <v>776</v>
      </c>
      <c r="DA23" s="40">
        <v>20.9</v>
      </c>
      <c r="DB23" s="40">
        <v>0</v>
      </c>
      <c r="DC23" s="40">
        <v>20.9</v>
      </c>
      <c r="DE23" s="38" t="s">
        <v>2039</v>
      </c>
      <c r="DF23" s="40">
        <v>10.59</v>
      </c>
      <c r="DG23" s="40">
        <v>1.91</v>
      </c>
      <c r="DH23" s="40">
        <v>12.5</v>
      </c>
    </row>
    <row r="24" spans="4:112">
      <c r="G24" s="24" t="s">
        <v>1510</v>
      </c>
      <c r="H24" s="21">
        <v>610.16999999999996</v>
      </c>
      <c r="J24" s="24" t="s">
        <v>249</v>
      </c>
      <c r="K24" s="21">
        <v>1</v>
      </c>
      <c r="L24" s="21">
        <v>128.81</v>
      </c>
      <c r="M24" s="21">
        <v>23.189999999999898</v>
      </c>
      <c r="N24" s="21">
        <v>152</v>
      </c>
      <c r="R24" s="27">
        <v>45775</v>
      </c>
      <c r="S24" s="21">
        <v>2</v>
      </c>
      <c r="T24" s="21">
        <v>1220.3400000000001</v>
      </c>
      <c r="U24" s="21">
        <v>219.659999999999</v>
      </c>
      <c r="V24" s="21">
        <v>1440</v>
      </c>
      <c r="X24" s="27">
        <v>45775</v>
      </c>
      <c r="Y24" s="21">
        <v>1</v>
      </c>
      <c r="Z24" s="21">
        <v>-1220.3399999999999</v>
      </c>
      <c r="AA24" s="21">
        <v>-219.66</v>
      </c>
      <c r="AB24" s="21">
        <v>-1440</v>
      </c>
      <c r="AD24" s="24" t="s">
        <v>1645</v>
      </c>
      <c r="AE24" s="40">
        <v>1</v>
      </c>
      <c r="AF24" s="40">
        <v>2400</v>
      </c>
      <c r="AG24" s="40">
        <v>0</v>
      </c>
      <c r="AH24" s="40">
        <v>2400</v>
      </c>
      <c r="AI24" s="40">
        <v>2400</v>
      </c>
      <c r="AJ24" s="40">
        <v>0</v>
      </c>
      <c r="AK24" s="40">
        <v>2400</v>
      </c>
      <c r="AL24" s="24" t="s">
        <v>1645</v>
      </c>
      <c r="AM24"/>
      <c r="AN24" s="24" t="s">
        <v>1645</v>
      </c>
      <c r="AO24" s="21">
        <v>1</v>
      </c>
      <c r="AP24" s="21">
        <v>-2400</v>
      </c>
      <c r="AR24" s="21">
        <v>-2400</v>
      </c>
      <c r="AS24" s="21" t="str">
        <f t="shared" si="0"/>
        <v>E001-00000063</v>
      </c>
      <c r="AT24" s="21">
        <f t="shared" si="1"/>
        <v>1</v>
      </c>
      <c r="AU24" s="21">
        <f t="shared" si="2"/>
        <v>0</v>
      </c>
      <c r="AW24" s="8" t="s">
        <v>1645</v>
      </c>
      <c r="AX24" s="39">
        <v>2400</v>
      </c>
      <c r="AY24" s="39">
        <v>0</v>
      </c>
      <c r="AZ24" s="39">
        <v>2400</v>
      </c>
      <c r="BA24">
        <f t="shared" si="3"/>
        <v>1</v>
      </c>
      <c r="BB24">
        <f t="shared" si="4"/>
        <v>1</v>
      </c>
      <c r="BJ24" s="24" t="s">
        <v>1645</v>
      </c>
      <c r="BK24" s="40">
        <v>1</v>
      </c>
      <c r="BL24" s="40">
        <v>2400</v>
      </c>
      <c r="BM24" s="40">
        <v>0</v>
      </c>
      <c r="BN24" s="40">
        <v>2400</v>
      </c>
      <c r="BO24"/>
      <c r="BP24"/>
      <c r="BQ24"/>
      <c r="BR24"/>
      <c r="BS24"/>
      <c r="BT24"/>
      <c r="BV24" s="24">
        <v>6743</v>
      </c>
      <c r="BW24" s="40">
        <v>382795.6999999999</v>
      </c>
      <c r="BX24" s="40">
        <v>56454.449999999917</v>
      </c>
      <c r="BY24" s="40">
        <v>439250.15</v>
      </c>
      <c r="CA24" s="24" t="s">
        <v>1298</v>
      </c>
      <c r="CB24" s="40">
        <v>21.48</v>
      </c>
      <c r="CC24" s="40">
        <v>3.87</v>
      </c>
      <c r="CD24" s="40">
        <v>25.35</v>
      </c>
      <c r="CF24" s="24">
        <v>279</v>
      </c>
      <c r="CG24" s="40">
        <v>130313.56</v>
      </c>
      <c r="CH24" s="40">
        <v>20778.659999999985</v>
      </c>
      <c r="CI24" s="40">
        <v>151092.22</v>
      </c>
      <c r="CK24"/>
      <c r="CL24"/>
      <c r="CM24"/>
      <c r="CN24"/>
      <c r="CZ24" s="24">
        <v>779</v>
      </c>
      <c r="DA24" s="40">
        <v>16036.449999999999</v>
      </c>
      <c r="DB24" s="40">
        <v>2886.5599999999981</v>
      </c>
      <c r="DC24" s="40">
        <v>18923.009999999998</v>
      </c>
      <c r="DE24" s="38" t="s">
        <v>2033</v>
      </c>
      <c r="DF24" s="40">
        <v>101.7</v>
      </c>
      <c r="DG24" s="40">
        <v>18.309999999999999</v>
      </c>
      <c r="DH24" s="40">
        <v>120.01</v>
      </c>
    </row>
    <row r="25" spans="4:112">
      <c r="G25" s="24" t="s">
        <v>1526</v>
      </c>
      <c r="H25" s="21">
        <v>13100.02</v>
      </c>
      <c r="J25" s="24" t="s">
        <v>251</v>
      </c>
      <c r="K25" s="21">
        <v>1</v>
      </c>
      <c r="L25" s="21">
        <v>50.85</v>
      </c>
      <c r="M25" s="21">
        <v>9.1499999999999897</v>
      </c>
      <c r="N25" s="21">
        <v>60</v>
      </c>
      <c r="R25" s="27">
        <v>45776</v>
      </c>
      <c r="S25" s="21">
        <v>2</v>
      </c>
      <c r="T25" s="21">
        <v>1675</v>
      </c>
      <c r="U25" s="21">
        <v>301.5</v>
      </c>
      <c r="V25" s="21">
        <v>1976.5</v>
      </c>
      <c r="X25" s="27">
        <v>45776</v>
      </c>
      <c r="Y25" s="21">
        <v>2</v>
      </c>
      <c r="Z25" s="21">
        <v>-1675</v>
      </c>
      <c r="AA25" s="21">
        <v>-301.5</v>
      </c>
      <c r="AB25" s="21">
        <v>-1976.5</v>
      </c>
      <c r="AD25" s="24" t="s">
        <v>1623</v>
      </c>
      <c r="AE25" s="40">
        <v>1</v>
      </c>
      <c r="AF25" s="40">
        <v>880</v>
      </c>
      <c r="AG25" s="40">
        <v>0</v>
      </c>
      <c r="AH25" s="40">
        <v>880</v>
      </c>
      <c r="AI25" s="40">
        <v>880</v>
      </c>
      <c r="AJ25" s="40">
        <v>0</v>
      </c>
      <c r="AK25" s="40">
        <v>880</v>
      </c>
      <c r="AL25" s="24" t="s">
        <v>1623</v>
      </c>
      <c r="AM25"/>
      <c r="AN25" s="24" t="s">
        <v>1623</v>
      </c>
      <c r="AO25" s="21">
        <v>1</v>
      </c>
      <c r="AP25" s="21">
        <v>-880</v>
      </c>
      <c r="AR25" s="21">
        <v>-880</v>
      </c>
      <c r="AS25" s="21" t="str">
        <f t="shared" si="0"/>
        <v>E001-00000067</v>
      </c>
      <c r="AT25" s="21">
        <f t="shared" si="1"/>
        <v>1</v>
      </c>
      <c r="AU25" s="21">
        <f t="shared" si="2"/>
        <v>0</v>
      </c>
      <c r="AW25" s="8" t="s">
        <v>1623</v>
      </c>
      <c r="AX25" s="39">
        <v>880</v>
      </c>
      <c r="AY25" s="39">
        <v>0</v>
      </c>
      <c r="AZ25" s="39">
        <v>880</v>
      </c>
      <c r="BA25">
        <f t="shared" si="3"/>
        <v>1</v>
      </c>
      <c r="BB25">
        <f t="shared" si="4"/>
        <v>1</v>
      </c>
      <c r="BJ25" s="24" t="s">
        <v>1623</v>
      </c>
      <c r="BK25" s="40">
        <v>1</v>
      </c>
      <c r="BL25" s="40">
        <v>880</v>
      </c>
      <c r="BM25" s="40">
        <v>0</v>
      </c>
      <c r="BN25" s="40">
        <v>880</v>
      </c>
      <c r="BO25"/>
      <c r="BP25"/>
      <c r="BQ25"/>
      <c r="BR25"/>
      <c r="BS25"/>
      <c r="BT25"/>
      <c r="BV25" s="24">
        <v>6746</v>
      </c>
      <c r="BW25" s="40">
        <v>27872.369999999995</v>
      </c>
      <c r="BX25" s="40">
        <v>5017.0299999999952</v>
      </c>
      <c r="BY25" s="40">
        <v>32889.399999999994</v>
      </c>
      <c r="CA25" s="24" t="s">
        <v>1069</v>
      </c>
      <c r="CB25" s="40">
        <v>12285.470000000001</v>
      </c>
      <c r="CC25" s="40">
        <v>1171.1399999999976</v>
      </c>
      <c r="CD25" s="40">
        <v>13456.609999999999</v>
      </c>
      <c r="CF25" s="24">
        <v>283</v>
      </c>
      <c r="CG25" s="40">
        <v>7466.25</v>
      </c>
      <c r="CH25" s="40">
        <v>1181.9299999999987</v>
      </c>
      <c r="CI25" s="40">
        <v>8648.18</v>
      </c>
      <c r="CK25"/>
      <c r="CL25"/>
      <c r="CM25"/>
      <c r="CN25"/>
      <c r="CZ25" s="24">
        <v>1387</v>
      </c>
      <c r="DA25" s="40">
        <v>3800</v>
      </c>
      <c r="DB25" s="40">
        <v>0</v>
      </c>
      <c r="DC25" s="40">
        <v>3800</v>
      </c>
      <c r="DE25" s="38" t="s">
        <v>2225</v>
      </c>
      <c r="DF25" s="40">
        <v>8533.8799999999992</v>
      </c>
      <c r="DG25" s="40">
        <v>1536.12</v>
      </c>
      <c r="DH25" s="40">
        <v>10070</v>
      </c>
    </row>
    <row r="26" spans="4:112">
      <c r="D26" s="25" t="s">
        <v>166</v>
      </c>
      <c r="G26" s="24" t="s">
        <v>1555</v>
      </c>
      <c r="H26" s="21">
        <v>334</v>
      </c>
      <c r="J26" s="24" t="s">
        <v>253</v>
      </c>
      <c r="K26" s="21">
        <v>1</v>
      </c>
      <c r="L26" s="21">
        <v>220</v>
      </c>
      <c r="M26" s="21">
        <v>0</v>
      </c>
      <c r="N26" s="21">
        <v>220</v>
      </c>
      <c r="R26" s="27">
        <v>45777</v>
      </c>
      <c r="S26" s="21">
        <v>17</v>
      </c>
      <c r="T26" s="21">
        <v>46945.07</v>
      </c>
      <c r="U26" s="21">
        <v>5867.1099999999969</v>
      </c>
      <c r="V26" s="21">
        <v>52812.18</v>
      </c>
      <c r="X26" s="27">
        <v>45777</v>
      </c>
      <c r="Y26" s="21">
        <v>16</v>
      </c>
      <c r="Z26" s="21">
        <v>-46945.07</v>
      </c>
      <c r="AA26" s="21">
        <v>-5867.11</v>
      </c>
      <c r="AB26" s="21">
        <v>-52812.18</v>
      </c>
      <c r="AD26" s="24" t="s">
        <v>1609</v>
      </c>
      <c r="AE26" s="40">
        <v>1</v>
      </c>
      <c r="AF26" s="40">
        <v>2170</v>
      </c>
      <c r="AG26" s="40">
        <v>0</v>
      </c>
      <c r="AH26" s="40">
        <v>2170</v>
      </c>
      <c r="AI26" s="40">
        <v>2170</v>
      </c>
      <c r="AJ26" s="40">
        <v>0</v>
      </c>
      <c r="AK26" s="40">
        <v>2170</v>
      </c>
      <c r="AL26" s="24" t="s">
        <v>1609</v>
      </c>
      <c r="AM26"/>
      <c r="AN26" s="24" t="s">
        <v>1609</v>
      </c>
      <c r="AO26" s="21">
        <v>1</v>
      </c>
      <c r="AP26" s="21">
        <v>-2170</v>
      </c>
      <c r="AR26" s="21">
        <v>-2170</v>
      </c>
      <c r="AS26" s="21" t="str">
        <f t="shared" si="0"/>
        <v>E001-00000068</v>
      </c>
      <c r="AT26" s="21">
        <f t="shared" si="1"/>
        <v>1</v>
      </c>
      <c r="AU26" s="21">
        <f t="shared" si="2"/>
        <v>0</v>
      </c>
      <c r="AW26" s="8" t="s">
        <v>1609</v>
      </c>
      <c r="AX26" s="39">
        <v>2170</v>
      </c>
      <c r="AY26" s="39">
        <v>0</v>
      </c>
      <c r="AZ26" s="39">
        <v>2170</v>
      </c>
      <c r="BA26">
        <f t="shared" si="3"/>
        <v>1</v>
      </c>
      <c r="BB26">
        <f t="shared" si="4"/>
        <v>1</v>
      </c>
      <c r="BJ26" s="24" t="s">
        <v>1609</v>
      </c>
      <c r="BK26" s="40">
        <v>1</v>
      </c>
      <c r="BL26" s="40">
        <v>2170</v>
      </c>
      <c r="BM26" s="40">
        <v>0</v>
      </c>
      <c r="BN26" s="40">
        <v>2170</v>
      </c>
      <c r="BO26"/>
      <c r="BP26"/>
      <c r="BQ26"/>
      <c r="BR26"/>
      <c r="BS26"/>
      <c r="BT26"/>
      <c r="BV26" s="24">
        <v>6748</v>
      </c>
      <c r="BW26" s="40">
        <v>40648.270000000004</v>
      </c>
      <c r="BX26" s="40">
        <v>7316.7299999999823</v>
      </c>
      <c r="BY26" s="40">
        <v>47964.999999999993</v>
      </c>
      <c r="CA26" s="24" t="s">
        <v>1153</v>
      </c>
      <c r="CB26" s="40">
        <v>7327.8</v>
      </c>
      <c r="CC26" s="40">
        <v>1318.9999999999982</v>
      </c>
      <c r="CD26" s="40">
        <v>8646.7999999999993</v>
      </c>
      <c r="CF26" s="24">
        <v>1780</v>
      </c>
      <c r="CG26" s="40">
        <v>355.08</v>
      </c>
      <c r="CH26" s="40">
        <v>63.92</v>
      </c>
      <c r="CI26" s="40">
        <v>419</v>
      </c>
      <c r="CK26"/>
      <c r="CL26"/>
      <c r="CM26"/>
      <c r="CN26"/>
      <c r="CZ26" s="24">
        <v>1389</v>
      </c>
      <c r="DA26" s="40">
        <v>46586</v>
      </c>
      <c r="DB26" s="40">
        <v>8234.2799999999916</v>
      </c>
      <c r="DC26" s="40">
        <v>54820.280000000006</v>
      </c>
      <c r="DE26" s="38" t="s">
        <v>1982</v>
      </c>
      <c r="DF26" s="40">
        <v>148.31</v>
      </c>
      <c r="DG26" s="40">
        <v>26.689999999999898</v>
      </c>
      <c r="DH26" s="40">
        <v>175</v>
      </c>
    </row>
    <row r="27" spans="4:112">
      <c r="G27" s="24" t="s">
        <v>1557</v>
      </c>
      <c r="H27" s="21">
        <v>444.07</v>
      </c>
      <c r="J27" s="24" t="s">
        <v>257</v>
      </c>
      <c r="K27" s="21">
        <v>1</v>
      </c>
      <c r="L27" s="21">
        <v>120</v>
      </c>
      <c r="M27" s="21">
        <v>0</v>
      </c>
      <c r="N27" s="21">
        <v>120</v>
      </c>
      <c r="R27" s="27">
        <v>45778</v>
      </c>
      <c r="S27" s="21">
        <v>1</v>
      </c>
      <c r="T27" s="21">
        <v>193.23</v>
      </c>
      <c r="U27" s="21">
        <v>34.78</v>
      </c>
      <c r="V27" s="21">
        <v>228.01</v>
      </c>
      <c r="X27" s="27">
        <v>45778</v>
      </c>
      <c r="Y27" s="21">
        <v>1</v>
      </c>
      <c r="Z27" s="21">
        <v>-193.23</v>
      </c>
      <c r="AA27" s="21">
        <v>-34.78</v>
      </c>
      <c r="AB27" s="21">
        <v>-228.01</v>
      </c>
      <c r="AD27" s="24" t="s">
        <v>1642</v>
      </c>
      <c r="AE27" s="40">
        <v>1</v>
      </c>
      <c r="AF27" s="40">
        <v>594.59</v>
      </c>
      <c r="AG27" s="40">
        <v>-47.57</v>
      </c>
      <c r="AH27" s="40">
        <v>547.02</v>
      </c>
      <c r="AI27" s="40">
        <v>594.59</v>
      </c>
      <c r="AJ27" s="40">
        <v>-47.57</v>
      </c>
      <c r="AK27" s="40">
        <v>547.02</v>
      </c>
      <c r="AL27" s="24" t="s">
        <v>1642</v>
      </c>
      <c r="AM27"/>
      <c r="AN27" s="24" t="s">
        <v>1642</v>
      </c>
      <c r="AO27" s="21">
        <v>1</v>
      </c>
      <c r="AP27" s="21">
        <v>-594.59</v>
      </c>
      <c r="AQ27" s="21">
        <v>47.57</v>
      </c>
      <c r="AR27" s="21">
        <v>-547.02</v>
      </c>
      <c r="AS27" s="21" t="str">
        <f t="shared" si="0"/>
        <v>E001-00000073</v>
      </c>
      <c r="AT27" s="21">
        <f t="shared" si="1"/>
        <v>1</v>
      </c>
      <c r="AU27" s="21">
        <f t="shared" si="2"/>
        <v>0</v>
      </c>
      <c r="AW27" s="8" t="s">
        <v>1642</v>
      </c>
      <c r="AX27" s="39">
        <v>594.59</v>
      </c>
      <c r="AY27" s="39">
        <v>-47.57</v>
      </c>
      <c r="AZ27" s="39">
        <v>547.02</v>
      </c>
      <c r="BA27">
        <f t="shared" si="3"/>
        <v>1</v>
      </c>
      <c r="BB27">
        <f t="shared" si="4"/>
        <v>1</v>
      </c>
      <c r="BJ27" s="24" t="s">
        <v>1642</v>
      </c>
      <c r="BK27" s="40">
        <v>1</v>
      </c>
      <c r="BL27" s="40">
        <v>594.59</v>
      </c>
      <c r="BM27" s="40">
        <v>-47.57</v>
      </c>
      <c r="BN27" s="40">
        <v>547.02</v>
      </c>
      <c r="BO27"/>
      <c r="BP27"/>
      <c r="BQ27"/>
      <c r="BR27"/>
      <c r="BS27"/>
      <c r="BT27"/>
      <c r="BV27" s="24">
        <v>6756</v>
      </c>
      <c r="BW27" s="40">
        <v>300</v>
      </c>
      <c r="BX27" s="40">
        <v>54</v>
      </c>
      <c r="BY27" s="40">
        <v>354</v>
      </c>
      <c r="CA27" s="24" t="s">
        <v>1062</v>
      </c>
      <c r="CB27" s="40">
        <v>3605.59</v>
      </c>
      <c r="CC27" s="40">
        <v>114.4099999999998</v>
      </c>
      <c r="CD27" s="40">
        <v>3720</v>
      </c>
      <c r="CF27" s="24">
        <v>1781</v>
      </c>
      <c r="CG27" s="40">
        <v>160</v>
      </c>
      <c r="CH27" s="40">
        <v>0</v>
      </c>
      <c r="CI27" s="40">
        <v>160</v>
      </c>
      <c r="CK27"/>
      <c r="CL27"/>
      <c r="CM27"/>
      <c r="CN27"/>
      <c r="CZ27" s="24">
        <v>1390</v>
      </c>
      <c r="DA27" s="40">
        <v>92.8</v>
      </c>
      <c r="DB27" s="40">
        <v>16.7</v>
      </c>
      <c r="DC27" s="40">
        <v>109.5</v>
      </c>
      <c r="DE27" s="38" t="s">
        <v>1983</v>
      </c>
      <c r="DF27" s="40">
        <v>148.31</v>
      </c>
      <c r="DG27" s="40">
        <v>26.689999999999898</v>
      </c>
      <c r="DH27" s="40">
        <v>175</v>
      </c>
    </row>
    <row r="28" spans="4:112">
      <c r="D28" s="26" t="s">
        <v>40</v>
      </c>
      <c r="E28" s="21" t="s">
        <v>167</v>
      </c>
      <c r="G28" s="24" t="s">
        <v>1569</v>
      </c>
      <c r="H28" s="21">
        <v>1903.3</v>
      </c>
      <c r="J28" s="24" t="s">
        <v>1096</v>
      </c>
      <c r="K28" s="21">
        <v>13</v>
      </c>
      <c r="L28" s="21">
        <v>469.57</v>
      </c>
      <c r="M28" s="21">
        <v>84.539999999999878</v>
      </c>
      <c r="N28" s="21">
        <v>554.1099999999999</v>
      </c>
      <c r="R28" s="27">
        <v>45779</v>
      </c>
      <c r="S28" s="21">
        <v>9</v>
      </c>
      <c r="T28" s="21">
        <v>9883.2099999999991</v>
      </c>
      <c r="U28" s="21">
        <v>1663.7899999999988</v>
      </c>
      <c r="V28" s="21">
        <v>11547</v>
      </c>
      <c r="X28" s="27">
        <v>45779</v>
      </c>
      <c r="Y28" s="21">
        <v>2</v>
      </c>
      <c r="Z28" s="21">
        <v>-9883.2099999999991</v>
      </c>
      <c r="AA28" s="21">
        <v>-1663.79</v>
      </c>
      <c r="AB28" s="21">
        <v>-11547</v>
      </c>
      <c r="AD28" s="24" t="s">
        <v>1675</v>
      </c>
      <c r="AE28" s="40">
        <v>1</v>
      </c>
      <c r="AF28" s="40">
        <v>110</v>
      </c>
      <c r="AG28" s="40">
        <v>19.8</v>
      </c>
      <c r="AH28" s="40">
        <v>129.80000000000001</v>
      </c>
      <c r="AI28" s="40">
        <v>110</v>
      </c>
      <c r="AJ28" s="40">
        <v>19.8</v>
      </c>
      <c r="AK28" s="40">
        <v>129.80000000000001</v>
      </c>
      <c r="AL28" s="24" t="s">
        <v>1675</v>
      </c>
      <c r="AM28"/>
      <c r="AN28" s="24" t="s">
        <v>1675</v>
      </c>
      <c r="AO28" s="21">
        <v>1</v>
      </c>
      <c r="AP28" s="21">
        <v>-110</v>
      </c>
      <c r="AQ28" s="21">
        <v>-19.8</v>
      </c>
      <c r="AR28" s="21">
        <v>-129.80000000000001</v>
      </c>
      <c r="AS28" s="21" t="str">
        <f t="shared" si="0"/>
        <v>E001-00000117</v>
      </c>
      <c r="AT28" s="21">
        <f t="shared" si="1"/>
        <v>1</v>
      </c>
      <c r="AU28" s="21">
        <f t="shared" si="2"/>
        <v>0</v>
      </c>
      <c r="AW28" s="8" t="s">
        <v>1675</v>
      </c>
      <c r="AX28" s="39">
        <v>110</v>
      </c>
      <c r="AY28" s="39">
        <v>19.8</v>
      </c>
      <c r="AZ28" s="39">
        <v>129.80000000000001</v>
      </c>
      <c r="BA28">
        <f t="shared" si="3"/>
        <v>1</v>
      </c>
      <c r="BB28">
        <f t="shared" si="4"/>
        <v>1</v>
      </c>
      <c r="BJ28" s="24" t="s">
        <v>1675</v>
      </c>
      <c r="BK28" s="40">
        <v>1</v>
      </c>
      <c r="BL28" s="40">
        <v>110</v>
      </c>
      <c r="BM28" s="40">
        <v>19.8</v>
      </c>
      <c r="BN28" s="40">
        <v>129.80000000000001</v>
      </c>
      <c r="BO28"/>
      <c r="BP28"/>
      <c r="BQ28"/>
      <c r="BR28"/>
      <c r="BS28"/>
      <c r="BT28"/>
      <c r="BV28" s="24">
        <v>6763</v>
      </c>
      <c r="BW28" s="40">
        <v>12.46</v>
      </c>
      <c r="BX28" s="40">
        <v>2.23999999999999</v>
      </c>
      <c r="BY28" s="40">
        <v>14.7</v>
      </c>
      <c r="CA28" s="24" t="s">
        <v>1213</v>
      </c>
      <c r="CB28" s="40">
        <v>4424.7299999999996</v>
      </c>
      <c r="CC28" s="40">
        <v>796.46999999999878</v>
      </c>
      <c r="CD28" s="40">
        <v>5221.2000000000007</v>
      </c>
      <c r="CF28" s="24">
        <v>1796</v>
      </c>
      <c r="CG28" s="40">
        <v>2700</v>
      </c>
      <c r="CH28" s="40">
        <v>486</v>
      </c>
      <c r="CI28" s="40">
        <v>3186</v>
      </c>
      <c r="CK28"/>
      <c r="CL28"/>
      <c r="CM28"/>
      <c r="CN28"/>
      <c r="CZ28" s="24">
        <v>1400</v>
      </c>
      <c r="DA28" s="40">
        <v>58762.659999999989</v>
      </c>
      <c r="DB28" s="40">
        <v>10577.339999999975</v>
      </c>
      <c r="DC28" s="40">
        <v>69339.999999999985</v>
      </c>
      <c r="DE28" s="38" t="s">
        <v>2017</v>
      </c>
      <c r="DF28" s="40">
        <v>208.22000000000003</v>
      </c>
      <c r="DG28" s="40">
        <v>37.459999999999965</v>
      </c>
      <c r="DH28" s="40">
        <v>245.68000000000004</v>
      </c>
    </row>
    <row r="29" spans="4:112">
      <c r="D29" s="24" t="s">
        <v>1609</v>
      </c>
      <c r="E29" s="21">
        <v>1</v>
      </c>
      <c r="G29" s="24" t="s">
        <v>1588</v>
      </c>
      <c r="H29" s="21">
        <v>9657.44</v>
      </c>
      <c r="J29" s="24" t="s">
        <v>264</v>
      </c>
      <c r="K29" s="21">
        <v>184</v>
      </c>
      <c r="L29" s="21">
        <v>61487.249999999985</v>
      </c>
      <c r="M29" s="21">
        <v>11067.749999999975</v>
      </c>
      <c r="N29" s="21">
        <v>72554.999999999985</v>
      </c>
      <c r="R29" s="27">
        <v>45780</v>
      </c>
      <c r="S29" s="21">
        <v>2</v>
      </c>
      <c r="T29" s="21">
        <v>364</v>
      </c>
      <c r="U29" s="21">
        <v>65.519999999999897</v>
      </c>
      <c r="V29" s="21">
        <v>429.52</v>
      </c>
      <c r="X29" s="27">
        <v>45780</v>
      </c>
      <c r="Y29" s="21">
        <v>1</v>
      </c>
      <c r="Z29" s="21">
        <v>-364</v>
      </c>
      <c r="AA29" s="21">
        <v>-65.52</v>
      </c>
      <c r="AB29" s="21">
        <v>-429.52</v>
      </c>
      <c r="AD29" s="24" t="s">
        <v>1666</v>
      </c>
      <c r="AE29" s="40">
        <v>1</v>
      </c>
      <c r="AF29" s="40">
        <v>240</v>
      </c>
      <c r="AG29" s="40">
        <v>43.199999999999903</v>
      </c>
      <c r="AH29" s="40">
        <v>283.2</v>
      </c>
      <c r="AI29" s="40">
        <v>240</v>
      </c>
      <c r="AJ29" s="40">
        <v>43.199999999999903</v>
      </c>
      <c r="AK29" s="40">
        <v>283.2</v>
      </c>
      <c r="AL29" s="24" t="s">
        <v>1666</v>
      </c>
      <c r="AM29"/>
      <c r="AN29" s="24" t="s">
        <v>1666</v>
      </c>
      <c r="AO29" s="21">
        <v>1</v>
      </c>
      <c r="AP29" s="21">
        <v>-240</v>
      </c>
      <c r="AQ29" s="21">
        <v>-43.2</v>
      </c>
      <c r="AR29" s="21">
        <v>-283.2</v>
      </c>
      <c r="AS29" s="21" t="str">
        <f t="shared" si="0"/>
        <v>E001-00000118</v>
      </c>
      <c r="AT29" s="21">
        <f t="shared" si="1"/>
        <v>1</v>
      </c>
      <c r="AU29" s="21">
        <f t="shared" si="2"/>
        <v>0</v>
      </c>
      <c r="AW29" s="8" t="s">
        <v>1666</v>
      </c>
      <c r="AX29" s="39">
        <v>240</v>
      </c>
      <c r="AY29" s="39">
        <v>43.2</v>
      </c>
      <c r="AZ29" s="39">
        <v>283.2</v>
      </c>
      <c r="BA29">
        <f t="shared" si="3"/>
        <v>1</v>
      </c>
      <c r="BB29">
        <f t="shared" si="4"/>
        <v>1</v>
      </c>
      <c r="BJ29" s="24" t="s">
        <v>1666</v>
      </c>
      <c r="BK29" s="40">
        <v>1</v>
      </c>
      <c r="BL29" s="40">
        <v>240</v>
      </c>
      <c r="BM29" s="40">
        <v>43.199999999999903</v>
      </c>
      <c r="BN29" s="40">
        <v>283.2</v>
      </c>
      <c r="BO29"/>
      <c r="BP29"/>
      <c r="BQ29"/>
      <c r="BR29"/>
      <c r="BS29"/>
      <c r="BT29"/>
      <c r="BV29" s="24">
        <v>6765</v>
      </c>
      <c r="BW29" s="40">
        <v>218.64</v>
      </c>
      <c r="BX29" s="40">
        <v>39.36</v>
      </c>
      <c r="BY29" s="40">
        <v>258</v>
      </c>
      <c r="CA29" s="24" t="s">
        <v>1103</v>
      </c>
      <c r="CB29" s="40">
        <v>1348.61</v>
      </c>
      <c r="CC29" s="40">
        <v>141.63999999999979</v>
      </c>
      <c r="CD29" s="40">
        <v>1490.25</v>
      </c>
      <c r="CF29" s="24">
        <v>1797</v>
      </c>
      <c r="CG29" s="40">
        <v>600</v>
      </c>
      <c r="CH29" s="40">
        <v>0</v>
      </c>
      <c r="CI29" s="40">
        <v>600</v>
      </c>
      <c r="CK29"/>
      <c r="CL29"/>
      <c r="CM29"/>
      <c r="CN29"/>
      <c r="CZ29" s="24">
        <v>1404</v>
      </c>
      <c r="DA29" s="40">
        <v>5343.75</v>
      </c>
      <c r="DB29" s="40">
        <v>961.87999999999897</v>
      </c>
      <c r="DC29" s="40">
        <v>6305.63</v>
      </c>
      <c r="DE29" s="38" t="s">
        <v>2218</v>
      </c>
      <c r="DF29" s="40">
        <v>55942.98000000001</v>
      </c>
      <c r="DG29" s="40">
        <v>10069.989999999949</v>
      </c>
      <c r="DH29" s="40">
        <v>66012.97</v>
      </c>
    </row>
    <row r="30" spans="4:112">
      <c r="D30" s="24" t="s">
        <v>176</v>
      </c>
      <c r="E30" s="21">
        <v>1</v>
      </c>
      <c r="G30" s="24" t="s">
        <v>1823</v>
      </c>
      <c r="H30" s="21">
        <v>8535.59</v>
      </c>
      <c r="J30" s="24" t="s">
        <v>267</v>
      </c>
      <c r="K30" s="21">
        <v>11</v>
      </c>
      <c r="L30" s="21">
        <v>2071.9399999999996</v>
      </c>
      <c r="M30" s="21">
        <v>325.8399999999998</v>
      </c>
      <c r="N30" s="21">
        <v>2397.7799999999997</v>
      </c>
      <c r="R30" s="27">
        <v>45782</v>
      </c>
      <c r="S30" s="21">
        <v>3</v>
      </c>
      <c r="T30" s="21">
        <v>4528</v>
      </c>
      <c r="U30" s="21">
        <v>815.03999999999894</v>
      </c>
      <c r="V30" s="21">
        <v>5343.04</v>
      </c>
      <c r="X30" s="27">
        <v>45782</v>
      </c>
      <c r="Y30" s="21">
        <v>3</v>
      </c>
      <c r="Z30" s="21">
        <v>-4528</v>
      </c>
      <c r="AA30" s="21">
        <v>-815.04</v>
      </c>
      <c r="AB30" s="21">
        <v>-5343.04</v>
      </c>
      <c r="AD30" s="24" t="s">
        <v>1643</v>
      </c>
      <c r="AE30" s="40">
        <v>1</v>
      </c>
      <c r="AF30" s="40">
        <v>2470</v>
      </c>
      <c r="AG30" s="40">
        <v>444.599999999999</v>
      </c>
      <c r="AH30" s="40">
        <v>2914.6</v>
      </c>
      <c r="AI30" s="40">
        <v>2470</v>
      </c>
      <c r="AJ30" s="40">
        <v>444.599999999999</v>
      </c>
      <c r="AK30" s="40">
        <v>2914.6</v>
      </c>
      <c r="AL30" s="24" t="s">
        <v>1643</v>
      </c>
      <c r="AM30"/>
      <c r="AN30" s="24" t="s">
        <v>1643</v>
      </c>
      <c r="AO30" s="21">
        <v>1</v>
      </c>
      <c r="AP30" s="21">
        <v>-2470</v>
      </c>
      <c r="AQ30" s="21">
        <v>-444.6</v>
      </c>
      <c r="AR30" s="21">
        <v>-2914.6</v>
      </c>
      <c r="AS30" s="21" t="str">
        <f t="shared" si="0"/>
        <v>E001-00000122</v>
      </c>
      <c r="AT30" s="21">
        <f t="shared" si="1"/>
        <v>1</v>
      </c>
      <c r="AU30" s="21">
        <f t="shared" si="2"/>
        <v>0</v>
      </c>
      <c r="AW30" s="8" t="s">
        <v>1643</v>
      </c>
      <c r="AX30" s="39">
        <v>2470</v>
      </c>
      <c r="AY30" s="39">
        <v>444.6</v>
      </c>
      <c r="AZ30" s="39">
        <v>2914.6</v>
      </c>
      <c r="BA30">
        <f t="shared" si="3"/>
        <v>1</v>
      </c>
      <c r="BB30">
        <f t="shared" si="4"/>
        <v>1</v>
      </c>
      <c r="BJ30" s="24" t="s">
        <v>1643</v>
      </c>
      <c r="BK30" s="40">
        <v>1</v>
      </c>
      <c r="BL30" s="40">
        <v>2470</v>
      </c>
      <c r="BM30" s="40">
        <v>444.599999999999</v>
      </c>
      <c r="BN30" s="40">
        <v>2914.6</v>
      </c>
      <c r="BO30"/>
      <c r="BP30"/>
      <c r="BQ30"/>
      <c r="BR30"/>
      <c r="BS30"/>
      <c r="BT30"/>
      <c r="BV30" s="24">
        <v>6782</v>
      </c>
      <c r="BW30" s="40">
        <v>203.62999999999997</v>
      </c>
      <c r="BX30" s="40">
        <v>36.669999999999838</v>
      </c>
      <c r="BY30" s="40">
        <v>240.3</v>
      </c>
      <c r="CA30" s="24" t="s">
        <v>1203</v>
      </c>
      <c r="CB30" s="40">
        <v>430</v>
      </c>
      <c r="CC30" s="40">
        <v>0</v>
      </c>
      <c r="CD30" s="40">
        <v>430</v>
      </c>
      <c r="CF30" s="24">
        <v>1798</v>
      </c>
      <c r="CG30" s="40">
        <v>4020</v>
      </c>
      <c r="CH30" s="40">
        <v>723.599999999999</v>
      </c>
      <c r="CI30" s="40">
        <v>4743.6000000000004</v>
      </c>
      <c r="CK30"/>
      <c r="CL30"/>
      <c r="CM30"/>
      <c r="CN30"/>
      <c r="CZ30" s="24">
        <v>1406</v>
      </c>
      <c r="DA30" s="40">
        <v>2415.3000000000002</v>
      </c>
      <c r="DB30" s="40">
        <v>434.74999999999898</v>
      </c>
      <c r="DC30" s="40">
        <v>2850.05</v>
      </c>
      <c r="DE30" s="38" t="s">
        <v>1985</v>
      </c>
      <c r="DF30" s="40">
        <v>620.34</v>
      </c>
      <c r="DG30" s="40">
        <v>111.659999999999</v>
      </c>
      <c r="DH30" s="40">
        <v>732</v>
      </c>
    </row>
    <row r="31" spans="4:112">
      <c r="D31" s="24" t="s">
        <v>1610</v>
      </c>
      <c r="E31" s="21">
        <v>1</v>
      </c>
      <c r="G31" s="24" t="s">
        <v>1824</v>
      </c>
      <c r="H31" s="21">
        <v>237.29</v>
      </c>
      <c r="J31" s="24" t="s">
        <v>204</v>
      </c>
      <c r="K31" s="21">
        <v>1</v>
      </c>
      <c r="L31" s="21">
        <v>71.7</v>
      </c>
      <c r="M31" s="21">
        <v>0</v>
      </c>
      <c r="N31" s="21">
        <v>71.7</v>
      </c>
      <c r="R31" s="27">
        <v>45783</v>
      </c>
      <c r="S31" s="21">
        <v>7</v>
      </c>
      <c r="T31" s="21">
        <v>1783.3600000000001</v>
      </c>
      <c r="U31" s="21">
        <v>288.14999999999981</v>
      </c>
      <c r="V31" s="21">
        <v>2071.5100000000002</v>
      </c>
      <c r="X31" s="27">
        <v>45783</v>
      </c>
      <c r="Y31" s="21">
        <v>3</v>
      </c>
      <c r="Z31" s="21">
        <v>-1783.3600000000001</v>
      </c>
      <c r="AA31" s="21">
        <v>-288.14999999999998</v>
      </c>
      <c r="AB31" s="21">
        <v>-2071.5100000000002</v>
      </c>
      <c r="AD31" s="24" t="s">
        <v>1620</v>
      </c>
      <c r="AE31" s="40">
        <v>1</v>
      </c>
      <c r="AF31" s="40">
        <v>1200</v>
      </c>
      <c r="AG31" s="40">
        <v>216</v>
      </c>
      <c r="AH31" s="40">
        <v>1416</v>
      </c>
      <c r="AI31" s="40">
        <v>1200</v>
      </c>
      <c r="AJ31" s="40">
        <v>216</v>
      </c>
      <c r="AK31" s="40">
        <v>1416</v>
      </c>
      <c r="AL31" s="24" t="s">
        <v>1620</v>
      </c>
      <c r="AM31"/>
      <c r="AN31" s="24" t="s">
        <v>1620</v>
      </c>
      <c r="AO31" s="21">
        <v>1</v>
      </c>
      <c r="AP31" s="21">
        <v>-1200</v>
      </c>
      <c r="AQ31" s="21">
        <v>-216</v>
      </c>
      <c r="AR31" s="21">
        <v>-1416</v>
      </c>
      <c r="AS31" s="21" t="str">
        <f t="shared" si="0"/>
        <v>E001-00000127</v>
      </c>
      <c r="AT31" s="21">
        <f t="shared" si="1"/>
        <v>1</v>
      </c>
      <c r="AU31" s="21">
        <f t="shared" si="2"/>
        <v>0</v>
      </c>
      <c r="AW31" s="8" t="s">
        <v>1620</v>
      </c>
      <c r="AX31" s="39">
        <v>1200</v>
      </c>
      <c r="AY31" s="39">
        <v>216</v>
      </c>
      <c r="AZ31" s="39">
        <v>1416</v>
      </c>
      <c r="BA31">
        <f t="shared" si="3"/>
        <v>1</v>
      </c>
      <c r="BB31">
        <f t="shared" si="4"/>
        <v>1</v>
      </c>
      <c r="BJ31" s="24" t="s">
        <v>1620</v>
      </c>
      <c r="BK31" s="40">
        <v>1</v>
      </c>
      <c r="BL31" s="40">
        <v>1200</v>
      </c>
      <c r="BM31" s="40">
        <v>216</v>
      </c>
      <c r="BN31" s="40">
        <v>1416</v>
      </c>
      <c r="BO31"/>
      <c r="BP31"/>
      <c r="BQ31"/>
      <c r="BR31"/>
      <c r="BS31"/>
      <c r="BT31"/>
      <c r="BV31" s="24">
        <v>6796</v>
      </c>
      <c r="BW31" s="40">
        <v>2112.3452699999998</v>
      </c>
      <c r="BX31" s="40">
        <v>380.19632999999999</v>
      </c>
      <c r="BY31" s="40">
        <v>2492.5415999999996</v>
      </c>
      <c r="CA31" s="24" t="s">
        <v>1131</v>
      </c>
      <c r="CB31" s="40">
        <v>2556.4600000000005</v>
      </c>
      <c r="CC31" s="40">
        <v>460.16999999999894</v>
      </c>
      <c r="CD31" s="40">
        <v>3016.6299999999997</v>
      </c>
      <c r="CF31" s="24">
        <v>1802</v>
      </c>
      <c r="CG31" s="40">
        <v>1200</v>
      </c>
      <c r="CH31" s="40">
        <v>0</v>
      </c>
      <c r="CI31" s="40">
        <v>1200</v>
      </c>
      <c r="CK31"/>
      <c r="CL31"/>
      <c r="CM31"/>
      <c r="CN31"/>
      <c r="CZ31" s="24">
        <v>1412</v>
      </c>
      <c r="DA31" s="40">
        <v>6480.34</v>
      </c>
      <c r="DB31" s="40">
        <v>1166.4599999999991</v>
      </c>
      <c r="DC31" s="40">
        <v>7646.8</v>
      </c>
      <c r="DE31" s="38" t="s">
        <v>1984</v>
      </c>
      <c r="DF31" s="40">
        <v>64.41</v>
      </c>
      <c r="DG31" s="40">
        <v>11.59</v>
      </c>
      <c r="DH31" s="40">
        <v>76</v>
      </c>
    </row>
    <row r="32" spans="4:112">
      <c r="D32" s="24" t="s">
        <v>1611</v>
      </c>
      <c r="E32" s="21">
        <v>1</v>
      </c>
      <c r="G32" s="24" t="s">
        <v>1827</v>
      </c>
      <c r="H32" s="21">
        <v>165.26</v>
      </c>
      <c r="J32" s="24" t="s">
        <v>269</v>
      </c>
      <c r="K32" s="21">
        <v>13</v>
      </c>
      <c r="L32" s="21">
        <v>1063.57</v>
      </c>
      <c r="M32" s="21">
        <v>191.42999999999896</v>
      </c>
      <c r="N32" s="21">
        <v>1255</v>
      </c>
      <c r="R32" s="27">
        <v>45784</v>
      </c>
      <c r="S32" s="21">
        <v>2</v>
      </c>
      <c r="T32" s="21">
        <v>1520</v>
      </c>
      <c r="U32" s="21">
        <v>3.6</v>
      </c>
      <c r="V32" s="21">
        <v>1523.6</v>
      </c>
      <c r="X32" s="27">
        <v>45784</v>
      </c>
      <c r="Y32" s="21">
        <v>2</v>
      </c>
      <c r="Z32" s="21">
        <v>-1520</v>
      </c>
      <c r="AA32" s="21">
        <v>-3.6</v>
      </c>
      <c r="AB32" s="21">
        <v>-1523.6</v>
      </c>
      <c r="AD32" s="24" t="s">
        <v>1622</v>
      </c>
      <c r="AE32" s="40">
        <v>1</v>
      </c>
      <c r="AF32" s="40">
        <v>308</v>
      </c>
      <c r="AG32" s="40">
        <v>55.44</v>
      </c>
      <c r="AH32" s="40">
        <v>363.44</v>
      </c>
      <c r="AI32" s="40">
        <v>308</v>
      </c>
      <c r="AJ32" s="40">
        <v>55.44</v>
      </c>
      <c r="AK32" s="40">
        <v>363.44</v>
      </c>
      <c r="AL32" s="24" t="s">
        <v>1622</v>
      </c>
      <c r="AM32"/>
      <c r="AN32" s="24" t="s">
        <v>1622</v>
      </c>
      <c r="AO32" s="21">
        <v>1</v>
      </c>
      <c r="AP32" s="21">
        <v>-308</v>
      </c>
      <c r="AQ32" s="21">
        <v>-55.44</v>
      </c>
      <c r="AR32" s="21">
        <v>-363.44</v>
      </c>
      <c r="AS32" s="21" t="str">
        <f t="shared" si="0"/>
        <v>E001-00000128</v>
      </c>
      <c r="AT32" s="21">
        <f t="shared" si="1"/>
        <v>1</v>
      </c>
      <c r="AU32" s="21">
        <f t="shared" si="2"/>
        <v>0</v>
      </c>
      <c r="AW32" s="8" t="s">
        <v>1622</v>
      </c>
      <c r="AX32" s="39">
        <v>308</v>
      </c>
      <c r="AY32" s="39">
        <v>55.44</v>
      </c>
      <c r="AZ32" s="39">
        <v>363.44</v>
      </c>
      <c r="BA32">
        <f t="shared" si="3"/>
        <v>1</v>
      </c>
      <c r="BB32">
        <f t="shared" si="4"/>
        <v>1</v>
      </c>
      <c r="BJ32" s="24" t="s">
        <v>1622</v>
      </c>
      <c r="BK32" s="40">
        <v>1</v>
      </c>
      <c r="BL32" s="40">
        <v>308</v>
      </c>
      <c r="BM32" s="40">
        <v>55.44</v>
      </c>
      <c r="BN32" s="40">
        <v>363.44</v>
      </c>
      <c r="BO32"/>
      <c r="BP32"/>
      <c r="BQ32"/>
      <c r="BR32"/>
      <c r="BS32"/>
      <c r="BT32"/>
      <c r="BV32" s="24">
        <v>6797</v>
      </c>
      <c r="BW32" s="40">
        <v>425</v>
      </c>
      <c r="BX32" s="40">
        <v>76.5</v>
      </c>
      <c r="BY32" s="40">
        <v>501.5</v>
      </c>
      <c r="CA32" s="24" t="s">
        <v>1423</v>
      </c>
      <c r="CB32" s="40">
        <v>5050</v>
      </c>
      <c r="CC32" s="40">
        <v>909</v>
      </c>
      <c r="CD32" s="40">
        <v>5959</v>
      </c>
      <c r="CF32" s="24">
        <v>1804</v>
      </c>
      <c r="CG32" s="40">
        <v>791.02</v>
      </c>
      <c r="CH32" s="40">
        <v>142.38</v>
      </c>
      <c r="CI32" s="40">
        <v>933.4</v>
      </c>
      <c r="CK32"/>
      <c r="CL32"/>
      <c r="CM32"/>
      <c r="CN32"/>
      <c r="CZ32" s="24">
        <v>1417</v>
      </c>
      <c r="DA32" s="40">
        <v>141.5</v>
      </c>
      <c r="DB32" s="40">
        <v>0</v>
      </c>
      <c r="DC32" s="40">
        <v>141.5</v>
      </c>
      <c r="DE32" s="38" t="s">
        <v>1988</v>
      </c>
      <c r="DF32" s="40">
        <v>105.93</v>
      </c>
      <c r="DG32" s="40">
        <v>19.069999999999901</v>
      </c>
      <c r="DH32" s="40">
        <v>125</v>
      </c>
    </row>
    <row r="33" spans="4:112">
      <c r="D33" s="24" t="s">
        <v>187</v>
      </c>
      <c r="E33" s="21">
        <v>1</v>
      </c>
      <c r="G33" s="24" t="s">
        <v>1970</v>
      </c>
      <c r="H33" s="21">
        <v>4570</v>
      </c>
      <c r="J33" s="24" t="s">
        <v>304</v>
      </c>
      <c r="K33" s="21">
        <v>6</v>
      </c>
      <c r="L33" s="21">
        <v>292.44</v>
      </c>
      <c r="M33" s="21">
        <v>15.56</v>
      </c>
      <c r="N33" s="21">
        <v>308</v>
      </c>
      <c r="R33" s="27">
        <v>45785</v>
      </c>
      <c r="S33" s="21">
        <v>1</v>
      </c>
      <c r="T33" s="21">
        <v>63.56</v>
      </c>
      <c r="U33" s="21">
        <v>11.4399999999999</v>
      </c>
      <c r="V33" s="21">
        <v>75</v>
      </c>
      <c r="X33" s="27">
        <v>45785</v>
      </c>
      <c r="Y33" s="21">
        <v>1</v>
      </c>
      <c r="Z33" s="21">
        <v>-63.56</v>
      </c>
      <c r="AA33" s="21">
        <v>-11.44</v>
      </c>
      <c r="AB33" s="21">
        <v>-75</v>
      </c>
      <c r="AD33" s="24" t="s">
        <v>1621</v>
      </c>
      <c r="AE33" s="40">
        <v>1</v>
      </c>
      <c r="AF33" s="40">
        <v>200</v>
      </c>
      <c r="AG33" s="40">
        <v>36</v>
      </c>
      <c r="AH33" s="40">
        <v>236</v>
      </c>
      <c r="AI33" s="40">
        <v>200</v>
      </c>
      <c r="AJ33" s="40">
        <v>36</v>
      </c>
      <c r="AK33" s="40">
        <v>236</v>
      </c>
      <c r="AL33" s="24" t="s">
        <v>1621</v>
      </c>
      <c r="AM33"/>
      <c r="AN33" s="24" t="s">
        <v>1621</v>
      </c>
      <c r="AO33" s="21">
        <v>1</v>
      </c>
      <c r="AP33" s="21">
        <v>-200</v>
      </c>
      <c r="AQ33" s="21">
        <v>-36</v>
      </c>
      <c r="AR33" s="21">
        <v>-236</v>
      </c>
      <c r="AS33" s="21" t="str">
        <f t="shared" si="0"/>
        <v>E001-00000129</v>
      </c>
      <c r="AT33" s="21">
        <f t="shared" si="1"/>
        <v>1</v>
      </c>
      <c r="AU33" s="21">
        <f t="shared" si="2"/>
        <v>0</v>
      </c>
      <c r="AW33" s="8" t="s">
        <v>1621</v>
      </c>
      <c r="AX33" s="39">
        <v>200</v>
      </c>
      <c r="AY33" s="39">
        <v>36</v>
      </c>
      <c r="AZ33" s="39">
        <v>236</v>
      </c>
      <c r="BA33">
        <f t="shared" si="3"/>
        <v>1</v>
      </c>
      <c r="BB33">
        <f t="shared" si="4"/>
        <v>1</v>
      </c>
      <c r="BJ33" s="24" t="s">
        <v>1621</v>
      </c>
      <c r="BK33" s="40">
        <v>1</v>
      </c>
      <c r="BL33" s="40">
        <v>200</v>
      </c>
      <c r="BM33" s="40">
        <v>36</v>
      </c>
      <c r="BN33" s="40">
        <v>236</v>
      </c>
      <c r="BO33"/>
      <c r="BP33"/>
      <c r="BQ33"/>
      <c r="BR33"/>
      <c r="BS33"/>
      <c r="BT33"/>
      <c r="BV33" s="24">
        <v>6803</v>
      </c>
      <c r="BW33" s="40">
        <v>581.64</v>
      </c>
      <c r="BX33" s="40">
        <v>104.69999999999985</v>
      </c>
      <c r="BY33" s="40">
        <v>686.34</v>
      </c>
      <c r="CA33" s="24" t="s">
        <v>1116</v>
      </c>
      <c r="CB33" s="40">
        <v>2232.9199999999992</v>
      </c>
      <c r="CC33" s="40">
        <v>356.88999999999987</v>
      </c>
      <c r="CD33" s="40">
        <v>2589.8100000000004</v>
      </c>
      <c r="CF33" s="24">
        <v>1805</v>
      </c>
      <c r="CG33" s="40">
        <v>1327.12</v>
      </c>
      <c r="CH33" s="40">
        <v>238.88</v>
      </c>
      <c r="CI33" s="40">
        <v>1566</v>
      </c>
      <c r="CK33"/>
      <c r="CL33"/>
      <c r="CM33"/>
      <c r="CN33"/>
      <c r="CZ33" s="24">
        <v>1430</v>
      </c>
      <c r="DA33" s="40">
        <v>120</v>
      </c>
      <c r="DB33" s="40">
        <v>0</v>
      </c>
      <c r="DC33" s="40">
        <v>120</v>
      </c>
      <c r="DE33" s="38" t="s">
        <v>1987</v>
      </c>
      <c r="DF33" s="40">
        <v>29.47</v>
      </c>
      <c r="DG33" s="40">
        <v>5.3</v>
      </c>
      <c r="DH33" s="40">
        <v>34.770000000000003</v>
      </c>
    </row>
    <row r="34" spans="4:112">
      <c r="D34" s="24" t="s">
        <v>1612</v>
      </c>
      <c r="E34" s="21">
        <v>1</v>
      </c>
      <c r="G34" s="24" t="s">
        <v>2149</v>
      </c>
      <c r="H34" s="21">
        <v>2350</v>
      </c>
      <c r="J34" s="24" t="s">
        <v>290</v>
      </c>
      <c r="K34" s="21">
        <v>3</v>
      </c>
      <c r="L34" s="21">
        <v>88.81</v>
      </c>
      <c r="M34" s="21">
        <v>15.989999999999981</v>
      </c>
      <c r="N34" s="21">
        <v>104.80000000000001</v>
      </c>
      <c r="R34" s="27">
        <v>45787</v>
      </c>
      <c r="S34" s="21">
        <v>9</v>
      </c>
      <c r="T34" s="21">
        <v>5923.7400000000007</v>
      </c>
      <c r="U34" s="21">
        <v>1066.2599999999941</v>
      </c>
      <c r="V34" s="21">
        <v>6990</v>
      </c>
      <c r="X34" s="27">
        <v>45787</v>
      </c>
      <c r="Y34" s="21">
        <v>1</v>
      </c>
      <c r="Z34" s="21">
        <v>-5923.74</v>
      </c>
      <c r="AA34" s="21">
        <v>-1066.26</v>
      </c>
      <c r="AB34" s="21">
        <v>-6990</v>
      </c>
      <c r="AD34" s="24" t="s">
        <v>1650</v>
      </c>
      <c r="AE34" s="40">
        <v>1</v>
      </c>
      <c r="AF34" s="40">
        <v>422.88</v>
      </c>
      <c r="AG34" s="40">
        <v>76.12</v>
      </c>
      <c r="AH34" s="40">
        <v>499</v>
      </c>
      <c r="AI34" s="40">
        <v>422.88</v>
      </c>
      <c r="AJ34" s="40">
        <v>76.12</v>
      </c>
      <c r="AK34" s="40">
        <v>499</v>
      </c>
      <c r="AL34" s="24" t="s">
        <v>1650</v>
      </c>
      <c r="AM34"/>
      <c r="AN34" s="24" t="s">
        <v>1650</v>
      </c>
      <c r="AO34" s="21">
        <v>1</v>
      </c>
      <c r="AP34" s="21">
        <v>-422.88</v>
      </c>
      <c r="AQ34" s="21">
        <v>-76.12</v>
      </c>
      <c r="AR34" s="21">
        <v>-499</v>
      </c>
      <c r="AS34" s="21" t="str">
        <f t="shared" si="0"/>
        <v>E001-00000136</v>
      </c>
      <c r="AT34" s="21">
        <f t="shared" si="1"/>
        <v>1</v>
      </c>
      <c r="AU34" s="21">
        <f t="shared" si="2"/>
        <v>0</v>
      </c>
      <c r="AW34" s="8" t="s">
        <v>1650</v>
      </c>
      <c r="AX34" s="39">
        <v>422.88</v>
      </c>
      <c r="AY34" s="39">
        <v>76.12</v>
      </c>
      <c r="AZ34" s="39">
        <v>499</v>
      </c>
      <c r="BA34">
        <f t="shared" si="3"/>
        <v>1</v>
      </c>
      <c r="BB34">
        <f t="shared" si="4"/>
        <v>1</v>
      </c>
      <c r="BJ34" s="24" t="s">
        <v>1650</v>
      </c>
      <c r="BK34" s="40">
        <v>1</v>
      </c>
      <c r="BL34" s="40">
        <v>422.88</v>
      </c>
      <c r="BM34" s="40">
        <v>76.12</v>
      </c>
      <c r="BN34" s="40">
        <v>499</v>
      </c>
      <c r="BO34"/>
      <c r="BP34"/>
      <c r="BQ34"/>
      <c r="BR34"/>
      <c r="BS34"/>
      <c r="BT34"/>
      <c r="BV34" s="24">
        <v>6804</v>
      </c>
      <c r="BW34" s="40">
        <v>4752.03</v>
      </c>
      <c r="BX34" s="40">
        <v>855.37</v>
      </c>
      <c r="BY34" s="40">
        <v>5607.4</v>
      </c>
      <c r="CA34" s="24" t="s">
        <v>1313</v>
      </c>
      <c r="CB34" s="40">
        <v>966.09</v>
      </c>
      <c r="CC34" s="40">
        <v>0</v>
      </c>
      <c r="CD34" s="40">
        <v>966.09</v>
      </c>
      <c r="CF34" s="24">
        <v>1806</v>
      </c>
      <c r="CG34" s="40">
        <v>5554.24</v>
      </c>
      <c r="CH34" s="40">
        <v>571.35999999999876</v>
      </c>
      <c r="CI34" s="40">
        <v>6125.5999999999995</v>
      </c>
      <c r="CK34"/>
      <c r="CL34"/>
      <c r="CM34"/>
      <c r="CN34"/>
      <c r="CZ34" s="24">
        <v>1435</v>
      </c>
      <c r="DA34" s="40">
        <v>575.98</v>
      </c>
      <c r="DB34" s="40">
        <v>103.67999999999998</v>
      </c>
      <c r="DC34" s="40">
        <v>679.66</v>
      </c>
      <c r="DE34" s="38" t="s">
        <v>2120</v>
      </c>
      <c r="DF34" s="40">
        <v>63.56</v>
      </c>
      <c r="DG34" s="40">
        <v>11.4399999999999</v>
      </c>
      <c r="DH34" s="40">
        <v>75</v>
      </c>
    </row>
    <row r="35" spans="4:112">
      <c r="D35" s="24" t="s">
        <v>1613</v>
      </c>
      <c r="E35" s="21">
        <v>1</v>
      </c>
      <c r="G35" s="24" t="s">
        <v>1971</v>
      </c>
      <c r="H35" s="21">
        <v>6185</v>
      </c>
      <c r="J35" s="24" t="s">
        <v>298</v>
      </c>
      <c r="K35" s="21">
        <v>2</v>
      </c>
      <c r="L35" s="21">
        <v>64.400000000000006</v>
      </c>
      <c r="M35" s="21">
        <v>11.589999999999979</v>
      </c>
      <c r="N35" s="21">
        <v>75.989999999999995</v>
      </c>
      <c r="R35" s="27">
        <v>45789</v>
      </c>
      <c r="S35" s="21">
        <v>2</v>
      </c>
      <c r="T35" s="21">
        <v>2500</v>
      </c>
      <c r="U35" s="21">
        <v>450</v>
      </c>
      <c r="V35" s="21">
        <v>2950</v>
      </c>
      <c r="X35" s="27">
        <v>45789</v>
      </c>
      <c r="Y35" s="21">
        <v>2</v>
      </c>
      <c r="Z35" s="21">
        <v>-2500</v>
      </c>
      <c r="AA35" s="21">
        <v>-450</v>
      </c>
      <c r="AB35" s="21">
        <v>-2950</v>
      </c>
      <c r="AD35" s="24" t="s">
        <v>1676</v>
      </c>
      <c r="AE35" s="40">
        <v>1</v>
      </c>
      <c r="AF35" s="40">
        <v>150</v>
      </c>
      <c r="AG35" s="40">
        <v>27</v>
      </c>
      <c r="AH35" s="40">
        <v>177</v>
      </c>
      <c r="AI35" s="40">
        <v>150</v>
      </c>
      <c r="AJ35" s="40">
        <v>27</v>
      </c>
      <c r="AK35" s="40">
        <v>177</v>
      </c>
      <c r="AL35" s="24" t="s">
        <v>1676</v>
      </c>
      <c r="AM35"/>
      <c r="AN35" s="24" t="s">
        <v>1676</v>
      </c>
      <c r="AO35" s="21">
        <v>1</v>
      </c>
      <c r="AP35" s="21">
        <v>-150</v>
      </c>
      <c r="AQ35" s="21">
        <v>-27</v>
      </c>
      <c r="AR35" s="21">
        <v>-177</v>
      </c>
      <c r="AS35" s="21" t="str">
        <f t="shared" si="0"/>
        <v>E001-00000148</v>
      </c>
      <c r="AT35" s="21">
        <f t="shared" si="1"/>
        <v>1</v>
      </c>
      <c r="AU35" s="21">
        <f t="shared" si="2"/>
        <v>0</v>
      </c>
      <c r="AW35" s="8" t="s">
        <v>1676</v>
      </c>
      <c r="AX35" s="39">
        <v>150</v>
      </c>
      <c r="AY35" s="39">
        <v>27</v>
      </c>
      <c r="AZ35" s="39">
        <v>177</v>
      </c>
      <c r="BA35">
        <f t="shared" si="3"/>
        <v>1</v>
      </c>
      <c r="BB35">
        <f t="shared" si="4"/>
        <v>1</v>
      </c>
      <c r="BJ35" s="24" t="s">
        <v>1676</v>
      </c>
      <c r="BK35" s="40">
        <v>1</v>
      </c>
      <c r="BL35" s="40">
        <v>150</v>
      </c>
      <c r="BM35" s="40">
        <v>27</v>
      </c>
      <c r="BN35" s="40">
        <v>177</v>
      </c>
      <c r="BO35"/>
      <c r="BP35"/>
      <c r="BQ35"/>
      <c r="BR35"/>
      <c r="BS35"/>
      <c r="BT35"/>
      <c r="BV35" s="24">
        <v>6806</v>
      </c>
      <c r="BW35" s="40">
        <v>1642.7400000000002</v>
      </c>
      <c r="BX35" s="40">
        <v>11.59</v>
      </c>
      <c r="BY35" s="40">
        <v>1654.3300000000002</v>
      </c>
      <c r="CA35" s="24" t="s">
        <v>1082</v>
      </c>
      <c r="CB35" s="40">
        <v>1917.5</v>
      </c>
      <c r="CC35" s="40">
        <v>0</v>
      </c>
      <c r="CD35" s="40">
        <v>1917.5</v>
      </c>
      <c r="CF35" s="24">
        <v>1807</v>
      </c>
      <c r="CG35" s="40">
        <v>2650</v>
      </c>
      <c r="CH35" s="40">
        <v>477</v>
      </c>
      <c r="CI35" s="40">
        <v>3127</v>
      </c>
      <c r="CK35"/>
      <c r="CL35"/>
      <c r="CM35"/>
      <c r="CN35"/>
      <c r="CZ35" s="24">
        <v>1441</v>
      </c>
      <c r="DA35" s="40">
        <v>565</v>
      </c>
      <c r="DB35" s="40">
        <v>0</v>
      </c>
      <c r="DC35" s="40">
        <v>565</v>
      </c>
      <c r="DE35" s="38" t="s">
        <v>1995</v>
      </c>
      <c r="DF35" s="40">
        <v>580.51</v>
      </c>
      <c r="DG35" s="40">
        <v>104.49</v>
      </c>
      <c r="DH35" s="40">
        <v>685</v>
      </c>
    </row>
    <row r="36" spans="4:112">
      <c r="D36" s="24" t="s">
        <v>1614</v>
      </c>
      <c r="E36" s="21">
        <v>1</v>
      </c>
      <c r="G36" s="24" t="s">
        <v>1972</v>
      </c>
      <c r="H36" s="21">
        <v>850</v>
      </c>
      <c r="J36" s="24" t="s">
        <v>311</v>
      </c>
      <c r="K36" s="21">
        <v>2</v>
      </c>
      <c r="L36" s="21">
        <v>185.36</v>
      </c>
      <c r="M36" s="21">
        <v>14.64</v>
      </c>
      <c r="N36" s="21">
        <v>200</v>
      </c>
      <c r="R36" s="27">
        <v>45790</v>
      </c>
      <c r="S36" s="21">
        <v>3</v>
      </c>
      <c r="T36" s="21">
        <v>1573.0700000000002</v>
      </c>
      <c r="U36" s="21">
        <v>283.14999999999787</v>
      </c>
      <c r="V36" s="21">
        <v>1856.2199999999998</v>
      </c>
      <c r="X36" s="27">
        <v>45790</v>
      </c>
      <c r="Y36" s="21">
        <v>2</v>
      </c>
      <c r="Z36" s="21">
        <v>-1573.0700000000002</v>
      </c>
      <c r="AA36" s="21">
        <v>-283.14999999999998</v>
      </c>
      <c r="AB36" s="21">
        <v>-1856.22</v>
      </c>
      <c r="AD36" s="24" t="s">
        <v>1655</v>
      </c>
      <c r="AE36" s="40">
        <v>1</v>
      </c>
      <c r="AF36" s="40">
        <v>1500</v>
      </c>
      <c r="AG36" s="40">
        <v>270</v>
      </c>
      <c r="AH36" s="40">
        <v>1770</v>
      </c>
      <c r="AI36" s="40">
        <v>1500</v>
      </c>
      <c r="AJ36" s="40">
        <v>270</v>
      </c>
      <c r="AK36" s="40">
        <v>1770</v>
      </c>
      <c r="AL36" s="24" t="s">
        <v>1655</v>
      </c>
      <c r="AM36"/>
      <c r="AN36" s="24" t="s">
        <v>1655</v>
      </c>
      <c r="AO36" s="21">
        <v>1</v>
      </c>
      <c r="AP36" s="21">
        <v>-1500</v>
      </c>
      <c r="AQ36" s="21">
        <v>-270</v>
      </c>
      <c r="AR36" s="21">
        <v>-1770</v>
      </c>
      <c r="AS36" s="21" t="str">
        <f t="shared" si="0"/>
        <v>E001-00000283</v>
      </c>
      <c r="AT36" s="21">
        <f t="shared" si="1"/>
        <v>1</v>
      </c>
      <c r="AU36" s="21">
        <f t="shared" si="2"/>
        <v>0</v>
      </c>
      <c r="AW36" s="8" t="s">
        <v>1655</v>
      </c>
      <c r="AX36" s="39">
        <v>1500</v>
      </c>
      <c r="AY36" s="39">
        <v>270</v>
      </c>
      <c r="AZ36" s="39">
        <v>1770</v>
      </c>
      <c r="BA36">
        <f t="shared" si="3"/>
        <v>1</v>
      </c>
      <c r="BB36">
        <f t="shared" si="4"/>
        <v>1</v>
      </c>
      <c r="BJ36" s="24" t="s">
        <v>1655</v>
      </c>
      <c r="BK36" s="40">
        <v>1</v>
      </c>
      <c r="BL36" s="40">
        <v>1500</v>
      </c>
      <c r="BM36" s="40">
        <v>270</v>
      </c>
      <c r="BN36" s="40">
        <v>1770</v>
      </c>
      <c r="BO36"/>
      <c r="BP36"/>
      <c r="BQ36"/>
      <c r="BR36"/>
      <c r="BS36"/>
      <c r="BT36"/>
      <c r="BV36" s="24">
        <v>6960</v>
      </c>
      <c r="BW36" s="40">
        <v>517.86</v>
      </c>
      <c r="BX36" s="40">
        <v>93.239999999999881</v>
      </c>
      <c r="BY36" s="40">
        <v>611.1</v>
      </c>
      <c r="CA36" s="24" t="s">
        <v>1098</v>
      </c>
      <c r="CB36" s="40">
        <v>7223.9</v>
      </c>
      <c r="CC36" s="40">
        <v>1211.1199999999999</v>
      </c>
      <c r="CD36" s="40">
        <v>8435.02</v>
      </c>
      <c r="CF36" s="24">
        <v>1808</v>
      </c>
      <c r="CG36" s="40">
        <v>3275.59</v>
      </c>
      <c r="CH36" s="40">
        <v>114.4099999999998</v>
      </c>
      <c r="CI36" s="40">
        <v>3390</v>
      </c>
      <c r="CK36"/>
      <c r="CL36"/>
      <c r="CM36"/>
      <c r="CN36"/>
      <c r="CZ36" s="24">
        <v>1450</v>
      </c>
      <c r="DA36" s="40">
        <v>3415.1000000000004</v>
      </c>
      <c r="DB36" s="40">
        <v>357.49999999999795</v>
      </c>
      <c r="DC36" s="40">
        <v>3772.6</v>
      </c>
      <c r="DE36" s="38" t="s">
        <v>2523</v>
      </c>
      <c r="DF36" s="40">
        <v>27.12</v>
      </c>
      <c r="DG36" s="40">
        <v>4.8799999999999901</v>
      </c>
      <c r="DH36" s="40">
        <v>32</v>
      </c>
    </row>
    <row r="37" spans="4:112">
      <c r="D37" s="24" t="s">
        <v>1615</v>
      </c>
      <c r="E37" s="21">
        <v>1</v>
      </c>
      <c r="G37" s="24" t="s">
        <v>1973</v>
      </c>
      <c r="H37" s="21">
        <v>196.69</v>
      </c>
      <c r="J37" s="24" t="s">
        <v>324</v>
      </c>
      <c r="K37" s="21">
        <v>5</v>
      </c>
      <c r="L37" s="21">
        <v>3702.2200000000003</v>
      </c>
      <c r="M37" s="21">
        <v>106.7999999999999</v>
      </c>
      <c r="N37" s="21">
        <v>3809.02</v>
      </c>
      <c r="R37" s="27">
        <v>45791</v>
      </c>
      <c r="S37" s="21">
        <v>7</v>
      </c>
      <c r="T37" s="21">
        <v>6398.57</v>
      </c>
      <c r="U37" s="21">
        <v>1151.7299999999998</v>
      </c>
      <c r="V37" s="21">
        <v>7550.3</v>
      </c>
      <c r="X37" s="27">
        <v>45791</v>
      </c>
      <c r="Y37" s="21">
        <v>4</v>
      </c>
      <c r="Z37" s="21">
        <v>-6398.57</v>
      </c>
      <c r="AA37" s="21">
        <v>-1151.73</v>
      </c>
      <c r="AB37" s="21">
        <v>-7550.3</v>
      </c>
      <c r="AD37" s="24" t="s">
        <v>1656</v>
      </c>
      <c r="AE37" s="40">
        <v>1</v>
      </c>
      <c r="AF37" s="40">
        <v>200</v>
      </c>
      <c r="AG37" s="40">
        <v>36</v>
      </c>
      <c r="AH37" s="40">
        <v>236</v>
      </c>
      <c r="AI37" s="40">
        <v>200</v>
      </c>
      <c r="AJ37" s="40">
        <v>36</v>
      </c>
      <c r="AK37" s="40">
        <v>236</v>
      </c>
      <c r="AL37" s="24" t="s">
        <v>1656</v>
      </c>
      <c r="AM37"/>
      <c r="AN37" s="24" t="s">
        <v>1656</v>
      </c>
      <c r="AO37" s="21">
        <v>1</v>
      </c>
      <c r="AP37" s="21">
        <v>-200</v>
      </c>
      <c r="AQ37" s="21">
        <v>-36</v>
      </c>
      <c r="AR37" s="21">
        <v>-236</v>
      </c>
      <c r="AS37" s="21" t="str">
        <f t="shared" si="0"/>
        <v>E001-00000285</v>
      </c>
      <c r="AT37" s="21">
        <f t="shared" si="1"/>
        <v>1</v>
      </c>
      <c r="AU37" s="21">
        <f t="shared" si="2"/>
        <v>0</v>
      </c>
      <c r="AW37" s="8" t="s">
        <v>1656</v>
      </c>
      <c r="AX37" s="39">
        <v>200</v>
      </c>
      <c r="AY37" s="39">
        <v>36</v>
      </c>
      <c r="AZ37" s="39">
        <v>236</v>
      </c>
      <c r="BA37">
        <f t="shared" si="3"/>
        <v>1</v>
      </c>
      <c r="BB37">
        <f t="shared" si="4"/>
        <v>1</v>
      </c>
      <c r="BJ37" s="24" t="s">
        <v>1656</v>
      </c>
      <c r="BK37" s="40">
        <v>1</v>
      </c>
      <c r="BL37" s="40">
        <v>200</v>
      </c>
      <c r="BM37" s="40">
        <v>36</v>
      </c>
      <c r="BN37" s="40">
        <v>236</v>
      </c>
      <c r="BO37"/>
      <c r="BP37"/>
      <c r="BQ37"/>
      <c r="BR37"/>
      <c r="BS37"/>
      <c r="BT37"/>
      <c r="BV37" s="24">
        <v>6961</v>
      </c>
      <c r="BW37" s="40">
        <v>101.7</v>
      </c>
      <c r="BX37" s="40">
        <v>18.309999999999999</v>
      </c>
      <c r="BY37" s="40">
        <v>120.01</v>
      </c>
      <c r="CA37" s="24" t="s">
        <v>1374</v>
      </c>
      <c r="CB37" s="40">
        <v>5329.12</v>
      </c>
      <c r="CC37" s="40">
        <v>22.8799999999999</v>
      </c>
      <c r="CD37" s="40">
        <v>5352</v>
      </c>
      <c r="CF37" s="24">
        <v>1809</v>
      </c>
      <c r="CG37" s="40">
        <v>210.17</v>
      </c>
      <c r="CH37" s="40">
        <v>37.83</v>
      </c>
      <c r="CI37" s="40">
        <v>248</v>
      </c>
      <c r="CK37"/>
      <c r="CL37"/>
      <c r="CM37"/>
      <c r="CN37"/>
      <c r="CZ37" s="24">
        <v>1451</v>
      </c>
      <c r="DA37" s="40">
        <v>218.64</v>
      </c>
      <c r="DB37" s="40">
        <v>39.36</v>
      </c>
      <c r="DC37" s="40">
        <v>258</v>
      </c>
      <c r="DE37" s="38" t="s">
        <v>2271</v>
      </c>
      <c r="DF37" s="40">
        <v>518.51</v>
      </c>
      <c r="DG37" s="40">
        <v>93.329999999999984</v>
      </c>
      <c r="DH37" s="40">
        <v>611.84</v>
      </c>
    </row>
    <row r="38" spans="4:112">
      <c r="D38" s="24" t="s">
        <v>1616</v>
      </c>
      <c r="E38" s="21">
        <v>1</v>
      </c>
      <c r="G38" s="24" t="s">
        <v>2155</v>
      </c>
      <c r="H38" s="21">
        <v>18400</v>
      </c>
      <c r="J38" s="24" t="s">
        <v>328</v>
      </c>
      <c r="K38" s="21">
        <v>53</v>
      </c>
      <c r="L38" s="21">
        <v>241857.71999999997</v>
      </c>
      <c r="M38" s="21">
        <v>43534.389999999941</v>
      </c>
      <c r="N38" s="21">
        <v>285392.11</v>
      </c>
      <c r="R38" s="27">
        <v>45792</v>
      </c>
      <c r="S38" s="21">
        <v>5</v>
      </c>
      <c r="T38" s="21">
        <v>1493.22</v>
      </c>
      <c r="U38" s="21">
        <v>205.77999999999889</v>
      </c>
      <c r="V38" s="21">
        <v>1699</v>
      </c>
      <c r="X38" s="27">
        <v>45792</v>
      </c>
      <c r="Y38" s="21">
        <v>3</v>
      </c>
      <c r="Z38" s="21">
        <v>-1493.22</v>
      </c>
      <c r="AA38" s="21">
        <v>-205.78</v>
      </c>
      <c r="AB38" s="21">
        <v>-1699</v>
      </c>
      <c r="AD38" s="24" t="s">
        <v>1619</v>
      </c>
      <c r="AE38" s="40">
        <v>9</v>
      </c>
      <c r="AF38" s="40">
        <v>550.85</v>
      </c>
      <c r="AG38" s="40">
        <v>99.169999999999987</v>
      </c>
      <c r="AH38" s="40">
        <v>650.02</v>
      </c>
      <c r="AI38" s="40">
        <v>550.85</v>
      </c>
      <c r="AJ38" s="40">
        <v>99.169999999999987</v>
      </c>
      <c r="AK38" s="40">
        <v>650.02</v>
      </c>
      <c r="AL38" s="24" t="s">
        <v>1619</v>
      </c>
      <c r="AM38"/>
      <c r="AN38" s="24" t="s">
        <v>1619</v>
      </c>
      <c r="AO38" s="21">
        <v>1</v>
      </c>
      <c r="AP38" s="21">
        <v>-550.85</v>
      </c>
      <c r="AQ38" s="21">
        <v>-99.17</v>
      </c>
      <c r="AR38" s="21">
        <v>-650.02</v>
      </c>
      <c r="AS38" s="21" t="str">
        <f t="shared" si="0"/>
        <v>E001-00000492</v>
      </c>
      <c r="AT38" s="21">
        <f t="shared" si="1"/>
        <v>1</v>
      </c>
      <c r="AU38" s="21">
        <f t="shared" si="2"/>
        <v>0</v>
      </c>
      <c r="AW38" s="8" t="s">
        <v>1619</v>
      </c>
      <c r="AX38" s="39">
        <v>550.85</v>
      </c>
      <c r="AY38" s="39">
        <v>99.170000000000016</v>
      </c>
      <c r="AZ38" s="39">
        <v>650.02</v>
      </c>
      <c r="BA38">
        <f t="shared" si="3"/>
        <v>1</v>
      </c>
      <c r="BB38">
        <f t="shared" si="4"/>
        <v>1</v>
      </c>
      <c r="BJ38" s="24" t="s">
        <v>1619</v>
      </c>
      <c r="BK38" s="40">
        <v>9</v>
      </c>
      <c r="BL38" s="40">
        <v>550.85</v>
      </c>
      <c r="BM38" s="40">
        <v>99.169999999999987</v>
      </c>
      <c r="BN38" s="40">
        <v>650.02</v>
      </c>
      <c r="BO38"/>
      <c r="BP38"/>
      <c r="BQ38"/>
      <c r="BR38"/>
      <c r="BS38"/>
      <c r="BT38"/>
      <c r="BV38" s="24">
        <v>6962</v>
      </c>
      <c r="BW38" s="40">
        <v>24577.539999999994</v>
      </c>
      <c r="BX38" s="40">
        <v>4282.8399999999892</v>
      </c>
      <c r="BY38" s="40">
        <v>28860.379999999997</v>
      </c>
      <c r="CA38" s="24" t="s">
        <v>1355</v>
      </c>
      <c r="CB38" s="40">
        <v>2638.45</v>
      </c>
      <c r="CC38" s="40">
        <v>474.91999999999905</v>
      </c>
      <c r="CD38" s="40">
        <v>3113.37</v>
      </c>
      <c r="CF38" s="24">
        <v>1810</v>
      </c>
      <c r="CG38" s="40">
        <v>1680</v>
      </c>
      <c r="CH38" s="40">
        <v>0</v>
      </c>
      <c r="CI38" s="40">
        <v>1680</v>
      </c>
      <c r="CK38"/>
      <c r="CL38"/>
      <c r="CM38"/>
      <c r="CN38"/>
      <c r="CZ38" s="24">
        <v>1454</v>
      </c>
      <c r="DA38" s="40">
        <v>586.95000000000005</v>
      </c>
      <c r="DB38" s="40">
        <v>105.64999999999989</v>
      </c>
      <c r="DC38" s="40">
        <v>692.6</v>
      </c>
      <c r="DE38" s="38" t="s">
        <v>2013</v>
      </c>
      <c r="DF38" s="40">
        <v>53</v>
      </c>
      <c r="DG38" s="40">
        <v>9.5399999999999991</v>
      </c>
      <c r="DH38" s="40">
        <v>62.54</v>
      </c>
    </row>
    <row r="39" spans="4:112">
      <c r="D39" s="24" t="s">
        <v>1617</v>
      </c>
      <c r="E39" s="21">
        <v>1</v>
      </c>
      <c r="G39" s="24" t="s">
        <v>2158</v>
      </c>
      <c r="H39" s="21">
        <v>3275.59</v>
      </c>
      <c r="J39" s="24" t="s">
        <v>348</v>
      </c>
      <c r="K39" s="21">
        <v>22</v>
      </c>
      <c r="L39" s="21">
        <v>7154.7499999999982</v>
      </c>
      <c r="M39" s="21">
        <v>1287.8499999999985</v>
      </c>
      <c r="N39" s="21">
        <v>8442.6</v>
      </c>
      <c r="R39" s="27">
        <v>45793</v>
      </c>
      <c r="S39" s="21">
        <v>13</v>
      </c>
      <c r="T39" s="21">
        <v>2172.5299999999997</v>
      </c>
      <c r="U39" s="21">
        <v>391.06999999999994</v>
      </c>
      <c r="V39" s="21">
        <v>2563.6000000000004</v>
      </c>
      <c r="X39" s="27">
        <v>45793</v>
      </c>
      <c r="Y39" s="21">
        <v>5</v>
      </c>
      <c r="Z39" s="21">
        <v>-2172.5300000000002</v>
      </c>
      <c r="AA39" s="21">
        <v>-391.06999999999994</v>
      </c>
      <c r="AB39" s="21">
        <v>-2563.6</v>
      </c>
      <c r="AD39" s="24" t="s">
        <v>1618</v>
      </c>
      <c r="AE39" s="40">
        <v>2</v>
      </c>
      <c r="AF39" s="40">
        <v>110.17</v>
      </c>
      <c r="AG39" s="40">
        <v>19.839999999999989</v>
      </c>
      <c r="AH39" s="40">
        <v>130.01</v>
      </c>
      <c r="AI39" s="40">
        <v>110.17</v>
      </c>
      <c r="AJ39" s="40">
        <v>19.839999999999989</v>
      </c>
      <c r="AK39" s="40">
        <v>130.01</v>
      </c>
      <c r="AL39" s="24" t="s">
        <v>1618</v>
      </c>
      <c r="AM39"/>
      <c r="AN39" s="24" t="s">
        <v>1618</v>
      </c>
      <c r="AO39" s="21">
        <v>1</v>
      </c>
      <c r="AP39" s="21">
        <v>-110.17</v>
      </c>
      <c r="AQ39" s="21">
        <v>-19.84</v>
      </c>
      <c r="AR39" s="21">
        <v>-130.01</v>
      </c>
      <c r="AS39" s="21" t="str">
        <f t="shared" si="0"/>
        <v>E001-00000493</v>
      </c>
      <c r="AT39" s="21">
        <f t="shared" si="1"/>
        <v>1</v>
      </c>
      <c r="AU39" s="21">
        <f t="shared" si="2"/>
        <v>0</v>
      </c>
      <c r="AW39" s="8" t="s">
        <v>1618</v>
      </c>
      <c r="AX39" s="39">
        <v>110.17</v>
      </c>
      <c r="AY39" s="39">
        <v>19.84</v>
      </c>
      <c r="AZ39" s="39">
        <v>130.01</v>
      </c>
      <c r="BA39">
        <f t="shared" si="3"/>
        <v>1</v>
      </c>
      <c r="BB39">
        <f t="shared" si="4"/>
        <v>1</v>
      </c>
      <c r="BJ39" s="24" t="s">
        <v>1618</v>
      </c>
      <c r="BK39" s="40">
        <v>2</v>
      </c>
      <c r="BL39" s="40">
        <v>110.17</v>
      </c>
      <c r="BM39" s="40">
        <v>19.839999999999989</v>
      </c>
      <c r="BN39" s="40">
        <v>130.01</v>
      </c>
      <c r="BO39"/>
      <c r="BP39"/>
      <c r="BQ39"/>
      <c r="BR39"/>
      <c r="BS39"/>
      <c r="BT39"/>
      <c r="BV39" s="24">
        <v>6963</v>
      </c>
      <c r="BW39" s="40">
        <v>4920.34</v>
      </c>
      <c r="BX39" s="40">
        <v>885.66</v>
      </c>
      <c r="BY39" s="40">
        <v>5806</v>
      </c>
      <c r="CA39" s="24" t="s">
        <v>1123</v>
      </c>
      <c r="CB39" s="40">
        <v>153442.54999999999</v>
      </c>
      <c r="CC39" s="40">
        <v>24712.66999999998</v>
      </c>
      <c r="CD39" s="40">
        <v>178155.22</v>
      </c>
      <c r="CF39" s="24">
        <v>1811</v>
      </c>
      <c r="CG39" s="40">
        <v>825</v>
      </c>
      <c r="CH39" s="40">
        <v>148.5</v>
      </c>
      <c r="CI39" s="40">
        <v>973.5</v>
      </c>
      <c r="CK39"/>
      <c r="CL39"/>
      <c r="CM39"/>
      <c r="CN39"/>
      <c r="CZ39" s="24">
        <v>1455</v>
      </c>
      <c r="DA39" s="40">
        <v>101.7</v>
      </c>
      <c r="DB39" s="40">
        <v>18.309999999999999</v>
      </c>
      <c r="DC39" s="40">
        <v>120.01</v>
      </c>
      <c r="DE39" s="38" t="s">
        <v>1970</v>
      </c>
      <c r="DF39" s="40">
        <v>4570</v>
      </c>
      <c r="DG39" s="40">
        <v>0</v>
      </c>
      <c r="DH39" s="40">
        <v>4570</v>
      </c>
    </row>
    <row r="40" spans="4:112">
      <c r="D40" s="24" t="s">
        <v>214</v>
      </c>
      <c r="E40" s="21">
        <v>1</v>
      </c>
      <c r="G40" s="24" t="s">
        <v>1974</v>
      </c>
      <c r="H40" s="21">
        <v>1000</v>
      </c>
      <c r="J40" s="24" t="s">
        <v>286</v>
      </c>
      <c r="K40" s="21">
        <v>3</v>
      </c>
      <c r="L40" s="21">
        <v>653.99</v>
      </c>
      <c r="M40" s="21">
        <v>117.709999999999</v>
      </c>
      <c r="N40" s="21">
        <v>771.69999999999993</v>
      </c>
      <c r="R40" s="27">
        <v>45796</v>
      </c>
      <c r="S40" s="21">
        <v>5</v>
      </c>
      <c r="T40" s="21">
        <v>1553.9</v>
      </c>
      <c r="U40" s="21">
        <v>279.69999999999879</v>
      </c>
      <c r="V40" s="21">
        <v>1833.6</v>
      </c>
      <c r="X40" s="27">
        <v>45796</v>
      </c>
      <c r="Y40" s="21">
        <v>3</v>
      </c>
      <c r="Z40" s="21">
        <v>-1553.9</v>
      </c>
      <c r="AA40" s="21">
        <v>-279.7</v>
      </c>
      <c r="AB40" s="21">
        <v>-1833.6000000000001</v>
      </c>
      <c r="AD40" s="24" t="s">
        <v>1644</v>
      </c>
      <c r="AE40" s="40">
        <v>2</v>
      </c>
      <c r="AF40" s="40">
        <v>12677.65</v>
      </c>
      <c r="AG40" s="40">
        <v>2281.97999999999</v>
      </c>
      <c r="AH40" s="40">
        <v>14959.63</v>
      </c>
      <c r="AI40" s="40">
        <v>12677.65</v>
      </c>
      <c r="AJ40" s="40">
        <v>2281.97999999999</v>
      </c>
      <c r="AK40" s="40">
        <v>14959.63</v>
      </c>
      <c r="AL40" s="24" t="s">
        <v>1644</v>
      </c>
      <c r="AM40"/>
      <c r="AN40" s="24" t="s">
        <v>1644</v>
      </c>
      <c r="AO40" s="21">
        <v>1</v>
      </c>
      <c r="AP40" s="21">
        <v>-12677.65</v>
      </c>
      <c r="AQ40" s="21">
        <v>-2281.98</v>
      </c>
      <c r="AR40" s="21">
        <v>-14959.63</v>
      </c>
      <c r="AS40" s="21" t="str">
        <f t="shared" si="0"/>
        <v>E001-00000537</v>
      </c>
      <c r="AT40" s="21">
        <f t="shared" si="1"/>
        <v>1</v>
      </c>
      <c r="AU40" s="21">
        <f t="shared" si="2"/>
        <v>0</v>
      </c>
      <c r="AW40" s="8" t="s">
        <v>1644</v>
      </c>
      <c r="AX40" s="39">
        <v>12677.65</v>
      </c>
      <c r="AY40" s="39">
        <v>2281.98</v>
      </c>
      <c r="AZ40" s="39">
        <v>14959.63</v>
      </c>
      <c r="BA40">
        <f t="shared" si="3"/>
        <v>1</v>
      </c>
      <c r="BB40">
        <f t="shared" si="4"/>
        <v>1</v>
      </c>
      <c r="BJ40" s="24" t="s">
        <v>1644</v>
      </c>
      <c r="BK40" s="40">
        <v>2</v>
      </c>
      <c r="BL40" s="40">
        <v>12677.65</v>
      </c>
      <c r="BM40" s="40">
        <v>2281.97999999999</v>
      </c>
      <c r="BN40" s="40">
        <v>14959.63</v>
      </c>
      <c r="BO40"/>
      <c r="BP40"/>
      <c r="BQ40"/>
      <c r="BR40"/>
      <c r="BS40"/>
      <c r="BT40"/>
      <c r="BV40" s="24" t="s">
        <v>41</v>
      </c>
      <c r="BW40" s="33">
        <v>671100.61827000009</v>
      </c>
      <c r="BX40" s="33">
        <v>100981.31286999982</v>
      </c>
      <c r="BY40" s="33">
        <v>772081.93114</v>
      </c>
      <c r="CA40" s="24" t="s">
        <v>1431</v>
      </c>
      <c r="CB40" s="40">
        <v>24621.97</v>
      </c>
      <c r="CC40" s="40">
        <v>4431.9499999999989</v>
      </c>
      <c r="CD40" s="40">
        <v>29053.920000000002</v>
      </c>
      <c r="CF40" s="24">
        <v>1812</v>
      </c>
      <c r="CG40" s="40">
        <v>3202.99</v>
      </c>
      <c r="CH40" s="40">
        <v>576.54</v>
      </c>
      <c r="CI40" s="40">
        <v>3779.53</v>
      </c>
      <c r="CK40"/>
      <c r="CL40"/>
      <c r="CM40"/>
      <c r="CN40"/>
      <c r="CZ40" s="24">
        <v>1457</v>
      </c>
      <c r="DA40" s="40">
        <v>870.59</v>
      </c>
      <c r="DB40" s="40">
        <v>156.70999999999901</v>
      </c>
      <c r="DC40" s="40">
        <v>1027.3</v>
      </c>
      <c r="DE40" s="38" t="s">
        <v>1998</v>
      </c>
      <c r="DF40" s="40">
        <v>456</v>
      </c>
      <c r="DG40" s="40">
        <v>82.08</v>
      </c>
      <c r="DH40" s="40">
        <v>538.08000000000004</v>
      </c>
    </row>
    <row r="41" spans="4:112">
      <c r="D41" s="24" t="s">
        <v>1618</v>
      </c>
      <c r="E41" s="21">
        <v>2</v>
      </c>
      <c r="G41" s="24" t="s">
        <v>1975</v>
      </c>
      <c r="H41" s="21">
        <v>3261.02</v>
      </c>
      <c r="J41" s="24" t="s">
        <v>353</v>
      </c>
      <c r="K41" s="21">
        <v>1</v>
      </c>
      <c r="L41" s="21">
        <v>422.88</v>
      </c>
      <c r="M41" s="21">
        <v>76.12</v>
      </c>
      <c r="N41" s="21">
        <v>499</v>
      </c>
      <c r="R41" s="27">
        <v>45798</v>
      </c>
      <c r="S41" s="21">
        <v>2</v>
      </c>
      <c r="T41" s="21">
        <v>409.49</v>
      </c>
      <c r="U41" s="21">
        <v>30.509999999999899</v>
      </c>
      <c r="V41" s="21">
        <v>440</v>
      </c>
      <c r="X41" s="27">
        <v>45798</v>
      </c>
      <c r="Y41" s="21">
        <v>2</v>
      </c>
      <c r="Z41" s="21">
        <v>-409.49</v>
      </c>
      <c r="AA41" s="21">
        <v>-30.51</v>
      </c>
      <c r="AB41" s="21">
        <v>-440</v>
      </c>
      <c r="AD41" s="24" t="s">
        <v>1614</v>
      </c>
      <c r="AE41" s="40">
        <v>1</v>
      </c>
      <c r="AF41" s="40">
        <v>7000</v>
      </c>
      <c r="AG41" s="40">
        <v>0</v>
      </c>
      <c r="AH41" s="40">
        <v>7000</v>
      </c>
      <c r="AI41" s="40">
        <v>7000</v>
      </c>
      <c r="AJ41" s="40">
        <v>0</v>
      </c>
      <c r="AK41" s="40">
        <v>7000</v>
      </c>
      <c r="AL41" s="24" t="s">
        <v>1614</v>
      </c>
      <c r="AM41"/>
      <c r="AN41" s="24" t="s">
        <v>1614</v>
      </c>
      <c r="AO41" s="21">
        <v>1</v>
      </c>
      <c r="AP41" s="21">
        <v>-7000</v>
      </c>
      <c r="AR41" s="21">
        <v>-7000</v>
      </c>
      <c r="AS41" s="21" t="str">
        <f t="shared" si="0"/>
        <v>E001-18</v>
      </c>
      <c r="AT41" s="21">
        <f t="shared" si="1"/>
        <v>1</v>
      </c>
      <c r="AU41" s="21">
        <f t="shared" si="2"/>
        <v>0</v>
      </c>
      <c r="AW41" s="8" t="s">
        <v>1614</v>
      </c>
      <c r="AX41" s="39">
        <v>7000</v>
      </c>
      <c r="AY41" s="39">
        <v>0</v>
      </c>
      <c r="AZ41" s="39">
        <v>7000</v>
      </c>
      <c r="BA41">
        <f t="shared" si="3"/>
        <v>1</v>
      </c>
      <c r="BB41">
        <f t="shared" si="4"/>
        <v>1</v>
      </c>
      <c r="BJ41" s="24" t="s">
        <v>1614</v>
      </c>
      <c r="BK41" s="40">
        <v>1</v>
      </c>
      <c r="BL41" s="40">
        <v>7000</v>
      </c>
      <c r="BM41" s="40">
        <v>0</v>
      </c>
      <c r="BN41" s="40">
        <v>7000</v>
      </c>
      <c r="BO41"/>
      <c r="BP41"/>
      <c r="BQ41"/>
      <c r="BR41"/>
      <c r="BS41"/>
      <c r="BT41"/>
      <c r="BV41"/>
      <c r="BW41"/>
      <c r="BX41"/>
      <c r="BY41"/>
      <c r="CA41" s="24" t="s">
        <v>1249</v>
      </c>
      <c r="CB41" s="40">
        <v>21430.98</v>
      </c>
      <c r="CC41" s="40">
        <v>3857.5799999999899</v>
      </c>
      <c r="CD41" s="40">
        <v>25288.559999999998</v>
      </c>
      <c r="CF41" s="24">
        <v>1813</v>
      </c>
      <c r="CG41" s="40">
        <v>9657.44</v>
      </c>
      <c r="CH41" s="40">
        <v>1738.34</v>
      </c>
      <c r="CI41" s="40">
        <v>11395.78</v>
      </c>
      <c r="CK41"/>
      <c r="CL41"/>
      <c r="CM41"/>
      <c r="CN41"/>
      <c r="CZ41" s="24">
        <v>1479</v>
      </c>
      <c r="DA41" s="40">
        <v>350</v>
      </c>
      <c r="DB41" s="40">
        <v>0</v>
      </c>
      <c r="DC41" s="40">
        <v>350</v>
      </c>
      <c r="DE41" s="38" t="s">
        <v>2119</v>
      </c>
      <c r="DF41" s="40">
        <v>4521.1899999999996</v>
      </c>
      <c r="DG41" s="40">
        <v>813.81</v>
      </c>
      <c r="DH41" s="40">
        <v>5335</v>
      </c>
    </row>
    <row r="42" spans="4:112">
      <c r="D42" s="24" t="s">
        <v>1619</v>
      </c>
      <c r="E42" s="21">
        <v>9</v>
      </c>
      <c r="G42" s="24" t="s">
        <v>1976</v>
      </c>
      <c r="H42" s="21">
        <v>308</v>
      </c>
      <c r="J42" s="24" t="s">
        <v>355</v>
      </c>
      <c r="K42" s="21">
        <v>2</v>
      </c>
      <c r="L42" s="21">
        <v>33.730000000000004</v>
      </c>
      <c r="M42" s="21">
        <v>6.0699999999999799</v>
      </c>
      <c r="N42" s="21">
        <v>39.799999999999997</v>
      </c>
      <c r="R42" s="27">
        <v>45800</v>
      </c>
      <c r="S42" s="21">
        <v>12</v>
      </c>
      <c r="T42" s="21">
        <v>2724.59</v>
      </c>
      <c r="U42" s="21">
        <v>490.409999999999</v>
      </c>
      <c r="V42" s="21">
        <v>3215</v>
      </c>
      <c r="X42" s="27">
        <v>45800</v>
      </c>
      <c r="Y42" s="21">
        <v>1</v>
      </c>
      <c r="Z42" s="21">
        <v>-2724.59</v>
      </c>
      <c r="AA42" s="21">
        <v>-490.41</v>
      </c>
      <c r="AB42" s="21">
        <v>-3215</v>
      </c>
      <c r="AD42" s="24" t="s">
        <v>1613</v>
      </c>
      <c r="AE42" s="40">
        <v>1</v>
      </c>
      <c r="AF42" s="40">
        <v>5400</v>
      </c>
      <c r="AG42" s="40">
        <v>0</v>
      </c>
      <c r="AH42" s="40">
        <v>5400</v>
      </c>
      <c r="AI42" s="40">
        <v>5400</v>
      </c>
      <c r="AJ42" s="40">
        <v>0</v>
      </c>
      <c r="AK42" s="40">
        <v>5400</v>
      </c>
      <c r="AL42" s="24" t="s">
        <v>1613</v>
      </c>
      <c r="AM42"/>
      <c r="AN42" s="24" t="s">
        <v>1613</v>
      </c>
      <c r="AO42" s="21">
        <v>1</v>
      </c>
      <c r="AP42" s="21">
        <v>-5400</v>
      </c>
      <c r="AR42" s="21">
        <v>-5400</v>
      </c>
      <c r="AS42" s="21" t="str">
        <f t="shared" si="0"/>
        <v>E001-20</v>
      </c>
      <c r="AT42" s="21">
        <f t="shared" si="1"/>
        <v>1</v>
      </c>
      <c r="AU42" s="21">
        <f t="shared" si="2"/>
        <v>0</v>
      </c>
      <c r="AW42" s="8" t="s">
        <v>1613</v>
      </c>
      <c r="AX42" s="39">
        <v>5400</v>
      </c>
      <c r="AY42" s="39">
        <v>0</v>
      </c>
      <c r="AZ42" s="39">
        <v>5400</v>
      </c>
      <c r="BA42">
        <f t="shared" si="3"/>
        <v>1</v>
      </c>
      <c r="BB42">
        <f t="shared" si="4"/>
        <v>1</v>
      </c>
      <c r="BJ42" s="24" t="s">
        <v>1613</v>
      </c>
      <c r="BK42" s="40">
        <v>1</v>
      </c>
      <c r="BL42" s="40">
        <v>5400</v>
      </c>
      <c r="BM42" s="40">
        <v>0</v>
      </c>
      <c r="BN42" s="40">
        <v>5400</v>
      </c>
      <c r="BO42"/>
      <c r="BP42"/>
      <c r="BQ42"/>
      <c r="BR42"/>
      <c r="BS42"/>
      <c r="BT42"/>
      <c r="BV42"/>
      <c r="BW42"/>
      <c r="BX42"/>
      <c r="BY42"/>
      <c r="CA42" s="24" t="s">
        <v>1129</v>
      </c>
      <c r="CB42" s="40">
        <v>76.760000000000005</v>
      </c>
      <c r="CC42" s="40">
        <v>13.819999999999901</v>
      </c>
      <c r="CD42" s="40">
        <v>90.58</v>
      </c>
      <c r="CF42" s="24">
        <v>1814</v>
      </c>
      <c r="CG42" s="40">
        <v>1095.76</v>
      </c>
      <c r="CH42" s="40">
        <v>197.2399999999989</v>
      </c>
      <c r="CI42" s="40">
        <v>1293</v>
      </c>
      <c r="CK42"/>
      <c r="CL42"/>
      <c r="CM42"/>
      <c r="CN42"/>
      <c r="CZ42" s="24">
        <v>1484</v>
      </c>
      <c r="DA42" s="40">
        <v>38.11</v>
      </c>
      <c r="DB42" s="40">
        <v>6.8699999999999699</v>
      </c>
      <c r="DC42" s="40">
        <v>44.98</v>
      </c>
      <c r="DE42" s="38" t="s">
        <v>2130</v>
      </c>
      <c r="DF42" s="40">
        <v>100</v>
      </c>
      <c r="DG42" s="40">
        <v>18</v>
      </c>
      <c r="DH42" s="40">
        <v>118</v>
      </c>
    </row>
    <row r="43" spans="4:112">
      <c r="D43" s="24" t="s">
        <v>208</v>
      </c>
      <c r="E43" s="21">
        <v>1</v>
      </c>
      <c r="G43" s="24" t="s">
        <v>1977</v>
      </c>
      <c r="H43" s="21">
        <v>880</v>
      </c>
      <c r="J43" s="24" t="s">
        <v>357</v>
      </c>
      <c r="K43" s="21">
        <v>2</v>
      </c>
      <c r="L43" s="21">
        <v>575.98</v>
      </c>
      <c r="M43" s="21">
        <v>103.67999999999998</v>
      </c>
      <c r="N43" s="21">
        <v>679.66</v>
      </c>
      <c r="R43" s="27">
        <v>45801</v>
      </c>
      <c r="S43" s="21">
        <v>1</v>
      </c>
      <c r="T43" s="21">
        <v>500</v>
      </c>
      <c r="U43" s="21">
        <v>0</v>
      </c>
      <c r="V43" s="21">
        <v>500</v>
      </c>
      <c r="X43" s="27">
        <v>45801</v>
      </c>
      <c r="Y43" s="21">
        <v>1</v>
      </c>
      <c r="Z43" s="21">
        <v>-500</v>
      </c>
      <c r="AB43" s="21">
        <v>-500</v>
      </c>
      <c r="AD43" s="24" t="s">
        <v>241</v>
      </c>
      <c r="AE43" s="40">
        <v>1</v>
      </c>
      <c r="AF43" s="40">
        <v>160</v>
      </c>
      <c r="AG43" s="40">
        <v>0</v>
      </c>
      <c r="AH43" s="40">
        <v>160</v>
      </c>
      <c r="AI43" s="40">
        <v>160</v>
      </c>
      <c r="AJ43" s="40">
        <v>0</v>
      </c>
      <c r="AK43" s="40">
        <v>160</v>
      </c>
      <c r="AL43" s="24" t="s">
        <v>241</v>
      </c>
      <c r="AM43"/>
      <c r="AN43" s="24" t="s">
        <v>241</v>
      </c>
      <c r="AO43" s="21">
        <v>1</v>
      </c>
      <c r="AP43" s="21">
        <v>-160</v>
      </c>
      <c r="AR43" s="21">
        <v>-160</v>
      </c>
      <c r="AS43" s="21" t="str">
        <f t="shared" si="0"/>
        <v>E001-38</v>
      </c>
      <c r="AT43" s="21">
        <f t="shared" si="1"/>
        <v>1</v>
      </c>
      <c r="AU43" s="21">
        <f t="shared" si="2"/>
        <v>0</v>
      </c>
      <c r="AW43" s="8" t="s">
        <v>241</v>
      </c>
      <c r="AX43" s="39">
        <v>160</v>
      </c>
      <c r="AY43" s="39">
        <v>0</v>
      </c>
      <c r="AZ43" s="39">
        <v>160</v>
      </c>
      <c r="BA43">
        <f t="shared" si="3"/>
        <v>1</v>
      </c>
      <c r="BB43">
        <f t="shared" si="4"/>
        <v>1</v>
      </c>
      <c r="BJ43" s="24" t="s">
        <v>241</v>
      </c>
      <c r="BK43" s="40">
        <v>1</v>
      </c>
      <c r="BL43" s="40">
        <v>160</v>
      </c>
      <c r="BM43" s="40">
        <v>0</v>
      </c>
      <c r="BN43" s="40">
        <v>160</v>
      </c>
      <c r="BO43"/>
      <c r="BP43"/>
      <c r="BQ43"/>
      <c r="BR43"/>
      <c r="BS43"/>
      <c r="BT43"/>
      <c r="BV43"/>
      <c r="BW43"/>
      <c r="BX43"/>
      <c r="BY43"/>
      <c r="CA43" s="24" t="s">
        <v>1392</v>
      </c>
      <c r="CB43" s="40">
        <v>71.06</v>
      </c>
      <c r="CC43" s="40">
        <v>12.789999999999988</v>
      </c>
      <c r="CD43" s="40">
        <v>83.85</v>
      </c>
      <c r="CF43" s="24">
        <v>1815</v>
      </c>
      <c r="CG43" s="40">
        <v>100</v>
      </c>
      <c r="CH43" s="40">
        <v>18</v>
      </c>
      <c r="CI43" s="40">
        <v>118</v>
      </c>
      <c r="CK43"/>
      <c r="CL43"/>
      <c r="CM43"/>
      <c r="CN43"/>
      <c r="CZ43" s="24">
        <v>1488</v>
      </c>
      <c r="DA43" s="40">
        <v>2081.3000000000002</v>
      </c>
      <c r="DB43" s="40">
        <v>374.62999999999897</v>
      </c>
      <c r="DC43" s="40">
        <v>2455.9299999999998</v>
      </c>
      <c r="DE43" s="38" t="s">
        <v>2023</v>
      </c>
      <c r="DF43" s="40">
        <v>46.53</v>
      </c>
      <c r="DG43" s="40">
        <v>8.3699999999999903</v>
      </c>
      <c r="DH43" s="40">
        <v>54.9</v>
      </c>
    </row>
    <row r="44" spans="4:112">
      <c r="D44" s="24" t="s">
        <v>1620</v>
      </c>
      <c r="E44" s="21">
        <v>1</v>
      </c>
      <c r="G44" s="24" t="s">
        <v>1978</v>
      </c>
      <c r="H44" s="21">
        <v>216.67</v>
      </c>
      <c r="J44" s="24" t="s">
        <v>293</v>
      </c>
      <c r="K44" s="21">
        <v>4</v>
      </c>
      <c r="L44" s="21">
        <v>512.36</v>
      </c>
      <c r="M44" s="21">
        <v>11.59</v>
      </c>
      <c r="N44" s="21">
        <v>523.95000000000005</v>
      </c>
      <c r="R44" s="27">
        <v>45803</v>
      </c>
      <c r="S44" s="21">
        <v>10</v>
      </c>
      <c r="T44" s="21">
        <v>5865.2700000000023</v>
      </c>
      <c r="U44" s="21">
        <v>1055.7299999999973</v>
      </c>
      <c r="V44" s="21">
        <v>6921</v>
      </c>
      <c r="X44" s="27">
        <v>45803</v>
      </c>
      <c r="Y44" s="21">
        <v>4</v>
      </c>
      <c r="Z44" s="21">
        <v>-5865.2699999999995</v>
      </c>
      <c r="AA44" s="21">
        <v>-1055.73</v>
      </c>
      <c r="AB44" s="21">
        <v>-6921</v>
      </c>
      <c r="AD44" s="24" t="s">
        <v>1006</v>
      </c>
      <c r="AE44" s="40">
        <v>1</v>
      </c>
      <c r="AF44" s="40">
        <v>840</v>
      </c>
      <c r="AG44" s="40">
        <v>151.19999999999999</v>
      </c>
      <c r="AH44" s="40">
        <v>991.2</v>
      </c>
      <c r="AI44" s="40">
        <v>840</v>
      </c>
      <c r="AJ44" s="40">
        <v>151.19999999999999</v>
      </c>
      <c r="AK44" s="40">
        <v>991.2</v>
      </c>
      <c r="AL44" s="24" t="s">
        <v>1006</v>
      </c>
      <c r="AM44"/>
      <c r="AN44" s="24" t="s">
        <v>1006</v>
      </c>
      <c r="AO44" s="21">
        <v>1</v>
      </c>
      <c r="AP44" s="21">
        <v>-840</v>
      </c>
      <c r="AQ44" s="21">
        <v>-151.19999999999999</v>
      </c>
      <c r="AR44" s="21">
        <v>-991.2</v>
      </c>
      <c r="AS44" s="21" t="str">
        <f t="shared" si="0"/>
        <v>F E001-00000005</v>
      </c>
      <c r="AT44" s="21">
        <f t="shared" si="1"/>
        <v>1</v>
      </c>
      <c r="AU44" s="21">
        <f t="shared" si="2"/>
        <v>0</v>
      </c>
      <c r="AW44" s="8" t="s">
        <v>1006</v>
      </c>
      <c r="AX44" s="39">
        <v>840</v>
      </c>
      <c r="AY44" s="39">
        <v>151.19999999999999</v>
      </c>
      <c r="AZ44" s="39">
        <v>991.2</v>
      </c>
      <c r="BA44">
        <f t="shared" si="3"/>
        <v>1</v>
      </c>
      <c r="BB44">
        <f t="shared" si="4"/>
        <v>1</v>
      </c>
      <c r="BJ44" s="24" t="s">
        <v>1006</v>
      </c>
      <c r="BK44" s="40">
        <v>1</v>
      </c>
      <c r="BL44" s="40">
        <v>840</v>
      </c>
      <c r="BM44" s="40">
        <v>151.19999999999999</v>
      </c>
      <c r="BN44" s="40">
        <v>991.2</v>
      </c>
      <c r="BO44"/>
      <c r="BP44"/>
      <c r="BQ44"/>
      <c r="BR44"/>
      <c r="BS44"/>
      <c r="BT44"/>
      <c r="BV44"/>
      <c r="BW44"/>
      <c r="BX44"/>
      <c r="BY44"/>
      <c r="CA44" s="24" t="s">
        <v>1328</v>
      </c>
      <c r="CB44" s="40">
        <v>241.1</v>
      </c>
      <c r="CC44" s="40">
        <v>43.399999999999899</v>
      </c>
      <c r="CD44" s="40">
        <v>284.5</v>
      </c>
      <c r="CF44" s="24">
        <v>1816</v>
      </c>
      <c r="CG44" s="40">
        <v>1550.703</v>
      </c>
      <c r="CH44" s="40">
        <v>279.12654000000003</v>
      </c>
      <c r="CI44" s="40">
        <v>1829.8295400000002</v>
      </c>
      <c r="CK44"/>
      <c r="CL44"/>
      <c r="CM44"/>
      <c r="CN44"/>
      <c r="CZ44" s="24">
        <v>1492</v>
      </c>
      <c r="DA44" s="40">
        <v>3780</v>
      </c>
      <c r="DB44" s="40">
        <v>680.4</v>
      </c>
      <c r="DC44" s="40">
        <v>4460.3999999999996</v>
      </c>
      <c r="DE44" s="38" t="s">
        <v>2012</v>
      </c>
      <c r="DF44" s="40">
        <v>2700</v>
      </c>
      <c r="DG44" s="40">
        <v>486</v>
      </c>
      <c r="DH44" s="40">
        <v>3186</v>
      </c>
    </row>
    <row r="45" spans="4:112">
      <c r="D45" s="24" t="s">
        <v>1621</v>
      </c>
      <c r="E45" s="21">
        <v>1</v>
      </c>
      <c r="G45" s="24" t="s">
        <v>1979</v>
      </c>
      <c r="H45" s="21">
        <v>6425.8</v>
      </c>
      <c r="J45" s="24" t="s">
        <v>314</v>
      </c>
      <c r="K45" s="21">
        <v>3</v>
      </c>
      <c r="L45" s="21">
        <v>575.24</v>
      </c>
      <c r="M45" s="21">
        <v>0</v>
      </c>
      <c r="N45" s="21">
        <v>575.24</v>
      </c>
      <c r="R45" s="27">
        <v>45805</v>
      </c>
      <c r="S45" s="21">
        <v>4</v>
      </c>
      <c r="T45" s="21">
        <v>21430</v>
      </c>
      <c r="U45" s="21">
        <v>3857.3999999999901</v>
      </c>
      <c r="V45" s="21">
        <v>25287.4</v>
      </c>
      <c r="X45" s="27">
        <v>45805</v>
      </c>
      <c r="Y45" s="21">
        <v>1</v>
      </c>
      <c r="Z45" s="21">
        <v>-21430</v>
      </c>
      <c r="AA45" s="21">
        <v>-3857.4</v>
      </c>
      <c r="AB45" s="21">
        <v>-25287.4</v>
      </c>
      <c r="AD45" s="24" t="s">
        <v>722</v>
      </c>
      <c r="AE45" s="40">
        <v>1</v>
      </c>
      <c r="AF45" s="40">
        <v>5050</v>
      </c>
      <c r="AG45" s="40">
        <v>909</v>
      </c>
      <c r="AH45" s="40">
        <v>5959</v>
      </c>
      <c r="AI45" s="40">
        <v>5050</v>
      </c>
      <c r="AJ45" s="40">
        <v>909</v>
      </c>
      <c r="AK45" s="40">
        <v>5959</v>
      </c>
      <c r="AL45" s="24" t="s">
        <v>722</v>
      </c>
      <c r="AM45"/>
      <c r="AN45" s="24" t="s">
        <v>722</v>
      </c>
      <c r="AO45" s="21">
        <v>1</v>
      </c>
      <c r="AP45" s="21">
        <v>-5050</v>
      </c>
      <c r="AQ45" s="21">
        <v>-909</v>
      </c>
      <c r="AR45" s="21">
        <v>-5959</v>
      </c>
      <c r="AS45" s="21" t="str">
        <f t="shared" si="0"/>
        <v>F E001-00000008</v>
      </c>
      <c r="AT45" s="21">
        <f t="shared" si="1"/>
        <v>1</v>
      </c>
      <c r="AU45" s="21">
        <f t="shared" si="2"/>
        <v>0</v>
      </c>
      <c r="AW45" s="8" t="s">
        <v>722</v>
      </c>
      <c r="AX45" s="39">
        <v>5050</v>
      </c>
      <c r="AY45" s="39">
        <v>909</v>
      </c>
      <c r="AZ45" s="39">
        <v>5959</v>
      </c>
      <c r="BA45">
        <f t="shared" si="3"/>
        <v>1</v>
      </c>
      <c r="BB45">
        <f t="shared" si="4"/>
        <v>1</v>
      </c>
      <c r="BJ45" s="24" t="s">
        <v>722</v>
      </c>
      <c r="BK45" s="40">
        <v>1</v>
      </c>
      <c r="BL45" s="40">
        <v>5050</v>
      </c>
      <c r="BM45" s="40">
        <v>909</v>
      </c>
      <c r="BN45" s="40">
        <v>5959</v>
      </c>
      <c r="BO45"/>
      <c r="BP45"/>
      <c r="BQ45"/>
      <c r="BR45"/>
      <c r="BS45"/>
      <c r="BT45"/>
      <c r="BV45"/>
      <c r="BW45"/>
      <c r="BX45"/>
      <c r="BY45"/>
      <c r="CA45" s="24" t="s">
        <v>1377</v>
      </c>
      <c r="CB45" s="40">
        <v>571.9</v>
      </c>
      <c r="CC45" s="40">
        <v>0</v>
      </c>
      <c r="CD45" s="40">
        <v>571.9</v>
      </c>
      <c r="CF45" s="24">
        <v>1817</v>
      </c>
      <c r="CG45" s="40">
        <v>1936.78</v>
      </c>
      <c r="CH45" s="40">
        <v>348.62</v>
      </c>
      <c r="CI45" s="40">
        <v>2285.4</v>
      </c>
      <c r="CK45"/>
      <c r="CL45"/>
      <c r="CM45"/>
      <c r="CN45"/>
      <c r="CZ45" s="24">
        <v>1505</v>
      </c>
      <c r="DA45" s="40">
        <v>59.8</v>
      </c>
      <c r="DB45" s="40">
        <v>0</v>
      </c>
      <c r="DC45" s="40">
        <v>59.8</v>
      </c>
      <c r="DE45" s="38" t="s">
        <v>2107</v>
      </c>
      <c r="DF45" s="40">
        <v>122.88</v>
      </c>
      <c r="DG45" s="40">
        <v>22.12</v>
      </c>
      <c r="DH45" s="40">
        <v>145</v>
      </c>
    </row>
    <row r="46" spans="4:112">
      <c r="D46" s="24" t="s">
        <v>1622</v>
      </c>
      <c r="E46" s="21">
        <v>1</v>
      </c>
      <c r="G46" s="24" t="s">
        <v>1980</v>
      </c>
      <c r="H46" s="21">
        <v>132.78</v>
      </c>
      <c r="J46" s="24" t="s">
        <v>369</v>
      </c>
      <c r="K46" s="21">
        <v>6</v>
      </c>
      <c r="L46" s="21">
        <v>6480.34</v>
      </c>
      <c r="M46" s="21">
        <v>1166.4599999999991</v>
      </c>
      <c r="N46" s="21">
        <v>7646.8</v>
      </c>
      <c r="R46" s="27">
        <v>45806</v>
      </c>
      <c r="S46" s="21">
        <v>5</v>
      </c>
      <c r="T46" s="21">
        <v>10862</v>
      </c>
      <c r="U46" s="21">
        <v>1955.1599999999999</v>
      </c>
      <c r="V46" s="21">
        <v>12817.16</v>
      </c>
      <c r="X46" s="27">
        <v>45806</v>
      </c>
      <c r="Y46" s="21">
        <v>2</v>
      </c>
      <c r="Z46" s="21">
        <v>-10862</v>
      </c>
      <c r="AA46" s="21">
        <v>-1955.16</v>
      </c>
      <c r="AB46" s="21">
        <v>-12817.16</v>
      </c>
      <c r="AD46" s="24" t="s">
        <v>753</v>
      </c>
      <c r="AE46" s="40">
        <v>1</v>
      </c>
      <c r="AF46" s="40">
        <v>500</v>
      </c>
      <c r="AG46" s="40">
        <v>90</v>
      </c>
      <c r="AH46" s="40">
        <v>590</v>
      </c>
      <c r="AI46" s="40">
        <v>500</v>
      </c>
      <c r="AJ46" s="40">
        <v>90</v>
      </c>
      <c r="AK46" s="40">
        <v>590</v>
      </c>
      <c r="AL46" s="24" t="s">
        <v>753</v>
      </c>
      <c r="AM46"/>
      <c r="AN46" s="24" t="s">
        <v>753</v>
      </c>
      <c r="AO46" s="21">
        <v>1</v>
      </c>
      <c r="AP46" s="21">
        <v>-500</v>
      </c>
      <c r="AQ46" s="21">
        <v>-90</v>
      </c>
      <c r="AR46" s="21">
        <v>-590</v>
      </c>
      <c r="AS46" s="21" t="str">
        <f t="shared" si="0"/>
        <v>F E001-00000009</v>
      </c>
      <c r="AT46" s="21">
        <f t="shared" si="1"/>
        <v>1</v>
      </c>
      <c r="AU46" s="21">
        <f t="shared" si="2"/>
        <v>0</v>
      </c>
      <c r="AW46" s="8" t="s">
        <v>753</v>
      </c>
      <c r="AX46" s="39">
        <v>500</v>
      </c>
      <c r="AY46" s="39">
        <v>90</v>
      </c>
      <c r="AZ46" s="39">
        <v>590</v>
      </c>
      <c r="BA46">
        <f t="shared" si="3"/>
        <v>1</v>
      </c>
      <c r="BB46">
        <f t="shared" si="4"/>
        <v>1</v>
      </c>
      <c r="BJ46" s="24" t="s">
        <v>753</v>
      </c>
      <c r="BK46" s="40">
        <v>1</v>
      </c>
      <c r="BL46" s="40">
        <v>500</v>
      </c>
      <c r="BM46" s="40">
        <v>90</v>
      </c>
      <c r="BN46" s="40">
        <v>590</v>
      </c>
      <c r="BO46"/>
      <c r="BP46"/>
      <c r="BQ46"/>
      <c r="BR46"/>
      <c r="BS46"/>
      <c r="BT46"/>
      <c r="BV46"/>
      <c r="BW46"/>
      <c r="BX46"/>
      <c r="BY46"/>
      <c r="CA46" s="24" t="s">
        <v>1137</v>
      </c>
      <c r="CB46" s="40">
        <v>12791.01</v>
      </c>
      <c r="CC46" s="40">
        <v>2149.39</v>
      </c>
      <c r="CD46" s="40">
        <v>14940.4</v>
      </c>
      <c r="CF46" s="24">
        <v>1818</v>
      </c>
      <c r="CG46" s="40">
        <v>237.29</v>
      </c>
      <c r="CH46" s="40">
        <v>42.71</v>
      </c>
      <c r="CI46" s="40">
        <v>280</v>
      </c>
      <c r="CK46"/>
      <c r="CL46"/>
      <c r="CM46"/>
      <c r="CN46"/>
      <c r="CZ46" s="24">
        <v>1519</v>
      </c>
      <c r="DA46" s="40">
        <v>95</v>
      </c>
      <c r="DB46" s="40">
        <v>0</v>
      </c>
      <c r="DC46" s="40">
        <v>95</v>
      </c>
      <c r="DE46" s="38" t="s">
        <v>2080</v>
      </c>
      <c r="DF46" s="40">
        <v>525.55999999999995</v>
      </c>
      <c r="DG46" s="40">
        <v>94.599999999999596</v>
      </c>
      <c r="DH46" s="40">
        <v>620.16</v>
      </c>
    </row>
    <row r="47" spans="4:112">
      <c r="D47" s="24" t="s">
        <v>1623</v>
      </c>
      <c r="E47" s="21">
        <v>1</v>
      </c>
      <c r="G47" s="24" t="s">
        <v>1981</v>
      </c>
      <c r="H47" s="21">
        <v>4860.9399999999996</v>
      </c>
      <c r="J47" s="24" t="s">
        <v>378</v>
      </c>
      <c r="K47" s="21">
        <v>1</v>
      </c>
      <c r="L47" s="21">
        <v>456</v>
      </c>
      <c r="M47" s="21">
        <v>82.08</v>
      </c>
      <c r="N47" s="21">
        <v>538.08000000000004</v>
      </c>
      <c r="R47" s="27">
        <v>45807</v>
      </c>
      <c r="S47" s="21">
        <v>9</v>
      </c>
      <c r="T47" s="21">
        <v>4332.5599999999995</v>
      </c>
      <c r="U47" s="21">
        <v>617.85999999999979</v>
      </c>
      <c r="V47" s="21">
        <v>4950.42</v>
      </c>
      <c r="X47" s="27">
        <v>45807</v>
      </c>
      <c r="Y47" s="21">
        <v>5</v>
      </c>
      <c r="Z47" s="21">
        <v>-4332.5599999999995</v>
      </c>
      <c r="AA47" s="21">
        <v>-617.86</v>
      </c>
      <c r="AB47" s="21">
        <v>-4950.42</v>
      </c>
      <c r="AD47" s="24" t="s">
        <v>713</v>
      </c>
      <c r="AE47" s="40">
        <v>2</v>
      </c>
      <c r="AF47" s="40">
        <v>900</v>
      </c>
      <c r="AG47" s="40">
        <v>162</v>
      </c>
      <c r="AH47" s="40">
        <v>1062</v>
      </c>
      <c r="AI47" s="40">
        <v>900</v>
      </c>
      <c r="AJ47" s="40">
        <v>162</v>
      </c>
      <c r="AK47" s="40">
        <v>1062</v>
      </c>
      <c r="AL47" s="24" t="s">
        <v>713</v>
      </c>
      <c r="AM47"/>
      <c r="AN47" s="24" t="s">
        <v>713</v>
      </c>
      <c r="AO47" s="21">
        <v>1</v>
      </c>
      <c r="AP47" s="21">
        <v>-900</v>
      </c>
      <c r="AQ47" s="21">
        <v>-162</v>
      </c>
      <c r="AR47" s="21">
        <v>-1062</v>
      </c>
      <c r="AS47" s="21" t="str">
        <f t="shared" si="0"/>
        <v>F E001-00000010</v>
      </c>
      <c r="AT47" s="21">
        <f t="shared" si="1"/>
        <v>1</v>
      </c>
      <c r="AU47" s="21">
        <f t="shared" si="2"/>
        <v>0</v>
      </c>
      <c r="AW47" s="8" t="s">
        <v>713</v>
      </c>
      <c r="AX47" s="39">
        <v>900</v>
      </c>
      <c r="AY47" s="39">
        <v>162</v>
      </c>
      <c r="AZ47" s="39">
        <v>1062</v>
      </c>
      <c r="BA47">
        <f t="shared" si="3"/>
        <v>1</v>
      </c>
      <c r="BB47">
        <f t="shared" si="4"/>
        <v>1</v>
      </c>
      <c r="BJ47" s="24" t="s">
        <v>713</v>
      </c>
      <c r="BK47" s="40">
        <v>2</v>
      </c>
      <c r="BL47" s="40">
        <v>900</v>
      </c>
      <c r="BM47" s="40">
        <v>162</v>
      </c>
      <c r="BN47" s="40">
        <v>1062</v>
      </c>
      <c r="BO47"/>
      <c r="BP47"/>
      <c r="BQ47"/>
      <c r="BR47"/>
      <c r="BS47"/>
      <c r="BT47"/>
      <c r="BV47"/>
      <c r="BW47"/>
      <c r="BX47"/>
      <c r="BY47"/>
      <c r="CA47" s="24" t="s">
        <v>1086</v>
      </c>
      <c r="CB47" s="40">
        <v>103586.78</v>
      </c>
      <c r="CC47" s="40">
        <v>18645.779999999955</v>
      </c>
      <c r="CD47" s="40">
        <v>122232.56000000001</v>
      </c>
      <c r="CF47" s="24">
        <v>1822</v>
      </c>
      <c r="CG47" s="40">
        <v>288</v>
      </c>
      <c r="CH47" s="40">
        <v>51.839999999999897</v>
      </c>
      <c r="CI47" s="40">
        <v>339.84</v>
      </c>
      <c r="CK47"/>
      <c r="CL47"/>
      <c r="CM47"/>
      <c r="CN47"/>
      <c r="CZ47" s="24">
        <v>1529</v>
      </c>
      <c r="DA47" s="40">
        <v>906</v>
      </c>
      <c r="DB47" s="40">
        <v>0</v>
      </c>
      <c r="DC47" s="40">
        <v>906</v>
      </c>
      <c r="DE47" s="38" t="s">
        <v>2071</v>
      </c>
      <c r="DF47" s="40">
        <v>1.35</v>
      </c>
      <c r="DG47" s="40">
        <v>0.24</v>
      </c>
      <c r="DH47" s="40">
        <v>1.59</v>
      </c>
    </row>
    <row r="48" spans="4:112">
      <c r="D48" s="24" t="s">
        <v>1624</v>
      </c>
      <c r="E48" s="21">
        <v>1</v>
      </c>
      <c r="G48" s="24" t="s">
        <v>1982</v>
      </c>
      <c r="H48" s="21">
        <v>148.31</v>
      </c>
      <c r="J48" s="24" t="s">
        <v>279</v>
      </c>
      <c r="K48" s="21">
        <v>3</v>
      </c>
      <c r="L48" s="21">
        <v>18.73</v>
      </c>
      <c r="M48" s="21">
        <v>3.3699999999999899</v>
      </c>
      <c r="N48" s="21">
        <v>22.1</v>
      </c>
      <c r="R48" s="27">
        <v>45808</v>
      </c>
      <c r="S48" s="21">
        <v>1</v>
      </c>
      <c r="T48" s="21">
        <v>500</v>
      </c>
      <c r="U48" s="21">
        <v>0</v>
      </c>
      <c r="V48" s="21">
        <v>500</v>
      </c>
      <c r="X48" s="27">
        <v>45808</v>
      </c>
      <c r="Y48" s="21">
        <v>1</v>
      </c>
      <c r="Z48" s="21">
        <v>-500</v>
      </c>
      <c r="AB48" s="21">
        <v>-500</v>
      </c>
      <c r="AD48" s="24" t="s">
        <v>698</v>
      </c>
      <c r="AE48" s="40">
        <v>1</v>
      </c>
      <c r="AF48" s="40">
        <v>500</v>
      </c>
      <c r="AG48" s="40">
        <v>90</v>
      </c>
      <c r="AH48" s="40">
        <v>590</v>
      </c>
      <c r="AI48" s="40">
        <v>500</v>
      </c>
      <c r="AJ48" s="40">
        <v>90</v>
      </c>
      <c r="AK48" s="40">
        <v>590</v>
      </c>
      <c r="AL48" s="24" t="s">
        <v>698</v>
      </c>
      <c r="AM48"/>
      <c r="AN48" s="24" t="s">
        <v>698</v>
      </c>
      <c r="AO48" s="21">
        <v>1</v>
      </c>
      <c r="AP48" s="21">
        <v>-500</v>
      </c>
      <c r="AQ48" s="21">
        <v>-90</v>
      </c>
      <c r="AR48" s="21">
        <v>-590</v>
      </c>
      <c r="AS48" s="21" t="str">
        <f t="shared" si="0"/>
        <v>F E001-00000011</v>
      </c>
      <c r="AT48" s="21">
        <f t="shared" si="1"/>
        <v>1</v>
      </c>
      <c r="AU48" s="21">
        <f t="shared" si="2"/>
        <v>0</v>
      </c>
      <c r="AW48" s="8" t="s">
        <v>698</v>
      </c>
      <c r="AX48" s="39">
        <v>500</v>
      </c>
      <c r="AY48" s="39">
        <v>90</v>
      </c>
      <c r="AZ48" s="39">
        <v>590</v>
      </c>
      <c r="BA48">
        <f t="shared" si="3"/>
        <v>1</v>
      </c>
      <c r="BB48">
        <f t="shared" si="4"/>
        <v>1</v>
      </c>
      <c r="BJ48" s="24" t="s">
        <v>698</v>
      </c>
      <c r="BK48" s="40">
        <v>1</v>
      </c>
      <c r="BL48" s="40">
        <v>500</v>
      </c>
      <c r="BM48" s="40">
        <v>90</v>
      </c>
      <c r="BN48" s="40">
        <v>590</v>
      </c>
      <c r="BO48"/>
      <c r="BP48"/>
      <c r="BQ48"/>
      <c r="BR48"/>
      <c r="BS48"/>
      <c r="BT48"/>
      <c r="BV48"/>
      <c r="BW48"/>
      <c r="BX48"/>
      <c r="BY48"/>
      <c r="CA48" s="24" t="s">
        <v>1304</v>
      </c>
      <c r="CB48" s="40">
        <v>2450</v>
      </c>
      <c r="CC48" s="40">
        <v>0</v>
      </c>
      <c r="CD48" s="40">
        <v>2450</v>
      </c>
      <c r="CF48" s="24">
        <v>1823</v>
      </c>
      <c r="CG48" s="40">
        <v>133.9</v>
      </c>
      <c r="CH48" s="40">
        <v>24.099999999999898</v>
      </c>
      <c r="CI48" s="40">
        <v>158</v>
      </c>
      <c r="CK48"/>
      <c r="CL48"/>
      <c r="CM48"/>
      <c r="CN48"/>
      <c r="CZ48" s="24">
        <v>1532</v>
      </c>
      <c r="DA48" s="40">
        <v>512.36</v>
      </c>
      <c r="DB48" s="40">
        <v>11.59</v>
      </c>
      <c r="DC48" s="40">
        <v>523.95000000000005</v>
      </c>
      <c r="DE48" s="38" t="s">
        <v>1091</v>
      </c>
      <c r="DF48" s="40">
        <v>77.97</v>
      </c>
      <c r="DG48" s="40">
        <v>14.029999999999971</v>
      </c>
      <c r="DH48" s="40">
        <v>92</v>
      </c>
    </row>
    <row r="49" spans="4:112">
      <c r="D49" s="24" t="s">
        <v>1625</v>
      </c>
      <c r="E49" s="21">
        <v>1</v>
      </c>
      <c r="G49" s="24" t="s">
        <v>1983</v>
      </c>
      <c r="H49" s="21">
        <v>148.31</v>
      </c>
      <c r="J49" s="24" t="s">
        <v>363</v>
      </c>
      <c r="K49" s="21">
        <v>1</v>
      </c>
      <c r="L49" s="21">
        <v>217</v>
      </c>
      <c r="M49" s="21">
        <v>0</v>
      </c>
      <c r="N49" s="21">
        <v>217</v>
      </c>
      <c r="R49" s="27">
        <v>45809</v>
      </c>
      <c r="S49" s="21">
        <v>1</v>
      </c>
      <c r="T49" s="21">
        <v>221.82</v>
      </c>
      <c r="U49" s="21">
        <v>39.93</v>
      </c>
      <c r="V49" s="21">
        <v>261.75</v>
      </c>
      <c r="X49" s="27">
        <v>45809</v>
      </c>
      <c r="Y49" s="21">
        <v>1</v>
      </c>
      <c r="Z49" s="21">
        <v>-221.82</v>
      </c>
      <c r="AA49" s="21">
        <v>-39.93</v>
      </c>
      <c r="AB49" s="21">
        <v>-261.75</v>
      </c>
      <c r="AD49" s="28" t="s">
        <v>571</v>
      </c>
      <c r="AE49" s="41">
        <v>3</v>
      </c>
      <c r="AF49" s="41">
        <v>1440</v>
      </c>
      <c r="AG49" s="41">
        <v>259.19999999999982</v>
      </c>
      <c r="AH49" s="41">
        <v>1699.1999999999998</v>
      </c>
      <c r="AI49" s="41">
        <v>1440</v>
      </c>
      <c r="AJ49" s="41">
        <v>259.19999999999982</v>
      </c>
      <c r="AK49" s="41">
        <v>1699.1999999999998</v>
      </c>
      <c r="AL49" s="28" t="s">
        <v>571</v>
      </c>
      <c r="AM49"/>
      <c r="AN49" s="24" t="s">
        <v>571</v>
      </c>
      <c r="AO49" s="21">
        <v>3</v>
      </c>
      <c r="AP49" s="21">
        <v>-1440</v>
      </c>
      <c r="AQ49" s="21">
        <v>-259.20000000000005</v>
      </c>
      <c r="AR49" s="21">
        <v>-1699.1999999999998</v>
      </c>
      <c r="AS49" s="21" t="str">
        <f t="shared" si="0"/>
        <v>F E001-00000012</v>
      </c>
      <c r="AT49" s="21">
        <f t="shared" si="1"/>
        <v>1</v>
      </c>
      <c r="AU49" s="21">
        <f t="shared" si="2"/>
        <v>0</v>
      </c>
      <c r="AW49" s="8" t="s">
        <v>571</v>
      </c>
      <c r="AX49" s="39">
        <v>1440</v>
      </c>
      <c r="AY49" s="39">
        <v>259.20000000000005</v>
      </c>
      <c r="AZ49" s="39">
        <v>1699.1999999999998</v>
      </c>
      <c r="BA49">
        <f t="shared" si="3"/>
        <v>1</v>
      </c>
      <c r="BB49">
        <f t="shared" si="4"/>
        <v>1</v>
      </c>
      <c r="BJ49" s="28" t="s">
        <v>571</v>
      </c>
      <c r="BK49" s="41">
        <v>3</v>
      </c>
      <c r="BL49" s="41">
        <v>1440</v>
      </c>
      <c r="BM49" s="41">
        <v>259.19999999999982</v>
      </c>
      <c r="BN49" s="41">
        <v>1699.1999999999998</v>
      </c>
      <c r="BO49"/>
      <c r="BP49"/>
      <c r="BQ49"/>
      <c r="BR49"/>
      <c r="BS49"/>
      <c r="BT49"/>
      <c r="BV49"/>
      <c r="BW49"/>
      <c r="BX49"/>
      <c r="BY49"/>
      <c r="CA49" s="24" t="s">
        <v>1505</v>
      </c>
      <c r="CB49" s="40">
        <v>2000</v>
      </c>
      <c r="CC49" s="40">
        <v>0</v>
      </c>
      <c r="CD49" s="40">
        <v>2000</v>
      </c>
      <c r="CF49" s="24">
        <v>1824</v>
      </c>
      <c r="CG49" s="40">
        <v>6714.8</v>
      </c>
      <c r="CH49" s="40">
        <v>1208.659999999996</v>
      </c>
      <c r="CI49" s="40">
        <v>7923.4599999999991</v>
      </c>
      <c r="CK49"/>
      <c r="CL49"/>
      <c r="CM49"/>
      <c r="CN49"/>
      <c r="CZ49" s="24">
        <v>1533</v>
      </c>
      <c r="DA49" s="40">
        <v>2705.8499999999995</v>
      </c>
      <c r="DB49" s="40">
        <v>487.04999999999995</v>
      </c>
      <c r="DC49" s="40">
        <v>3192.9</v>
      </c>
      <c r="DE49" s="38" t="s">
        <v>2091</v>
      </c>
      <c r="DF49" s="40">
        <v>128</v>
      </c>
      <c r="DG49" s="40">
        <v>23.0399999999999</v>
      </c>
      <c r="DH49" s="40">
        <v>151.04</v>
      </c>
    </row>
    <row r="50" spans="4:112">
      <c r="D50" s="24" t="s">
        <v>241</v>
      </c>
      <c r="E50" s="21">
        <v>1</v>
      </c>
      <c r="G50" s="24" t="s">
        <v>1984</v>
      </c>
      <c r="H50" s="21">
        <v>64.41</v>
      </c>
      <c r="J50" s="24" t="s">
        <v>387</v>
      </c>
      <c r="K50" s="21">
        <v>3</v>
      </c>
      <c r="L50" s="21">
        <v>38.11</v>
      </c>
      <c r="M50" s="21">
        <v>6.8699999999999699</v>
      </c>
      <c r="N50" s="21">
        <v>44.98</v>
      </c>
      <c r="R50" s="27">
        <v>45810</v>
      </c>
      <c r="S50" s="21">
        <v>16</v>
      </c>
      <c r="T50" s="21">
        <v>11226.429999999998</v>
      </c>
      <c r="U50" s="21">
        <v>1993.7699999999959</v>
      </c>
      <c r="V50" s="21">
        <v>13220.2</v>
      </c>
      <c r="X50" s="27">
        <v>45810</v>
      </c>
      <c r="Y50" s="21">
        <v>5</v>
      </c>
      <c r="Z50" s="21">
        <v>-11226.43</v>
      </c>
      <c r="AA50" s="21">
        <v>-1993.77</v>
      </c>
      <c r="AB50" s="21">
        <v>-13220.2</v>
      </c>
      <c r="AD50" s="24" t="s">
        <v>656</v>
      </c>
      <c r="AE50" s="40">
        <v>1</v>
      </c>
      <c r="AF50" s="40">
        <v>390</v>
      </c>
      <c r="AG50" s="40">
        <v>70.199999999999903</v>
      </c>
      <c r="AH50" s="40">
        <v>460.2</v>
      </c>
      <c r="AI50" s="40">
        <v>390</v>
      </c>
      <c r="AJ50" s="40">
        <v>70.199999999999903</v>
      </c>
      <c r="AK50" s="40">
        <v>460.2</v>
      </c>
      <c r="AL50" s="24" t="s">
        <v>656</v>
      </c>
      <c r="AM50"/>
      <c r="AN50" s="24" t="s">
        <v>656</v>
      </c>
      <c r="AO50" s="21">
        <v>1</v>
      </c>
      <c r="AP50" s="21">
        <v>-390</v>
      </c>
      <c r="AQ50" s="21">
        <v>-70.2</v>
      </c>
      <c r="AR50" s="21">
        <v>-460.2</v>
      </c>
      <c r="AS50" s="21" t="str">
        <f t="shared" si="0"/>
        <v>F E001-00000017</v>
      </c>
      <c r="AT50" s="21">
        <f t="shared" si="1"/>
        <v>1</v>
      </c>
      <c r="AU50" s="21">
        <f t="shared" si="2"/>
        <v>0</v>
      </c>
      <c r="AW50" s="8" t="s">
        <v>656</v>
      </c>
      <c r="AX50" s="39">
        <v>390</v>
      </c>
      <c r="AY50" s="39">
        <v>70.2</v>
      </c>
      <c r="AZ50" s="39">
        <v>460.2</v>
      </c>
      <c r="BA50">
        <f t="shared" si="3"/>
        <v>1</v>
      </c>
      <c r="BB50">
        <f t="shared" si="4"/>
        <v>1</v>
      </c>
      <c r="BJ50" s="24" t="s">
        <v>656</v>
      </c>
      <c r="BK50" s="40">
        <v>1</v>
      </c>
      <c r="BL50" s="40">
        <v>390</v>
      </c>
      <c r="BM50" s="40">
        <v>70.199999999999903</v>
      </c>
      <c r="BN50" s="40">
        <v>460.2</v>
      </c>
      <c r="BO50"/>
      <c r="BP50"/>
      <c r="BQ50"/>
      <c r="BR50"/>
      <c r="BS50"/>
      <c r="BT50"/>
      <c r="BV50"/>
      <c r="BW50"/>
      <c r="BX50"/>
      <c r="BY50"/>
      <c r="CA50" s="24" t="s">
        <v>1395</v>
      </c>
      <c r="CB50" s="40">
        <v>25.33</v>
      </c>
      <c r="CC50" s="40">
        <v>4.5599999999999996</v>
      </c>
      <c r="CD50" s="40">
        <v>29.89</v>
      </c>
      <c r="CF50" s="24">
        <v>1825</v>
      </c>
      <c r="CG50" s="40">
        <v>518.78</v>
      </c>
      <c r="CH50" s="40">
        <v>93.379999999999598</v>
      </c>
      <c r="CI50" s="40">
        <v>612.16</v>
      </c>
      <c r="CK50"/>
      <c r="CL50"/>
      <c r="CM50"/>
      <c r="CN50"/>
      <c r="CZ50" s="24">
        <v>1545</v>
      </c>
      <c r="DA50" s="40">
        <v>780</v>
      </c>
      <c r="DB50" s="40">
        <v>140.39999999999981</v>
      </c>
      <c r="DC50" s="40">
        <v>920.4</v>
      </c>
      <c r="DE50" s="38" t="s">
        <v>2073</v>
      </c>
      <c r="DF50" s="40">
        <v>1.03</v>
      </c>
      <c r="DG50" s="40">
        <v>0.17999999999999899</v>
      </c>
      <c r="DH50" s="40">
        <v>1.21</v>
      </c>
    </row>
    <row r="51" spans="4:112">
      <c r="D51" s="24" t="s">
        <v>1626</v>
      </c>
      <c r="E51" s="21">
        <v>2</v>
      </c>
      <c r="G51" s="24" t="s">
        <v>1985</v>
      </c>
      <c r="H51" s="21">
        <v>620.34</v>
      </c>
      <c r="J51" s="24" t="s">
        <v>301</v>
      </c>
      <c r="K51" s="21">
        <v>24</v>
      </c>
      <c r="L51" s="21">
        <v>1433.4099999999994</v>
      </c>
      <c r="M51" s="21">
        <v>116.98999999999987</v>
      </c>
      <c r="N51" s="21">
        <v>1550.4000000000005</v>
      </c>
      <c r="R51" s="27">
        <v>45811</v>
      </c>
      <c r="S51" s="21">
        <v>18</v>
      </c>
      <c r="T51" s="21">
        <v>11203.68</v>
      </c>
      <c r="U51" s="21">
        <v>2016.6599999999917</v>
      </c>
      <c r="V51" s="21">
        <v>13220.34</v>
      </c>
      <c r="X51" s="27">
        <v>45811</v>
      </c>
      <c r="Y51" s="21">
        <v>2</v>
      </c>
      <c r="Z51" s="21">
        <v>-11203.68</v>
      </c>
      <c r="AA51" s="21">
        <v>-2016.6599999999999</v>
      </c>
      <c r="AB51" s="21">
        <v>-13220.34</v>
      </c>
      <c r="AD51" s="24" t="s">
        <v>981</v>
      </c>
      <c r="AE51" s="40">
        <v>1</v>
      </c>
      <c r="AF51" s="40">
        <v>795</v>
      </c>
      <c r="AG51" s="40">
        <v>143.1</v>
      </c>
      <c r="AH51" s="40">
        <v>938.1</v>
      </c>
      <c r="AI51" s="40">
        <v>795</v>
      </c>
      <c r="AJ51" s="40">
        <v>143.1</v>
      </c>
      <c r="AK51" s="40">
        <v>938.1</v>
      </c>
      <c r="AL51" s="24" t="s">
        <v>981</v>
      </c>
      <c r="AM51"/>
      <c r="AN51" s="24" t="s">
        <v>981</v>
      </c>
      <c r="AO51" s="21">
        <v>1</v>
      </c>
      <c r="AP51" s="21">
        <v>-795</v>
      </c>
      <c r="AQ51" s="21">
        <v>-143.1</v>
      </c>
      <c r="AR51" s="21">
        <v>-938.1</v>
      </c>
      <c r="AS51" s="21" t="str">
        <f t="shared" si="0"/>
        <v>F E001-00000019</v>
      </c>
      <c r="AT51" s="21">
        <f t="shared" si="1"/>
        <v>1</v>
      </c>
      <c r="AU51" s="21">
        <f t="shared" si="2"/>
        <v>0</v>
      </c>
      <c r="AW51" s="8" t="s">
        <v>981</v>
      </c>
      <c r="AX51" s="39">
        <v>795</v>
      </c>
      <c r="AY51" s="39">
        <v>143.1</v>
      </c>
      <c r="AZ51" s="39">
        <v>938.1</v>
      </c>
      <c r="BA51">
        <f t="shared" si="3"/>
        <v>1</v>
      </c>
      <c r="BB51">
        <f t="shared" si="4"/>
        <v>1</v>
      </c>
      <c r="BJ51" s="24" t="s">
        <v>981</v>
      </c>
      <c r="BK51" s="40">
        <v>1</v>
      </c>
      <c r="BL51" s="40">
        <v>795</v>
      </c>
      <c r="BM51" s="40">
        <v>143.1</v>
      </c>
      <c r="BN51" s="40">
        <v>938.1</v>
      </c>
      <c r="BO51"/>
      <c r="BP51"/>
      <c r="BQ51"/>
      <c r="BR51"/>
      <c r="BS51"/>
      <c r="BT51"/>
      <c r="BV51"/>
      <c r="BW51"/>
      <c r="BX51"/>
      <c r="BY51"/>
      <c r="CA51" s="24" t="s">
        <v>1564</v>
      </c>
      <c r="CB51" s="40">
        <v>957.22</v>
      </c>
      <c r="CC51" s="40">
        <v>172.2999999999989</v>
      </c>
      <c r="CD51" s="40">
        <v>1129.52</v>
      </c>
      <c r="CF51" s="24">
        <v>1826</v>
      </c>
      <c r="CG51" s="40">
        <v>1080</v>
      </c>
      <c r="CH51" s="40">
        <v>194.4</v>
      </c>
      <c r="CI51" s="40">
        <v>1274.4000000000001</v>
      </c>
      <c r="CK51"/>
      <c r="CL51"/>
      <c r="CM51"/>
      <c r="CN51"/>
      <c r="CZ51" s="24">
        <v>1548</v>
      </c>
      <c r="DA51" s="40">
        <v>537.86</v>
      </c>
      <c r="DB51" s="40">
        <v>47.139999999999901</v>
      </c>
      <c r="DC51" s="40">
        <v>585</v>
      </c>
      <c r="DE51" s="38" t="s">
        <v>2411</v>
      </c>
      <c r="DF51" s="40">
        <v>355.08</v>
      </c>
      <c r="DG51" s="40">
        <v>63.92</v>
      </c>
      <c r="DH51" s="40">
        <v>419</v>
      </c>
    </row>
    <row r="52" spans="4:112">
      <c r="D52" s="24" t="s">
        <v>1627</v>
      </c>
      <c r="E52" s="21">
        <v>1</v>
      </c>
      <c r="G52" s="24" t="s">
        <v>1986</v>
      </c>
      <c r="H52" s="21">
        <v>885.79000000000008</v>
      </c>
      <c r="J52" s="24" t="s">
        <v>308</v>
      </c>
      <c r="K52" s="21">
        <v>1</v>
      </c>
      <c r="L52" s="21">
        <v>20.9</v>
      </c>
      <c r="M52" s="21">
        <v>0</v>
      </c>
      <c r="N52" s="21">
        <v>20.9</v>
      </c>
      <c r="R52" s="27">
        <v>45812</v>
      </c>
      <c r="S52" s="21">
        <v>5</v>
      </c>
      <c r="T52" s="21">
        <v>7486.7000000000007</v>
      </c>
      <c r="U52" s="21">
        <v>217.82999999999987</v>
      </c>
      <c r="V52" s="21">
        <v>7704.5300000000007</v>
      </c>
      <c r="X52" s="27">
        <v>45812</v>
      </c>
      <c r="Y52" s="21">
        <v>4</v>
      </c>
      <c r="Z52" s="21">
        <v>-7486.7</v>
      </c>
      <c r="AA52" s="21">
        <v>-217.82999999999998</v>
      </c>
      <c r="AB52" s="21">
        <v>-7704.5300000000007</v>
      </c>
      <c r="AD52" s="28" t="s">
        <v>816</v>
      </c>
      <c r="AE52" s="41">
        <v>2</v>
      </c>
      <c r="AF52" s="41">
        <v>990</v>
      </c>
      <c r="AG52" s="41">
        <v>158.4</v>
      </c>
      <c r="AH52" s="41">
        <v>1148.4000000000001</v>
      </c>
      <c r="AI52" s="41">
        <v>990</v>
      </c>
      <c r="AJ52" s="41">
        <v>158.4</v>
      </c>
      <c r="AK52" s="41">
        <v>1148.4000000000001</v>
      </c>
      <c r="AL52" s="28" t="s">
        <v>816</v>
      </c>
      <c r="AM52"/>
      <c r="AN52" s="24" t="s">
        <v>816</v>
      </c>
      <c r="AO52" s="21">
        <v>2</v>
      </c>
      <c r="AP52" s="21">
        <v>-990</v>
      </c>
      <c r="AQ52" s="21">
        <v>-158.4</v>
      </c>
      <c r="AR52" s="21">
        <v>-1148.4000000000001</v>
      </c>
      <c r="AS52" s="21" t="str">
        <f t="shared" si="0"/>
        <v>F E001-00000020</v>
      </c>
      <c r="AT52" s="21">
        <f t="shared" si="1"/>
        <v>1</v>
      </c>
      <c r="AU52" s="21">
        <f t="shared" si="2"/>
        <v>0</v>
      </c>
      <c r="AW52" s="8" t="s">
        <v>816</v>
      </c>
      <c r="AX52" s="39">
        <v>990</v>
      </c>
      <c r="AY52" s="39">
        <v>158.4</v>
      </c>
      <c r="AZ52" s="39">
        <v>1148.4000000000001</v>
      </c>
      <c r="BA52">
        <f t="shared" si="3"/>
        <v>1</v>
      </c>
      <c r="BB52">
        <f t="shared" si="4"/>
        <v>1</v>
      </c>
      <c r="BJ52" s="28" t="s">
        <v>816</v>
      </c>
      <c r="BK52" s="41">
        <v>2</v>
      </c>
      <c r="BL52" s="41">
        <v>990</v>
      </c>
      <c r="BM52" s="41">
        <v>158.4</v>
      </c>
      <c r="BN52" s="41">
        <v>1148.4000000000001</v>
      </c>
      <c r="BO52"/>
      <c r="BP52"/>
      <c r="BQ52"/>
      <c r="BR52"/>
      <c r="BS52"/>
      <c r="BT52"/>
      <c r="BV52"/>
      <c r="BW52"/>
      <c r="BX52"/>
      <c r="BY52"/>
      <c r="CA52" s="24" t="s">
        <v>1065</v>
      </c>
      <c r="CB52" s="40">
        <v>2160.1400000000003</v>
      </c>
      <c r="CC52" s="40">
        <v>388.83999999999992</v>
      </c>
      <c r="CD52" s="40">
        <v>2548.9800000000005</v>
      </c>
      <c r="CF52" s="24">
        <v>1827</v>
      </c>
      <c r="CG52" s="40">
        <v>2500</v>
      </c>
      <c r="CH52" s="40">
        <v>0</v>
      </c>
      <c r="CI52" s="40">
        <v>2500</v>
      </c>
      <c r="CK52"/>
      <c r="CL52"/>
      <c r="CM52"/>
      <c r="CN52"/>
      <c r="CZ52" s="24">
        <v>1550</v>
      </c>
      <c r="DA52" s="40">
        <v>2840</v>
      </c>
      <c r="DB52" s="40">
        <v>0</v>
      </c>
      <c r="DC52" s="40">
        <v>2840</v>
      </c>
      <c r="DE52" s="38" t="s">
        <v>1589</v>
      </c>
      <c r="DF52" s="40">
        <v>9627.19</v>
      </c>
      <c r="DG52" s="40">
        <v>0</v>
      </c>
      <c r="DH52" s="40">
        <v>9627.19</v>
      </c>
    </row>
    <row r="53" spans="4:112">
      <c r="D53" s="24" t="s">
        <v>1628</v>
      </c>
      <c r="E53" s="21">
        <v>1</v>
      </c>
      <c r="G53" s="24" t="s">
        <v>1987</v>
      </c>
      <c r="H53" s="21">
        <v>29.47</v>
      </c>
      <c r="J53" s="24" t="s">
        <v>392</v>
      </c>
      <c r="K53" s="21">
        <v>17</v>
      </c>
      <c r="L53" s="21">
        <v>23467.48</v>
      </c>
      <c r="M53" s="21">
        <v>4224.16</v>
      </c>
      <c r="N53" s="21">
        <v>27691.64</v>
      </c>
      <c r="R53" s="27">
        <v>45814</v>
      </c>
      <c r="S53" s="21">
        <v>1</v>
      </c>
      <c r="T53" s="21">
        <v>400</v>
      </c>
      <c r="U53" s="21">
        <v>0</v>
      </c>
      <c r="V53" s="21">
        <v>400</v>
      </c>
      <c r="X53" s="27">
        <v>45814</v>
      </c>
      <c r="Y53" s="21">
        <v>1</v>
      </c>
      <c r="Z53" s="21">
        <v>-400</v>
      </c>
      <c r="AB53" s="21">
        <v>-400</v>
      </c>
      <c r="AD53" s="24" t="s">
        <v>949</v>
      </c>
      <c r="AE53" s="40">
        <v>1</v>
      </c>
      <c r="AF53" s="40">
        <v>3880</v>
      </c>
      <c r="AG53" s="40">
        <v>698.39999999999895</v>
      </c>
      <c r="AH53" s="40">
        <v>4578.3999999999996</v>
      </c>
      <c r="AI53" s="40">
        <v>3880</v>
      </c>
      <c r="AJ53" s="40">
        <v>698.39999999999895</v>
      </c>
      <c r="AK53" s="40">
        <v>4578.3999999999996</v>
      </c>
      <c r="AL53" s="24" t="s">
        <v>949</v>
      </c>
      <c r="AM53"/>
      <c r="AN53" s="24" t="s">
        <v>949</v>
      </c>
      <c r="AO53" s="21">
        <v>1</v>
      </c>
      <c r="AP53" s="21">
        <v>-3880</v>
      </c>
      <c r="AQ53" s="21">
        <v>-698.4</v>
      </c>
      <c r="AR53" s="21">
        <v>-4578.3999999999996</v>
      </c>
      <c r="AS53" s="21" t="str">
        <f t="shared" si="0"/>
        <v>F E001-00000024</v>
      </c>
      <c r="AT53" s="21">
        <f t="shared" si="1"/>
        <v>1</v>
      </c>
      <c r="AU53" s="21">
        <f t="shared" si="2"/>
        <v>0</v>
      </c>
      <c r="AW53" s="8" t="s">
        <v>949</v>
      </c>
      <c r="AX53" s="39">
        <v>3880</v>
      </c>
      <c r="AY53" s="39">
        <v>698.4</v>
      </c>
      <c r="AZ53" s="39">
        <v>4578.3999999999996</v>
      </c>
      <c r="BA53">
        <f t="shared" si="3"/>
        <v>1</v>
      </c>
      <c r="BB53">
        <f t="shared" si="4"/>
        <v>1</v>
      </c>
      <c r="BJ53" s="24" t="s">
        <v>949</v>
      </c>
      <c r="BK53" s="40">
        <v>1</v>
      </c>
      <c r="BL53" s="40">
        <v>3880</v>
      </c>
      <c r="BM53" s="40">
        <v>698.39999999999895</v>
      </c>
      <c r="BN53" s="40">
        <v>4578.3999999999996</v>
      </c>
      <c r="BO53"/>
      <c r="BP53"/>
      <c r="BQ53"/>
      <c r="BR53"/>
      <c r="BS53"/>
      <c r="BT53"/>
      <c r="BV53"/>
      <c r="BW53"/>
      <c r="BX53"/>
      <c r="BY53"/>
      <c r="CA53" s="24" t="s">
        <v>1060</v>
      </c>
      <c r="CB53" s="40">
        <v>9458.4700000000012</v>
      </c>
      <c r="CC53" s="40">
        <v>1658.43</v>
      </c>
      <c r="CD53" s="40">
        <v>11116.9</v>
      </c>
      <c r="CF53" s="24">
        <v>1828</v>
      </c>
      <c r="CG53" s="40">
        <v>5050</v>
      </c>
      <c r="CH53" s="40">
        <v>909</v>
      </c>
      <c r="CI53" s="40">
        <v>5959</v>
      </c>
      <c r="CK53"/>
      <c r="CL53"/>
      <c r="CM53"/>
      <c r="CN53"/>
      <c r="CZ53" s="24">
        <v>1553</v>
      </c>
      <c r="DA53" s="40">
        <v>2267.37</v>
      </c>
      <c r="DB53" s="40">
        <v>52.629999999999903</v>
      </c>
      <c r="DC53" s="40">
        <v>2320</v>
      </c>
      <c r="DE53" s="38" t="s">
        <v>1992</v>
      </c>
      <c r="DF53" s="40">
        <v>80.42</v>
      </c>
      <c r="DG53" s="40">
        <v>14.469999999999979</v>
      </c>
      <c r="DH53" s="40">
        <v>94.889999999999986</v>
      </c>
    </row>
    <row r="54" spans="4:112">
      <c r="D54" s="24" t="s">
        <v>1629</v>
      </c>
      <c r="E54" s="21">
        <v>1</v>
      </c>
      <c r="G54" s="24" t="s">
        <v>1988</v>
      </c>
      <c r="H54" s="21">
        <v>105.93</v>
      </c>
      <c r="J54" s="24" t="s">
        <v>1188</v>
      </c>
      <c r="K54" s="21">
        <v>4</v>
      </c>
      <c r="L54" s="21">
        <v>605.43000000000006</v>
      </c>
      <c r="M54" s="21">
        <v>108.96999999999998</v>
      </c>
      <c r="N54" s="21">
        <v>714.40000000000009</v>
      </c>
      <c r="R54" s="27">
        <v>45815</v>
      </c>
      <c r="S54" s="21">
        <v>1</v>
      </c>
      <c r="T54" s="21">
        <v>300</v>
      </c>
      <c r="U54" s="21">
        <v>54</v>
      </c>
      <c r="V54" s="21">
        <v>354</v>
      </c>
      <c r="X54" s="27">
        <v>45815</v>
      </c>
      <c r="Y54" s="21">
        <v>1</v>
      </c>
      <c r="Z54" s="21">
        <v>-300</v>
      </c>
      <c r="AA54" s="21">
        <v>-54</v>
      </c>
      <c r="AB54" s="21">
        <v>-354</v>
      </c>
      <c r="AD54" s="24" t="s">
        <v>947</v>
      </c>
      <c r="AE54" s="40">
        <v>1</v>
      </c>
      <c r="AF54" s="40">
        <v>600</v>
      </c>
      <c r="AG54" s="40">
        <v>108</v>
      </c>
      <c r="AH54" s="40">
        <v>708</v>
      </c>
      <c r="AI54" s="40">
        <v>600</v>
      </c>
      <c r="AJ54" s="40">
        <v>108</v>
      </c>
      <c r="AK54" s="40">
        <v>708</v>
      </c>
      <c r="AL54" s="24" t="s">
        <v>947</v>
      </c>
      <c r="AM54"/>
      <c r="AN54" s="24" t="s">
        <v>947</v>
      </c>
      <c r="AO54" s="21">
        <v>1</v>
      </c>
      <c r="AP54" s="21">
        <v>-600</v>
      </c>
      <c r="AQ54" s="21">
        <v>-108</v>
      </c>
      <c r="AR54" s="21">
        <v>-708</v>
      </c>
      <c r="AS54" s="21" t="str">
        <f t="shared" si="0"/>
        <v>F E001-00000025</v>
      </c>
      <c r="AT54" s="21">
        <f t="shared" si="1"/>
        <v>1</v>
      </c>
      <c r="AU54" s="21">
        <f t="shared" si="2"/>
        <v>0</v>
      </c>
      <c r="AW54" s="8" t="s">
        <v>947</v>
      </c>
      <c r="AX54" s="39">
        <v>600</v>
      </c>
      <c r="AY54" s="39">
        <v>108</v>
      </c>
      <c r="AZ54" s="39">
        <v>708</v>
      </c>
      <c r="BA54">
        <f t="shared" si="3"/>
        <v>1</v>
      </c>
      <c r="BB54">
        <f t="shared" si="4"/>
        <v>1</v>
      </c>
      <c r="BJ54" s="24" t="s">
        <v>947</v>
      </c>
      <c r="BK54" s="40">
        <v>1</v>
      </c>
      <c r="BL54" s="40">
        <v>600</v>
      </c>
      <c r="BM54" s="40">
        <v>108</v>
      </c>
      <c r="BN54" s="40">
        <v>708</v>
      </c>
      <c r="BO54"/>
      <c r="BP54"/>
      <c r="BQ54"/>
      <c r="BR54"/>
      <c r="BS54"/>
      <c r="BT54"/>
      <c r="BV54"/>
      <c r="BW54"/>
      <c r="BX54"/>
      <c r="BY54"/>
      <c r="CA54" s="24" t="s">
        <v>1113</v>
      </c>
      <c r="CB54" s="40">
        <v>2898.81</v>
      </c>
      <c r="CC54" s="40">
        <v>521.77999999999895</v>
      </c>
      <c r="CD54" s="40">
        <v>3420.5899999999997</v>
      </c>
      <c r="CF54" s="24">
        <v>1829</v>
      </c>
      <c r="CG54" s="40">
        <v>4860.9399999999996</v>
      </c>
      <c r="CH54" s="40">
        <v>874.9899999999999</v>
      </c>
      <c r="CI54" s="40">
        <v>5735.93</v>
      </c>
      <c r="CK54"/>
      <c r="CL54"/>
      <c r="CM54"/>
      <c r="CN54"/>
      <c r="CZ54" s="24">
        <v>1555</v>
      </c>
      <c r="DA54" s="40">
        <v>30627.000000000025</v>
      </c>
      <c r="DB54" s="40">
        <v>5512.99999999997</v>
      </c>
      <c r="DC54" s="40">
        <v>36140</v>
      </c>
      <c r="DE54" s="38" t="s">
        <v>2461</v>
      </c>
      <c r="DF54" s="40">
        <v>300</v>
      </c>
      <c r="DG54" s="40">
        <v>54</v>
      </c>
      <c r="DH54" s="40">
        <v>354</v>
      </c>
    </row>
    <row r="55" spans="4:112">
      <c r="D55" s="24" t="s">
        <v>1630</v>
      </c>
      <c r="E55" s="21">
        <v>1</v>
      </c>
      <c r="G55" s="24" t="s">
        <v>1989</v>
      </c>
      <c r="H55" s="21">
        <v>263.14</v>
      </c>
      <c r="J55" s="24" t="s">
        <v>345</v>
      </c>
      <c r="K55" s="21">
        <v>2</v>
      </c>
      <c r="L55" s="21">
        <v>537.86</v>
      </c>
      <c r="M55" s="21">
        <v>47.139999999999901</v>
      </c>
      <c r="N55" s="21">
        <v>585</v>
      </c>
      <c r="R55" s="27">
        <v>45817</v>
      </c>
      <c r="S55" s="21">
        <v>1</v>
      </c>
      <c r="T55" s="21">
        <v>2000</v>
      </c>
      <c r="U55" s="21">
        <v>0</v>
      </c>
      <c r="V55" s="21">
        <v>2000</v>
      </c>
      <c r="X55" s="27">
        <v>45817</v>
      </c>
      <c r="Y55" s="21">
        <v>1</v>
      </c>
      <c r="Z55" s="21">
        <v>-2000</v>
      </c>
      <c r="AB55" s="21">
        <v>-2000</v>
      </c>
      <c r="AD55" s="28" t="s">
        <v>902</v>
      </c>
      <c r="AE55" s="41">
        <v>3</v>
      </c>
      <c r="AF55" s="41">
        <v>1174.71</v>
      </c>
      <c r="AG55" s="41">
        <v>211.44999999999899</v>
      </c>
      <c r="AH55" s="41">
        <v>1386.1599999999999</v>
      </c>
      <c r="AI55" s="41">
        <v>1174.71</v>
      </c>
      <c r="AJ55" s="41">
        <v>211.44999999999899</v>
      </c>
      <c r="AK55" s="41">
        <v>1386.1599999999999</v>
      </c>
      <c r="AL55" s="28" t="s">
        <v>902</v>
      </c>
      <c r="AM55"/>
      <c r="AN55" s="24" t="s">
        <v>902</v>
      </c>
      <c r="AO55" s="21">
        <v>2</v>
      </c>
      <c r="AP55" s="21">
        <v>-1174.71</v>
      </c>
      <c r="AQ55" s="21">
        <v>-211.45</v>
      </c>
      <c r="AR55" s="21">
        <v>-1386.16</v>
      </c>
      <c r="AS55" s="21" t="str">
        <f t="shared" si="0"/>
        <v>F E001-00000027</v>
      </c>
      <c r="AT55" s="21">
        <f t="shared" si="1"/>
        <v>1</v>
      </c>
      <c r="AU55" s="21">
        <f t="shared" si="2"/>
        <v>0</v>
      </c>
      <c r="AW55" s="8" t="s">
        <v>902</v>
      </c>
      <c r="AX55" s="39">
        <v>1174.71</v>
      </c>
      <c r="AY55" s="39">
        <v>211.45</v>
      </c>
      <c r="AZ55" s="39">
        <v>1386.1599999999999</v>
      </c>
      <c r="BA55">
        <f t="shared" si="3"/>
        <v>1</v>
      </c>
      <c r="BB55">
        <f t="shared" si="4"/>
        <v>1</v>
      </c>
      <c r="BJ55" s="28" t="s">
        <v>902</v>
      </c>
      <c r="BK55" s="41">
        <v>3</v>
      </c>
      <c r="BL55" s="41">
        <v>1174.71</v>
      </c>
      <c r="BM55" s="41">
        <v>211.44999999999899</v>
      </c>
      <c r="BN55" s="41">
        <v>1386.1599999999999</v>
      </c>
      <c r="BO55"/>
      <c r="BP55"/>
      <c r="BQ55"/>
      <c r="BR55"/>
      <c r="BS55"/>
      <c r="BT55"/>
      <c r="BV55"/>
      <c r="BW55"/>
      <c r="BX55"/>
      <c r="BY55"/>
      <c r="CA55" s="24" t="s">
        <v>1371</v>
      </c>
      <c r="CB55" s="40">
        <v>10017.19</v>
      </c>
      <c r="CC55" s="40">
        <v>70.199999999999903</v>
      </c>
      <c r="CD55" s="40">
        <v>10087.390000000001</v>
      </c>
      <c r="CF55" s="24">
        <v>1830</v>
      </c>
      <c r="CG55" s="40">
        <v>9489</v>
      </c>
      <c r="CH55" s="40">
        <v>1708.02</v>
      </c>
      <c r="CI55" s="40">
        <v>11197.02</v>
      </c>
      <c r="CK55"/>
      <c r="CL55"/>
      <c r="CM55"/>
      <c r="CN55"/>
      <c r="CZ55" s="24">
        <v>1566</v>
      </c>
      <c r="DA55" s="40">
        <v>217</v>
      </c>
      <c r="DB55" s="40">
        <v>0</v>
      </c>
      <c r="DC55" s="40">
        <v>217</v>
      </c>
      <c r="DE55" s="38" t="s">
        <v>2004</v>
      </c>
      <c r="DF55" s="40">
        <v>972.03</v>
      </c>
      <c r="DG55" s="40">
        <v>174.97</v>
      </c>
      <c r="DH55" s="40">
        <v>1147</v>
      </c>
    </row>
    <row r="56" spans="4:112">
      <c r="D56" s="24" t="s">
        <v>1631</v>
      </c>
      <c r="E56" s="21">
        <v>1</v>
      </c>
      <c r="G56" s="24" t="s">
        <v>2184</v>
      </c>
      <c r="H56" s="21">
        <v>677.97</v>
      </c>
      <c r="J56" s="24" t="s">
        <v>406</v>
      </c>
      <c r="K56" s="21">
        <v>1</v>
      </c>
      <c r="L56" s="21">
        <v>972.03</v>
      </c>
      <c r="M56" s="21">
        <v>174.97</v>
      </c>
      <c r="N56" s="21">
        <v>1147</v>
      </c>
      <c r="R56" s="27">
        <v>45818</v>
      </c>
      <c r="S56" s="21">
        <v>1</v>
      </c>
      <c r="T56" s="21">
        <v>1600</v>
      </c>
      <c r="U56" s="21">
        <v>288</v>
      </c>
      <c r="V56" s="21">
        <v>1888</v>
      </c>
      <c r="X56" s="27">
        <v>45818</v>
      </c>
      <c r="Y56" s="21">
        <v>1</v>
      </c>
      <c r="Z56" s="21">
        <v>-1600</v>
      </c>
      <c r="AA56" s="21">
        <v>-288</v>
      </c>
      <c r="AB56" s="21">
        <v>-1888</v>
      </c>
      <c r="AD56" s="28" t="s">
        <v>934</v>
      </c>
      <c r="AE56" s="41">
        <v>4</v>
      </c>
      <c r="AF56" s="41">
        <v>6411.0199999999995</v>
      </c>
      <c r="AG56" s="41">
        <v>1153.98</v>
      </c>
      <c r="AH56" s="41">
        <v>7565</v>
      </c>
      <c r="AI56" s="41">
        <v>6411.0199999999995</v>
      </c>
      <c r="AJ56" s="41">
        <v>1153.98</v>
      </c>
      <c r="AK56" s="41">
        <v>7565</v>
      </c>
      <c r="AL56" s="28" t="s">
        <v>934</v>
      </c>
      <c r="AM56"/>
      <c r="AN56" s="24" t="s">
        <v>934</v>
      </c>
      <c r="AO56" s="21">
        <v>2</v>
      </c>
      <c r="AP56" s="21">
        <v>-6411.02</v>
      </c>
      <c r="AQ56" s="21">
        <v>-1153.98</v>
      </c>
      <c r="AR56" s="21">
        <v>-7565</v>
      </c>
      <c r="AS56" s="21" t="str">
        <f t="shared" si="0"/>
        <v>F E001-00000029</v>
      </c>
      <c r="AT56" s="21">
        <f t="shared" si="1"/>
        <v>1</v>
      </c>
      <c r="AU56" s="21">
        <f t="shared" si="2"/>
        <v>0</v>
      </c>
      <c r="AW56" s="8" t="s">
        <v>934</v>
      </c>
      <c r="AX56" s="39">
        <v>6411.0199999999995</v>
      </c>
      <c r="AY56" s="39">
        <v>1153.98</v>
      </c>
      <c r="AZ56" s="39">
        <v>7565</v>
      </c>
      <c r="BA56">
        <f t="shared" si="3"/>
        <v>1</v>
      </c>
      <c r="BB56">
        <f t="shared" si="4"/>
        <v>1</v>
      </c>
      <c r="BJ56" s="28" t="s">
        <v>934</v>
      </c>
      <c r="BK56" s="41">
        <v>4</v>
      </c>
      <c r="BL56" s="41">
        <v>6411.0199999999995</v>
      </c>
      <c r="BM56" s="41">
        <v>1153.98</v>
      </c>
      <c r="BN56" s="41">
        <v>7565</v>
      </c>
      <c r="BO56"/>
      <c r="BP56"/>
      <c r="BQ56"/>
      <c r="BR56"/>
      <c r="BS56"/>
      <c r="BT56"/>
      <c r="BV56"/>
      <c r="BW56"/>
      <c r="BX56"/>
      <c r="BY56"/>
      <c r="CA56" s="24" t="s">
        <v>41</v>
      </c>
      <c r="CB56" s="33">
        <v>671100.61826999998</v>
      </c>
      <c r="CC56" s="33">
        <v>100981.31286999982</v>
      </c>
      <c r="CD56" s="33">
        <v>772081.93114000023</v>
      </c>
      <c r="CF56" s="24">
        <v>1831</v>
      </c>
      <c r="CG56" s="40">
        <v>1300</v>
      </c>
      <c r="CH56" s="40">
        <v>0</v>
      </c>
      <c r="CI56" s="40">
        <v>1300</v>
      </c>
      <c r="CK56"/>
      <c r="CL56"/>
      <c r="CM56"/>
      <c r="CN56"/>
      <c r="CZ56" s="24">
        <v>1570</v>
      </c>
      <c r="DA56" s="40">
        <v>1400</v>
      </c>
      <c r="DB56" s="40">
        <v>252</v>
      </c>
      <c r="DC56" s="40">
        <v>1652</v>
      </c>
      <c r="DE56" s="38" t="s">
        <v>2405</v>
      </c>
      <c r="DF56" s="40">
        <v>2070.9300000000003</v>
      </c>
      <c r="DG56" s="40">
        <v>241.16999999999899</v>
      </c>
      <c r="DH56" s="40">
        <v>2312.1</v>
      </c>
    </row>
    <row r="57" spans="4:112">
      <c r="D57" s="24" t="s">
        <v>1632</v>
      </c>
      <c r="E57" s="21">
        <v>1</v>
      </c>
      <c r="G57" s="24" t="s">
        <v>1990</v>
      </c>
      <c r="H57" s="21">
        <v>21.1</v>
      </c>
      <c r="J57" s="24" t="s">
        <v>340</v>
      </c>
      <c r="K57" s="21">
        <v>1</v>
      </c>
      <c r="L57" s="21">
        <v>59.8</v>
      </c>
      <c r="M57" s="21">
        <v>0</v>
      </c>
      <c r="N57" s="21">
        <v>59.8</v>
      </c>
      <c r="R57" s="27">
        <v>45819</v>
      </c>
      <c r="S57" s="21">
        <v>3</v>
      </c>
      <c r="T57" s="21">
        <v>1710.16</v>
      </c>
      <c r="U57" s="21">
        <v>307.83999999999799</v>
      </c>
      <c r="V57" s="21">
        <v>2018</v>
      </c>
      <c r="X57" s="27">
        <v>45819</v>
      </c>
      <c r="Y57" s="21">
        <v>2</v>
      </c>
      <c r="Z57" s="21">
        <v>-1710.16</v>
      </c>
      <c r="AA57" s="21">
        <v>-307.83999999999997</v>
      </c>
      <c r="AB57" s="21">
        <v>-2018</v>
      </c>
      <c r="AD57" s="24" t="s">
        <v>953</v>
      </c>
      <c r="AE57" s="40">
        <v>8</v>
      </c>
      <c r="AF57" s="40">
        <v>9243.2099999999991</v>
      </c>
      <c r="AG57" s="40">
        <v>1663.7899999999988</v>
      </c>
      <c r="AH57" s="40">
        <v>10907</v>
      </c>
      <c r="AI57" s="40">
        <v>9243.2099999999991</v>
      </c>
      <c r="AJ57" s="40">
        <v>1663.7899999999988</v>
      </c>
      <c r="AK57" s="40">
        <v>10907</v>
      </c>
      <c r="AL57" s="24" t="s">
        <v>953</v>
      </c>
      <c r="AM57"/>
      <c r="AN57" s="24" t="s">
        <v>953</v>
      </c>
      <c r="AO57" s="21">
        <v>1</v>
      </c>
      <c r="AP57" s="21">
        <v>-9243.2099999999991</v>
      </c>
      <c r="AQ57" s="21">
        <v>-1663.79</v>
      </c>
      <c r="AR57" s="21">
        <v>-10907</v>
      </c>
      <c r="AS57" s="21" t="str">
        <f t="shared" si="0"/>
        <v>F E001-00000030</v>
      </c>
      <c r="AT57" s="21">
        <f t="shared" si="1"/>
        <v>1</v>
      </c>
      <c r="AU57" s="21">
        <f t="shared" si="2"/>
        <v>0</v>
      </c>
      <c r="AW57" s="8" t="s">
        <v>953</v>
      </c>
      <c r="AX57" s="39">
        <v>9243.2099999999991</v>
      </c>
      <c r="AY57" s="39">
        <v>1663.7899999999997</v>
      </c>
      <c r="AZ57" s="39">
        <v>10907</v>
      </c>
      <c r="BA57">
        <f t="shared" si="3"/>
        <v>1</v>
      </c>
      <c r="BB57">
        <f t="shared" si="4"/>
        <v>1</v>
      </c>
      <c r="BJ57" s="24" t="s">
        <v>953</v>
      </c>
      <c r="BK57" s="40">
        <v>8</v>
      </c>
      <c r="BL57" s="40">
        <v>9243.2099999999991</v>
      </c>
      <c r="BM57" s="40">
        <v>1663.7899999999988</v>
      </c>
      <c r="BN57" s="40">
        <v>10907</v>
      </c>
      <c r="BO57"/>
      <c r="BP57"/>
      <c r="BQ57"/>
      <c r="BR57"/>
      <c r="BS57"/>
      <c r="BT57"/>
      <c r="BV57"/>
      <c r="BW57"/>
      <c r="BX57"/>
      <c r="BY57"/>
      <c r="CF57" s="24">
        <v>1832</v>
      </c>
      <c r="CG57" s="40">
        <v>2000</v>
      </c>
      <c r="CH57" s="40">
        <v>0</v>
      </c>
      <c r="CI57" s="40">
        <v>2000</v>
      </c>
      <c r="CK57"/>
      <c r="CL57"/>
      <c r="CM57"/>
      <c r="CN57"/>
      <c r="CZ57" s="24">
        <v>1578</v>
      </c>
      <c r="DA57" s="40">
        <v>1063.57</v>
      </c>
      <c r="DB57" s="40">
        <v>191.42999999999896</v>
      </c>
      <c r="DC57" s="40">
        <v>1255</v>
      </c>
      <c r="DE57" s="38" t="s">
        <v>2184</v>
      </c>
      <c r="DF57" s="40">
        <v>677.97</v>
      </c>
      <c r="DG57" s="40">
        <v>122.02999999999901</v>
      </c>
      <c r="DH57" s="40">
        <v>800</v>
      </c>
    </row>
    <row r="58" spans="4:112">
      <c r="D58" s="24" t="s">
        <v>1633</v>
      </c>
      <c r="E58" s="21">
        <v>12</v>
      </c>
      <c r="G58" s="24" t="s">
        <v>1991</v>
      </c>
      <c r="H58" s="21">
        <v>59.24</v>
      </c>
      <c r="J58" s="24" t="s">
        <v>409</v>
      </c>
      <c r="K58" s="21">
        <v>5</v>
      </c>
      <c r="L58" s="21">
        <v>980</v>
      </c>
      <c r="M58" s="21">
        <v>0</v>
      </c>
      <c r="N58" s="21">
        <v>980</v>
      </c>
      <c r="R58" s="27">
        <v>45820</v>
      </c>
      <c r="S58" s="21">
        <v>2</v>
      </c>
      <c r="T58" s="21">
        <v>2807.37</v>
      </c>
      <c r="U58" s="21">
        <v>373.73</v>
      </c>
      <c r="V58" s="21">
        <v>3181.1</v>
      </c>
      <c r="X58" s="27">
        <v>45820</v>
      </c>
      <c r="Y58" s="21">
        <v>2</v>
      </c>
      <c r="Z58" s="21">
        <v>-2807.37</v>
      </c>
      <c r="AA58" s="21">
        <v>-373.73</v>
      </c>
      <c r="AB58" s="21">
        <v>-3181.1</v>
      </c>
      <c r="AD58" s="28" t="s">
        <v>942</v>
      </c>
      <c r="AE58" s="41">
        <v>4</v>
      </c>
      <c r="AF58" s="41">
        <v>5205.09</v>
      </c>
      <c r="AG58" s="41">
        <v>936.90999999999985</v>
      </c>
      <c r="AH58" s="41">
        <v>6142</v>
      </c>
      <c r="AI58" s="41">
        <v>5205.09</v>
      </c>
      <c r="AJ58" s="41">
        <v>936.90999999999985</v>
      </c>
      <c r="AK58" s="41">
        <v>6142</v>
      </c>
      <c r="AL58" s="28" t="s">
        <v>942</v>
      </c>
      <c r="AM58"/>
      <c r="AN58" s="24" t="s">
        <v>942</v>
      </c>
      <c r="AO58" s="21">
        <v>2</v>
      </c>
      <c r="AP58" s="21">
        <v>-5205.09</v>
      </c>
      <c r="AQ58" s="21">
        <v>-936.91</v>
      </c>
      <c r="AR58" s="21">
        <v>-6142</v>
      </c>
      <c r="AS58" s="21" t="str">
        <f t="shared" si="0"/>
        <v>F E001-00000031</v>
      </c>
      <c r="AT58" s="21">
        <f t="shared" si="1"/>
        <v>1</v>
      </c>
      <c r="AU58" s="21">
        <f t="shared" si="2"/>
        <v>0</v>
      </c>
      <c r="AW58" s="8" t="s">
        <v>942</v>
      </c>
      <c r="AX58" s="39">
        <v>5205.09</v>
      </c>
      <c r="AY58" s="39">
        <v>936.91</v>
      </c>
      <c r="AZ58" s="39">
        <v>6142</v>
      </c>
      <c r="BA58">
        <f t="shared" si="3"/>
        <v>1</v>
      </c>
      <c r="BB58">
        <f t="shared" si="4"/>
        <v>1</v>
      </c>
      <c r="BJ58" s="28" t="s">
        <v>942</v>
      </c>
      <c r="BK58" s="41">
        <v>4</v>
      </c>
      <c r="BL58" s="41">
        <v>5205.09</v>
      </c>
      <c r="BM58" s="41">
        <v>936.90999999999985</v>
      </c>
      <c r="BN58" s="41">
        <v>6142</v>
      </c>
      <c r="BO58"/>
      <c r="BP58"/>
      <c r="BQ58"/>
      <c r="BR58"/>
      <c r="BS58"/>
      <c r="BT58"/>
      <c r="BV58"/>
      <c r="BW58"/>
      <c r="BX58"/>
      <c r="BY58"/>
      <c r="CF58" s="24">
        <v>1834</v>
      </c>
      <c r="CG58" s="40">
        <v>795</v>
      </c>
      <c r="CH58" s="40">
        <v>143.1</v>
      </c>
      <c r="CI58" s="40">
        <v>938.1</v>
      </c>
      <c r="CK58"/>
      <c r="CL58"/>
      <c r="CM58"/>
      <c r="CN58"/>
      <c r="CZ58" s="24">
        <v>1579</v>
      </c>
      <c r="DA58" s="40">
        <v>661.0200000000001</v>
      </c>
      <c r="DB58" s="40">
        <v>119.00999999999998</v>
      </c>
      <c r="DC58" s="40">
        <v>780.03</v>
      </c>
      <c r="DE58" s="38" t="s">
        <v>2582</v>
      </c>
      <c r="DF58" s="40">
        <v>2500</v>
      </c>
      <c r="DG58" s="40">
        <v>0</v>
      </c>
      <c r="DH58" s="40">
        <v>2500</v>
      </c>
    </row>
    <row r="59" spans="4:112">
      <c r="D59" s="24" t="s">
        <v>1634</v>
      </c>
      <c r="E59" s="21">
        <v>1</v>
      </c>
      <c r="G59" s="24" t="s">
        <v>1992</v>
      </c>
      <c r="H59" s="21">
        <v>80.42</v>
      </c>
      <c r="J59" s="24" t="s">
        <v>414</v>
      </c>
      <c r="K59" s="21">
        <v>2</v>
      </c>
      <c r="L59" s="21">
        <v>218.64</v>
      </c>
      <c r="M59" s="21">
        <v>39.36</v>
      </c>
      <c r="N59" s="21">
        <v>258</v>
      </c>
      <c r="R59" s="27">
        <v>45821</v>
      </c>
      <c r="S59" s="21">
        <v>4</v>
      </c>
      <c r="T59" s="21">
        <v>993.85</v>
      </c>
      <c r="U59" s="21">
        <v>177.64999999999989</v>
      </c>
      <c r="V59" s="21">
        <v>1171.5000000000002</v>
      </c>
      <c r="X59" s="27">
        <v>45821</v>
      </c>
      <c r="Y59" s="21">
        <v>4</v>
      </c>
      <c r="Z59" s="21">
        <v>-993.85</v>
      </c>
      <c r="AA59" s="21">
        <v>-177.65</v>
      </c>
      <c r="AB59" s="21">
        <v>-1171.5</v>
      </c>
      <c r="AD59" s="24" t="s">
        <v>941</v>
      </c>
      <c r="AE59" s="40">
        <v>3</v>
      </c>
      <c r="AF59" s="40">
        <v>895.77</v>
      </c>
      <c r="AG59" s="40">
        <v>161.2399999999999</v>
      </c>
      <c r="AH59" s="40">
        <v>1057.01</v>
      </c>
      <c r="AI59" s="40">
        <v>895.77</v>
      </c>
      <c r="AJ59" s="40">
        <v>161.2399999999999</v>
      </c>
      <c r="AK59" s="40">
        <v>1057.01</v>
      </c>
      <c r="AL59" s="24" t="s">
        <v>941</v>
      </c>
      <c r="AM59"/>
      <c r="AN59" s="24" t="s">
        <v>941</v>
      </c>
      <c r="AO59" s="21">
        <v>1</v>
      </c>
      <c r="AP59" s="21">
        <v>-895.77</v>
      </c>
      <c r="AQ59" s="21">
        <v>-161.24</v>
      </c>
      <c r="AR59" s="21">
        <v>-1057.01</v>
      </c>
      <c r="AS59" s="21" t="str">
        <f t="shared" si="0"/>
        <v>F E001-00000032</v>
      </c>
      <c r="AT59" s="21">
        <f t="shared" si="1"/>
        <v>1</v>
      </c>
      <c r="AU59" s="21">
        <f t="shared" si="2"/>
        <v>0</v>
      </c>
      <c r="AW59" s="8" t="s">
        <v>941</v>
      </c>
      <c r="AX59" s="39">
        <v>895.77</v>
      </c>
      <c r="AY59" s="39">
        <v>161.24</v>
      </c>
      <c r="AZ59" s="39">
        <v>1057.01</v>
      </c>
      <c r="BA59">
        <f t="shared" si="3"/>
        <v>1</v>
      </c>
      <c r="BB59">
        <f t="shared" si="4"/>
        <v>1</v>
      </c>
      <c r="BJ59" s="24" t="s">
        <v>941</v>
      </c>
      <c r="BK59" s="40">
        <v>3</v>
      </c>
      <c r="BL59" s="40">
        <v>895.77</v>
      </c>
      <c r="BM59" s="40">
        <v>161.2399999999999</v>
      </c>
      <c r="BN59" s="40">
        <v>1057.01</v>
      </c>
      <c r="BO59"/>
      <c r="BP59"/>
      <c r="BQ59"/>
      <c r="BR59"/>
      <c r="BS59"/>
      <c r="BT59"/>
      <c r="BV59"/>
      <c r="BW59"/>
      <c r="BX59"/>
      <c r="BY59"/>
      <c r="CF59" s="24">
        <v>1835</v>
      </c>
      <c r="CG59" s="40">
        <v>6271.19</v>
      </c>
      <c r="CH59" s="40">
        <v>1128.81</v>
      </c>
      <c r="CI59" s="40">
        <v>7400</v>
      </c>
      <c r="CK59"/>
      <c r="CL59"/>
      <c r="CM59"/>
      <c r="CN59"/>
      <c r="CZ59" s="24">
        <v>1580</v>
      </c>
      <c r="DA59" s="40">
        <v>511.01</v>
      </c>
      <c r="DB59" s="40">
        <v>91.990000000000009</v>
      </c>
      <c r="DC59" s="40">
        <v>603</v>
      </c>
      <c r="DE59" s="38" t="s">
        <v>2035</v>
      </c>
      <c r="DF59" s="40">
        <v>9489</v>
      </c>
      <c r="DG59" s="40">
        <v>1708.02</v>
      </c>
      <c r="DH59" s="40">
        <v>11197.02</v>
      </c>
    </row>
    <row r="60" spans="4:112">
      <c r="D60" s="24" t="s">
        <v>205</v>
      </c>
      <c r="E60" s="21">
        <v>1</v>
      </c>
      <c r="G60" s="24" t="s">
        <v>1994</v>
      </c>
      <c r="H60" s="21">
        <v>40024.520000000004</v>
      </c>
      <c r="J60" s="24" t="s">
        <v>422</v>
      </c>
      <c r="K60" s="21">
        <v>6</v>
      </c>
      <c r="L60" s="21">
        <v>3415.1000000000004</v>
      </c>
      <c r="M60" s="21">
        <v>357.49999999999795</v>
      </c>
      <c r="N60" s="21">
        <v>3772.6</v>
      </c>
      <c r="R60" s="27">
        <v>45822</v>
      </c>
      <c r="S60" s="21">
        <v>1</v>
      </c>
      <c r="T60" s="21">
        <v>320</v>
      </c>
      <c r="U60" s="21">
        <v>0</v>
      </c>
      <c r="V60" s="21">
        <v>320</v>
      </c>
      <c r="X60" s="27">
        <v>45822</v>
      </c>
      <c r="Y60" s="21">
        <v>1</v>
      </c>
      <c r="Z60" s="21">
        <v>-320</v>
      </c>
      <c r="AB60" s="21">
        <v>-320</v>
      </c>
      <c r="AD60" s="24" t="s">
        <v>936</v>
      </c>
      <c r="AE60" s="40">
        <v>1</v>
      </c>
      <c r="AF60" s="40">
        <v>63.56</v>
      </c>
      <c r="AG60" s="40">
        <v>11.4399999999999</v>
      </c>
      <c r="AH60" s="40">
        <v>75</v>
      </c>
      <c r="AI60" s="40">
        <v>63.56</v>
      </c>
      <c r="AJ60" s="40">
        <v>11.4399999999999</v>
      </c>
      <c r="AK60" s="40">
        <v>75</v>
      </c>
      <c r="AL60" s="24" t="s">
        <v>936</v>
      </c>
      <c r="AM60"/>
      <c r="AN60" s="24" t="s">
        <v>936</v>
      </c>
      <c r="AO60" s="21">
        <v>1</v>
      </c>
      <c r="AP60" s="21">
        <v>-63.56</v>
      </c>
      <c r="AQ60" s="21">
        <v>-11.44</v>
      </c>
      <c r="AR60" s="21">
        <v>-75</v>
      </c>
      <c r="AS60" s="21" t="str">
        <f t="shared" si="0"/>
        <v>F E001-00000033</v>
      </c>
      <c r="AT60" s="21">
        <f t="shared" si="1"/>
        <v>1</v>
      </c>
      <c r="AU60" s="21">
        <f t="shared" si="2"/>
        <v>0</v>
      </c>
      <c r="AW60" s="8" t="s">
        <v>936</v>
      </c>
      <c r="AX60" s="39">
        <v>63.56</v>
      </c>
      <c r="AY60" s="39">
        <v>11.44</v>
      </c>
      <c r="AZ60" s="39">
        <v>75</v>
      </c>
      <c r="BA60">
        <f t="shared" si="3"/>
        <v>1</v>
      </c>
      <c r="BB60">
        <f t="shared" si="4"/>
        <v>1</v>
      </c>
      <c r="BJ60" s="24" t="s">
        <v>936</v>
      </c>
      <c r="BK60" s="40">
        <v>1</v>
      </c>
      <c r="BL60" s="40">
        <v>63.56</v>
      </c>
      <c r="BM60" s="40">
        <v>11.4399999999999</v>
      </c>
      <c r="BN60" s="40">
        <v>75</v>
      </c>
      <c r="BO60"/>
      <c r="BP60"/>
      <c r="BQ60"/>
      <c r="BR60"/>
      <c r="BS60"/>
      <c r="BT60"/>
      <c r="BV60"/>
      <c r="BW60"/>
      <c r="BX60"/>
      <c r="BY60"/>
      <c r="CF60" s="24">
        <v>1836</v>
      </c>
      <c r="CG60" s="40">
        <v>338.98</v>
      </c>
      <c r="CH60" s="40">
        <v>61.019999999999897</v>
      </c>
      <c r="CI60" s="40">
        <v>400</v>
      </c>
      <c r="CK60"/>
      <c r="CL60"/>
      <c r="CM60"/>
      <c r="CN60"/>
      <c r="CZ60" s="24">
        <v>1582</v>
      </c>
      <c r="DA60" s="40">
        <v>949.15</v>
      </c>
      <c r="DB60" s="40">
        <v>170.84999999999991</v>
      </c>
      <c r="DC60" s="40">
        <v>1120</v>
      </c>
      <c r="DE60" s="38" t="s">
        <v>1991</v>
      </c>
      <c r="DF60" s="40">
        <v>59.24</v>
      </c>
      <c r="DG60" s="40">
        <v>10.66</v>
      </c>
      <c r="DH60" s="40">
        <v>69.900000000000006</v>
      </c>
    </row>
    <row r="61" spans="4:112">
      <c r="D61" s="24" t="s">
        <v>1635</v>
      </c>
      <c r="E61" s="21">
        <v>3</v>
      </c>
      <c r="G61" s="24" t="s">
        <v>1995</v>
      </c>
      <c r="H61" s="21">
        <v>580.51</v>
      </c>
      <c r="J61" s="24" t="s">
        <v>427</v>
      </c>
      <c r="K61" s="21">
        <v>2</v>
      </c>
      <c r="L61" s="21">
        <v>300</v>
      </c>
      <c r="M61" s="21">
        <v>54</v>
      </c>
      <c r="N61" s="21">
        <v>354</v>
      </c>
      <c r="R61" s="27">
        <v>45824</v>
      </c>
      <c r="S61" s="21">
        <v>17</v>
      </c>
      <c r="T61" s="21">
        <v>4736.4299999999994</v>
      </c>
      <c r="U61" s="21">
        <v>753.56999999999903</v>
      </c>
      <c r="V61" s="21">
        <v>5490</v>
      </c>
      <c r="X61" s="27">
        <v>45824</v>
      </c>
      <c r="Y61" s="21">
        <v>2</v>
      </c>
      <c r="Z61" s="21">
        <v>-4736.43</v>
      </c>
      <c r="AA61" s="21">
        <v>-753.57</v>
      </c>
      <c r="AB61" s="21">
        <v>-5490</v>
      </c>
      <c r="AD61" s="24" t="s">
        <v>912</v>
      </c>
      <c r="AE61" s="40">
        <v>2</v>
      </c>
      <c r="AF61" s="40">
        <v>338.97999999999996</v>
      </c>
      <c r="AG61" s="40">
        <v>61.019999999999996</v>
      </c>
      <c r="AH61" s="40">
        <v>400</v>
      </c>
      <c r="AI61" s="40">
        <v>338.97999999999996</v>
      </c>
      <c r="AJ61" s="40">
        <v>61.019999999999996</v>
      </c>
      <c r="AK61" s="40">
        <v>400</v>
      </c>
      <c r="AL61" s="24" t="s">
        <v>912</v>
      </c>
      <c r="AM61"/>
      <c r="AN61" s="24" t="s">
        <v>912</v>
      </c>
      <c r="AO61" s="21">
        <v>1</v>
      </c>
      <c r="AP61" s="21">
        <v>-338.98</v>
      </c>
      <c r="AQ61" s="21">
        <v>-61.02</v>
      </c>
      <c r="AR61" s="21">
        <v>-400</v>
      </c>
      <c r="AS61" s="21" t="str">
        <f t="shared" si="0"/>
        <v>F E001-00000035</v>
      </c>
      <c r="AT61" s="21">
        <f t="shared" si="1"/>
        <v>1</v>
      </c>
      <c r="AU61" s="21">
        <f t="shared" si="2"/>
        <v>0</v>
      </c>
      <c r="AW61" s="8" t="s">
        <v>912</v>
      </c>
      <c r="AX61" s="39">
        <v>338.97999999999996</v>
      </c>
      <c r="AY61" s="39">
        <v>61.019999999999996</v>
      </c>
      <c r="AZ61" s="39">
        <v>400</v>
      </c>
      <c r="BA61">
        <f t="shared" si="3"/>
        <v>1</v>
      </c>
      <c r="BB61">
        <f t="shared" si="4"/>
        <v>1</v>
      </c>
      <c r="BJ61" s="24" t="s">
        <v>912</v>
      </c>
      <c r="BK61" s="40">
        <v>2</v>
      </c>
      <c r="BL61" s="40">
        <v>338.97999999999996</v>
      </c>
      <c r="BM61" s="40">
        <v>61.019999999999996</v>
      </c>
      <c r="BN61" s="40">
        <v>400</v>
      </c>
      <c r="BO61"/>
      <c r="BP61"/>
      <c r="BQ61"/>
      <c r="BR61"/>
      <c r="BS61"/>
      <c r="BT61"/>
      <c r="BV61"/>
      <c r="BW61"/>
      <c r="BX61"/>
      <c r="BY61"/>
      <c r="CF61" s="24">
        <v>1837</v>
      </c>
      <c r="CG61" s="40">
        <v>262.70999999999998</v>
      </c>
      <c r="CH61" s="40">
        <v>47.29</v>
      </c>
      <c r="CI61" s="40">
        <v>310</v>
      </c>
      <c r="CK61"/>
      <c r="CL61"/>
      <c r="CM61"/>
      <c r="CN61"/>
      <c r="CZ61" s="24">
        <v>1606</v>
      </c>
      <c r="DA61" s="40">
        <v>306.95</v>
      </c>
      <c r="DB61" s="40">
        <v>26.45</v>
      </c>
      <c r="DC61" s="40">
        <v>333.4</v>
      </c>
      <c r="DE61" s="38" t="s">
        <v>2079</v>
      </c>
      <c r="DF61" s="40">
        <v>12.71</v>
      </c>
      <c r="DG61" s="40">
        <v>2.2899999999999898</v>
      </c>
      <c r="DH61" s="40">
        <v>15</v>
      </c>
    </row>
    <row r="62" spans="4:112">
      <c r="D62" s="24" t="s">
        <v>1636</v>
      </c>
      <c r="E62" s="21">
        <v>1</v>
      </c>
      <c r="G62" s="24" t="s">
        <v>1996</v>
      </c>
      <c r="H62" s="21">
        <v>1606.44</v>
      </c>
      <c r="J62" s="24" t="s">
        <v>417</v>
      </c>
      <c r="K62" s="21">
        <v>1</v>
      </c>
      <c r="L62" s="21">
        <v>400</v>
      </c>
      <c r="M62" s="21">
        <v>0</v>
      </c>
      <c r="N62" s="21">
        <v>400</v>
      </c>
      <c r="R62" s="27">
        <v>45825</v>
      </c>
      <c r="S62" s="21">
        <v>2</v>
      </c>
      <c r="T62" s="21">
        <v>697.5</v>
      </c>
      <c r="U62" s="21">
        <v>125.55</v>
      </c>
      <c r="V62" s="21">
        <v>823.05</v>
      </c>
      <c r="X62" s="27">
        <v>45825</v>
      </c>
      <c r="Y62" s="21">
        <v>2</v>
      </c>
      <c r="Z62" s="21">
        <v>-697.5</v>
      </c>
      <c r="AA62" s="21">
        <v>-125.55</v>
      </c>
      <c r="AB62" s="21">
        <v>-823.05</v>
      </c>
      <c r="AD62" s="24" t="s">
        <v>910</v>
      </c>
      <c r="AE62" s="40">
        <v>1</v>
      </c>
      <c r="AF62" s="40">
        <v>94.92</v>
      </c>
      <c r="AG62" s="40">
        <v>17.079999999999998</v>
      </c>
      <c r="AH62" s="40">
        <v>112</v>
      </c>
      <c r="AI62" s="40">
        <v>94.92</v>
      </c>
      <c r="AJ62" s="40">
        <v>17.079999999999998</v>
      </c>
      <c r="AK62" s="40">
        <v>112</v>
      </c>
      <c r="AL62" s="24" t="s">
        <v>910</v>
      </c>
      <c r="AM62"/>
      <c r="AN62" s="24" t="s">
        <v>910</v>
      </c>
      <c r="AO62" s="21">
        <v>1</v>
      </c>
      <c r="AP62" s="21">
        <v>-94.92</v>
      </c>
      <c r="AQ62" s="21">
        <v>-17.079999999999998</v>
      </c>
      <c r="AR62" s="21">
        <v>-112</v>
      </c>
      <c r="AS62" s="21" t="str">
        <f t="shared" si="0"/>
        <v>F E001-00000036</v>
      </c>
      <c r="AT62" s="21">
        <f t="shared" si="1"/>
        <v>1</v>
      </c>
      <c r="AU62" s="21">
        <f t="shared" si="2"/>
        <v>0</v>
      </c>
      <c r="AW62" s="8" t="s">
        <v>910</v>
      </c>
      <c r="AX62" s="39">
        <v>94.92</v>
      </c>
      <c r="AY62" s="39">
        <v>17.079999999999998</v>
      </c>
      <c r="AZ62" s="39">
        <v>112</v>
      </c>
      <c r="BA62">
        <f t="shared" si="3"/>
        <v>1</v>
      </c>
      <c r="BB62">
        <f t="shared" si="4"/>
        <v>1</v>
      </c>
      <c r="BJ62" s="24" t="s">
        <v>910</v>
      </c>
      <c r="BK62" s="40">
        <v>1</v>
      </c>
      <c r="BL62" s="40">
        <v>94.92</v>
      </c>
      <c r="BM62" s="40">
        <v>17.079999999999998</v>
      </c>
      <c r="BN62" s="40">
        <v>112</v>
      </c>
      <c r="BO62"/>
      <c r="BP62"/>
      <c r="BQ62"/>
      <c r="BR62"/>
      <c r="BS62"/>
      <c r="BT62"/>
      <c r="BV62"/>
      <c r="BW62"/>
      <c r="BX62"/>
      <c r="BY62"/>
      <c r="CF62" s="24">
        <v>1838</v>
      </c>
      <c r="CG62" s="40">
        <v>101.69</v>
      </c>
      <c r="CH62" s="40">
        <v>18.309999999999999</v>
      </c>
      <c r="CI62" s="40">
        <v>120</v>
      </c>
      <c r="CK62"/>
      <c r="CL62"/>
      <c r="CM62"/>
      <c r="CN62"/>
      <c r="CZ62" s="24">
        <v>1611</v>
      </c>
      <c r="DA62" s="40">
        <v>2700</v>
      </c>
      <c r="DB62" s="40">
        <v>486</v>
      </c>
      <c r="DC62" s="40">
        <v>3186</v>
      </c>
      <c r="DE62" s="38" t="s">
        <v>93</v>
      </c>
      <c r="DF62" s="40">
        <v>195.24999999999997</v>
      </c>
      <c r="DG62" s="40">
        <v>35.159999999999911</v>
      </c>
      <c r="DH62" s="40">
        <v>230.41000000000003</v>
      </c>
    </row>
    <row r="63" spans="4:112">
      <c r="D63" s="24" t="s">
        <v>1637</v>
      </c>
      <c r="E63" s="21">
        <v>1</v>
      </c>
      <c r="G63" s="24" t="s">
        <v>1997</v>
      </c>
      <c r="H63" s="21">
        <v>200</v>
      </c>
      <c r="J63" s="24" t="s">
        <v>435</v>
      </c>
      <c r="K63" s="21">
        <v>2</v>
      </c>
      <c r="L63" s="21">
        <v>173.11</v>
      </c>
      <c r="M63" s="21">
        <v>14.29</v>
      </c>
      <c r="N63" s="21">
        <v>187.4</v>
      </c>
      <c r="R63" s="27">
        <v>45826</v>
      </c>
      <c r="S63" s="21">
        <v>2</v>
      </c>
      <c r="T63" s="21">
        <v>341.8</v>
      </c>
      <c r="U63" s="21">
        <v>61.519999999999996</v>
      </c>
      <c r="V63" s="21">
        <v>403.32</v>
      </c>
      <c r="X63" s="27">
        <v>45826</v>
      </c>
      <c r="Y63" s="21">
        <v>2</v>
      </c>
      <c r="Z63" s="21">
        <v>-341.8</v>
      </c>
      <c r="AA63" s="21">
        <v>-61.519999999999996</v>
      </c>
      <c r="AB63" s="21">
        <v>-403.32</v>
      </c>
      <c r="AD63" s="28" t="s">
        <v>477</v>
      </c>
      <c r="AE63" s="41">
        <v>7</v>
      </c>
      <c r="AF63" s="41">
        <v>852.38</v>
      </c>
      <c r="AG63" s="41">
        <v>153.4199999999999</v>
      </c>
      <c r="AH63" s="41">
        <v>1005.8</v>
      </c>
      <c r="AI63" s="41">
        <v>852.38</v>
      </c>
      <c r="AJ63" s="41">
        <v>153.4199999999999</v>
      </c>
      <c r="AK63" s="41">
        <v>1005.8</v>
      </c>
      <c r="AL63" s="28" t="s">
        <v>477</v>
      </c>
      <c r="AM63"/>
      <c r="AN63" s="24" t="s">
        <v>477</v>
      </c>
      <c r="AO63" s="21">
        <v>3</v>
      </c>
      <c r="AP63" s="21">
        <v>-852.38</v>
      </c>
      <c r="AQ63" s="21">
        <v>-153.42000000000002</v>
      </c>
      <c r="AR63" s="21">
        <v>-1005.8</v>
      </c>
      <c r="AS63" s="21" t="str">
        <f t="shared" si="0"/>
        <v>F E001-00000037</v>
      </c>
      <c r="AT63" s="21">
        <f t="shared" si="1"/>
        <v>1</v>
      </c>
      <c r="AU63" s="21">
        <f t="shared" si="2"/>
        <v>0</v>
      </c>
      <c r="AW63" s="8" t="s">
        <v>477</v>
      </c>
      <c r="AX63" s="39">
        <v>852.38</v>
      </c>
      <c r="AY63" s="39">
        <v>153.42000000000002</v>
      </c>
      <c r="AZ63" s="39">
        <v>1005.8</v>
      </c>
      <c r="BA63">
        <f t="shared" si="3"/>
        <v>1</v>
      </c>
      <c r="BB63">
        <f t="shared" si="4"/>
        <v>1</v>
      </c>
      <c r="BJ63" s="28" t="s">
        <v>477</v>
      </c>
      <c r="BK63" s="41">
        <v>7</v>
      </c>
      <c r="BL63" s="41">
        <v>852.38</v>
      </c>
      <c r="BM63" s="41">
        <v>153.4199999999999</v>
      </c>
      <c r="BN63" s="41">
        <v>1005.8</v>
      </c>
      <c r="BO63"/>
      <c r="BP63"/>
      <c r="BQ63"/>
      <c r="BR63"/>
      <c r="BS63"/>
      <c r="BT63"/>
      <c r="BV63"/>
      <c r="BW63"/>
      <c r="BX63"/>
      <c r="BY63"/>
      <c r="CF63" s="24">
        <v>1839</v>
      </c>
      <c r="CG63" s="40">
        <v>165.25</v>
      </c>
      <c r="CH63" s="40">
        <v>29.75</v>
      </c>
      <c r="CI63" s="40">
        <v>195</v>
      </c>
      <c r="CK63"/>
      <c r="CL63"/>
      <c r="CM63"/>
      <c r="CN63"/>
      <c r="CZ63" s="24">
        <v>1612</v>
      </c>
      <c r="DA63" s="40">
        <v>600</v>
      </c>
      <c r="DB63" s="40">
        <v>0</v>
      </c>
      <c r="DC63" s="40">
        <v>600</v>
      </c>
      <c r="DE63" s="38" t="s">
        <v>2003</v>
      </c>
      <c r="DF63" s="40">
        <v>3300</v>
      </c>
      <c r="DG63" s="40">
        <v>594</v>
      </c>
      <c r="DH63" s="40">
        <v>3894</v>
      </c>
    </row>
    <row r="64" spans="4:112">
      <c r="D64" s="24" t="s">
        <v>1638</v>
      </c>
      <c r="E64" s="21">
        <v>1</v>
      </c>
      <c r="G64" s="24" t="s">
        <v>1998</v>
      </c>
      <c r="H64" s="21">
        <v>456</v>
      </c>
      <c r="J64" s="24" t="s">
        <v>366</v>
      </c>
      <c r="K64" s="21">
        <v>2</v>
      </c>
      <c r="L64" s="21">
        <v>511.01</v>
      </c>
      <c r="M64" s="21">
        <v>91.990000000000009</v>
      </c>
      <c r="N64" s="21">
        <v>603</v>
      </c>
      <c r="R64" s="27">
        <v>45827</v>
      </c>
      <c r="S64" s="21">
        <v>1</v>
      </c>
      <c r="T64" s="21">
        <v>110</v>
      </c>
      <c r="U64" s="21">
        <v>0</v>
      </c>
      <c r="V64" s="21">
        <v>110</v>
      </c>
      <c r="X64" s="27">
        <v>45827</v>
      </c>
      <c r="Y64" s="21">
        <v>1</v>
      </c>
      <c r="Z64" s="21">
        <v>-110</v>
      </c>
      <c r="AB64" s="21">
        <v>-110</v>
      </c>
      <c r="AD64" s="24" t="s">
        <v>405</v>
      </c>
      <c r="AE64" s="40">
        <v>1</v>
      </c>
      <c r="AF64" s="40">
        <v>972.03</v>
      </c>
      <c r="AG64" s="40">
        <v>174.97</v>
      </c>
      <c r="AH64" s="40">
        <v>1147</v>
      </c>
      <c r="AI64" s="40">
        <v>972.03</v>
      </c>
      <c r="AJ64" s="40">
        <v>174.97</v>
      </c>
      <c r="AK64" s="40">
        <v>1147</v>
      </c>
      <c r="AL64" s="24" t="s">
        <v>405</v>
      </c>
      <c r="AM64"/>
      <c r="AN64" s="24" t="s">
        <v>405</v>
      </c>
      <c r="AO64" s="21">
        <v>1</v>
      </c>
      <c r="AP64" s="21">
        <v>-972.03</v>
      </c>
      <c r="AQ64" s="21">
        <v>-174.97</v>
      </c>
      <c r="AR64" s="21">
        <v>-1147</v>
      </c>
      <c r="AS64" s="21" t="str">
        <f t="shared" si="0"/>
        <v>F E001-00000038</v>
      </c>
      <c r="AT64" s="21">
        <f t="shared" si="1"/>
        <v>1</v>
      </c>
      <c r="AU64" s="21">
        <f t="shared" si="2"/>
        <v>0</v>
      </c>
      <c r="AW64" s="8" t="s">
        <v>405</v>
      </c>
      <c r="AX64" s="39">
        <v>972.03</v>
      </c>
      <c r="AY64" s="39">
        <v>174.97</v>
      </c>
      <c r="AZ64" s="39">
        <v>1147</v>
      </c>
      <c r="BA64">
        <f t="shared" si="3"/>
        <v>1</v>
      </c>
      <c r="BB64">
        <f t="shared" si="4"/>
        <v>1</v>
      </c>
      <c r="BJ64" s="24" t="s">
        <v>405</v>
      </c>
      <c r="BK64" s="40">
        <v>1</v>
      </c>
      <c r="BL64" s="40">
        <v>972.03</v>
      </c>
      <c r="BM64" s="40">
        <v>174.97</v>
      </c>
      <c r="BN64" s="40">
        <v>1147</v>
      </c>
      <c r="BO64"/>
      <c r="BP64"/>
      <c r="BQ64"/>
      <c r="BR64"/>
      <c r="BS64"/>
      <c r="BT64"/>
      <c r="BV64"/>
      <c r="BW64"/>
      <c r="BX64"/>
      <c r="BY64"/>
      <c r="CF64" s="24">
        <v>1840</v>
      </c>
      <c r="CG64" s="40">
        <v>27.97</v>
      </c>
      <c r="CH64" s="40">
        <v>5.03</v>
      </c>
      <c r="CI64" s="40">
        <v>33</v>
      </c>
      <c r="CK64"/>
      <c r="CL64"/>
      <c r="CM64"/>
      <c r="CN64"/>
      <c r="CZ64" s="24">
        <v>1614</v>
      </c>
      <c r="DA64" s="40">
        <v>355.08</v>
      </c>
      <c r="DB64" s="40">
        <v>63.92</v>
      </c>
      <c r="DC64" s="40">
        <v>419</v>
      </c>
      <c r="DE64" s="38" t="s">
        <v>1474</v>
      </c>
      <c r="DF64" s="40">
        <v>4752.22</v>
      </c>
      <c r="DG64" s="40">
        <v>457.79999999999995</v>
      </c>
      <c r="DH64" s="40">
        <v>5210.0200000000004</v>
      </c>
    </row>
    <row r="65" spans="4:112">
      <c r="D65" s="24" t="s">
        <v>1639</v>
      </c>
      <c r="E65" s="21">
        <v>3</v>
      </c>
      <c r="G65" s="24" t="s">
        <v>1999</v>
      </c>
      <c r="H65" s="21">
        <v>560</v>
      </c>
      <c r="J65" s="24" t="s">
        <v>1226</v>
      </c>
      <c r="K65" s="21">
        <v>6</v>
      </c>
      <c r="L65" s="21">
        <v>1400</v>
      </c>
      <c r="M65" s="21">
        <v>252</v>
      </c>
      <c r="N65" s="21">
        <v>1652</v>
      </c>
      <c r="R65" s="27">
        <v>45831</v>
      </c>
      <c r="S65" s="21">
        <v>2</v>
      </c>
      <c r="T65" s="21">
        <v>700</v>
      </c>
      <c r="U65" s="21">
        <v>125.99999999999991</v>
      </c>
      <c r="V65" s="21">
        <v>826</v>
      </c>
      <c r="X65" s="27">
        <v>45831</v>
      </c>
      <c r="Y65" s="21">
        <v>2</v>
      </c>
      <c r="Z65" s="21">
        <v>-700</v>
      </c>
      <c r="AA65" s="21">
        <v>-126</v>
      </c>
      <c r="AB65" s="21">
        <v>-826</v>
      </c>
      <c r="AD65" s="24" t="s">
        <v>545</v>
      </c>
      <c r="AE65" s="40">
        <v>1</v>
      </c>
      <c r="AF65" s="40">
        <v>5255.82</v>
      </c>
      <c r="AG65" s="40">
        <v>946.05</v>
      </c>
      <c r="AH65" s="40">
        <v>6201.87</v>
      </c>
      <c r="AI65" s="40">
        <v>5255.82</v>
      </c>
      <c r="AJ65" s="40">
        <v>946.05</v>
      </c>
      <c r="AK65" s="40">
        <v>6201.87</v>
      </c>
      <c r="AL65" s="24" t="s">
        <v>545</v>
      </c>
      <c r="AM65"/>
      <c r="AN65" s="24" t="s">
        <v>545</v>
      </c>
      <c r="AO65" s="21">
        <v>1</v>
      </c>
      <c r="AP65" s="21">
        <v>-5255.82</v>
      </c>
      <c r="AQ65" s="21">
        <v>-946.05</v>
      </c>
      <c r="AR65" s="21">
        <v>-6201.87</v>
      </c>
      <c r="AS65" s="21" t="str">
        <f t="shared" si="0"/>
        <v>F E001-00000044</v>
      </c>
      <c r="AT65" s="21">
        <f t="shared" si="1"/>
        <v>1</v>
      </c>
      <c r="AU65" s="21">
        <f t="shared" si="2"/>
        <v>0</v>
      </c>
      <c r="AW65" s="8" t="s">
        <v>545</v>
      </c>
      <c r="AX65" s="39">
        <v>5255.82</v>
      </c>
      <c r="AY65" s="39">
        <v>946.05</v>
      </c>
      <c r="AZ65" s="39">
        <v>6201.87</v>
      </c>
      <c r="BA65">
        <f t="shared" si="3"/>
        <v>1</v>
      </c>
      <c r="BB65">
        <f t="shared" si="4"/>
        <v>1</v>
      </c>
      <c r="BJ65" s="24" t="s">
        <v>545</v>
      </c>
      <c r="BK65" s="40">
        <v>1</v>
      </c>
      <c r="BL65" s="40">
        <v>5255.82</v>
      </c>
      <c r="BM65" s="40">
        <v>946.05</v>
      </c>
      <c r="BN65" s="40">
        <v>6201.87</v>
      </c>
      <c r="BO65"/>
      <c r="BP65"/>
      <c r="BQ65"/>
      <c r="BR65"/>
      <c r="BS65"/>
      <c r="BT65"/>
      <c r="BV65"/>
      <c r="BW65"/>
      <c r="BX65"/>
      <c r="BY65"/>
      <c r="CF65" s="24">
        <v>1841</v>
      </c>
      <c r="CG65" s="40">
        <v>1905.93</v>
      </c>
      <c r="CH65" s="40">
        <v>343.06999999999903</v>
      </c>
      <c r="CI65" s="40">
        <v>2249</v>
      </c>
      <c r="CK65"/>
      <c r="CL65"/>
      <c r="CM65"/>
      <c r="CN65"/>
      <c r="CZ65" s="24">
        <v>1628</v>
      </c>
      <c r="DA65" s="40">
        <v>1200</v>
      </c>
      <c r="DB65" s="40">
        <v>0</v>
      </c>
      <c r="DC65" s="40">
        <v>1200</v>
      </c>
      <c r="DE65" s="38" t="s">
        <v>2100</v>
      </c>
      <c r="DF65" s="40">
        <v>3750</v>
      </c>
      <c r="DG65" s="40">
        <v>675</v>
      </c>
      <c r="DH65" s="40">
        <v>4425</v>
      </c>
    </row>
    <row r="66" spans="4:112">
      <c r="D66" s="24" t="s">
        <v>1640</v>
      </c>
      <c r="E66" s="21">
        <v>2</v>
      </c>
      <c r="G66" s="24" t="s">
        <v>2000</v>
      </c>
      <c r="H66" s="21">
        <v>18.73</v>
      </c>
      <c r="J66" s="24" t="s">
        <v>452</v>
      </c>
      <c r="K66" s="21">
        <v>6</v>
      </c>
      <c r="L66" s="21">
        <v>2705.8499999999995</v>
      </c>
      <c r="M66" s="21">
        <v>487.04999999999995</v>
      </c>
      <c r="N66" s="21">
        <v>3192.9</v>
      </c>
      <c r="R66" s="27">
        <v>45832</v>
      </c>
      <c r="S66" s="21">
        <v>5</v>
      </c>
      <c r="T66" s="21">
        <v>3972.66</v>
      </c>
      <c r="U66" s="21">
        <v>391.08</v>
      </c>
      <c r="V66" s="21">
        <v>4363.74</v>
      </c>
      <c r="X66" s="27">
        <v>45832</v>
      </c>
      <c r="Y66" s="21">
        <v>5</v>
      </c>
      <c r="Z66" s="21">
        <v>-3972.66</v>
      </c>
      <c r="AA66" s="21">
        <v>-391.08000000000004</v>
      </c>
      <c r="AB66" s="21">
        <v>-4363.74</v>
      </c>
      <c r="AD66" s="28" t="s">
        <v>510</v>
      </c>
      <c r="AE66" s="41">
        <v>3</v>
      </c>
      <c r="AF66" s="41">
        <v>3990</v>
      </c>
      <c r="AG66" s="41">
        <v>718.19999999999902</v>
      </c>
      <c r="AH66" s="41">
        <v>4708.2</v>
      </c>
      <c r="AI66" s="41">
        <v>3990</v>
      </c>
      <c r="AJ66" s="41">
        <v>718.19999999999902</v>
      </c>
      <c r="AK66" s="41">
        <v>4708.2</v>
      </c>
      <c r="AL66" s="28" t="s">
        <v>510</v>
      </c>
      <c r="AM66"/>
      <c r="AN66" s="24" t="s">
        <v>510</v>
      </c>
      <c r="AO66" s="21">
        <v>2</v>
      </c>
      <c r="AP66" s="21">
        <v>-3990</v>
      </c>
      <c r="AQ66" s="21">
        <v>-718.2</v>
      </c>
      <c r="AR66" s="21">
        <v>-4708.2</v>
      </c>
      <c r="AS66" s="21" t="str">
        <f t="shared" si="0"/>
        <v>F E001-00000049</v>
      </c>
      <c r="AT66" s="21">
        <f t="shared" si="1"/>
        <v>1</v>
      </c>
      <c r="AU66" s="21">
        <f t="shared" si="2"/>
        <v>0</v>
      </c>
      <c r="AW66" s="8" t="s">
        <v>510</v>
      </c>
      <c r="AX66" s="39">
        <v>3990</v>
      </c>
      <c r="AY66" s="39">
        <v>718.2</v>
      </c>
      <c r="AZ66" s="39">
        <v>4708.2</v>
      </c>
      <c r="BA66">
        <f t="shared" si="3"/>
        <v>1</v>
      </c>
      <c r="BB66">
        <f t="shared" si="4"/>
        <v>1</v>
      </c>
      <c r="BJ66" s="28" t="s">
        <v>510</v>
      </c>
      <c r="BK66" s="41">
        <v>3</v>
      </c>
      <c r="BL66" s="41">
        <v>3990</v>
      </c>
      <c r="BM66" s="41">
        <v>718.19999999999902</v>
      </c>
      <c r="BN66" s="41">
        <v>4708.2</v>
      </c>
      <c r="BO66"/>
      <c r="BP66"/>
      <c r="BQ66"/>
      <c r="BR66"/>
      <c r="BS66"/>
      <c r="BT66"/>
      <c r="BV66"/>
      <c r="BW66"/>
      <c r="BX66"/>
      <c r="BY66"/>
      <c r="CF66" s="24">
        <v>1842</v>
      </c>
      <c r="CG66" s="40">
        <v>169.49</v>
      </c>
      <c r="CH66" s="40">
        <v>30.509999999999899</v>
      </c>
      <c r="CI66" s="40">
        <v>200</v>
      </c>
      <c r="CK66"/>
      <c r="CL66"/>
      <c r="CM66"/>
      <c r="CN66"/>
      <c r="CZ66" s="24">
        <v>1634</v>
      </c>
      <c r="DA66" s="40">
        <v>2198.31</v>
      </c>
      <c r="DB66" s="40">
        <v>395.69</v>
      </c>
      <c r="DC66" s="40">
        <v>2594</v>
      </c>
      <c r="DE66" s="38" t="s">
        <v>1239</v>
      </c>
      <c r="DF66" s="40">
        <v>281.90999999999997</v>
      </c>
      <c r="DG66" s="40">
        <v>14.29</v>
      </c>
      <c r="DH66" s="40">
        <v>296.2</v>
      </c>
    </row>
    <row r="67" spans="4:112">
      <c r="D67" s="24" t="s">
        <v>1641</v>
      </c>
      <c r="E67" s="21">
        <v>1</v>
      </c>
      <c r="G67" s="24" t="s">
        <v>2001</v>
      </c>
      <c r="H67" s="21">
        <v>20.25</v>
      </c>
      <c r="J67" s="24" t="s">
        <v>449</v>
      </c>
      <c r="K67" s="21">
        <v>4</v>
      </c>
      <c r="L67" s="21">
        <v>693.13000000000011</v>
      </c>
      <c r="M67" s="21">
        <v>124.76999999999899</v>
      </c>
      <c r="N67" s="21">
        <v>817.9</v>
      </c>
      <c r="R67" s="27">
        <v>45833</v>
      </c>
      <c r="S67" s="21">
        <v>12</v>
      </c>
      <c r="T67" s="21">
        <v>8875.2199999999993</v>
      </c>
      <c r="U67" s="21">
        <v>1597.5799999999908</v>
      </c>
      <c r="V67" s="21">
        <v>10472.799999999999</v>
      </c>
      <c r="X67" s="27">
        <v>45833</v>
      </c>
      <c r="Y67" s="21">
        <v>5</v>
      </c>
      <c r="Z67" s="21">
        <v>-8875.2199999999993</v>
      </c>
      <c r="AA67" s="21">
        <v>-1597.58</v>
      </c>
      <c r="AB67" s="21">
        <v>-10472.799999999999</v>
      </c>
      <c r="AD67" s="24" t="s">
        <v>885</v>
      </c>
      <c r="AE67" s="40">
        <v>1</v>
      </c>
      <c r="AF67" s="40">
        <v>960</v>
      </c>
      <c r="AG67" s="40">
        <v>172.79999999999899</v>
      </c>
      <c r="AH67" s="40">
        <v>1132.8</v>
      </c>
      <c r="AI67" s="40">
        <v>960</v>
      </c>
      <c r="AJ67" s="40">
        <v>172.79999999999899</v>
      </c>
      <c r="AK67" s="40">
        <v>1132.8</v>
      </c>
      <c r="AL67" s="24" t="s">
        <v>885</v>
      </c>
      <c r="AM67"/>
      <c r="AN67" s="24" t="s">
        <v>885</v>
      </c>
      <c r="AO67" s="21">
        <v>1</v>
      </c>
      <c r="AP67" s="21">
        <v>-960</v>
      </c>
      <c r="AQ67" s="21">
        <v>-172.8</v>
      </c>
      <c r="AR67" s="21">
        <v>-1132.8</v>
      </c>
      <c r="AS67" s="21" t="str">
        <f t="shared" si="0"/>
        <v>F E001-00000050</v>
      </c>
      <c r="AT67" s="21">
        <f t="shared" si="1"/>
        <v>1</v>
      </c>
      <c r="AU67" s="21">
        <f t="shared" si="2"/>
        <v>0</v>
      </c>
      <c r="AW67" s="8" t="s">
        <v>885</v>
      </c>
      <c r="AX67" s="39">
        <v>960</v>
      </c>
      <c r="AY67" s="39">
        <v>172.8</v>
      </c>
      <c r="AZ67" s="39">
        <v>1132.8</v>
      </c>
      <c r="BA67">
        <f t="shared" si="3"/>
        <v>1</v>
      </c>
      <c r="BB67">
        <f t="shared" si="4"/>
        <v>1</v>
      </c>
      <c r="BJ67" s="24" t="s">
        <v>885</v>
      </c>
      <c r="BK67" s="40">
        <v>1</v>
      </c>
      <c r="BL67" s="40">
        <v>960</v>
      </c>
      <c r="BM67" s="40">
        <v>172.79999999999899</v>
      </c>
      <c r="BN67" s="40">
        <v>1132.8</v>
      </c>
      <c r="BO67"/>
      <c r="BP67"/>
      <c r="BQ67"/>
      <c r="BR67"/>
      <c r="BS67"/>
      <c r="BT67"/>
      <c r="BV67"/>
      <c r="BW67"/>
      <c r="BX67"/>
      <c r="BY67"/>
      <c r="CF67" s="24">
        <v>1843</v>
      </c>
      <c r="CG67" s="40">
        <v>334</v>
      </c>
      <c r="CH67" s="40">
        <v>60.119999999999898</v>
      </c>
      <c r="CI67" s="40">
        <v>394.12</v>
      </c>
      <c r="CK67"/>
      <c r="CL67"/>
      <c r="CM67"/>
      <c r="CN67"/>
      <c r="CZ67" s="24">
        <v>1642</v>
      </c>
      <c r="DA67" s="40">
        <v>3106.61</v>
      </c>
      <c r="DB67" s="40">
        <v>53.389999999999901</v>
      </c>
      <c r="DC67" s="40">
        <v>3160</v>
      </c>
      <c r="DE67" s="38" t="s">
        <v>2022</v>
      </c>
      <c r="DF67" s="40">
        <v>16.86</v>
      </c>
      <c r="DG67" s="40">
        <v>3.0399999999999898</v>
      </c>
      <c r="DH67" s="40">
        <v>19.899999999999999</v>
      </c>
    </row>
    <row r="68" spans="4:112">
      <c r="D68" s="24" t="s">
        <v>1642</v>
      </c>
      <c r="E68" s="21">
        <v>1</v>
      </c>
      <c r="G68" s="24" t="s">
        <v>2002</v>
      </c>
      <c r="H68" s="21">
        <v>9.4700000000000006</v>
      </c>
      <c r="J68" s="24" t="s">
        <v>455</v>
      </c>
      <c r="K68" s="21">
        <v>3</v>
      </c>
      <c r="L68" s="21">
        <v>3780</v>
      </c>
      <c r="M68" s="21">
        <v>680.4</v>
      </c>
      <c r="N68" s="21">
        <v>4460.3999999999996</v>
      </c>
      <c r="R68" s="27">
        <v>45834</v>
      </c>
      <c r="S68" s="21">
        <v>3</v>
      </c>
      <c r="T68" s="21">
        <v>2050</v>
      </c>
      <c r="U68" s="21">
        <v>64.8</v>
      </c>
      <c r="V68" s="21">
        <v>2114.8000000000002</v>
      </c>
      <c r="X68" s="27">
        <v>45834</v>
      </c>
      <c r="Y68" s="21">
        <v>3</v>
      </c>
      <c r="Z68" s="21">
        <v>-2050</v>
      </c>
      <c r="AA68" s="21">
        <v>-64.8</v>
      </c>
      <c r="AB68" s="21">
        <v>-2114.8000000000002</v>
      </c>
      <c r="AD68" s="24" t="s">
        <v>1004</v>
      </c>
      <c r="AE68" s="40">
        <v>1</v>
      </c>
      <c r="AF68" s="40">
        <v>9657.44</v>
      </c>
      <c r="AG68" s="40">
        <v>1738.34</v>
      </c>
      <c r="AH68" s="40">
        <v>11395.78</v>
      </c>
      <c r="AI68" s="40">
        <v>9657.44</v>
      </c>
      <c r="AJ68" s="40">
        <v>1738.34</v>
      </c>
      <c r="AK68" s="40">
        <v>11395.78</v>
      </c>
      <c r="AL68" s="24" t="s">
        <v>1004</v>
      </c>
      <c r="AM68"/>
      <c r="AN68" s="24" t="s">
        <v>1004</v>
      </c>
      <c r="AO68" s="21">
        <v>1</v>
      </c>
      <c r="AP68" s="21">
        <v>-9657.44</v>
      </c>
      <c r="AQ68" s="21">
        <v>-1738.34</v>
      </c>
      <c r="AR68" s="21">
        <v>-11395.78</v>
      </c>
      <c r="AS68" s="21" t="str">
        <f t="shared" ref="AS68:AS131" si="5">+VLOOKUP(AN68,AD:AD,1,0)</f>
        <v>F E001-00000051</v>
      </c>
      <c r="AT68" s="21">
        <f t="shared" ref="AT68:AT131" si="6">+IF(ABS(AR68)=ABS(AH68),1,0)</f>
        <v>1</v>
      </c>
      <c r="AU68" s="21">
        <f t="shared" ref="AU68:AU131" si="7">+ABS(AH68)-ABS(AR68)</f>
        <v>0</v>
      </c>
      <c r="AW68" s="8" t="s">
        <v>1004</v>
      </c>
      <c r="AX68" s="39">
        <v>9657.44</v>
      </c>
      <c r="AY68" s="39">
        <v>1738.34</v>
      </c>
      <c r="AZ68" s="39">
        <v>11395.78</v>
      </c>
      <c r="BA68">
        <f t="shared" si="3"/>
        <v>1</v>
      </c>
      <c r="BB68">
        <f t="shared" si="4"/>
        <v>1</v>
      </c>
      <c r="BJ68" s="24" t="s">
        <v>1004</v>
      </c>
      <c r="BK68" s="40">
        <v>1</v>
      </c>
      <c r="BL68" s="40">
        <v>9657.44</v>
      </c>
      <c r="BM68" s="40">
        <v>1738.34</v>
      </c>
      <c r="BN68" s="40">
        <v>11395.78</v>
      </c>
      <c r="BO68"/>
      <c r="BP68"/>
      <c r="BQ68"/>
      <c r="BR68"/>
      <c r="BS68"/>
      <c r="BT68"/>
      <c r="BV68"/>
      <c r="BW68"/>
      <c r="BX68"/>
      <c r="BY68"/>
      <c r="CF68" s="24">
        <v>1844</v>
      </c>
      <c r="CG68" s="40">
        <v>566.1</v>
      </c>
      <c r="CH68" s="40">
        <v>101.89999999999991</v>
      </c>
      <c r="CI68" s="40">
        <v>668</v>
      </c>
      <c r="CK68"/>
      <c r="CL68"/>
      <c r="CM68"/>
      <c r="CN68"/>
      <c r="CZ68" s="24">
        <v>1643</v>
      </c>
      <c r="DA68" s="40">
        <v>1680</v>
      </c>
      <c r="DB68" s="40">
        <v>0</v>
      </c>
      <c r="DC68" s="40">
        <v>1680</v>
      </c>
      <c r="DE68" s="38" t="s">
        <v>2547</v>
      </c>
      <c r="DF68" s="40">
        <v>329.66</v>
      </c>
      <c r="DG68" s="40">
        <v>59.339999999999897</v>
      </c>
      <c r="DH68" s="40">
        <v>389</v>
      </c>
    </row>
    <row r="69" spans="4:112">
      <c r="D69" s="24" t="s">
        <v>1643</v>
      </c>
      <c r="E69" s="21">
        <v>1</v>
      </c>
      <c r="G69" s="24" t="s">
        <v>2217</v>
      </c>
      <c r="H69" s="21">
        <v>11878.999999999995</v>
      </c>
      <c r="J69" s="24" t="s">
        <v>331</v>
      </c>
      <c r="K69" s="21">
        <v>1</v>
      </c>
      <c r="L69" s="21">
        <v>141.5</v>
      </c>
      <c r="M69" s="21">
        <v>0</v>
      </c>
      <c r="N69" s="21">
        <v>141.5</v>
      </c>
      <c r="R69" s="27">
        <v>45835</v>
      </c>
      <c r="S69" s="21">
        <v>5</v>
      </c>
      <c r="T69" s="21">
        <v>2869.46</v>
      </c>
      <c r="U69" s="21">
        <v>273.49999999999977</v>
      </c>
      <c r="V69" s="21">
        <v>3142.96</v>
      </c>
      <c r="X69" s="27">
        <v>45835</v>
      </c>
      <c r="Y69" s="21">
        <v>3</v>
      </c>
      <c r="Z69" s="21">
        <v>-2869.46</v>
      </c>
      <c r="AA69" s="21">
        <v>-273.5</v>
      </c>
      <c r="AB69" s="21">
        <v>-3142.96</v>
      </c>
      <c r="AD69" s="28" t="s">
        <v>541</v>
      </c>
      <c r="AE69" s="41">
        <v>3</v>
      </c>
      <c r="AF69" s="41">
        <v>3892</v>
      </c>
      <c r="AG69" s="41">
        <v>259.56</v>
      </c>
      <c r="AH69" s="41">
        <v>4151.5599999999995</v>
      </c>
      <c r="AI69" s="41">
        <v>3892</v>
      </c>
      <c r="AJ69" s="41">
        <v>259.56</v>
      </c>
      <c r="AK69" s="41">
        <v>4151.5599999999995</v>
      </c>
      <c r="AL69" s="28" t="s">
        <v>541</v>
      </c>
      <c r="AM69"/>
      <c r="AN69" s="24" t="s">
        <v>541</v>
      </c>
      <c r="AO69" s="21">
        <v>3</v>
      </c>
      <c r="AP69" s="21">
        <v>-3892</v>
      </c>
      <c r="AQ69" s="21">
        <v>-259.56</v>
      </c>
      <c r="AR69" s="21">
        <v>-4151.5599999999995</v>
      </c>
      <c r="AS69" s="21" t="str">
        <f t="shared" si="5"/>
        <v>F E001-00000055</v>
      </c>
      <c r="AT69" s="21">
        <f t="shared" si="6"/>
        <v>1</v>
      </c>
      <c r="AU69" s="21">
        <f t="shared" si="7"/>
        <v>0</v>
      </c>
      <c r="AW69" s="8" t="s">
        <v>541</v>
      </c>
      <c r="AX69" s="39">
        <v>3892</v>
      </c>
      <c r="AY69" s="39">
        <v>259.56</v>
      </c>
      <c r="AZ69" s="39">
        <v>4151.5599999999995</v>
      </c>
      <c r="BA69">
        <f t="shared" ref="BA69:BA132" si="8">+IF(AW69=AN69,1,0)</f>
        <v>1</v>
      </c>
      <c r="BB69">
        <f t="shared" ref="BB69:BB132" si="9">+IF(AZ69=AK69,1,0)</f>
        <v>1</v>
      </c>
      <c r="BJ69" s="28" t="s">
        <v>541</v>
      </c>
      <c r="BK69" s="41">
        <v>3</v>
      </c>
      <c r="BL69" s="41">
        <v>3892</v>
      </c>
      <c r="BM69" s="41">
        <v>259.56</v>
      </c>
      <c r="BN69" s="41">
        <v>4151.5599999999995</v>
      </c>
      <c r="BO69"/>
      <c r="BP69"/>
      <c r="BQ69"/>
      <c r="BR69"/>
      <c r="BS69"/>
      <c r="BT69"/>
      <c r="BV69"/>
      <c r="BW69"/>
      <c r="BX69"/>
      <c r="BY69"/>
      <c r="CF69" s="24">
        <v>1845</v>
      </c>
      <c r="CG69" s="40">
        <v>600</v>
      </c>
      <c r="CH69" s="40">
        <v>108</v>
      </c>
      <c r="CI69" s="40">
        <v>708</v>
      </c>
      <c r="CK69"/>
      <c r="CL69"/>
      <c r="CM69"/>
      <c r="CN69"/>
      <c r="CZ69" s="24">
        <v>1644</v>
      </c>
      <c r="DA69" s="40">
        <v>825</v>
      </c>
      <c r="DB69" s="40">
        <v>148.5</v>
      </c>
      <c r="DC69" s="40">
        <v>973.5</v>
      </c>
      <c r="DE69" s="38" t="s">
        <v>2102</v>
      </c>
      <c r="DF69" s="40">
        <v>500</v>
      </c>
      <c r="DG69" s="40">
        <v>90</v>
      </c>
      <c r="DH69" s="40">
        <v>590</v>
      </c>
    </row>
    <row r="70" spans="4:112">
      <c r="D70" s="24" t="s">
        <v>1644</v>
      </c>
      <c r="E70" s="21">
        <v>2</v>
      </c>
      <c r="G70" s="24" t="s">
        <v>2218</v>
      </c>
      <c r="H70" s="21">
        <v>55942.98000000001</v>
      </c>
      <c r="J70" s="24" t="s">
        <v>334</v>
      </c>
      <c r="K70" s="21">
        <v>2</v>
      </c>
      <c r="L70" s="21">
        <v>491.14</v>
      </c>
      <c r="M70" s="21">
        <v>0</v>
      </c>
      <c r="N70" s="21">
        <v>491.14</v>
      </c>
      <c r="R70" s="27">
        <v>45837</v>
      </c>
      <c r="S70" s="21">
        <v>1</v>
      </c>
      <c r="T70" s="21">
        <v>78.39</v>
      </c>
      <c r="U70" s="21">
        <v>14.11</v>
      </c>
      <c r="V70" s="21">
        <v>92.5</v>
      </c>
      <c r="X70" s="27">
        <v>45837</v>
      </c>
      <c r="Y70" s="21">
        <v>1</v>
      </c>
      <c r="Z70" s="21">
        <v>-78.39</v>
      </c>
      <c r="AA70" s="21">
        <v>-14.11</v>
      </c>
      <c r="AB70" s="21">
        <v>-92.5</v>
      </c>
      <c r="AD70" s="24" t="s">
        <v>539</v>
      </c>
      <c r="AE70" s="40">
        <v>1</v>
      </c>
      <c r="AF70" s="40">
        <v>850</v>
      </c>
      <c r="AG70" s="40">
        <v>0</v>
      </c>
      <c r="AH70" s="40">
        <v>850</v>
      </c>
      <c r="AI70" s="40">
        <v>850</v>
      </c>
      <c r="AJ70" s="40">
        <v>0</v>
      </c>
      <c r="AK70" s="40">
        <v>850</v>
      </c>
      <c r="AL70" s="24" t="s">
        <v>539</v>
      </c>
      <c r="AM70"/>
      <c r="AN70" s="24" t="s">
        <v>539</v>
      </c>
      <c r="AO70" s="21">
        <v>1</v>
      </c>
      <c r="AP70" s="21">
        <v>-850</v>
      </c>
      <c r="AR70" s="21">
        <v>-850</v>
      </c>
      <c r="AS70" s="21" t="str">
        <f t="shared" si="5"/>
        <v>F E001-00000056</v>
      </c>
      <c r="AT70" s="21">
        <f t="shared" si="6"/>
        <v>1</v>
      </c>
      <c r="AU70" s="21">
        <f t="shared" si="7"/>
        <v>0</v>
      </c>
      <c r="AW70" s="8" t="s">
        <v>539</v>
      </c>
      <c r="AX70" s="39">
        <v>850</v>
      </c>
      <c r="AY70" s="39">
        <v>0</v>
      </c>
      <c r="AZ70" s="39">
        <v>850</v>
      </c>
      <c r="BA70">
        <f t="shared" si="8"/>
        <v>1</v>
      </c>
      <c r="BB70">
        <f t="shared" si="9"/>
        <v>1</v>
      </c>
      <c r="BJ70" s="24" t="s">
        <v>539</v>
      </c>
      <c r="BK70" s="40">
        <v>1</v>
      </c>
      <c r="BL70" s="40">
        <v>850</v>
      </c>
      <c r="BM70" s="40">
        <v>0</v>
      </c>
      <c r="BN70" s="40">
        <v>850</v>
      </c>
      <c r="BO70"/>
      <c r="BP70"/>
      <c r="BQ70"/>
      <c r="BR70"/>
      <c r="BS70"/>
      <c r="BT70"/>
      <c r="BV70"/>
      <c r="BW70"/>
      <c r="BX70"/>
      <c r="BY70"/>
      <c r="CF70" s="24">
        <v>1846</v>
      </c>
      <c r="CG70" s="40">
        <v>6215</v>
      </c>
      <c r="CH70" s="40">
        <v>718.19999999999891</v>
      </c>
      <c r="CI70" s="40">
        <v>6933.2</v>
      </c>
      <c r="CK70"/>
      <c r="CL70"/>
      <c r="CM70"/>
      <c r="CN70"/>
      <c r="CZ70" s="24">
        <v>1659</v>
      </c>
      <c r="DA70" s="40">
        <v>9657.44</v>
      </c>
      <c r="DB70" s="40">
        <v>1738.34</v>
      </c>
      <c r="DC70" s="40">
        <v>11395.78</v>
      </c>
      <c r="DE70" s="38" t="s">
        <v>2576</v>
      </c>
      <c r="DF70" s="40">
        <v>2000</v>
      </c>
      <c r="DG70" s="40">
        <v>0</v>
      </c>
      <c r="DH70" s="40">
        <v>2000</v>
      </c>
    </row>
    <row r="71" spans="4:112">
      <c r="D71" s="24" t="s">
        <v>1645</v>
      </c>
      <c r="E71" s="21">
        <v>1</v>
      </c>
      <c r="G71" s="24" t="s">
        <v>2006</v>
      </c>
      <c r="H71" s="21">
        <v>11769.24</v>
      </c>
      <c r="J71" s="24" t="s">
        <v>337</v>
      </c>
      <c r="K71" s="21">
        <v>1</v>
      </c>
      <c r="L71" s="21">
        <v>64</v>
      </c>
      <c r="M71" s="21">
        <v>0</v>
      </c>
      <c r="N71" s="21">
        <v>64</v>
      </c>
      <c r="R71" s="27">
        <v>45838</v>
      </c>
      <c r="S71" s="21">
        <v>2</v>
      </c>
      <c r="T71" s="21">
        <v>1560</v>
      </c>
      <c r="U71" s="21">
        <v>280.79999999999899</v>
      </c>
      <c r="V71" s="21">
        <v>1840.8</v>
      </c>
      <c r="X71" s="27">
        <v>45838</v>
      </c>
      <c r="Y71" s="21">
        <v>2</v>
      </c>
      <c r="Z71" s="21">
        <v>-1560</v>
      </c>
      <c r="AA71" s="21">
        <v>-280.8</v>
      </c>
      <c r="AB71" s="21">
        <v>-1840.8</v>
      </c>
      <c r="AD71" s="28" t="s">
        <v>488</v>
      </c>
      <c r="AE71" s="41">
        <v>2</v>
      </c>
      <c r="AF71" s="41">
        <v>3800</v>
      </c>
      <c r="AG71" s="41">
        <v>243</v>
      </c>
      <c r="AH71" s="41">
        <v>4043</v>
      </c>
      <c r="AI71" s="41">
        <v>3800</v>
      </c>
      <c r="AJ71" s="41">
        <v>243</v>
      </c>
      <c r="AK71" s="41">
        <v>4043</v>
      </c>
      <c r="AL71" s="28" t="s">
        <v>488</v>
      </c>
      <c r="AM71"/>
      <c r="AN71" s="24" t="s">
        <v>488</v>
      </c>
      <c r="AO71" s="21">
        <v>2</v>
      </c>
      <c r="AP71" s="21">
        <v>-3800</v>
      </c>
      <c r="AQ71" s="21">
        <v>-243</v>
      </c>
      <c r="AR71" s="21">
        <v>-4043</v>
      </c>
      <c r="AS71" s="21" t="str">
        <f t="shared" si="5"/>
        <v>F E001-00000057</v>
      </c>
      <c r="AT71" s="21">
        <f t="shared" si="6"/>
        <v>1</v>
      </c>
      <c r="AU71" s="21">
        <f t="shared" si="7"/>
        <v>0</v>
      </c>
      <c r="AW71" s="8" t="s">
        <v>488</v>
      </c>
      <c r="AX71" s="39">
        <v>3800</v>
      </c>
      <c r="AY71" s="39">
        <v>243</v>
      </c>
      <c r="AZ71" s="39">
        <v>4043</v>
      </c>
      <c r="BA71">
        <f t="shared" si="8"/>
        <v>1</v>
      </c>
      <c r="BB71">
        <f t="shared" si="9"/>
        <v>1</v>
      </c>
      <c r="BJ71" s="28" t="s">
        <v>488</v>
      </c>
      <c r="BK71" s="41">
        <v>2</v>
      </c>
      <c r="BL71" s="41">
        <v>3800</v>
      </c>
      <c r="BM71" s="41">
        <v>243</v>
      </c>
      <c r="BN71" s="41">
        <v>4043</v>
      </c>
      <c r="BO71"/>
      <c r="BP71"/>
      <c r="BQ71"/>
      <c r="BR71"/>
      <c r="BS71"/>
      <c r="BT71"/>
      <c r="BV71"/>
      <c r="BW71"/>
      <c r="BX71"/>
      <c r="BY71"/>
      <c r="CF71" s="24">
        <v>1847</v>
      </c>
      <c r="CG71" s="40">
        <v>48</v>
      </c>
      <c r="CH71" s="40">
        <v>8.64</v>
      </c>
      <c r="CI71" s="40">
        <v>56.64</v>
      </c>
      <c r="CK71"/>
      <c r="CL71"/>
      <c r="CM71"/>
      <c r="CN71"/>
      <c r="CZ71" s="24">
        <v>1660</v>
      </c>
      <c r="DA71" s="40">
        <v>502.54</v>
      </c>
      <c r="DB71" s="40">
        <v>90.459999999999894</v>
      </c>
      <c r="DC71" s="40">
        <v>593</v>
      </c>
      <c r="DE71" s="38" t="s">
        <v>2051</v>
      </c>
      <c r="DF71" s="40">
        <v>570</v>
      </c>
      <c r="DG71" s="40">
        <v>0</v>
      </c>
      <c r="DH71" s="40">
        <v>570</v>
      </c>
    </row>
    <row r="72" spans="4:112">
      <c r="D72" s="24" t="s">
        <v>1646</v>
      </c>
      <c r="E72" s="21">
        <v>1</v>
      </c>
      <c r="G72" s="24" t="s">
        <v>2225</v>
      </c>
      <c r="H72" s="21">
        <v>8533.8799999999992</v>
      </c>
      <c r="J72" s="24" t="s">
        <v>460</v>
      </c>
      <c r="K72" s="21">
        <v>1</v>
      </c>
      <c r="L72" s="21">
        <v>53</v>
      </c>
      <c r="M72" s="21">
        <v>9.5399999999999991</v>
      </c>
      <c r="N72" s="21">
        <v>62.54</v>
      </c>
      <c r="R72" s="27">
        <v>45839</v>
      </c>
      <c r="S72" s="21">
        <v>17</v>
      </c>
      <c r="T72" s="21">
        <v>4405.3500000000004</v>
      </c>
      <c r="U72" s="21">
        <v>792.95999999999958</v>
      </c>
      <c r="V72" s="21">
        <v>5198.3099999999995</v>
      </c>
      <c r="X72" s="27">
        <v>45839</v>
      </c>
      <c r="Y72" s="21">
        <v>4</v>
      </c>
      <c r="Z72" s="21">
        <v>-4405.3500000000004</v>
      </c>
      <c r="AA72" s="21">
        <v>-792.96</v>
      </c>
      <c r="AB72" s="21">
        <v>-5198.3099999999995</v>
      </c>
      <c r="AD72" s="24" t="s">
        <v>868</v>
      </c>
      <c r="AE72" s="40">
        <v>1</v>
      </c>
      <c r="AF72" s="40">
        <v>2200</v>
      </c>
      <c r="AG72" s="40">
        <v>396</v>
      </c>
      <c r="AH72" s="40">
        <v>2596</v>
      </c>
      <c r="AI72" s="40">
        <v>2200</v>
      </c>
      <c r="AJ72" s="40">
        <v>396</v>
      </c>
      <c r="AK72" s="40">
        <v>2596</v>
      </c>
      <c r="AL72" s="24" t="s">
        <v>868</v>
      </c>
      <c r="AM72"/>
      <c r="AN72" s="24" t="s">
        <v>868</v>
      </c>
      <c r="AO72" s="21">
        <v>1</v>
      </c>
      <c r="AP72" s="21">
        <v>-2200</v>
      </c>
      <c r="AQ72" s="21">
        <v>-396</v>
      </c>
      <c r="AR72" s="21">
        <v>-2596</v>
      </c>
      <c r="AS72" s="21" t="str">
        <f t="shared" si="5"/>
        <v>F E001-00000058</v>
      </c>
      <c r="AT72" s="21">
        <f t="shared" si="6"/>
        <v>1</v>
      </c>
      <c r="AU72" s="21">
        <f t="shared" si="7"/>
        <v>0</v>
      </c>
      <c r="AW72" s="8" t="s">
        <v>868</v>
      </c>
      <c r="AX72" s="39">
        <v>2200</v>
      </c>
      <c r="AY72" s="39">
        <v>396</v>
      </c>
      <c r="AZ72" s="39">
        <v>2596</v>
      </c>
      <c r="BA72">
        <f t="shared" si="8"/>
        <v>1</v>
      </c>
      <c r="BB72">
        <f t="shared" si="9"/>
        <v>1</v>
      </c>
      <c r="BJ72" s="24" t="s">
        <v>868</v>
      </c>
      <c r="BK72" s="40">
        <v>1</v>
      </c>
      <c r="BL72" s="40">
        <v>2200</v>
      </c>
      <c r="BM72" s="40">
        <v>396</v>
      </c>
      <c r="BN72" s="40">
        <v>2596</v>
      </c>
      <c r="BO72"/>
      <c r="BP72"/>
      <c r="BQ72"/>
      <c r="BR72"/>
      <c r="BS72"/>
      <c r="BT72"/>
      <c r="BV72"/>
      <c r="BW72"/>
      <c r="BX72"/>
      <c r="BY72"/>
      <c r="CF72" s="24">
        <v>1848</v>
      </c>
      <c r="CG72" s="40">
        <v>329.66</v>
      </c>
      <c r="CH72" s="40">
        <v>59.339999999999897</v>
      </c>
      <c r="CI72" s="40">
        <v>389</v>
      </c>
      <c r="CK72"/>
      <c r="CL72"/>
      <c r="CM72"/>
      <c r="CN72"/>
      <c r="CZ72" s="24">
        <v>1661</v>
      </c>
      <c r="DA72" s="40">
        <v>100</v>
      </c>
      <c r="DB72" s="40">
        <v>18</v>
      </c>
      <c r="DC72" s="40">
        <v>118</v>
      </c>
      <c r="DE72" s="38" t="s">
        <v>2014</v>
      </c>
      <c r="DF72" s="40">
        <v>38302.18</v>
      </c>
      <c r="DG72" s="40">
        <v>6894.3899999999885</v>
      </c>
      <c r="DH72" s="40">
        <v>45196.57</v>
      </c>
    </row>
    <row r="73" spans="4:112">
      <c r="D73" s="24" t="s">
        <v>1647</v>
      </c>
      <c r="E73" s="21">
        <v>1</v>
      </c>
      <c r="G73" s="24" t="s">
        <v>2003</v>
      </c>
      <c r="H73" s="21">
        <v>3300</v>
      </c>
      <c r="J73" s="24" t="s">
        <v>478</v>
      </c>
      <c r="K73" s="21">
        <v>2</v>
      </c>
      <c r="L73" s="21">
        <v>71.19</v>
      </c>
      <c r="M73" s="21">
        <v>12.80999999999999</v>
      </c>
      <c r="N73" s="21">
        <v>84</v>
      </c>
      <c r="R73" s="27">
        <v>45840</v>
      </c>
      <c r="S73" s="21">
        <v>5</v>
      </c>
      <c r="T73" s="21">
        <v>7877.43</v>
      </c>
      <c r="U73" s="21">
        <v>508.56999999999988</v>
      </c>
      <c r="V73" s="21">
        <v>8386</v>
      </c>
      <c r="X73" s="27">
        <v>45840</v>
      </c>
      <c r="Y73" s="21">
        <v>4</v>
      </c>
      <c r="Z73" s="21">
        <v>-7877.43</v>
      </c>
      <c r="AA73" s="21">
        <v>-508.57</v>
      </c>
      <c r="AB73" s="21">
        <v>-8386</v>
      </c>
      <c r="AD73" s="24" t="s">
        <v>867</v>
      </c>
      <c r="AE73" s="40">
        <v>1</v>
      </c>
      <c r="AF73" s="40">
        <v>3420</v>
      </c>
      <c r="AG73" s="40">
        <v>615.599999999999</v>
      </c>
      <c r="AH73" s="40">
        <v>4035.6</v>
      </c>
      <c r="AI73" s="40">
        <v>3420</v>
      </c>
      <c r="AJ73" s="40">
        <v>615.599999999999</v>
      </c>
      <c r="AK73" s="40">
        <v>4035.6</v>
      </c>
      <c r="AL73" s="24" t="s">
        <v>867</v>
      </c>
      <c r="AM73"/>
      <c r="AN73" s="24" t="s">
        <v>867</v>
      </c>
      <c r="AO73" s="21">
        <v>1</v>
      </c>
      <c r="AP73" s="21">
        <v>-3420</v>
      </c>
      <c r="AQ73" s="21">
        <v>-615.6</v>
      </c>
      <c r="AR73" s="21">
        <v>-4035.6</v>
      </c>
      <c r="AS73" s="21" t="str">
        <f t="shared" si="5"/>
        <v>F E001-00000059</v>
      </c>
      <c r="AT73" s="21">
        <f t="shared" si="6"/>
        <v>1</v>
      </c>
      <c r="AU73" s="21">
        <f t="shared" si="7"/>
        <v>0</v>
      </c>
      <c r="AW73" s="8" t="s">
        <v>867</v>
      </c>
      <c r="AX73" s="39">
        <v>3420</v>
      </c>
      <c r="AY73" s="39">
        <v>615.6</v>
      </c>
      <c r="AZ73" s="39">
        <v>4035.6</v>
      </c>
      <c r="BA73">
        <f t="shared" si="8"/>
        <v>1</v>
      </c>
      <c r="BB73">
        <f t="shared" si="9"/>
        <v>1</v>
      </c>
      <c r="BJ73" s="24" t="s">
        <v>867</v>
      </c>
      <c r="BK73" s="40">
        <v>1</v>
      </c>
      <c r="BL73" s="40">
        <v>3420</v>
      </c>
      <c r="BM73" s="40">
        <v>615.599999999999</v>
      </c>
      <c r="BN73" s="40">
        <v>4035.6</v>
      </c>
      <c r="BO73"/>
      <c r="BP73"/>
      <c r="BQ73"/>
      <c r="BR73"/>
      <c r="BS73"/>
      <c r="BT73"/>
      <c r="BV73"/>
      <c r="BW73"/>
      <c r="BX73"/>
      <c r="BY73"/>
      <c r="CF73" s="24">
        <v>1849</v>
      </c>
      <c r="CG73" s="40">
        <v>244.92</v>
      </c>
      <c r="CH73" s="40">
        <v>44.08</v>
      </c>
      <c r="CI73" s="40">
        <v>289</v>
      </c>
      <c r="CK73"/>
      <c r="CL73"/>
      <c r="CM73"/>
      <c r="CN73"/>
      <c r="CZ73" s="24">
        <v>1702</v>
      </c>
      <c r="DA73" s="40">
        <v>1936.78</v>
      </c>
      <c r="DB73" s="40">
        <v>348.62</v>
      </c>
      <c r="DC73" s="40">
        <v>2285.4</v>
      </c>
      <c r="DE73" s="38" t="s">
        <v>2101</v>
      </c>
      <c r="DF73" s="40">
        <v>2000</v>
      </c>
      <c r="DG73" s="40">
        <v>360</v>
      </c>
      <c r="DH73" s="40">
        <v>2360</v>
      </c>
    </row>
    <row r="74" spans="4:112">
      <c r="D74" s="24" t="s">
        <v>1648</v>
      </c>
      <c r="E74" s="21">
        <v>1</v>
      </c>
      <c r="G74" s="24" t="s">
        <v>2004</v>
      </c>
      <c r="H74" s="21">
        <v>972.03</v>
      </c>
      <c r="J74" s="24" t="s">
        <v>475</v>
      </c>
      <c r="K74" s="21">
        <v>1</v>
      </c>
      <c r="L74" s="21">
        <v>101.7</v>
      </c>
      <c r="M74" s="21">
        <v>18.309999999999999</v>
      </c>
      <c r="N74" s="21">
        <v>120.01</v>
      </c>
      <c r="R74" s="27">
        <v>45841</v>
      </c>
      <c r="S74" s="21">
        <v>19</v>
      </c>
      <c r="T74" s="21">
        <v>741.15000000000009</v>
      </c>
      <c r="U74" s="21">
        <v>133.40999999999983</v>
      </c>
      <c r="V74" s="21">
        <v>874.56</v>
      </c>
      <c r="X74" s="27">
        <v>45841</v>
      </c>
      <c r="Y74" s="21">
        <v>4</v>
      </c>
      <c r="Z74" s="21">
        <v>-991.18000000000006</v>
      </c>
      <c r="AA74" s="21">
        <v>-133.41</v>
      </c>
      <c r="AB74" s="21">
        <v>-1124.5900000000001</v>
      </c>
      <c r="AD74" s="28" t="s">
        <v>454</v>
      </c>
      <c r="AE74" s="41">
        <v>2</v>
      </c>
      <c r="AF74" s="41">
        <v>1611</v>
      </c>
      <c r="AG74" s="41">
        <v>289.98</v>
      </c>
      <c r="AH74" s="41">
        <v>1900.98</v>
      </c>
      <c r="AI74" s="41">
        <v>1611</v>
      </c>
      <c r="AJ74" s="41">
        <v>289.98</v>
      </c>
      <c r="AK74" s="41">
        <v>1900.98</v>
      </c>
      <c r="AL74" s="28" t="s">
        <v>454</v>
      </c>
      <c r="AM74"/>
      <c r="AN74" s="24" t="s">
        <v>454</v>
      </c>
      <c r="AO74" s="21">
        <v>2</v>
      </c>
      <c r="AP74" s="21">
        <v>-1611</v>
      </c>
      <c r="AQ74" s="21">
        <v>-289.98</v>
      </c>
      <c r="AR74" s="21">
        <v>-1900.98</v>
      </c>
      <c r="AS74" s="21" t="str">
        <f t="shared" si="5"/>
        <v>F E001-00000060</v>
      </c>
      <c r="AT74" s="21">
        <f t="shared" si="6"/>
        <v>1</v>
      </c>
      <c r="AU74" s="21">
        <f t="shared" si="7"/>
        <v>0</v>
      </c>
      <c r="AW74" s="8" t="s">
        <v>454</v>
      </c>
      <c r="AX74" s="39">
        <v>1611</v>
      </c>
      <c r="AY74" s="39">
        <v>289.98</v>
      </c>
      <c r="AZ74" s="39">
        <v>1900.98</v>
      </c>
      <c r="BA74">
        <f t="shared" si="8"/>
        <v>1</v>
      </c>
      <c r="BB74">
        <f t="shared" si="9"/>
        <v>1</v>
      </c>
      <c r="BJ74" s="28" t="s">
        <v>454</v>
      </c>
      <c r="BK74" s="41">
        <v>2</v>
      </c>
      <c r="BL74" s="41">
        <v>1611</v>
      </c>
      <c r="BM74" s="41">
        <v>289.98</v>
      </c>
      <c r="BN74" s="41">
        <v>1900.98</v>
      </c>
      <c r="BO74"/>
      <c r="BP74"/>
      <c r="BQ74"/>
      <c r="BR74"/>
      <c r="BS74"/>
      <c r="BT74"/>
      <c r="BV74"/>
      <c r="BW74"/>
      <c r="BX74"/>
      <c r="BY74"/>
      <c r="CF74" s="24">
        <v>1851</v>
      </c>
      <c r="CG74" s="40">
        <v>7879.4599999999991</v>
      </c>
      <c r="CH74" s="40">
        <v>-55.289999999999992</v>
      </c>
      <c r="CI74" s="40">
        <v>7824.17</v>
      </c>
      <c r="CK74"/>
      <c r="CL74"/>
      <c r="CM74"/>
      <c r="CN74"/>
      <c r="CZ74" s="24">
        <v>1731</v>
      </c>
      <c r="DA74" s="40">
        <v>421.9</v>
      </c>
      <c r="DB74" s="40">
        <v>75.939999999999799</v>
      </c>
      <c r="DC74" s="40">
        <v>497.84</v>
      </c>
      <c r="DE74" s="38" t="s">
        <v>2044</v>
      </c>
      <c r="DF74" s="40">
        <v>33.489999999999995</v>
      </c>
      <c r="DG74" s="40">
        <v>6.03</v>
      </c>
      <c r="DH74" s="40">
        <v>39.520000000000003</v>
      </c>
    </row>
    <row r="75" spans="4:112">
      <c r="D75" s="24" t="s">
        <v>1649</v>
      </c>
      <c r="E75" s="21">
        <v>1</v>
      </c>
      <c r="G75" s="24" t="s">
        <v>2237</v>
      </c>
      <c r="H75" s="21">
        <v>1635</v>
      </c>
      <c r="J75" s="24" t="s">
        <v>468</v>
      </c>
      <c r="K75" s="21">
        <v>2</v>
      </c>
      <c r="L75" s="21">
        <v>454.1</v>
      </c>
      <c r="M75" s="21">
        <v>81.739999999999995</v>
      </c>
      <c r="N75" s="21">
        <v>535.84</v>
      </c>
      <c r="R75" s="27">
        <v>45842</v>
      </c>
      <c r="S75" s="21">
        <v>3</v>
      </c>
      <c r="T75" s="21">
        <v>3969.8</v>
      </c>
      <c r="U75" s="21">
        <v>714.55999999999904</v>
      </c>
      <c r="V75" s="21">
        <v>4684.3599999999997</v>
      </c>
      <c r="X75" s="27">
        <v>45842</v>
      </c>
      <c r="Y75" s="21">
        <v>2</v>
      </c>
      <c r="Z75" s="21">
        <v>-3969.8</v>
      </c>
      <c r="AA75" s="21">
        <v>-714.56</v>
      </c>
      <c r="AB75" s="21">
        <v>-4684.3600000000006</v>
      </c>
      <c r="AD75" s="24" t="s">
        <v>823</v>
      </c>
      <c r="AE75" s="40">
        <v>1</v>
      </c>
      <c r="AF75" s="40">
        <v>360</v>
      </c>
      <c r="AG75" s="40">
        <v>64.8</v>
      </c>
      <c r="AH75" s="40">
        <v>424.8</v>
      </c>
      <c r="AI75" s="40">
        <v>360</v>
      </c>
      <c r="AJ75" s="40">
        <v>64.8</v>
      </c>
      <c r="AK75" s="40">
        <v>424.8</v>
      </c>
      <c r="AL75" s="24" t="s">
        <v>823</v>
      </c>
      <c r="AM75"/>
      <c r="AN75" s="24" t="s">
        <v>823</v>
      </c>
      <c r="AO75" s="21">
        <v>1</v>
      </c>
      <c r="AP75" s="21">
        <v>-360</v>
      </c>
      <c r="AQ75" s="21">
        <v>-64.8</v>
      </c>
      <c r="AR75" s="21">
        <v>-424.8</v>
      </c>
      <c r="AS75" s="21" t="str">
        <f t="shared" si="5"/>
        <v>F E001-00000065</v>
      </c>
      <c r="AT75" s="21">
        <f t="shared" si="6"/>
        <v>1</v>
      </c>
      <c r="AU75" s="21">
        <f t="shared" si="7"/>
        <v>0</v>
      </c>
      <c r="AW75" s="8" t="s">
        <v>823</v>
      </c>
      <c r="AX75" s="39">
        <v>360</v>
      </c>
      <c r="AY75" s="39">
        <v>64.8</v>
      </c>
      <c r="AZ75" s="39">
        <v>424.8</v>
      </c>
      <c r="BA75">
        <f t="shared" si="8"/>
        <v>1</v>
      </c>
      <c r="BB75">
        <f t="shared" si="9"/>
        <v>1</v>
      </c>
      <c r="BJ75" s="24" t="s">
        <v>823</v>
      </c>
      <c r="BK75" s="40">
        <v>1</v>
      </c>
      <c r="BL75" s="40">
        <v>360</v>
      </c>
      <c r="BM75" s="40">
        <v>64.8</v>
      </c>
      <c r="BN75" s="40">
        <v>424.8</v>
      </c>
      <c r="BO75"/>
      <c r="BP75"/>
      <c r="BQ75"/>
      <c r="BR75"/>
      <c r="BS75"/>
      <c r="BT75"/>
      <c r="BV75"/>
      <c r="BW75"/>
      <c r="BX75"/>
      <c r="BY75"/>
      <c r="CF75" s="24">
        <v>1852</v>
      </c>
      <c r="CG75" s="40">
        <v>329.66</v>
      </c>
      <c r="CH75" s="40">
        <v>59.339999999999897</v>
      </c>
      <c r="CI75" s="40">
        <v>389</v>
      </c>
      <c r="CK75"/>
      <c r="CL75"/>
      <c r="CM75"/>
      <c r="CN75"/>
      <c r="CZ75" s="24">
        <v>1751</v>
      </c>
      <c r="DA75" s="40">
        <v>2500</v>
      </c>
      <c r="DB75" s="40">
        <v>0</v>
      </c>
      <c r="DC75" s="40">
        <v>2500</v>
      </c>
      <c r="DE75" s="38" t="s">
        <v>2113</v>
      </c>
      <c r="DF75" s="40">
        <v>53.39</v>
      </c>
      <c r="DG75" s="40">
        <v>9.6099999999999888</v>
      </c>
      <c r="DH75" s="40">
        <v>63</v>
      </c>
    </row>
    <row r="76" spans="4:112">
      <c r="D76" s="24" t="s">
        <v>1650</v>
      </c>
      <c r="E76" s="21">
        <v>1</v>
      </c>
      <c r="G76" s="24" t="s">
        <v>2239</v>
      </c>
      <c r="H76" s="21">
        <v>4930</v>
      </c>
      <c r="J76" s="24" t="s">
        <v>500</v>
      </c>
      <c r="K76" s="21">
        <v>1</v>
      </c>
      <c r="L76" s="21">
        <v>0</v>
      </c>
      <c r="M76" s="21">
        <v>0</v>
      </c>
      <c r="N76" s="21">
        <v>0</v>
      </c>
      <c r="R76" s="27">
        <v>45844</v>
      </c>
      <c r="S76" s="21">
        <v>1</v>
      </c>
      <c r="T76" s="21">
        <v>1283.9000000000001</v>
      </c>
      <c r="U76" s="21">
        <v>231.099999999999</v>
      </c>
      <c r="V76" s="21">
        <v>1515</v>
      </c>
      <c r="X76" s="27">
        <v>45844</v>
      </c>
      <c r="Y76" s="21">
        <v>1</v>
      </c>
      <c r="Z76" s="21">
        <v>-1283.9000000000001</v>
      </c>
      <c r="AA76" s="21">
        <v>-231.1</v>
      </c>
      <c r="AB76" s="21">
        <v>-1515</v>
      </c>
      <c r="AD76" s="24" t="s">
        <v>812</v>
      </c>
      <c r="AE76" s="40">
        <v>1</v>
      </c>
      <c r="AF76" s="40">
        <v>480</v>
      </c>
      <c r="AG76" s="40">
        <v>86.399999999999906</v>
      </c>
      <c r="AH76" s="40">
        <v>566.4</v>
      </c>
      <c r="AI76" s="40">
        <v>480</v>
      </c>
      <c r="AJ76" s="40">
        <v>86.399999999999906</v>
      </c>
      <c r="AK76" s="40">
        <v>566.4</v>
      </c>
      <c r="AL76" s="24" t="s">
        <v>812</v>
      </c>
      <c r="AM76"/>
      <c r="AN76" s="24" t="s">
        <v>812</v>
      </c>
      <c r="AO76" s="21">
        <v>1</v>
      </c>
      <c r="AP76" s="21">
        <v>-480</v>
      </c>
      <c r="AQ76" s="21">
        <v>-86.4</v>
      </c>
      <c r="AR76" s="21">
        <v>-566.4</v>
      </c>
      <c r="AS76" s="21" t="str">
        <f t="shared" si="5"/>
        <v>F E001-00000068</v>
      </c>
      <c r="AT76" s="21">
        <f t="shared" si="6"/>
        <v>1</v>
      </c>
      <c r="AU76" s="21">
        <f t="shared" si="7"/>
        <v>0</v>
      </c>
      <c r="AW76" s="8" t="s">
        <v>812</v>
      </c>
      <c r="AX76" s="39">
        <v>480</v>
      </c>
      <c r="AY76" s="39">
        <v>86.4</v>
      </c>
      <c r="AZ76" s="39">
        <v>566.4</v>
      </c>
      <c r="BA76">
        <f t="shared" si="8"/>
        <v>1</v>
      </c>
      <c r="BB76">
        <f t="shared" si="9"/>
        <v>1</v>
      </c>
      <c r="BJ76" s="24" t="s">
        <v>812</v>
      </c>
      <c r="BK76" s="40">
        <v>1</v>
      </c>
      <c r="BL76" s="40">
        <v>480</v>
      </c>
      <c r="BM76" s="40">
        <v>86.399999999999906</v>
      </c>
      <c r="BN76" s="40">
        <v>566.4</v>
      </c>
      <c r="BO76"/>
      <c r="BP76"/>
      <c r="BQ76"/>
      <c r="BR76"/>
      <c r="BS76"/>
      <c r="BT76"/>
      <c r="BV76"/>
      <c r="BW76"/>
      <c r="BX76"/>
      <c r="BY76"/>
      <c r="CF76" s="24">
        <v>1853</v>
      </c>
      <c r="CG76" s="40">
        <v>444.07</v>
      </c>
      <c r="CH76" s="40">
        <v>79.94</v>
      </c>
      <c r="CI76" s="40">
        <v>524.01</v>
      </c>
      <c r="CK76"/>
      <c r="CL76"/>
      <c r="CM76"/>
      <c r="CN76"/>
      <c r="CZ76" s="24">
        <v>1752</v>
      </c>
      <c r="DA76" s="40">
        <v>15532.369999999999</v>
      </c>
      <c r="DB76" s="40">
        <v>1756.05</v>
      </c>
      <c r="DC76" s="40">
        <v>17288.419999999998</v>
      </c>
      <c r="DE76" s="38" t="s">
        <v>2520</v>
      </c>
      <c r="DF76" s="40">
        <v>94.92</v>
      </c>
      <c r="DG76" s="40">
        <v>17.079999999999998</v>
      </c>
      <c r="DH76" s="40">
        <v>112</v>
      </c>
    </row>
    <row r="77" spans="4:112">
      <c r="D77" s="24" t="s">
        <v>1651</v>
      </c>
      <c r="E77" s="21">
        <v>2</v>
      </c>
      <c r="G77" s="24" t="s">
        <v>2005</v>
      </c>
      <c r="H77" s="21">
        <v>218.64</v>
      </c>
      <c r="J77" s="24" t="s">
        <v>511</v>
      </c>
      <c r="K77" s="21">
        <v>2</v>
      </c>
      <c r="L77" s="21">
        <v>150</v>
      </c>
      <c r="M77" s="21">
        <v>27</v>
      </c>
      <c r="N77" s="21">
        <v>177</v>
      </c>
      <c r="R77" s="27">
        <v>45845</v>
      </c>
      <c r="S77" s="21">
        <v>8</v>
      </c>
      <c r="T77" s="21">
        <v>7936.5</v>
      </c>
      <c r="U77" s="21">
        <v>1411.459999999998</v>
      </c>
      <c r="V77" s="21">
        <v>9347.9599999999991</v>
      </c>
      <c r="X77" s="27">
        <v>45845</v>
      </c>
      <c r="Y77" s="21">
        <v>8</v>
      </c>
      <c r="Z77" s="21">
        <v>-7936.5</v>
      </c>
      <c r="AA77" s="21">
        <v>-1411.46</v>
      </c>
      <c r="AB77" s="21">
        <v>-9347.9599999999991</v>
      </c>
      <c r="AD77" s="24" t="s">
        <v>795</v>
      </c>
      <c r="AE77" s="40">
        <v>1</v>
      </c>
      <c r="AF77" s="40">
        <v>360</v>
      </c>
      <c r="AG77" s="40">
        <v>64.8</v>
      </c>
      <c r="AH77" s="40">
        <v>424.8</v>
      </c>
      <c r="AI77" s="40">
        <v>360</v>
      </c>
      <c r="AJ77" s="40">
        <v>64.8</v>
      </c>
      <c r="AK77" s="40">
        <v>424.8</v>
      </c>
      <c r="AL77" s="24" t="s">
        <v>795</v>
      </c>
      <c r="AM77"/>
      <c r="AN77" s="24" t="s">
        <v>795</v>
      </c>
      <c r="AO77" s="21">
        <v>1</v>
      </c>
      <c r="AP77" s="21">
        <v>-360</v>
      </c>
      <c r="AQ77" s="21">
        <v>-64.8</v>
      </c>
      <c r="AR77" s="21">
        <v>-424.8</v>
      </c>
      <c r="AS77" s="21" t="str">
        <f t="shared" si="5"/>
        <v>F E001-00000069</v>
      </c>
      <c r="AT77" s="21">
        <f t="shared" si="6"/>
        <v>1</v>
      </c>
      <c r="AU77" s="21">
        <f t="shared" si="7"/>
        <v>0</v>
      </c>
      <c r="AW77" s="8" t="s">
        <v>795</v>
      </c>
      <c r="AX77" s="39">
        <v>360</v>
      </c>
      <c r="AY77" s="39">
        <v>64.8</v>
      </c>
      <c r="AZ77" s="39">
        <v>424.8</v>
      </c>
      <c r="BA77">
        <f t="shared" si="8"/>
        <v>1</v>
      </c>
      <c r="BB77">
        <f t="shared" si="9"/>
        <v>1</v>
      </c>
      <c r="BJ77" s="24" t="s">
        <v>795</v>
      </c>
      <c r="BK77" s="40">
        <v>1</v>
      </c>
      <c r="BL77" s="40">
        <v>360</v>
      </c>
      <c r="BM77" s="40">
        <v>64.8</v>
      </c>
      <c r="BN77" s="40">
        <v>424.8</v>
      </c>
      <c r="BO77"/>
      <c r="BP77"/>
      <c r="BQ77"/>
      <c r="BR77"/>
      <c r="BS77"/>
      <c r="BT77"/>
      <c r="BV77"/>
      <c r="BW77"/>
      <c r="BX77"/>
      <c r="BY77"/>
      <c r="CF77" s="24">
        <v>1854</v>
      </c>
      <c r="CG77" s="40">
        <v>4521.1899999999996</v>
      </c>
      <c r="CH77" s="40">
        <v>813.81</v>
      </c>
      <c r="CI77" s="40">
        <v>5335</v>
      </c>
      <c r="CK77"/>
      <c r="CL77"/>
      <c r="CM77"/>
      <c r="CN77"/>
      <c r="CZ77" s="24">
        <v>1753</v>
      </c>
      <c r="DA77" s="40">
        <v>2000</v>
      </c>
      <c r="DB77" s="40">
        <v>0</v>
      </c>
      <c r="DC77" s="40">
        <v>2000</v>
      </c>
      <c r="DE77" s="38" t="s">
        <v>1980</v>
      </c>
      <c r="DF77" s="40">
        <v>132.78</v>
      </c>
      <c r="DG77" s="40">
        <v>23.9</v>
      </c>
      <c r="DH77" s="40">
        <v>156.68</v>
      </c>
    </row>
    <row r="78" spans="4:112">
      <c r="D78" s="24" t="s">
        <v>1652</v>
      </c>
      <c r="E78" s="21">
        <v>2</v>
      </c>
      <c r="G78" s="24" t="s">
        <v>2007</v>
      </c>
      <c r="H78" s="21">
        <v>1344.17</v>
      </c>
      <c r="J78" s="24" t="s">
        <v>508</v>
      </c>
      <c r="K78" s="21">
        <v>1</v>
      </c>
      <c r="L78" s="21">
        <v>335</v>
      </c>
      <c r="M78" s="21">
        <v>60.3</v>
      </c>
      <c r="N78" s="21">
        <v>395.3</v>
      </c>
      <c r="R78" s="27">
        <v>45846</v>
      </c>
      <c r="S78" s="21">
        <v>3</v>
      </c>
      <c r="T78" s="21">
        <v>515.07999999999993</v>
      </c>
      <c r="U78" s="21">
        <v>63.92</v>
      </c>
      <c r="V78" s="21">
        <v>579</v>
      </c>
      <c r="X78" s="27">
        <v>45846</v>
      </c>
      <c r="Y78" s="21">
        <v>2</v>
      </c>
      <c r="Z78" s="21">
        <v>-515.07999999999993</v>
      </c>
      <c r="AA78" s="21">
        <v>-63.92</v>
      </c>
      <c r="AB78" s="21">
        <v>-579</v>
      </c>
      <c r="AD78" s="24" t="s">
        <v>783</v>
      </c>
      <c r="AE78" s="40">
        <v>1</v>
      </c>
      <c r="AF78" s="40">
        <v>960</v>
      </c>
      <c r="AG78" s="40">
        <v>172.79999999999899</v>
      </c>
      <c r="AH78" s="40">
        <v>1132.8</v>
      </c>
      <c r="AI78" s="40">
        <v>960</v>
      </c>
      <c r="AJ78" s="40">
        <v>172.79999999999899</v>
      </c>
      <c r="AK78" s="40">
        <v>1132.8</v>
      </c>
      <c r="AL78" s="24" t="s">
        <v>783</v>
      </c>
      <c r="AM78"/>
      <c r="AN78" s="24" t="s">
        <v>783</v>
      </c>
      <c r="AO78" s="21">
        <v>1</v>
      </c>
      <c r="AP78" s="21">
        <v>-960</v>
      </c>
      <c r="AQ78" s="21">
        <v>-172.8</v>
      </c>
      <c r="AR78" s="21">
        <v>-1132.8</v>
      </c>
      <c r="AS78" s="21" t="str">
        <f t="shared" si="5"/>
        <v>F E001-00000070</v>
      </c>
      <c r="AT78" s="21">
        <f t="shared" si="6"/>
        <v>1</v>
      </c>
      <c r="AU78" s="21">
        <f t="shared" si="7"/>
        <v>0</v>
      </c>
      <c r="AW78" s="8" t="s">
        <v>783</v>
      </c>
      <c r="AX78" s="39">
        <v>960</v>
      </c>
      <c r="AY78" s="39">
        <v>172.8</v>
      </c>
      <c r="AZ78" s="39">
        <v>1132.8</v>
      </c>
      <c r="BA78">
        <f t="shared" si="8"/>
        <v>1</v>
      </c>
      <c r="BB78">
        <f t="shared" si="9"/>
        <v>1</v>
      </c>
      <c r="BJ78" s="24" t="s">
        <v>783</v>
      </c>
      <c r="BK78" s="40">
        <v>1</v>
      </c>
      <c r="BL78" s="40">
        <v>960</v>
      </c>
      <c r="BM78" s="40">
        <v>172.79999999999899</v>
      </c>
      <c r="BN78" s="40">
        <v>1132.8</v>
      </c>
      <c r="BO78"/>
      <c r="BP78"/>
      <c r="BQ78"/>
      <c r="BR78"/>
      <c r="BS78"/>
      <c r="BT78"/>
      <c r="BV78"/>
      <c r="BW78"/>
      <c r="BX78"/>
      <c r="BY78"/>
      <c r="CF78" s="24">
        <v>1855</v>
      </c>
      <c r="CG78" s="40">
        <v>10429.5</v>
      </c>
      <c r="CH78" s="40">
        <v>400.94999999999993</v>
      </c>
      <c r="CI78" s="40">
        <v>10830.45</v>
      </c>
      <c r="CK78"/>
      <c r="CL78"/>
      <c r="CM78"/>
      <c r="CN78"/>
      <c r="CZ78" s="24">
        <v>1754</v>
      </c>
      <c r="DA78" s="40">
        <v>1300</v>
      </c>
      <c r="DB78" s="40">
        <v>0</v>
      </c>
      <c r="DC78" s="40">
        <v>1300</v>
      </c>
      <c r="DE78" s="38" t="s">
        <v>2016</v>
      </c>
      <c r="DF78" s="40">
        <v>477.03</v>
      </c>
      <c r="DG78" s="40">
        <v>85.86999999999999</v>
      </c>
      <c r="DH78" s="40">
        <v>562.9</v>
      </c>
    </row>
    <row r="79" spans="4:112">
      <c r="D79" s="24" t="s">
        <v>1653</v>
      </c>
      <c r="E79" s="21">
        <v>1</v>
      </c>
      <c r="G79" s="24" t="s">
        <v>2008</v>
      </c>
      <c r="H79" s="21">
        <v>300</v>
      </c>
      <c r="J79" s="24" t="s">
        <v>1286</v>
      </c>
      <c r="K79" s="21">
        <v>1</v>
      </c>
      <c r="L79" s="21">
        <v>238.98</v>
      </c>
      <c r="M79" s="21">
        <v>43.02</v>
      </c>
      <c r="N79" s="21">
        <v>282</v>
      </c>
      <c r="R79" s="27">
        <v>45848</v>
      </c>
      <c r="S79" s="21">
        <v>6</v>
      </c>
      <c r="T79" s="21">
        <v>1989.8300000000002</v>
      </c>
      <c r="U79" s="21">
        <v>358.16999999999877</v>
      </c>
      <c r="V79" s="21">
        <v>2348</v>
      </c>
      <c r="X79" s="27">
        <v>45848</v>
      </c>
      <c r="Y79" s="21">
        <v>2</v>
      </c>
      <c r="Z79" s="21">
        <v>-1989.8300000000002</v>
      </c>
      <c r="AA79" s="21">
        <v>-358.17</v>
      </c>
      <c r="AB79" s="21">
        <v>-2348</v>
      </c>
      <c r="AD79" s="24" t="s">
        <v>782</v>
      </c>
      <c r="AE79" s="40">
        <v>1</v>
      </c>
      <c r="AF79" s="40">
        <v>600</v>
      </c>
      <c r="AG79" s="40">
        <v>108</v>
      </c>
      <c r="AH79" s="40">
        <v>708</v>
      </c>
      <c r="AI79" s="40">
        <v>600</v>
      </c>
      <c r="AJ79" s="40">
        <v>108</v>
      </c>
      <c r="AK79" s="40">
        <v>708</v>
      </c>
      <c r="AL79" s="24" t="s">
        <v>782</v>
      </c>
      <c r="AM79"/>
      <c r="AN79" s="24" t="s">
        <v>782</v>
      </c>
      <c r="AO79" s="21">
        <v>1</v>
      </c>
      <c r="AP79" s="21">
        <v>-600</v>
      </c>
      <c r="AQ79" s="21">
        <v>-108</v>
      </c>
      <c r="AR79" s="21">
        <v>-708</v>
      </c>
      <c r="AS79" s="21" t="str">
        <f t="shared" si="5"/>
        <v>F E001-00000071</v>
      </c>
      <c r="AT79" s="21">
        <f t="shared" si="6"/>
        <v>1</v>
      </c>
      <c r="AU79" s="21">
        <f t="shared" si="7"/>
        <v>0</v>
      </c>
      <c r="AW79" s="8" t="s">
        <v>782</v>
      </c>
      <c r="AX79" s="39">
        <v>600</v>
      </c>
      <c r="AY79" s="39">
        <v>108</v>
      </c>
      <c r="AZ79" s="39">
        <v>708</v>
      </c>
      <c r="BA79">
        <f t="shared" si="8"/>
        <v>1</v>
      </c>
      <c r="BB79">
        <f t="shared" si="9"/>
        <v>1</v>
      </c>
      <c r="BJ79" s="24" t="s">
        <v>782</v>
      </c>
      <c r="BK79" s="40">
        <v>1</v>
      </c>
      <c r="BL79" s="40">
        <v>600</v>
      </c>
      <c r="BM79" s="40">
        <v>108</v>
      </c>
      <c r="BN79" s="40">
        <v>708</v>
      </c>
      <c r="BO79"/>
      <c r="BP79"/>
      <c r="BQ79"/>
      <c r="BR79"/>
      <c r="BS79"/>
      <c r="BT79"/>
      <c r="BV79"/>
      <c r="BW79"/>
      <c r="BX79"/>
      <c r="BY79"/>
      <c r="CF79" s="24">
        <v>1856</v>
      </c>
      <c r="CG79" s="40">
        <v>63.56</v>
      </c>
      <c r="CH79" s="40">
        <v>11.4399999999999</v>
      </c>
      <c r="CI79" s="40">
        <v>75</v>
      </c>
      <c r="CK79"/>
      <c r="CL79"/>
      <c r="CM79"/>
      <c r="CN79"/>
      <c r="CZ79" s="24">
        <v>1755</v>
      </c>
      <c r="DA79" s="40">
        <v>2000</v>
      </c>
      <c r="DB79" s="40">
        <v>0</v>
      </c>
      <c r="DC79" s="40">
        <v>2000</v>
      </c>
      <c r="DE79" s="38" t="s">
        <v>2531</v>
      </c>
      <c r="DF79" s="40">
        <v>42.29</v>
      </c>
      <c r="DG79" s="40">
        <v>7.6099999999999897</v>
      </c>
      <c r="DH79" s="40">
        <v>49.9</v>
      </c>
    </row>
    <row r="80" spans="4:112">
      <c r="D80" s="24" t="s">
        <v>294</v>
      </c>
      <c r="E80" s="21">
        <v>1</v>
      </c>
      <c r="G80" s="24" t="s">
        <v>2009</v>
      </c>
      <c r="H80" s="21">
        <v>400</v>
      </c>
      <c r="J80" s="24" t="s">
        <v>535</v>
      </c>
      <c r="K80" s="21">
        <v>49</v>
      </c>
      <c r="L80" s="21">
        <v>994.4599999999997</v>
      </c>
      <c r="M80" s="21">
        <v>178.95999999999984</v>
      </c>
      <c r="N80" s="21">
        <v>1173.42</v>
      </c>
      <c r="R80" s="27">
        <v>45849</v>
      </c>
      <c r="S80" s="21">
        <v>21</v>
      </c>
      <c r="T80" s="21">
        <v>8194.9500000000007</v>
      </c>
      <c r="U80" s="21">
        <v>1475.149999999999</v>
      </c>
      <c r="V80" s="21">
        <v>9670.1</v>
      </c>
      <c r="X80" s="27">
        <v>45849</v>
      </c>
      <c r="Y80" s="21">
        <v>3</v>
      </c>
      <c r="Z80" s="21">
        <v>-8194.9500000000007</v>
      </c>
      <c r="AA80" s="21">
        <v>-1475.1499999999999</v>
      </c>
      <c r="AB80" s="21">
        <v>-9670.1</v>
      </c>
      <c r="AD80" s="24" t="s">
        <v>499</v>
      </c>
      <c r="AE80" s="40">
        <v>1</v>
      </c>
      <c r="AF80" s="40">
        <v>0</v>
      </c>
      <c r="AG80" s="40">
        <v>0</v>
      </c>
      <c r="AH80" s="40">
        <v>0</v>
      </c>
      <c r="AI80" s="40">
        <v>0</v>
      </c>
      <c r="AJ80" s="40">
        <v>0</v>
      </c>
      <c r="AK80" s="40">
        <v>0</v>
      </c>
      <c r="AL80" s="24" t="s">
        <v>499</v>
      </c>
      <c r="AM80"/>
      <c r="AN80" s="24" t="s">
        <v>499</v>
      </c>
      <c r="AO80" s="21">
        <v>1</v>
      </c>
      <c r="AS80" s="21" t="str">
        <f t="shared" si="5"/>
        <v>F E001-00000073</v>
      </c>
      <c r="AT80" s="21">
        <f t="shared" si="6"/>
        <v>1</v>
      </c>
      <c r="AU80" s="21">
        <f t="shared" si="7"/>
        <v>0</v>
      </c>
      <c r="AW80" s="8" t="s">
        <v>499</v>
      </c>
      <c r="AX80" s="39">
        <v>0</v>
      </c>
      <c r="AY80" s="39">
        <v>0</v>
      </c>
      <c r="AZ80" s="39">
        <v>0</v>
      </c>
      <c r="BA80">
        <f t="shared" si="8"/>
        <v>1</v>
      </c>
      <c r="BB80">
        <f t="shared" si="9"/>
        <v>1</v>
      </c>
      <c r="BJ80" s="24" t="s">
        <v>499</v>
      </c>
      <c r="BK80" s="40">
        <v>1</v>
      </c>
      <c r="BL80" s="40">
        <v>0</v>
      </c>
      <c r="BM80" s="40">
        <v>0</v>
      </c>
      <c r="BN80" s="40">
        <v>0</v>
      </c>
      <c r="BO80"/>
      <c r="BP80"/>
      <c r="BQ80"/>
      <c r="BR80"/>
      <c r="BS80"/>
      <c r="BT80"/>
      <c r="BV80"/>
      <c r="BW80"/>
      <c r="BX80"/>
      <c r="BY80"/>
      <c r="CF80" s="24">
        <v>1857</v>
      </c>
      <c r="CG80" s="40">
        <v>850</v>
      </c>
      <c r="CH80" s="40">
        <v>153</v>
      </c>
      <c r="CI80" s="40">
        <v>1003</v>
      </c>
      <c r="CK80"/>
      <c r="CL80"/>
      <c r="CM80"/>
      <c r="CN80"/>
      <c r="CZ80" s="24">
        <v>1756</v>
      </c>
      <c r="DA80" s="40">
        <v>1600</v>
      </c>
      <c r="DB80" s="40">
        <v>0</v>
      </c>
      <c r="DC80" s="40">
        <v>1600</v>
      </c>
      <c r="DE80" s="38" t="s">
        <v>2027</v>
      </c>
      <c r="DF80" s="40">
        <v>22.37</v>
      </c>
      <c r="DG80" s="40">
        <v>4.0299999999999896</v>
      </c>
      <c r="DH80" s="40">
        <v>26.4</v>
      </c>
    </row>
    <row r="81" spans="4:112">
      <c r="D81" s="24" t="s">
        <v>296</v>
      </c>
      <c r="E81" s="21">
        <v>1</v>
      </c>
      <c r="G81" s="24" t="s">
        <v>2010</v>
      </c>
      <c r="H81" s="21">
        <v>109.74000000000001</v>
      </c>
      <c r="J81" s="24" t="s">
        <v>529</v>
      </c>
      <c r="K81" s="21">
        <v>4</v>
      </c>
      <c r="L81" s="21">
        <v>100.27</v>
      </c>
      <c r="M81" s="21">
        <v>18.059999999999999</v>
      </c>
      <c r="N81" s="21">
        <v>118.33000000000001</v>
      </c>
      <c r="R81" s="27">
        <v>45850</v>
      </c>
      <c r="S81" s="21">
        <v>8</v>
      </c>
      <c r="T81" s="21">
        <v>40621.97</v>
      </c>
      <c r="U81" s="21">
        <v>7311.95</v>
      </c>
      <c r="V81" s="21">
        <v>47933.919999999998</v>
      </c>
      <c r="X81" s="27">
        <v>45850</v>
      </c>
      <c r="Y81" s="21">
        <v>2</v>
      </c>
      <c r="Z81" s="21">
        <v>-40621.97</v>
      </c>
      <c r="AA81" s="21">
        <v>-7311.95</v>
      </c>
      <c r="AB81" s="21">
        <v>-47933.919999999998</v>
      </c>
      <c r="AD81" s="24" t="s">
        <v>774</v>
      </c>
      <c r="AE81" s="40">
        <v>2</v>
      </c>
      <c r="AF81" s="40">
        <v>2400</v>
      </c>
      <c r="AG81" s="40">
        <v>432</v>
      </c>
      <c r="AH81" s="40">
        <v>2832</v>
      </c>
      <c r="AI81" s="40">
        <v>2400</v>
      </c>
      <c r="AJ81" s="40">
        <v>432</v>
      </c>
      <c r="AK81" s="40">
        <v>2832</v>
      </c>
      <c r="AL81" s="24" t="s">
        <v>774</v>
      </c>
      <c r="AM81"/>
      <c r="AN81" s="24" t="s">
        <v>774</v>
      </c>
      <c r="AO81" s="21">
        <v>1</v>
      </c>
      <c r="AP81" s="21">
        <v>-2400</v>
      </c>
      <c r="AQ81" s="21">
        <v>-432</v>
      </c>
      <c r="AR81" s="21">
        <v>-2832</v>
      </c>
      <c r="AS81" s="21" t="str">
        <f t="shared" si="5"/>
        <v>F E001-00000076</v>
      </c>
      <c r="AT81" s="21">
        <f t="shared" si="6"/>
        <v>1</v>
      </c>
      <c r="AU81" s="21">
        <f t="shared" si="7"/>
        <v>0</v>
      </c>
      <c r="AW81" s="8" t="s">
        <v>774</v>
      </c>
      <c r="AX81" s="39">
        <v>2400</v>
      </c>
      <c r="AY81" s="39">
        <v>432</v>
      </c>
      <c r="AZ81" s="39">
        <v>2832</v>
      </c>
      <c r="BA81">
        <f t="shared" si="8"/>
        <v>1</v>
      </c>
      <c r="BB81">
        <f t="shared" si="9"/>
        <v>1</v>
      </c>
      <c r="BJ81" s="24" t="s">
        <v>774</v>
      </c>
      <c r="BK81" s="40">
        <v>2</v>
      </c>
      <c r="BL81" s="40">
        <v>2400</v>
      </c>
      <c r="BM81" s="40">
        <v>432</v>
      </c>
      <c r="BN81" s="40">
        <v>2832</v>
      </c>
      <c r="BO81"/>
      <c r="BP81"/>
      <c r="BQ81"/>
      <c r="BR81"/>
      <c r="BS81"/>
      <c r="BT81"/>
      <c r="BV81"/>
      <c r="BW81"/>
      <c r="BX81"/>
      <c r="BY81"/>
      <c r="CF81" s="24">
        <v>1858</v>
      </c>
      <c r="CG81" s="40">
        <v>1035</v>
      </c>
      <c r="CH81" s="40">
        <v>7.2</v>
      </c>
      <c r="CI81" s="40">
        <v>1042.2</v>
      </c>
      <c r="CK81"/>
      <c r="CL81"/>
      <c r="CM81"/>
      <c r="CN81"/>
      <c r="CZ81" s="24">
        <v>1757</v>
      </c>
      <c r="DA81" s="40">
        <v>1600</v>
      </c>
      <c r="DB81" s="40">
        <v>0</v>
      </c>
      <c r="DC81" s="40">
        <v>1600</v>
      </c>
      <c r="DE81" s="38" t="s">
        <v>1978</v>
      </c>
      <c r="DF81" s="40">
        <v>216.67</v>
      </c>
      <c r="DG81" s="40">
        <v>38.999999999999993</v>
      </c>
      <c r="DH81" s="40">
        <v>255.67000000000002</v>
      </c>
    </row>
    <row r="82" spans="4:112">
      <c r="D82" s="24" t="s">
        <v>1654</v>
      </c>
      <c r="E82" s="21">
        <v>1</v>
      </c>
      <c r="G82" s="24" t="s">
        <v>2011</v>
      </c>
      <c r="H82" s="21">
        <v>2650</v>
      </c>
      <c r="J82" s="24" t="s">
        <v>532</v>
      </c>
      <c r="K82" s="21">
        <v>1</v>
      </c>
      <c r="L82" s="21">
        <v>2081.3000000000002</v>
      </c>
      <c r="M82" s="21">
        <v>374.62999999999897</v>
      </c>
      <c r="N82" s="21">
        <v>2455.9299999999998</v>
      </c>
      <c r="R82" s="27">
        <v>45852</v>
      </c>
      <c r="S82" s="21">
        <v>2</v>
      </c>
      <c r="T82" s="21">
        <v>211.87</v>
      </c>
      <c r="U82" s="21">
        <v>38.139999999999901</v>
      </c>
      <c r="V82" s="21">
        <v>250.01</v>
      </c>
      <c r="X82" s="27">
        <v>45852</v>
      </c>
      <c r="Y82" s="21">
        <v>1</v>
      </c>
      <c r="Z82" s="21">
        <v>-211.87</v>
      </c>
      <c r="AA82" s="21">
        <v>-38.14</v>
      </c>
      <c r="AB82" s="21">
        <v>-250.01</v>
      </c>
      <c r="AD82" s="24" t="s">
        <v>752</v>
      </c>
      <c r="AE82" s="40">
        <v>1</v>
      </c>
      <c r="AF82" s="40">
        <v>1080</v>
      </c>
      <c r="AG82" s="40">
        <v>194.4</v>
      </c>
      <c r="AH82" s="40">
        <v>1274.4000000000001</v>
      </c>
      <c r="AI82" s="40">
        <v>1080</v>
      </c>
      <c r="AJ82" s="40">
        <v>194.4</v>
      </c>
      <c r="AK82" s="40">
        <v>1274.4000000000001</v>
      </c>
      <c r="AL82" s="24" t="s">
        <v>752</v>
      </c>
      <c r="AM82"/>
      <c r="AN82" s="24" t="s">
        <v>752</v>
      </c>
      <c r="AO82" s="21">
        <v>1</v>
      </c>
      <c r="AP82" s="21">
        <v>-1080</v>
      </c>
      <c r="AQ82" s="21">
        <v>-194.4</v>
      </c>
      <c r="AR82" s="21">
        <v>-1274.4000000000001</v>
      </c>
      <c r="AS82" s="21" t="str">
        <f t="shared" si="5"/>
        <v>F E001-00000078</v>
      </c>
      <c r="AT82" s="21">
        <f t="shared" si="6"/>
        <v>1</v>
      </c>
      <c r="AU82" s="21">
        <f t="shared" si="7"/>
        <v>0</v>
      </c>
      <c r="AW82" s="8" t="s">
        <v>752</v>
      </c>
      <c r="AX82" s="39">
        <v>1080</v>
      </c>
      <c r="AY82" s="39">
        <v>194.4</v>
      </c>
      <c r="AZ82" s="39">
        <v>1274.4000000000001</v>
      </c>
      <c r="BA82">
        <f t="shared" si="8"/>
        <v>1</v>
      </c>
      <c r="BB82">
        <f t="shared" si="9"/>
        <v>1</v>
      </c>
      <c r="BJ82" s="24" t="s">
        <v>752</v>
      </c>
      <c r="BK82" s="40">
        <v>1</v>
      </c>
      <c r="BL82" s="40">
        <v>1080</v>
      </c>
      <c r="BM82" s="40">
        <v>194.4</v>
      </c>
      <c r="BN82" s="40">
        <v>1274.4000000000001</v>
      </c>
      <c r="BO82"/>
      <c r="BP82"/>
      <c r="BQ82"/>
      <c r="BR82"/>
      <c r="BS82"/>
      <c r="BT82"/>
      <c r="BV82"/>
      <c r="BW82"/>
      <c r="BX82"/>
      <c r="BY82"/>
      <c r="CF82" s="24">
        <v>1859</v>
      </c>
      <c r="CG82" s="40">
        <v>26522.370000000003</v>
      </c>
      <c r="CH82" s="40">
        <v>4754.229999999995</v>
      </c>
      <c r="CI82" s="40">
        <v>31276.6</v>
      </c>
      <c r="CK82"/>
      <c r="CL82"/>
      <c r="CM82"/>
      <c r="CN82"/>
      <c r="CZ82" s="24">
        <v>1758</v>
      </c>
      <c r="DA82" s="40">
        <v>1650</v>
      </c>
      <c r="DB82" s="40">
        <v>0</v>
      </c>
      <c r="DC82" s="40">
        <v>1650</v>
      </c>
      <c r="DE82" s="38" t="s">
        <v>1979</v>
      </c>
      <c r="DF82" s="40">
        <v>6425.8</v>
      </c>
      <c r="DG82" s="40">
        <v>1156.6399999999978</v>
      </c>
      <c r="DH82" s="40">
        <v>7582.44</v>
      </c>
    </row>
    <row r="83" spans="4:112">
      <c r="D83" s="24" t="s">
        <v>1655</v>
      </c>
      <c r="E83" s="21">
        <v>1</v>
      </c>
      <c r="G83" s="24" t="s">
        <v>2012</v>
      </c>
      <c r="H83" s="21">
        <v>2700</v>
      </c>
      <c r="J83" s="24" t="s">
        <v>546</v>
      </c>
      <c r="K83" s="21">
        <v>3</v>
      </c>
      <c r="L83" s="21">
        <v>15532.369999999999</v>
      </c>
      <c r="M83" s="21">
        <v>1756.05</v>
      </c>
      <c r="N83" s="21">
        <v>17288.419999999998</v>
      </c>
      <c r="R83" s="27">
        <v>45853</v>
      </c>
      <c r="S83" s="21">
        <v>2</v>
      </c>
      <c r="T83" s="21">
        <v>3276.75</v>
      </c>
      <c r="U83" s="21">
        <v>589.81999999999994</v>
      </c>
      <c r="V83" s="21">
        <v>3866.57</v>
      </c>
      <c r="X83" s="27">
        <v>45853</v>
      </c>
      <c r="Y83" s="21">
        <v>2</v>
      </c>
      <c r="Z83" s="21">
        <v>-3276.75</v>
      </c>
      <c r="AA83" s="21">
        <v>-589.81999999999994</v>
      </c>
      <c r="AB83" s="21">
        <v>-3866.57</v>
      </c>
      <c r="AD83" s="24" t="s">
        <v>751</v>
      </c>
      <c r="AE83" s="40">
        <v>1</v>
      </c>
      <c r="AF83" s="40">
        <v>2400</v>
      </c>
      <c r="AG83" s="40">
        <v>432</v>
      </c>
      <c r="AH83" s="40">
        <v>2832</v>
      </c>
      <c r="AI83" s="40">
        <v>2400</v>
      </c>
      <c r="AJ83" s="40">
        <v>432</v>
      </c>
      <c r="AK83" s="40">
        <v>2832</v>
      </c>
      <c r="AL83" s="24" t="s">
        <v>751</v>
      </c>
      <c r="AM83"/>
      <c r="AN83" s="24" t="s">
        <v>751</v>
      </c>
      <c r="AO83" s="21">
        <v>1</v>
      </c>
      <c r="AP83" s="21">
        <v>-2400</v>
      </c>
      <c r="AQ83" s="21">
        <v>-432</v>
      </c>
      <c r="AR83" s="21">
        <v>-2832</v>
      </c>
      <c r="AS83" s="21" t="str">
        <f t="shared" si="5"/>
        <v>F E001-00000079</v>
      </c>
      <c r="AT83" s="21">
        <f t="shared" si="6"/>
        <v>1</v>
      </c>
      <c r="AU83" s="21">
        <f t="shared" si="7"/>
        <v>0</v>
      </c>
      <c r="AW83" s="8" t="s">
        <v>751</v>
      </c>
      <c r="AX83" s="39">
        <v>2400</v>
      </c>
      <c r="AY83" s="39">
        <v>432</v>
      </c>
      <c r="AZ83" s="39">
        <v>2832</v>
      </c>
      <c r="BA83">
        <f t="shared" si="8"/>
        <v>1</v>
      </c>
      <c r="BB83">
        <f t="shared" si="9"/>
        <v>1</v>
      </c>
      <c r="BJ83" s="24" t="s">
        <v>751</v>
      </c>
      <c r="BK83" s="40">
        <v>1</v>
      </c>
      <c r="BL83" s="40">
        <v>2400</v>
      </c>
      <c r="BM83" s="40">
        <v>432</v>
      </c>
      <c r="BN83" s="40">
        <v>2832</v>
      </c>
      <c r="BO83"/>
      <c r="BP83"/>
      <c r="BQ83"/>
      <c r="BR83"/>
      <c r="BS83"/>
      <c r="BT83"/>
      <c r="BV83"/>
      <c r="BW83"/>
      <c r="BX83"/>
      <c r="BY83"/>
      <c r="CF83" s="24">
        <v>1860</v>
      </c>
      <c r="CG83" s="40">
        <v>754.24</v>
      </c>
      <c r="CH83" s="40">
        <v>135.76</v>
      </c>
      <c r="CI83" s="40">
        <v>890</v>
      </c>
      <c r="CK83"/>
      <c r="CL83"/>
      <c r="CM83"/>
      <c r="CN83"/>
      <c r="CZ83" s="24">
        <v>1759</v>
      </c>
      <c r="DA83" s="40">
        <v>1700</v>
      </c>
      <c r="DB83" s="40">
        <v>0</v>
      </c>
      <c r="DC83" s="40">
        <v>1700</v>
      </c>
      <c r="DE83" s="38" t="s">
        <v>2067</v>
      </c>
      <c r="DF83" s="40">
        <v>50.42</v>
      </c>
      <c r="DG83" s="40">
        <v>9.0799999999999894</v>
      </c>
      <c r="DH83" s="40">
        <v>59.5</v>
      </c>
    </row>
    <row r="84" spans="4:112">
      <c r="D84" s="24" t="s">
        <v>1656</v>
      </c>
      <c r="E84" s="21">
        <v>1</v>
      </c>
      <c r="G84" s="24" t="s">
        <v>2013</v>
      </c>
      <c r="H84" s="21">
        <v>53</v>
      </c>
      <c r="J84" s="24" t="s">
        <v>554</v>
      </c>
      <c r="K84" s="21">
        <v>1</v>
      </c>
      <c r="L84" s="21">
        <v>214.9</v>
      </c>
      <c r="M84" s="21">
        <v>38.68</v>
      </c>
      <c r="N84" s="21">
        <v>253.58</v>
      </c>
      <c r="R84" s="27">
        <v>45854</v>
      </c>
      <c r="S84" s="21">
        <v>5</v>
      </c>
      <c r="T84" s="21">
        <v>5746.18</v>
      </c>
      <c r="U84" s="21">
        <v>1034.31</v>
      </c>
      <c r="V84" s="21">
        <v>6780.4900000000007</v>
      </c>
      <c r="X84" s="27">
        <v>45854</v>
      </c>
      <c r="Y84" s="21">
        <v>5</v>
      </c>
      <c r="Z84" s="21">
        <v>-5746.18</v>
      </c>
      <c r="AA84" s="21">
        <v>-1034.31</v>
      </c>
      <c r="AB84" s="21">
        <v>-6780.49</v>
      </c>
      <c r="AD84" s="24" t="s">
        <v>726</v>
      </c>
      <c r="AE84" s="40">
        <v>1</v>
      </c>
      <c r="AF84" s="40">
        <v>600</v>
      </c>
      <c r="AG84" s="40">
        <v>108</v>
      </c>
      <c r="AH84" s="40">
        <v>708</v>
      </c>
      <c r="AI84" s="40">
        <v>600</v>
      </c>
      <c r="AJ84" s="40">
        <v>108</v>
      </c>
      <c r="AK84" s="40">
        <v>708</v>
      </c>
      <c r="AL84" s="24" t="s">
        <v>726</v>
      </c>
      <c r="AM84"/>
      <c r="AN84" s="24" t="s">
        <v>726</v>
      </c>
      <c r="AO84" s="21">
        <v>1</v>
      </c>
      <c r="AP84" s="21">
        <v>-600</v>
      </c>
      <c r="AQ84" s="21">
        <v>-108</v>
      </c>
      <c r="AR84" s="21">
        <v>-708</v>
      </c>
      <c r="AS84" s="21" t="str">
        <f t="shared" si="5"/>
        <v>F E001-00000085</v>
      </c>
      <c r="AT84" s="21">
        <f t="shared" si="6"/>
        <v>1</v>
      </c>
      <c r="AU84" s="21">
        <f t="shared" si="7"/>
        <v>0</v>
      </c>
      <c r="AW84" s="8" t="s">
        <v>726</v>
      </c>
      <c r="AX84" s="39">
        <v>600</v>
      </c>
      <c r="AY84" s="39">
        <v>108</v>
      </c>
      <c r="AZ84" s="39">
        <v>708</v>
      </c>
      <c r="BA84">
        <f t="shared" si="8"/>
        <v>1</v>
      </c>
      <c r="BB84">
        <f t="shared" si="9"/>
        <v>1</v>
      </c>
      <c r="BJ84" s="24" t="s">
        <v>726</v>
      </c>
      <c r="BK84" s="40">
        <v>1</v>
      </c>
      <c r="BL84" s="40">
        <v>600</v>
      </c>
      <c r="BM84" s="40">
        <v>108</v>
      </c>
      <c r="BN84" s="40">
        <v>708</v>
      </c>
      <c r="BO84"/>
      <c r="BP84"/>
      <c r="BQ84"/>
      <c r="BR84"/>
      <c r="BS84"/>
      <c r="BT84"/>
      <c r="BV84"/>
      <c r="BW84"/>
      <c r="BX84"/>
      <c r="BY84"/>
      <c r="CF84" s="24">
        <v>1861</v>
      </c>
      <c r="CG84" s="40">
        <v>122.88</v>
      </c>
      <c r="CH84" s="40">
        <v>22.12</v>
      </c>
      <c r="CI84" s="40">
        <v>145</v>
      </c>
      <c r="CK84"/>
      <c r="CL84"/>
      <c r="CM84"/>
      <c r="CN84"/>
      <c r="CZ84" s="24">
        <v>1784</v>
      </c>
      <c r="DA84" s="40">
        <v>182.5</v>
      </c>
      <c r="DB84" s="40">
        <v>0</v>
      </c>
      <c r="DC84" s="40">
        <v>182.5</v>
      </c>
      <c r="DE84" s="38" t="s">
        <v>2063</v>
      </c>
      <c r="DF84" s="40">
        <v>17.36</v>
      </c>
      <c r="DG84" s="40">
        <v>3.1299999999999901</v>
      </c>
      <c r="DH84" s="40">
        <v>20.49</v>
      </c>
    </row>
    <row r="85" spans="4:112">
      <c r="D85" s="24" t="s">
        <v>1657</v>
      </c>
      <c r="E85" s="21">
        <v>1</v>
      </c>
      <c r="G85" s="24" t="s">
        <v>2014</v>
      </c>
      <c r="H85" s="21">
        <v>38302.18</v>
      </c>
      <c r="J85" s="24" t="s">
        <v>565</v>
      </c>
      <c r="K85" s="21">
        <v>1</v>
      </c>
      <c r="L85" s="21">
        <v>3750</v>
      </c>
      <c r="M85" s="21">
        <v>-300</v>
      </c>
      <c r="N85" s="21">
        <v>3450</v>
      </c>
      <c r="R85" s="27">
        <v>45855</v>
      </c>
      <c r="S85" s="21">
        <v>12</v>
      </c>
      <c r="T85" s="21">
        <v>2166.89</v>
      </c>
      <c r="U85" s="21">
        <v>390.00999999999931</v>
      </c>
      <c r="V85" s="21">
        <v>2556.9</v>
      </c>
      <c r="X85" s="27">
        <v>45855</v>
      </c>
      <c r="Y85" s="21">
        <v>4</v>
      </c>
      <c r="Z85" s="21">
        <v>-2166.8900000000003</v>
      </c>
      <c r="AA85" s="21">
        <v>-390.01</v>
      </c>
      <c r="AB85" s="21">
        <v>-2556.9</v>
      </c>
      <c r="AD85" s="24" t="s">
        <v>1010</v>
      </c>
      <c r="AE85" s="40">
        <v>1</v>
      </c>
      <c r="AF85" s="40">
        <v>825</v>
      </c>
      <c r="AG85" s="40">
        <v>148.5</v>
      </c>
      <c r="AH85" s="40">
        <v>973.5</v>
      </c>
      <c r="AI85" s="40">
        <v>825</v>
      </c>
      <c r="AJ85" s="40">
        <v>148.5</v>
      </c>
      <c r="AK85" s="40">
        <v>973.5</v>
      </c>
      <c r="AL85" s="24" t="s">
        <v>1010</v>
      </c>
      <c r="AM85"/>
      <c r="AN85" s="24" t="s">
        <v>1010</v>
      </c>
      <c r="AO85" s="21">
        <v>1</v>
      </c>
      <c r="AP85" s="21">
        <v>-825</v>
      </c>
      <c r="AQ85" s="21">
        <v>-148.5</v>
      </c>
      <c r="AR85" s="21">
        <v>-973.5</v>
      </c>
      <c r="AS85" s="21" t="str">
        <f t="shared" si="5"/>
        <v>F E001-00000088</v>
      </c>
      <c r="AT85" s="21">
        <f t="shared" si="6"/>
        <v>1</v>
      </c>
      <c r="AU85" s="21">
        <f t="shared" si="7"/>
        <v>0</v>
      </c>
      <c r="AW85" s="8" t="s">
        <v>1010</v>
      </c>
      <c r="AX85" s="39">
        <v>825</v>
      </c>
      <c r="AY85" s="39">
        <v>148.5</v>
      </c>
      <c r="AZ85" s="39">
        <v>973.5</v>
      </c>
      <c r="BA85">
        <f t="shared" si="8"/>
        <v>1</v>
      </c>
      <c r="BB85">
        <f t="shared" si="9"/>
        <v>1</v>
      </c>
      <c r="BJ85" s="24" t="s">
        <v>1010</v>
      </c>
      <c r="BK85" s="40">
        <v>1</v>
      </c>
      <c r="BL85" s="40">
        <v>825</v>
      </c>
      <c r="BM85" s="40">
        <v>148.5</v>
      </c>
      <c r="BN85" s="40">
        <v>973.5</v>
      </c>
      <c r="BO85"/>
      <c r="BP85"/>
      <c r="BQ85"/>
      <c r="BR85"/>
      <c r="BS85"/>
      <c r="BT85"/>
      <c r="BV85"/>
      <c r="BW85"/>
      <c r="BX85"/>
      <c r="BY85"/>
      <c r="CF85" s="24">
        <v>1862</v>
      </c>
      <c r="CG85" s="40">
        <v>42.37</v>
      </c>
      <c r="CH85" s="40">
        <v>7.63</v>
      </c>
      <c r="CI85" s="40">
        <v>50</v>
      </c>
      <c r="CK85"/>
      <c r="CL85"/>
      <c r="CM85"/>
      <c r="CN85"/>
      <c r="CZ85" s="24">
        <v>1786</v>
      </c>
      <c r="DA85" s="40">
        <v>3847.46</v>
      </c>
      <c r="DB85" s="40">
        <v>152.539999999999</v>
      </c>
      <c r="DC85" s="40">
        <v>4000</v>
      </c>
      <c r="DE85" s="38" t="s">
        <v>1555</v>
      </c>
      <c r="DF85" s="40">
        <v>334</v>
      </c>
      <c r="DG85" s="40">
        <v>60.119999999999898</v>
      </c>
      <c r="DH85" s="40">
        <v>394.12</v>
      </c>
    </row>
    <row r="86" spans="4:112">
      <c r="D86" s="24" t="s">
        <v>1658</v>
      </c>
      <c r="E86" s="21">
        <v>1</v>
      </c>
      <c r="G86" s="24" t="s">
        <v>2015</v>
      </c>
      <c r="H86" s="21">
        <v>19302</v>
      </c>
      <c r="J86" s="24" t="s">
        <v>572</v>
      </c>
      <c r="K86" s="21">
        <v>5</v>
      </c>
      <c r="L86" s="21">
        <v>2470</v>
      </c>
      <c r="M86" s="21">
        <v>444.6</v>
      </c>
      <c r="N86" s="21">
        <v>2914.6</v>
      </c>
      <c r="R86" s="27">
        <v>45856</v>
      </c>
      <c r="S86" s="21">
        <v>11</v>
      </c>
      <c r="T86" s="21">
        <v>221.09</v>
      </c>
      <c r="U86" s="21">
        <v>39.809999999999832</v>
      </c>
      <c r="V86" s="21">
        <v>260.89999999999998</v>
      </c>
      <c r="X86" s="27">
        <v>45856</v>
      </c>
      <c r="Y86" s="21">
        <v>2</v>
      </c>
      <c r="Z86" s="21">
        <v>-221.09</v>
      </c>
      <c r="AA86" s="21">
        <v>-39.81</v>
      </c>
      <c r="AB86" s="21">
        <v>-260.89999999999998</v>
      </c>
      <c r="AD86" s="24" t="s">
        <v>697</v>
      </c>
      <c r="AE86" s="40">
        <v>1</v>
      </c>
      <c r="AF86" s="40">
        <v>900</v>
      </c>
      <c r="AG86" s="40">
        <v>162</v>
      </c>
      <c r="AH86" s="40">
        <v>1062</v>
      </c>
      <c r="AI86" s="40">
        <v>900</v>
      </c>
      <c r="AJ86" s="40">
        <v>162</v>
      </c>
      <c r="AK86" s="40">
        <v>1062</v>
      </c>
      <c r="AL86" s="24" t="s">
        <v>697</v>
      </c>
      <c r="AM86"/>
      <c r="AN86" s="24" t="s">
        <v>697</v>
      </c>
      <c r="AO86" s="21">
        <v>1</v>
      </c>
      <c r="AP86" s="21">
        <v>-900</v>
      </c>
      <c r="AQ86" s="21">
        <v>-162</v>
      </c>
      <c r="AR86" s="21">
        <v>-1062</v>
      </c>
      <c r="AS86" s="21" t="str">
        <f t="shared" si="5"/>
        <v>F E001-00000089</v>
      </c>
      <c r="AT86" s="21">
        <f t="shared" si="6"/>
        <v>1</v>
      </c>
      <c r="AU86" s="21">
        <f t="shared" si="7"/>
        <v>0</v>
      </c>
      <c r="AW86" s="8" t="s">
        <v>697</v>
      </c>
      <c r="AX86" s="39">
        <v>900</v>
      </c>
      <c r="AY86" s="39">
        <v>162</v>
      </c>
      <c r="AZ86" s="39">
        <v>1062</v>
      </c>
      <c r="BA86">
        <f t="shared" si="8"/>
        <v>1</v>
      </c>
      <c r="BB86">
        <f t="shared" si="9"/>
        <v>1</v>
      </c>
      <c r="BJ86" s="24" t="s">
        <v>697</v>
      </c>
      <c r="BK86" s="40">
        <v>1</v>
      </c>
      <c r="BL86" s="40">
        <v>900</v>
      </c>
      <c r="BM86" s="40">
        <v>162</v>
      </c>
      <c r="BN86" s="40">
        <v>1062</v>
      </c>
      <c r="BO86"/>
      <c r="BP86"/>
      <c r="BQ86"/>
      <c r="BR86"/>
      <c r="BS86"/>
      <c r="BT86"/>
      <c r="BV86"/>
      <c r="BW86"/>
      <c r="BX86"/>
      <c r="BY86"/>
      <c r="CF86" s="24">
        <v>1863</v>
      </c>
      <c r="CG86" s="40">
        <v>27.12</v>
      </c>
      <c r="CH86" s="40">
        <v>4.8799999999999901</v>
      </c>
      <c r="CI86" s="40">
        <v>32</v>
      </c>
      <c r="CK86"/>
      <c r="CL86"/>
      <c r="CM86"/>
      <c r="CN86"/>
      <c r="CZ86" s="24">
        <v>1794</v>
      </c>
      <c r="DA86" s="40">
        <v>1327.96</v>
      </c>
      <c r="DB86" s="40">
        <v>239.04</v>
      </c>
      <c r="DC86" s="40">
        <v>1567</v>
      </c>
      <c r="DE86" s="38" t="s">
        <v>1145</v>
      </c>
      <c r="DF86" s="40">
        <v>1642.7400000000002</v>
      </c>
      <c r="DG86" s="40">
        <v>11.59</v>
      </c>
      <c r="DH86" s="40">
        <v>1654.3300000000002</v>
      </c>
    </row>
    <row r="87" spans="4:112">
      <c r="D87" s="24" t="s">
        <v>1659</v>
      </c>
      <c r="E87" s="21">
        <v>1</v>
      </c>
      <c r="G87" s="24" t="s">
        <v>2016</v>
      </c>
      <c r="H87" s="21">
        <v>477.03</v>
      </c>
      <c r="J87" s="24" t="s">
        <v>579</v>
      </c>
      <c r="K87" s="21">
        <v>1</v>
      </c>
      <c r="L87" s="21">
        <v>950</v>
      </c>
      <c r="M87" s="21">
        <v>171</v>
      </c>
      <c r="N87" s="21">
        <v>1121</v>
      </c>
      <c r="R87" s="27">
        <v>45857</v>
      </c>
      <c r="S87" s="21">
        <v>1</v>
      </c>
      <c r="T87" s="21">
        <v>101.69</v>
      </c>
      <c r="U87" s="21">
        <v>18.309999999999999</v>
      </c>
      <c r="V87" s="21">
        <v>120</v>
      </c>
      <c r="X87" s="27">
        <v>45857</v>
      </c>
      <c r="Y87" s="21">
        <v>1</v>
      </c>
      <c r="Z87" s="21">
        <v>-101.69</v>
      </c>
      <c r="AA87" s="21">
        <v>-18.309999999999999</v>
      </c>
      <c r="AB87" s="21">
        <v>-120</v>
      </c>
      <c r="AD87" s="24" t="s">
        <v>696</v>
      </c>
      <c r="AE87" s="40">
        <v>1</v>
      </c>
      <c r="AF87" s="40">
        <v>240</v>
      </c>
      <c r="AG87" s="40">
        <v>43.199999999999903</v>
      </c>
      <c r="AH87" s="40">
        <v>283.2</v>
      </c>
      <c r="AI87" s="40">
        <v>240</v>
      </c>
      <c r="AJ87" s="40">
        <v>43.199999999999903</v>
      </c>
      <c r="AK87" s="40">
        <v>283.2</v>
      </c>
      <c r="AL87" s="24" t="s">
        <v>696</v>
      </c>
      <c r="AM87"/>
      <c r="AN87" s="24" t="s">
        <v>696</v>
      </c>
      <c r="AO87" s="21">
        <v>1</v>
      </c>
      <c r="AP87" s="21">
        <v>-240</v>
      </c>
      <c r="AQ87" s="21">
        <v>-43.2</v>
      </c>
      <c r="AR87" s="21">
        <v>-283.2</v>
      </c>
      <c r="AS87" s="21" t="str">
        <f t="shared" si="5"/>
        <v>F E001-00000090</v>
      </c>
      <c r="AT87" s="21">
        <f t="shared" si="6"/>
        <v>1</v>
      </c>
      <c r="AU87" s="21">
        <f t="shared" si="7"/>
        <v>0</v>
      </c>
      <c r="AW87" s="8" t="s">
        <v>696</v>
      </c>
      <c r="AX87" s="39">
        <v>240</v>
      </c>
      <c r="AY87" s="39">
        <v>43.2</v>
      </c>
      <c r="AZ87" s="39">
        <v>283.2</v>
      </c>
      <c r="BA87">
        <f t="shared" si="8"/>
        <v>1</v>
      </c>
      <c r="BB87">
        <f t="shared" si="9"/>
        <v>1</v>
      </c>
      <c r="BJ87" s="24" t="s">
        <v>696</v>
      </c>
      <c r="BK87" s="40">
        <v>1</v>
      </c>
      <c r="BL87" s="40">
        <v>240</v>
      </c>
      <c r="BM87" s="40">
        <v>43.199999999999903</v>
      </c>
      <c r="BN87" s="40">
        <v>283.2</v>
      </c>
      <c r="BO87"/>
      <c r="BP87"/>
      <c r="BQ87"/>
      <c r="BR87"/>
      <c r="BS87"/>
      <c r="BT87"/>
      <c r="BV87"/>
      <c r="BW87"/>
      <c r="BX87"/>
      <c r="BY87"/>
      <c r="CF87" s="24">
        <v>1864</v>
      </c>
      <c r="CG87" s="40">
        <v>220.34</v>
      </c>
      <c r="CH87" s="40">
        <v>39.659999999999997</v>
      </c>
      <c r="CI87" s="40">
        <v>260</v>
      </c>
      <c r="CK87"/>
      <c r="CL87"/>
      <c r="CM87"/>
      <c r="CN87"/>
      <c r="CZ87" s="24">
        <v>1797</v>
      </c>
      <c r="DA87" s="40">
        <v>135</v>
      </c>
      <c r="DB87" s="40">
        <v>24.3</v>
      </c>
      <c r="DC87" s="40">
        <v>159.30000000000001</v>
      </c>
      <c r="DE87" s="38" t="s">
        <v>1976</v>
      </c>
      <c r="DF87" s="40">
        <v>308</v>
      </c>
      <c r="DG87" s="40">
        <v>55.44</v>
      </c>
      <c r="DH87" s="40">
        <v>363.44</v>
      </c>
    </row>
    <row r="88" spans="4:112">
      <c r="D88" s="24" t="s">
        <v>1660</v>
      </c>
      <c r="E88" s="21">
        <v>1</v>
      </c>
      <c r="G88" s="24" t="s">
        <v>2017</v>
      </c>
      <c r="H88" s="21">
        <v>208.22000000000003</v>
      </c>
      <c r="J88" s="24" t="s">
        <v>1337</v>
      </c>
      <c r="K88" s="21">
        <v>1</v>
      </c>
      <c r="L88" s="21">
        <v>100</v>
      </c>
      <c r="M88" s="21">
        <v>18</v>
      </c>
      <c r="N88" s="21">
        <v>118</v>
      </c>
      <c r="R88" s="27">
        <v>45859</v>
      </c>
      <c r="S88" s="21">
        <v>28</v>
      </c>
      <c r="T88" s="21">
        <v>3149.8799999999992</v>
      </c>
      <c r="U88" s="21">
        <v>566.94999999999879</v>
      </c>
      <c r="V88" s="21">
        <v>3716.83</v>
      </c>
      <c r="X88" s="27">
        <v>45859</v>
      </c>
      <c r="Y88" s="21">
        <v>7</v>
      </c>
      <c r="Z88" s="21">
        <v>-3149.88</v>
      </c>
      <c r="AA88" s="21">
        <v>-566.95000000000005</v>
      </c>
      <c r="AB88" s="21">
        <v>-3716.83</v>
      </c>
      <c r="AD88" s="28" t="s">
        <v>648</v>
      </c>
      <c r="AE88" s="41">
        <v>2</v>
      </c>
      <c r="AF88" s="41">
        <v>4113.22</v>
      </c>
      <c r="AG88" s="41">
        <v>740.37999999999897</v>
      </c>
      <c r="AH88" s="41">
        <v>4853.6000000000004</v>
      </c>
      <c r="AI88" s="41">
        <v>4113.22</v>
      </c>
      <c r="AJ88" s="41">
        <v>740.37999999999897</v>
      </c>
      <c r="AK88" s="41">
        <v>4853.6000000000004</v>
      </c>
      <c r="AL88" s="28" t="s">
        <v>648</v>
      </c>
      <c r="AM88"/>
      <c r="AN88" s="24" t="s">
        <v>648</v>
      </c>
      <c r="AO88" s="21">
        <v>2</v>
      </c>
      <c r="AP88" s="21">
        <v>-4113.22</v>
      </c>
      <c r="AQ88" s="21">
        <v>-740.38</v>
      </c>
      <c r="AR88" s="21">
        <v>-4853.6000000000004</v>
      </c>
      <c r="AS88" s="21" t="str">
        <f t="shared" si="5"/>
        <v>F E001-00000097</v>
      </c>
      <c r="AT88" s="21">
        <f t="shared" si="6"/>
        <v>1</v>
      </c>
      <c r="AU88" s="21">
        <f t="shared" si="7"/>
        <v>0</v>
      </c>
      <c r="AW88" s="8" t="s">
        <v>648</v>
      </c>
      <c r="AX88" s="39">
        <v>4113.22</v>
      </c>
      <c r="AY88" s="39">
        <v>740.38</v>
      </c>
      <c r="AZ88" s="39">
        <v>4853.6000000000004</v>
      </c>
      <c r="BA88">
        <f t="shared" si="8"/>
        <v>1</v>
      </c>
      <c r="BB88">
        <f t="shared" si="9"/>
        <v>1</v>
      </c>
      <c r="BJ88" s="28" t="s">
        <v>648</v>
      </c>
      <c r="BK88" s="41">
        <v>2</v>
      </c>
      <c r="BL88" s="41">
        <v>4113.22</v>
      </c>
      <c r="BM88" s="41">
        <v>740.37999999999897</v>
      </c>
      <c r="BN88" s="41">
        <v>4853.6000000000004</v>
      </c>
      <c r="BO88"/>
      <c r="BP88"/>
      <c r="BQ88"/>
      <c r="BR88"/>
      <c r="BS88"/>
      <c r="BT88"/>
      <c r="BV88"/>
      <c r="BW88"/>
      <c r="BX88"/>
      <c r="BY88"/>
      <c r="CF88" s="24">
        <v>1865</v>
      </c>
      <c r="CG88" s="40">
        <v>101.69</v>
      </c>
      <c r="CH88" s="40">
        <v>18.309999999999999</v>
      </c>
      <c r="CI88" s="40">
        <v>120</v>
      </c>
      <c r="CK88"/>
      <c r="CL88"/>
      <c r="CM88"/>
      <c r="CN88"/>
      <c r="CZ88" s="24">
        <v>1800</v>
      </c>
      <c r="DA88" s="40">
        <v>693.13000000000011</v>
      </c>
      <c r="DB88" s="40">
        <v>124.76999999999899</v>
      </c>
      <c r="DC88" s="40">
        <v>817.9</v>
      </c>
      <c r="DE88" s="38" t="s">
        <v>2114</v>
      </c>
      <c r="DF88" s="40">
        <v>76.27</v>
      </c>
      <c r="DG88" s="40">
        <v>13.73</v>
      </c>
      <c r="DH88" s="40">
        <v>90</v>
      </c>
    </row>
    <row r="89" spans="4:112">
      <c r="D89" s="24" t="s">
        <v>1661</v>
      </c>
      <c r="E89" s="21">
        <v>1</v>
      </c>
      <c r="G89" s="24" t="s">
        <v>2018</v>
      </c>
      <c r="H89" s="21">
        <v>40.75</v>
      </c>
      <c r="J89" s="24" t="s">
        <v>596</v>
      </c>
      <c r="K89" s="21">
        <v>2</v>
      </c>
      <c r="L89" s="21">
        <v>440</v>
      </c>
      <c r="M89" s="21">
        <v>79.199999999999989</v>
      </c>
      <c r="N89" s="21">
        <v>519.20000000000005</v>
      </c>
      <c r="R89" s="27">
        <v>45860</v>
      </c>
      <c r="S89" s="21">
        <v>3</v>
      </c>
      <c r="T89" s="21">
        <v>1606.27</v>
      </c>
      <c r="U89" s="21">
        <v>271.13</v>
      </c>
      <c r="V89" s="21">
        <v>1877.4</v>
      </c>
      <c r="X89" s="27">
        <v>45860</v>
      </c>
      <c r="Y89" s="21">
        <v>3</v>
      </c>
      <c r="Z89" s="21">
        <v>-1606.27</v>
      </c>
      <c r="AA89" s="21">
        <v>-271.13</v>
      </c>
      <c r="AB89" s="21">
        <v>-1877.4</v>
      </c>
      <c r="AD89" s="24" t="s">
        <v>605</v>
      </c>
      <c r="AE89" s="40">
        <v>1</v>
      </c>
      <c r="AF89" s="40">
        <v>600</v>
      </c>
      <c r="AG89" s="40">
        <v>108</v>
      </c>
      <c r="AH89" s="40">
        <v>708</v>
      </c>
      <c r="AI89" s="40">
        <v>600</v>
      </c>
      <c r="AJ89" s="40">
        <v>108</v>
      </c>
      <c r="AK89" s="40">
        <v>708</v>
      </c>
      <c r="AL89" s="24" t="s">
        <v>605</v>
      </c>
      <c r="AM89"/>
      <c r="AN89" s="24" t="s">
        <v>605</v>
      </c>
      <c r="AO89" s="21">
        <v>1</v>
      </c>
      <c r="AP89" s="21">
        <v>-600</v>
      </c>
      <c r="AQ89" s="21">
        <v>-108</v>
      </c>
      <c r="AR89" s="21">
        <v>-708</v>
      </c>
      <c r="AS89" s="21" t="str">
        <f t="shared" si="5"/>
        <v>F E001-00000101</v>
      </c>
      <c r="AT89" s="21">
        <f t="shared" si="6"/>
        <v>1</v>
      </c>
      <c r="AU89" s="21">
        <f t="shared" si="7"/>
        <v>0</v>
      </c>
      <c r="AW89" s="8" t="s">
        <v>605</v>
      </c>
      <c r="AX89" s="39">
        <v>600</v>
      </c>
      <c r="AY89" s="39">
        <v>108</v>
      </c>
      <c r="AZ89" s="39">
        <v>708</v>
      </c>
      <c r="BA89">
        <f t="shared" si="8"/>
        <v>1</v>
      </c>
      <c r="BB89">
        <f t="shared" si="9"/>
        <v>1</v>
      </c>
      <c r="BJ89" s="24" t="s">
        <v>605</v>
      </c>
      <c r="BK89" s="40">
        <v>1</v>
      </c>
      <c r="BL89" s="40">
        <v>600</v>
      </c>
      <c r="BM89" s="40">
        <v>108</v>
      </c>
      <c r="BN89" s="40">
        <v>708</v>
      </c>
      <c r="BO89"/>
      <c r="BP89"/>
      <c r="BQ89"/>
      <c r="BR89"/>
      <c r="BS89"/>
      <c r="BT89"/>
      <c r="BV89"/>
      <c r="BW89"/>
      <c r="BX89"/>
      <c r="BY89"/>
      <c r="CF89" s="24">
        <v>1871</v>
      </c>
      <c r="CG89" s="40">
        <v>262.70999999999998</v>
      </c>
      <c r="CH89" s="40">
        <v>47.29</v>
      </c>
      <c r="CI89" s="40">
        <v>310</v>
      </c>
      <c r="CK89"/>
      <c r="CL89"/>
      <c r="CM89"/>
      <c r="CN89"/>
      <c r="CZ89" s="24">
        <v>1801</v>
      </c>
      <c r="DA89" s="40">
        <v>912</v>
      </c>
      <c r="DB89" s="40">
        <v>164.159999999999</v>
      </c>
      <c r="DC89" s="40">
        <v>1076.1599999999999</v>
      </c>
      <c r="DE89" s="38" t="s">
        <v>2578</v>
      </c>
      <c r="DF89" s="40">
        <v>1300</v>
      </c>
      <c r="DG89" s="40">
        <v>0</v>
      </c>
      <c r="DH89" s="40">
        <v>1300</v>
      </c>
    </row>
    <row r="90" spans="4:112">
      <c r="D90" s="24" t="s">
        <v>1662</v>
      </c>
      <c r="E90" s="21">
        <v>1</v>
      </c>
      <c r="G90" s="24" t="s">
        <v>2019</v>
      </c>
      <c r="H90" s="21">
        <v>39.32</v>
      </c>
      <c r="J90" s="24" t="s">
        <v>601</v>
      </c>
      <c r="K90" s="21">
        <v>4</v>
      </c>
      <c r="L90" s="21">
        <v>4380</v>
      </c>
      <c r="M90" s="21">
        <v>0</v>
      </c>
      <c r="N90" s="21">
        <v>4380</v>
      </c>
      <c r="R90" s="27">
        <v>45862</v>
      </c>
      <c r="S90" s="21">
        <v>7</v>
      </c>
      <c r="T90" s="21">
        <v>3214.8599999999997</v>
      </c>
      <c r="U90" s="21">
        <v>578.67999999999893</v>
      </c>
      <c r="V90" s="21">
        <v>3793.54</v>
      </c>
      <c r="X90" s="27">
        <v>45862</v>
      </c>
      <c r="Y90" s="21">
        <v>6</v>
      </c>
      <c r="Z90" s="21">
        <v>-3214.86</v>
      </c>
      <c r="AA90" s="21">
        <v>-578.68000000000006</v>
      </c>
      <c r="AB90" s="21">
        <v>-3793.54</v>
      </c>
      <c r="AD90" s="24" t="s">
        <v>556</v>
      </c>
      <c r="AE90" s="40">
        <v>1</v>
      </c>
      <c r="AF90" s="40">
        <v>1200</v>
      </c>
      <c r="AG90" s="40">
        <v>216</v>
      </c>
      <c r="AH90" s="40">
        <v>1416</v>
      </c>
      <c r="AI90" s="40">
        <v>1200</v>
      </c>
      <c r="AJ90" s="40">
        <v>216</v>
      </c>
      <c r="AK90" s="40">
        <v>1416</v>
      </c>
      <c r="AL90" s="24" t="s">
        <v>556</v>
      </c>
      <c r="AM90"/>
      <c r="AN90" s="24" t="s">
        <v>556</v>
      </c>
      <c r="AO90" s="21">
        <v>1</v>
      </c>
      <c r="AP90" s="21">
        <v>-1200</v>
      </c>
      <c r="AQ90" s="21">
        <v>-216</v>
      </c>
      <c r="AR90" s="21">
        <v>-1416</v>
      </c>
      <c r="AS90" s="21" t="str">
        <f t="shared" si="5"/>
        <v>F E001-00000106</v>
      </c>
      <c r="AT90" s="21">
        <f t="shared" si="6"/>
        <v>1</v>
      </c>
      <c r="AU90" s="21">
        <f t="shared" si="7"/>
        <v>0</v>
      </c>
      <c r="AW90" s="8" t="s">
        <v>556</v>
      </c>
      <c r="AX90" s="39">
        <v>1200</v>
      </c>
      <c r="AY90" s="39">
        <v>216</v>
      </c>
      <c r="AZ90" s="39">
        <v>1416</v>
      </c>
      <c r="BA90">
        <f t="shared" si="8"/>
        <v>1</v>
      </c>
      <c r="BB90">
        <f t="shared" si="9"/>
        <v>1</v>
      </c>
      <c r="BJ90" s="24" t="s">
        <v>556</v>
      </c>
      <c r="BK90" s="40">
        <v>1</v>
      </c>
      <c r="BL90" s="40">
        <v>1200</v>
      </c>
      <c r="BM90" s="40">
        <v>216</v>
      </c>
      <c r="BN90" s="40">
        <v>1416</v>
      </c>
      <c r="BO90"/>
      <c r="BP90"/>
      <c r="BQ90"/>
      <c r="BR90"/>
      <c r="BS90"/>
      <c r="BT90"/>
      <c r="BV90"/>
      <c r="BW90"/>
      <c r="BX90"/>
      <c r="BY90"/>
      <c r="CF90" s="24">
        <v>1872</v>
      </c>
      <c r="CG90" s="40">
        <v>135</v>
      </c>
      <c r="CH90" s="40">
        <v>24.3</v>
      </c>
      <c r="CI90" s="40">
        <v>159.30000000000001</v>
      </c>
      <c r="CK90"/>
      <c r="CL90"/>
      <c r="CM90"/>
      <c r="CN90"/>
      <c r="CZ90" s="24">
        <v>1806</v>
      </c>
      <c r="DA90" s="40">
        <v>17409.490000000002</v>
      </c>
      <c r="DB90" s="40">
        <v>30.509999999999899</v>
      </c>
      <c r="DC90" s="40">
        <v>17440</v>
      </c>
      <c r="DE90" s="38" t="s">
        <v>2072</v>
      </c>
      <c r="DF90" s="40">
        <v>17</v>
      </c>
      <c r="DG90" s="40">
        <v>3.0599999999999898</v>
      </c>
      <c r="DH90" s="40">
        <v>20.059999999999999</v>
      </c>
    </row>
    <row r="91" spans="4:112">
      <c r="D91" s="24" t="s">
        <v>361</v>
      </c>
      <c r="E91" s="21">
        <v>1</v>
      </c>
      <c r="G91" s="24" t="s">
        <v>2020</v>
      </c>
      <c r="H91" s="21">
        <v>65.88</v>
      </c>
      <c r="J91" s="24" t="s">
        <v>609</v>
      </c>
      <c r="K91" s="21">
        <v>1</v>
      </c>
      <c r="L91" s="21">
        <v>101.69</v>
      </c>
      <c r="M91" s="21">
        <v>18.309999999999999</v>
      </c>
      <c r="N91" s="21">
        <v>120</v>
      </c>
      <c r="R91" s="27">
        <v>45863</v>
      </c>
      <c r="S91" s="21">
        <v>1</v>
      </c>
      <c r="T91" s="21">
        <v>381.36</v>
      </c>
      <c r="U91" s="21">
        <v>68.639999999999901</v>
      </c>
      <c r="V91" s="21">
        <v>450</v>
      </c>
      <c r="X91" s="27">
        <v>45863</v>
      </c>
      <c r="Y91" s="21">
        <v>1</v>
      </c>
      <c r="Z91" s="21">
        <v>-381.36</v>
      </c>
      <c r="AA91" s="21">
        <v>-68.64</v>
      </c>
      <c r="AB91" s="21">
        <v>-450</v>
      </c>
      <c r="AD91" s="24" t="s">
        <v>524</v>
      </c>
      <c r="AE91" s="40">
        <v>1</v>
      </c>
      <c r="AF91" s="40">
        <v>1360</v>
      </c>
      <c r="AG91" s="40">
        <v>244.79999999999899</v>
      </c>
      <c r="AH91" s="40">
        <v>1604.8</v>
      </c>
      <c r="AI91" s="40">
        <v>1360</v>
      </c>
      <c r="AJ91" s="40">
        <v>244.79999999999899</v>
      </c>
      <c r="AK91" s="40">
        <v>1604.8</v>
      </c>
      <c r="AL91" s="24" t="s">
        <v>524</v>
      </c>
      <c r="AN91" s="24" t="s">
        <v>524</v>
      </c>
      <c r="AO91" s="21">
        <v>1</v>
      </c>
      <c r="AP91" s="21">
        <v>-1360</v>
      </c>
      <c r="AQ91" s="21">
        <v>-244.8</v>
      </c>
      <c r="AR91" s="21">
        <v>-1604.8</v>
      </c>
      <c r="AS91" s="21" t="str">
        <f t="shared" si="5"/>
        <v>F E001-00000110</v>
      </c>
      <c r="AT91" s="21">
        <f t="shared" si="6"/>
        <v>1</v>
      </c>
      <c r="AU91" s="21">
        <f t="shared" si="7"/>
        <v>0</v>
      </c>
      <c r="AW91" s="8" t="s">
        <v>524</v>
      </c>
      <c r="AX91" s="39">
        <v>1360</v>
      </c>
      <c r="AY91" s="39">
        <v>244.8</v>
      </c>
      <c r="AZ91" s="39">
        <v>1604.8</v>
      </c>
      <c r="BA91">
        <f t="shared" si="8"/>
        <v>1</v>
      </c>
      <c r="BB91">
        <f t="shared" si="9"/>
        <v>1</v>
      </c>
      <c r="BJ91" s="24" t="s">
        <v>524</v>
      </c>
      <c r="BK91" s="40">
        <v>1</v>
      </c>
      <c r="BL91" s="40">
        <v>1360</v>
      </c>
      <c r="BM91" s="40">
        <v>244.79999999999899</v>
      </c>
      <c r="BN91" s="40">
        <v>1604.8</v>
      </c>
      <c r="BO91"/>
      <c r="BP91"/>
      <c r="BQ91"/>
      <c r="BR91"/>
      <c r="BS91"/>
      <c r="BT91"/>
      <c r="BV91"/>
      <c r="BW91"/>
      <c r="BX91"/>
      <c r="BY91"/>
      <c r="CF91" s="24">
        <v>1873</v>
      </c>
      <c r="CG91" s="40">
        <v>42.29</v>
      </c>
      <c r="CH91" s="40">
        <v>7.6099999999999897</v>
      </c>
      <c r="CI91" s="40">
        <v>49.9</v>
      </c>
      <c r="CK91"/>
      <c r="CL91"/>
      <c r="CM91"/>
      <c r="CN91"/>
      <c r="CZ91" s="24">
        <v>1811</v>
      </c>
      <c r="DA91" s="40">
        <v>3702.2200000000003</v>
      </c>
      <c r="DB91" s="40">
        <v>106.7999999999999</v>
      </c>
      <c r="DC91" s="40">
        <v>3809.02</v>
      </c>
      <c r="DE91" s="38" t="s">
        <v>2028</v>
      </c>
      <c r="DF91" s="40">
        <v>30.85</v>
      </c>
      <c r="DG91" s="40">
        <v>5.5499999999999901</v>
      </c>
      <c r="DH91" s="40">
        <v>36.4</v>
      </c>
    </row>
    <row r="92" spans="4:112">
      <c r="D92" s="24" t="s">
        <v>364</v>
      </c>
      <c r="E92" s="21">
        <v>1</v>
      </c>
      <c r="G92" s="24" t="s">
        <v>2021</v>
      </c>
      <c r="H92" s="21">
        <v>65.599999999999994</v>
      </c>
      <c r="J92" s="24" t="s">
        <v>495</v>
      </c>
      <c r="K92" s="21">
        <v>1</v>
      </c>
      <c r="L92" s="21">
        <v>88</v>
      </c>
      <c r="M92" s="21">
        <v>0</v>
      </c>
      <c r="N92" s="21">
        <v>88</v>
      </c>
      <c r="R92" s="27">
        <v>45864</v>
      </c>
      <c r="S92" s="21">
        <v>2</v>
      </c>
      <c r="T92" s="21">
        <v>59.319999999999993</v>
      </c>
      <c r="U92" s="21">
        <v>10.68</v>
      </c>
      <c r="V92" s="21">
        <v>70</v>
      </c>
      <c r="X92" s="27">
        <v>45864</v>
      </c>
      <c r="Y92" s="21">
        <v>1</v>
      </c>
      <c r="Z92" s="21">
        <v>-59.32</v>
      </c>
      <c r="AA92" s="21">
        <v>-10.68</v>
      </c>
      <c r="AB92" s="21">
        <v>-70</v>
      </c>
      <c r="AD92" s="24" t="s">
        <v>492</v>
      </c>
      <c r="AE92" s="40">
        <v>1</v>
      </c>
      <c r="AF92" s="40">
        <v>2840</v>
      </c>
      <c r="AG92" s="40">
        <v>511.19999999999902</v>
      </c>
      <c r="AH92" s="40">
        <v>3351.2</v>
      </c>
      <c r="AI92" s="40">
        <v>2840</v>
      </c>
      <c r="AJ92" s="40">
        <v>511.19999999999902</v>
      </c>
      <c r="AK92" s="40">
        <v>3351.2</v>
      </c>
      <c r="AL92" s="24" t="s">
        <v>492</v>
      </c>
      <c r="AN92" s="24" t="s">
        <v>492</v>
      </c>
      <c r="AO92" s="21">
        <v>1</v>
      </c>
      <c r="AP92" s="21">
        <v>-2840</v>
      </c>
      <c r="AQ92" s="21">
        <v>-511.2</v>
      </c>
      <c r="AR92" s="21">
        <v>-3351.2</v>
      </c>
      <c r="AS92" s="21" t="str">
        <f t="shared" si="5"/>
        <v>F E001-00000112</v>
      </c>
      <c r="AT92" s="21">
        <f t="shared" si="6"/>
        <v>1</v>
      </c>
      <c r="AU92" s="21">
        <f t="shared" si="7"/>
        <v>0</v>
      </c>
      <c r="AW92" s="8" t="s">
        <v>492</v>
      </c>
      <c r="AX92" s="39">
        <v>2840</v>
      </c>
      <c r="AY92" s="39">
        <v>511.2</v>
      </c>
      <c r="AZ92" s="39">
        <v>3351.2</v>
      </c>
      <c r="BA92">
        <f t="shared" si="8"/>
        <v>1</v>
      </c>
      <c r="BB92">
        <f t="shared" si="9"/>
        <v>1</v>
      </c>
      <c r="BJ92" s="24" t="s">
        <v>492</v>
      </c>
      <c r="BK92" s="40">
        <v>1</v>
      </c>
      <c r="BL92" s="40">
        <v>2840</v>
      </c>
      <c r="BM92" s="40">
        <v>511.19999999999902</v>
      </c>
      <c r="BN92" s="40">
        <v>3351.2</v>
      </c>
      <c r="BO92"/>
      <c r="BP92"/>
      <c r="BQ92"/>
      <c r="BR92"/>
      <c r="BS92"/>
      <c r="BT92"/>
      <c r="BV92"/>
      <c r="BW92"/>
      <c r="BX92"/>
      <c r="BY92"/>
      <c r="CF92" s="24">
        <v>1874</v>
      </c>
      <c r="CG92" s="40">
        <v>406.02</v>
      </c>
      <c r="CH92" s="40">
        <v>73.08</v>
      </c>
      <c r="CI92" s="40">
        <v>479.1</v>
      </c>
      <c r="CK92"/>
      <c r="CL92"/>
      <c r="CM92"/>
      <c r="CN92"/>
      <c r="CZ92" s="24">
        <v>1812</v>
      </c>
      <c r="DA92" s="40">
        <v>427.12</v>
      </c>
      <c r="DB92" s="40">
        <v>22.8799999999999</v>
      </c>
      <c r="DC92" s="40">
        <v>450</v>
      </c>
      <c r="DE92" s="38" t="s">
        <v>2078</v>
      </c>
      <c r="DF92" s="40">
        <v>24.49</v>
      </c>
      <c r="DG92" s="40">
        <v>4.41</v>
      </c>
      <c r="DH92" s="40">
        <v>28.9</v>
      </c>
    </row>
    <row r="93" spans="4:112">
      <c r="D93" s="24" t="s">
        <v>1663</v>
      </c>
      <c r="E93" s="21">
        <v>3</v>
      </c>
      <c r="G93" s="24" t="s">
        <v>2022</v>
      </c>
      <c r="H93" s="21">
        <v>16.86</v>
      </c>
      <c r="J93" s="24" t="s">
        <v>612</v>
      </c>
      <c r="K93" s="21">
        <v>1</v>
      </c>
      <c r="L93" s="21">
        <v>61</v>
      </c>
      <c r="M93" s="21">
        <v>0</v>
      </c>
      <c r="N93" s="21">
        <v>61</v>
      </c>
      <c r="R93" s="27">
        <v>45865</v>
      </c>
      <c r="S93" s="21">
        <v>1</v>
      </c>
      <c r="T93" s="21">
        <v>292.37</v>
      </c>
      <c r="U93" s="21">
        <v>52.629999999999903</v>
      </c>
      <c r="V93" s="21">
        <v>345</v>
      </c>
      <c r="X93" s="27">
        <v>45865</v>
      </c>
      <c r="Y93" s="21">
        <v>1</v>
      </c>
      <c r="Z93" s="21">
        <v>-292.37</v>
      </c>
      <c r="AA93" s="21">
        <v>-52.63</v>
      </c>
      <c r="AB93" s="21">
        <v>-345</v>
      </c>
      <c r="AD93" s="24" t="s">
        <v>486</v>
      </c>
      <c r="AE93" s="40">
        <v>1</v>
      </c>
      <c r="AF93" s="40">
        <v>40</v>
      </c>
      <c r="AG93" s="40">
        <v>7.2</v>
      </c>
      <c r="AH93" s="40">
        <v>47.2</v>
      </c>
      <c r="AI93" s="40">
        <v>40</v>
      </c>
      <c r="AJ93" s="40">
        <v>7.2</v>
      </c>
      <c r="AK93" s="40">
        <v>47.2</v>
      </c>
      <c r="AL93" s="24" t="s">
        <v>486</v>
      </c>
      <c r="AN93" s="24" t="s">
        <v>486</v>
      </c>
      <c r="AO93" s="21">
        <v>1</v>
      </c>
      <c r="AP93" s="21">
        <v>-40</v>
      </c>
      <c r="AQ93" s="21">
        <v>-7.2</v>
      </c>
      <c r="AR93" s="21">
        <v>-47.2</v>
      </c>
      <c r="AS93" s="21" t="str">
        <f t="shared" si="5"/>
        <v>F E001-00000113</v>
      </c>
      <c r="AT93" s="21">
        <f t="shared" si="6"/>
        <v>1</v>
      </c>
      <c r="AU93" s="21">
        <f t="shared" si="7"/>
        <v>0</v>
      </c>
      <c r="AW93" s="8" t="s">
        <v>486</v>
      </c>
      <c r="AX93" s="39">
        <v>40</v>
      </c>
      <c r="AY93" s="39">
        <v>7.2</v>
      </c>
      <c r="AZ93" s="39">
        <v>47.2</v>
      </c>
      <c r="BA93">
        <f t="shared" si="8"/>
        <v>1</v>
      </c>
      <c r="BB93">
        <f t="shared" si="9"/>
        <v>1</v>
      </c>
      <c r="BJ93" s="24" t="s">
        <v>486</v>
      </c>
      <c r="BK93" s="40">
        <v>1</v>
      </c>
      <c r="BL93" s="40">
        <v>40</v>
      </c>
      <c r="BM93" s="40">
        <v>7.2</v>
      </c>
      <c r="BN93" s="40">
        <v>47.2</v>
      </c>
      <c r="BO93"/>
      <c r="BP93"/>
      <c r="BQ93"/>
      <c r="BR93"/>
      <c r="BS93"/>
      <c r="BT93"/>
      <c r="BV93"/>
      <c r="BW93"/>
      <c r="BX93"/>
      <c r="BY93"/>
      <c r="CF93" s="24">
        <v>1875</v>
      </c>
      <c r="CG93" s="40">
        <v>16.100000000000001</v>
      </c>
      <c r="CH93" s="40">
        <v>2.8999999999999901</v>
      </c>
      <c r="CI93" s="40">
        <v>19</v>
      </c>
      <c r="CK93"/>
      <c r="CL93"/>
      <c r="CM93"/>
      <c r="CN93"/>
      <c r="CZ93" s="24">
        <v>1813</v>
      </c>
      <c r="DA93" s="40">
        <v>1600</v>
      </c>
      <c r="DB93" s="40">
        <v>288</v>
      </c>
      <c r="DC93" s="40">
        <v>1888</v>
      </c>
      <c r="DE93" s="38" t="s">
        <v>2068</v>
      </c>
      <c r="DF93" s="40">
        <v>39.53</v>
      </c>
      <c r="DG93" s="40">
        <v>7.1099999999999897</v>
      </c>
      <c r="DH93" s="40">
        <v>46.64</v>
      </c>
    </row>
    <row r="94" spans="4:112">
      <c r="D94" s="24" t="s">
        <v>1664</v>
      </c>
      <c r="E94" s="21">
        <v>20</v>
      </c>
      <c r="G94" s="24" t="s">
        <v>2023</v>
      </c>
      <c r="H94" s="21">
        <v>46.53</v>
      </c>
      <c r="J94" s="24" t="s">
        <v>615</v>
      </c>
      <c r="K94" s="21">
        <v>1</v>
      </c>
      <c r="L94" s="21">
        <v>112.71</v>
      </c>
      <c r="M94" s="21">
        <v>20.29</v>
      </c>
      <c r="N94" s="21">
        <v>133</v>
      </c>
      <c r="R94" s="27">
        <v>45866</v>
      </c>
      <c r="S94" s="21">
        <v>2</v>
      </c>
      <c r="T94" s="21">
        <v>473.72</v>
      </c>
      <c r="U94" s="21">
        <v>85.279999999999802</v>
      </c>
      <c r="V94" s="21">
        <v>559</v>
      </c>
      <c r="X94" s="27">
        <v>45866</v>
      </c>
      <c r="Y94" s="21">
        <v>2</v>
      </c>
      <c r="Z94" s="21">
        <v>-473.72</v>
      </c>
      <c r="AA94" s="21">
        <v>-85.28</v>
      </c>
      <c r="AB94" s="21">
        <v>-559</v>
      </c>
      <c r="AD94" s="24" t="s">
        <v>997</v>
      </c>
      <c r="AE94" s="40">
        <v>1</v>
      </c>
      <c r="AF94" s="40">
        <v>220</v>
      </c>
      <c r="AG94" s="40">
        <v>39.6</v>
      </c>
      <c r="AH94" s="40">
        <v>259.60000000000002</v>
      </c>
      <c r="AI94" s="40">
        <v>220</v>
      </c>
      <c r="AJ94" s="40">
        <v>39.6</v>
      </c>
      <c r="AK94" s="40">
        <v>259.60000000000002</v>
      </c>
      <c r="AL94" s="24" t="s">
        <v>997</v>
      </c>
      <c r="AN94" s="24" t="s">
        <v>997</v>
      </c>
      <c r="AO94" s="21">
        <v>1</v>
      </c>
      <c r="AP94" s="21">
        <v>-220</v>
      </c>
      <c r="AQ94" s="21">
        <v>-39.6</v>
      </c>
      <c r="AR94" s="21">
        <v>-259.60000000000002</v>
      </c>
      <c r="AS94" s="21" t="str">
        <f t="shared" si="5"/>
        <v>F E001-00000123</v>
      </c>
      <c r="AT94" s="21">
        <f t="shared" si="6"/>
        <v>1</v>
      </c>
      <c r="AU94" s="21">
        <f t="shared" si="7"/>
        <v>0</v>
      </c>
      <c r="AW94" s="8" t="s">
        <v>997</v>
      </c>
      <c r="AX94" s="39">
        <v>220</v>
      </c>
      <c r="AY94" s="39">
        <v>39.6</v>
      </c>
      <c r="AZ94" s="39">
        <v>259.60000000000002</v>
      </c>
      <c r="BA94">
        <f t="shared" si="8"/>
        <v>1</v>
      </c>
      <c r="BB94">
        <f t="shared" si="9"/>
        <v>1</v>
      </c>
      <c r="BJ94" s="24" t="s">
        <v>997</v>
      </c>
      <c r="BK94" s="40">
        <v>1</v>
      </c>
      <c r="BL94" s="40">
        <v>220</v>
      </c>
      <c r="BM94" s="40">
        <v>39.6</v>
      </c>
      <c r="BN94" s="40">
        <v>259.60000000000002</v>
      </c>
      <c r="BO94"/>
      <c r="BP94"/>
      <c r="BQ94"/>
      <c r="BR94"/>
      <c r="BS94"/>
      <c r="BT94"/>
      <c r="BV94"/>
      <c r="BW94"/>
      <c r="BX94"/>
      <c r="BY94"/>
      <c r="CF94" s="24">
        <v>1876</v>
      </c>
      <c r="CG94" s="40">
        <v>44.92</v>
      </c>
      <c r="CH94" s="40">
        <v>8.08</v>
      </c>
      <c r="CI94" s="40">
        <v>53</v>
      </c>
      <c r="CK94"/>
      <c r="CL94"/>
      <c r="CM94"/>
      <c r="CN94"/>
      <c r="CZ94" s="24">
        <v>1816</v>
      </c>
      <c r="DA94" s="40">
        <v>738.98</v>
      </c>
      <c r="DB94" s="40">
        <v>61.019999999999897</v>
      </c>
      <c r="DC94" s="40">
        <v>800</v>
      </c>
      <c r="DE94" s="38" t="s">
        <v>2117</v>
      </c>
      <c r="DF94" s="40">
        <v>50.85</v>
      </c>
      <c r="DG94" s="40">
        <v>9.1499999999999897</v>
      </c>
      <c r="DH94" s="40">
        <v>60</v>
      </c>
    </row>
    <row r="95" spans="4:112">
      <c r="D95" s="24" t="s">
        <v>382</v>
      </c>
      <c r="E95" s="21">
        <v>1</v>
      </c>
      <c r="G95" s="24" t="s">
        <v>2024</v>
      </c>
      <c r="H95" s="21">
        <v>45.510000000000005</v>
      </c>
      <c r="J95" s="24" t="s">
        <v>619</v>
      </c>
      <c r="K95" s="21">
        <v>2</v>
      </c>
      <c r="L95" s="21">
        <v>711.86</v>
      </c>
      <c r="M95" s="21">
        <v>128.13999999999999</v>
      </c>
      <c r="N95" s="21">
        <v>840</v>
      </c>
      <c r="R95" s="27">
        <v>45868</v>
      </c>
      <c r="S95" s="21">
        <v>12</v>
      </c>
      <c r="T95" s="21">
        <v>35482.03</v>
      </c>
      <c r="U95" s="21">
        <v>6386.7599999999875</v>
      </c>
      <c r="V95" s="21">
        <v>41868.789999999994</v>
      </c>
      <c r="X95" s="27">
        <v>45868</v>
      </c>
      <c r="Y95" s="21">
        <v>3</v>
      </c>
      <c r="Z95" s="21">
        <v>-35482.03</v>
      </c>
      <c r="AA95" s="21">
        <v>-6386.7599999999993</v>
      </c>
      <c r="AB95" s="21">
        <v>-41868.789999999994</v>
      </c>
      <c r="AD95" s="24" t="s">
        <v>900</v>
      </c>
      <c r="AE95" s="40">
        <v>1</v>
      </c>
      <c r="AF95" s="40">
        <v>220</v>
      </c>
      <c r="AG95" s="40">
        <v>39.6</v>
      </c>
      <c r="AH95" s="40">
        <v>259.60000000000002</v>
      </c>
      <c r="AI95" s="40">
        <v>220</v>
      </c>
      <c r="AJ95" s="40">
        <v>39.6</v>
      </c>
      <c r="AK95" s="40">
        <v>259.60000000000002</v>
      </c>
      <c r="AL95" s="24" t="s">
        <v>900</v>
      </c>
      <c r="AN95" s="24" t="s">
        <v>900</v>
      </c>
      <c r="AO95" s="21">
        <v>1</v>
      </c>
      <c r="AP95" s="21">
        <v>-220</v>
      </c>
      <c r="AQ95" s="21">
        <v>-39.6</v>
      </c>
      <c r="AR95" s="21">
        <v>-259.60000000000002</v>
      </c>
      <c r="AS95" s="21" t="str">
        <f t="shared" si="5"/>
        <v>F E001-00000141</v>
      </c>
      <c r="AT95" s="21">
        <f t="shared" si="6"/>
        <v>1</v>
      </c>
      <c r="AU95" s="21">
        <f t="shared" si="7"/>
        <v>0</v>
      </c>
      <c r="AW95" s="8" t="s">
        <v>900</v>
      </c>
      <c r="AX95" s="39">
        <v>220</v>
      </c>
      <c r="AY95" s="39">
        <v>39.6</v>
      </c>
      <c r="AZ95" s="39">
        <v>259.60000000000002</v>
      </c>
      <c r="BA95">
        <f t="shared" si="8"/>
        <v>1</v>
      </c>
      <c r="BB95">
        <f t="shared" si="9"/>
        <v>1</v>
      </c>
      <c r="BJ95" s="24" t="s">
        <v>900</v>
      </c>
      <c r="BK95" s="40">
        <v>1</v>
      </c>
      <c r="BL95" s="40">
        <v>220</v>
      </c>
      <c r="BM95" s="40">
        <v>39.6</v>
      </c>
      <c r="BN95" s="40">
        <v>259.60000000000002</v>
      </c>
      <c r="BO95"/>
      <c r="BP95"/>
      <c r="BQ95"/>
      <c r="BR95"/>
      <c r="BS95"/>
      <c r="BT95"/>
      <c r="BV95"/>
      <c r="BW95"/>
      <c r="BX95"/>
      <c r="BY95"/>
      <c r="CF95" s="24">
        <v>1877</v>
      </c>
      <c r="CG95" s="40">
        <v>76.27</v>
      </c>
      <c r="CH95" s="40">
        <v>13.73</v>
      </c>
      <c r="CI95" s="40">
        <v>90</v>
      </c>
      <c r="CK95"/>
      <c r="CL95"/>
      <c r="CM95"/>
      <c r="CN95"/>
      <c r="CZ95" s="24">
        <v>1834</v>
      </c>
      <c r="DA95" s="40">
        <v>6.9</v>
      </c>
      <c r="DB95" s="40">
        <v>0</v>
      </c>
      <c r="DC95" s="40">
        <v>6.9</v>
      </c>
      <c r="DE95" s="38" t="s">
        <v>2115</v>
      </c>
      <c r="DF95" s="40">
        <v>609.32000000000005</v>
      </c>
      <c r="DG95" s="40">
        <v>109.679999999999</v>
      </c>
      <c r="DH95" s="40">
        <v>719</v>
      </c>
    </row>
    <row r="96" spans="4:112">
      <c r="D96" s="24" t="s">
        <v>1665</v>
      </c>
      <c r="E96" s="21">
        <v>1</v>
      </c>
      <c r="G96" s="24" t="s">
        <v>2025</v>
      </c>
      <c r="H96" s="21">
        <v>31.47</v>
      </c>
      <c r="J96" s="24" t="s">
        <v>622</v>
      </c>
      <c r="K96" s="21">
        <v>1</v>
      </c>
      <c r="L96" s="21">
        <v>124</v>
      </c>
      <c r="M96" s="21">
        <v>22.319999999999901</v>
      </c>
      <c r="N96" s="21">
        <v>146.32</v>
      </c>
      <c r="R96" s="27">
        <v>45869</v>
      </c>
      <c r="S96" s="21">
        <v>20</v>
      </c>
      <c r="T96" s="21">
        <v>23550.74</v>
      </c>
      <c r="U96" s="21">
        <v>2350.549999999997</v>
      </c>
      <c r="V96" s="21">
        <v>25901.29</v>
      </c>
      <c r="X96" s="27">
        <v>45869</v>
      </c>
      <c r="Y96" s="21">
        <v>9</v>
      </c>
      <c r="Z96" s="21">
        <v>-23550.74</v>
      </c>
      <c r="AA96" s="21">
        <v>-2350.5499999999997</v>
      </c>
      <c r="AB96" s="21">
        <v>-25901.29</v>
      </c>
      <c r="AD96" s="28" t="s">
        <v>442</v>
      </c>
      <c r="AE96" s="41">
        <v>2</v>
      </c>
      <c r="AF96" s="41">
        <v>450</v>
      </c>
      <c r="AG96" s="41">
        <v>81</v>
      </c>
      <c r="AH96" s="41">
        <v>531</v>
      </c>
      <c r="AI96" s="41">
        <v>450</v>
      </c>
      <c r="AJ96" s="41">
        <v>81</v>
      </c>
      <c r="AK96" s="41">
        <v>531</v>
      </c>
      <c r="AL96" s="28" t="s">
        <v>442</v>
      </c>
      <c r="AN96" s="24" t="s">
        <v>442</v>
      </c>
      <c r="AO96" s="21">
        <v>2</v>
      </c>
      <c r="AP96" s="21">
        <v>-450</v>
      </c>
      <c r="AQ96" s="21">
        <v>-81</v>
      </c>
      <c r="AR96" s="21">
        <v>-531</v>
      </c>
      <c r="AS96" s="21" t="str">
        <f t="shared" si="5"/>
        <v>F E001-00000147</v>
      </c>
      <c r="AT96" s="21">
        <f t="shared" si="6"/>
        <v>1</v>
      </c>
      <c r="AU96" s="21">
        <f t="shared" si="7"/>
        <v>0</v>
      </c>
      <c r="AW96" s="8" t="s">
        <v>442</v>
      </c>
      <c r="AX96" s="39">
        <v>450</v>
      </c>
      <c r="AY96" s="39">
        <v>81</v>
      </c>
      <c r="AZ96" s="39">
        <v>531</v>
      </c>
      <c r="BA96">
        <f t="shared" si="8"/>
        <v>1</v>
      </c>
      <c r="BB96">
        <f t="shared" si="9"/>
        <v>1</v>
      </c>
      <c r="BJ96" s="28" t="s">
        <v>442</v>
      </c>
      <c r="BK96" s="41">
        <v>2</v>
      </c>
      <c r="BL96" s="41">
        <v>450</v>
      </c>
      <c r="BM96" s="41">
        <v>81</v>
      </c>
      <c r="BN96" s="41">
        <v>531</v>
      </c>
      <c r="BO96"/>
      <c r="BP96"/>
      <c r="BQ96"/>
      <c r="BR96"/>
      <c r="BS96"/>
      <c r="BT96"/>
      <c r="BV96"/>
      <c r="BW96"/>
      <c r="BX96"/>
      <c r="BY96"/>
      <c r="CF96" s="24">
        <v>1878</v>
      </c>
      <c r="CG96" s="40">
        <v>42.2</v>
      </c>
      <c r="CH96" s="40">
        <v>7.5999999999999899</v>
      </c>
      <c r="CI96" s="40">
        <v>49.8</v>
      </c>
      <c r="CK96"/>
      <c r="CL96"/>
      <c r="CM96"/>
      <c r="CN96"/>
      <c r="CZ96" s="24">
        <v>1974</v>
      </c>
      <c r="DA96" s="40">
        <v>711.86</v>
      </c>
      <c r="DB96" s="40">
        <v>128.13999999999999</v>
      </c>
      <c r="DC96" s="40">
        <v>840</v>
      </c>
      <c r="DE96" s="38" t="s">
        <v>2047</v>
      </c>
      <c r="DF96" s="40">
        <v>26.6</v>
      </c>
      <c r="DG96" s="40">
        <v>4.7799999999999985</v>
      </c>
      <c r="DH96" s="40">
        <v>31.38</v>
      </c>
    </row>
    <row r="97" spans="4:112">
      <c r="D97" s="24" t="s">
        <v>302</v>
      </c>
      <c r="E97" s="21">
        <v>3</v>
      </c>
      <c r="G97" s="24" t="s">
        <v>2026</v>
      </c>
      <c r="H97" s="21">
        <v>7.54</v>
      </c>
      <c r="J97" s="24" t="s">
        <v>639</v>
      </c>
      <c r="K97" s="21">
        <v>1</v>
      </c>
      <c r="L97" s="21">
        <v>9627.19</v>
      </c>
      <c r="M97" s="21">
        <v>0</v>
      </c>
      <c r="N97" s="21">
        <v>9627.19</v>
      </c>
      <c r="R97" s="27">
        <v>45870</v>
      </c>
      <c r="S97" s="21">
        <v>9</v>
      </c>
      <c r="T97" s="21">
        <v>4409.9799999999996</v>
      </c>
      <c r="U97" s="21">
        <v>746.67999999999802</v>
      </c>
      <c r="V97" s="21">
        <v>5156.6600000000008</v>
      </c>
      <c r="X97" s="27">
        <v>45870</v>
      </c>
      <c r="Y97" s="21">
        <v>7</v>
      </c>
      <c r="Z97" s="21">
        <v>-4409.9800000000005</v>
      </c>
      <c r="AA97" s="21">
        <v>-746.68</v>
      </c>
      <c r="AB97" s="21">
        <v>-5156.66</v>
      </c>
      <c r="AD97" s="24" t="s">
        <v>578</v>
      </c>
      <c r="AE97" s="40">
        <v>1</v>
      </c>
      <c r="AF97" s="40">
        <v>950</v>
      </c>
      <c r="AG97" s="40">
        <v>171</v>
      </c>
      <c r="AH97" s="40">
        <v>1121</v>
      </c>
      <c r="AI97" s="40">
        <v>950</v>
      </c>
      <c r="AJ97" s="40">
        <v>171</v>
      </c>
      <c r="AK97" s="40">
        <v>1121</v>
      </c>
      <c r="AL97" s="24" t="s">
        <v>578</v>
      </c>
      <c r="AN97" s="24" t="s">
        <v>578</v>
      </c>
      <c r="AO97" s="21">
        <v>1</v>
      </c>
      <c r="AP97" s="21">
        <v>-950</v>
      </c>
      <c r="AQ97" s="21">
        <v>-171</v>
      </c>
      <c r="AR97" s="21">
        <v>-1121</v>
      </c>
      <c r="AS97" s="21" t="str">
        <f t="shared" si="5"/>
        <v>F E001-00000152</v>
      </c>
      <c r="AT97" s="21">
        <f t="shared" si="6"/>
        <v>1</v>
      </c>
      <c r="AU97" s="21">
        <f t="shared" si="7"/>
        <v>0</v>
      </c>
      <c r="AW97" s="8" t="s">
        <v>578</v>
      </c>
      <c r="AX97" s="39">
        <v>950</v>
      </c>
      <c r="AY97" s="39">
        <v>171</v>
      </c>
      <c r="AZ97" s="39">
        <v>1121</v>
      </c>
      <c r="BA97">
        <f t="shared" si="8"/>
        <v>1</v>
      </c>
      <c r="BB97">
        <f t="shared" si="9"/>
        <v>1</v>
      </c>
      <c r="BJ97" s="24" t="s">
        <v>578</v>
      </c>
      <c r="BK97" s="40">
        <v>1</v>
      </c>
      <c r="BL97" s="40">
        <v>950</v>
      </c>
      <c r="BM97" s="40">
        <v>171</v>
      </c>
      <c r="BN97" s="40">
        <v>1121</v>
      </c>
      <c r="BO97"/>
      <c r="BP97"/>
      <c r="BQ97"/>
      <c r="BR97"/>
      <c r="BS97"/>
      <c r="BT97"/>
      <c r="BV97"/>
      <c r="BW97"/>
      <c r="BX97"/>
      <c r="BY97"/>
      <c r="CF97" s="24">
        <v>1879</v>
      </c>
      <c r="CG97" s="40">
        <v>8.4700000000000006</v>
      </c>
      <c r="CH97" s="40">
        <v>1.52999999999999</v>
      </c>
      <c r="CI97" s="40">
        <v>10</v>
      </c>
      <c r="CK97"/>
      <c r="CL97"/>
      <c r="CM97"/>
      <c r="CN97"/>
      <c r="CZ97" s="24">
        <v>1991</v>
      </c>
      <c r="DA97" s="40">
        <v>596.62</v>
      </c>
      <c r="DB97" s="40">
        <v>107.38</v>
      </c>
      <c r="DC97" s="40">
        <v>704</v>
      </c>
      <c r="DE97" s="38" t="s">
        <v>2026</v>
      </c>
      <c r="DF97" s="40">
        <v>7.54</v>
      </c>
      <c r="DG97" s="40">
        <v>1.36</v>
      </c>
      <c r="DH97" s="40">
        <v>8.9</v>
      </c>
    </row>
    <row r="98" spans="4:112">
      <c r="D98" s="24" t="s">
        <v>309</v>
      </c>
      <c r="E98" s="21">
        <v>1</v>
      </c>
      <c r="G98" s="24" t="s">
        <v>2027</v>
      </c>
      <c r="H98" s="21">
        <v>22.37</v>
      </c>
      <c r="J98" s="24" t="s">
        <v>642</v>
      </c>
      <c r="K98" s="21">
        <v>3</v>
      </c>
      <c r="L98" s="21">
        <v>427.12</v>
      </c>
      <c r="M98" s="21">
        <v>22.8799999999999</v>
      </c>
      <c r="N98" s="21">
        <v>450</v>
      </c>
      <c r="R98" s="27">
        <v>45871</v>
      </c>
      <c r="S98" s="21">
        <v>1</v>
      </c>
      <c r="T98" s="21">
        <v>112.71</v>
      </c>
      <c r="U98" s="21">
        <v>20.29</v>
      </c>
      <c r="V98" s="21">
        <v>133</v>
      </c>
      <c r="X98" s="27">
        <v>45871</v>
      </c>
      <c r="Y98" s="21">
        <v>3</v>
      </c>
      <c r="Z98" s="21">
        <v>-261.70999999999998</v>
      </c>
      <c r="AA98" s="21">
        <v>-20.29</v>
      </c>
      <c r="AB98" s="21">
        <v>-282</v>
      </c>
      <c r="AD98" s="24" t="s">
        <v>810</v>
      </c>
      <c r="AE98" s="40">
        <v>1</v>
      </c>
      <c r="AF98" s="40">
        <v>220</v>
      </c>
      <c r="AG98" s="40">
        <v>39.6</v>
      </c>
      <c r="AH98" s="40">
        <v>259.60000000000002</v>
      </c>
      <c r="AI98" s="40">
        <v>220</v>
      </c>
      <c r="AJ98" s="40">
        <v>39.6</v>
      </c>
      <c r="AK98" s="40">
        <v>259.60000000000002</v>
      </c>
      <c r="AL98" s="24" t="s">
        <v>810</v>
      </c>
      <c r="AN98" s="24" t="s">
        <v>810</v>
      </c>
      <c r="AO98" s="21">
        <v>1</v>
      </c>
      <c r="AP98" s="21">
        <v>-220</v>
      </c>
      <c r="AQ98" s="21">
        <v>-39.6</v>
      </c>
      <c r="AR98" s="21">
        <v>-259.60000000000002</v>
      </c>
      <c r="AS98" s="21" t="str">
        <f t="shared" si="5"/>
        <v>F E001-00000160</v>
      </c>
      <c r="AT98" s="21">
        <f t="shared" si="6"/>
        <v>1</v>
      </c>
      <c r="AU98" s="21">
        <f t="shared" si="7"/>
        <v>0</v>
      </c>
      <c r="AW98" s="8" t="s">
        <v>810</v>
      </c>
      <c r="AX98" s="39">
        <v>220</v>
      </c>
      <c r="AY98" s="39">
        <v>39.6</v>
      </c>
      <c r="AZ98" s="39">
        <v>259.60000000000002</v>
      </c>
      <c r="BA98">
        <f t="shared" si="8"/>
        <v>1</v>
      </c>
      <c r="BB98">
        <f t="shared" si="9"/>
        <v>1</v>
      </c>
      <c r="BJ98" s="24" t="s">
        <v>810</v>
      </c>
      <c r="BK98" s="40">
        <v>1</v>
      </c>
      <c r="BL98" s="40">
        <v>220</v>
      </c>
      <c r="BM98" s="40">
        <v>39.6</v>
      </c>
      <c r="BN98" s="40">
        <v>259.60000000000002</v>
      </c>
      <c r="BO98"/>
      <c r="BP98"/>
      <c r="BQ98"/>
      <c r="BR98"/>
      <c r="BS98"/>
      <c r="BT98"/>
      <c r="BV98"/>
      <c r="BW98"/>
      <c r="BX98"/>
      <c r="BY98"/>
      <c r="CF98" s="24">
        <v>1880</v>
      </c>
      <c r="CG98" s="40">
        <v>609.32000000000005</v>
      </c>
      <c r="CH98" s="40">
        <v>109.679999999999</v>
      </c>
      <c r="CI98" s="40">
        <v>719</v>
      </c>
      <c r="CK98"/>
      <c r="CL98"/>
      <c r="CM98"/>
      <c r="CN98"/>
      <c r="CZ98" s="24">
        <v>2001</v>
      </c>
      <c r="DA98" s="40">
        <v>980</v>
      </c>
      <c r="DB98" s="40">
        <v>0</v>
      </c>
      <c r="DC98" s="40">
        <v>980</v>
      </c>
      <c r="DE98" s="38" t="s">
        <v>2512</v>
      </c>
      <c r="DF98" s="40">
        <v>169.49</v>
      </c>
      <c r="DG98" s="40">
        <v>30.509999999999899</v>
      </c>
      <c r="DH98" s="40">
        <v>200</v>
      </c>
    </row>
    <row r="99" spans="4:112">
      <c r="D99" s="24" t="s">
        <v>1666</v>
      </c>
      <c r="E99" s="21">
        <v>1</v>
      </c>
      <c r="G99" s="24" t="s">
        <v>2028</v>
      </c>
      <c r="H99" s="21">
        <v>30.85</v>
      </c>
      <c r="J99" s="24" t="s">
        <v>1376</v>
      </c>
      <c r="K99" s="21">
        <v>1</v>
      </c>
      <c r="L99" s="21">
        <v>565</v>
      </c>
      <c r="M99" s="21">
        <v>0</v>
      </c>
      <c r="N99" s="21">
        <v>565</v>
      </c>
      <c r="R99" s="27">
        <v>45872</v>
      </c>
      <c r="S99" s="21">
        <v>1</v>
      </c>
      <c r="T99" s="21">
        <v>101.69</v>
      </c>
      <c r="U99" s="21">
        <v>18.309999999999999</v>
      </c>
      <c r="V99" s="21">
        <v>120</v>
      </c>
      <c r="X99" s="27">
        <v>45872</v>
      </c>
      <c r="Y99" s="21">
        <v>1</v>
      </c>
      <c r="Z99" s="21">
        <v>-101.69</v>
      </c>
      <c r="AA99" s="21">
        <v>-18.309999999999999</v>
      </c>
      <c r="AB99" s="21">
        <v>-120</v>
      </c>
      <c r="AD99" s="24" t="s">
        <v>720</v>
      </c>
      <c r="AE99" s="40">
        <v>1</v>
      </c>
      <c r="AF99" s="40">
        <v>220</v>
      </c>
      <c r="AG99" s="40">
        <v>39.6</v>
      </c>
      <c r="AH99" s="40">
        <v>259.60000000000002</v>
      </c>
      <c r="AI99" s="40">
        <v>220</v>
      </c>
      <c r="AJ99" s="40">
        <v>39.6</v>
      </c>
      <c r="AK99" s="40">
        <v>259.60000000000002</v>
      </c>
      <c r="AL99" s="24" t="s">
        <v>720</v>
      </c>
      <c r="AN99" s="24" t="s">
        <v>720</v>
      </c>
      <c r="AO99" s="21">
        <v>1</v>
      </c>
      <c r="AP99" s="21">
        <v>-220</v>
      </c>
      <c r="AQ99" s="21">
        <v>-39.6</v>
      </c>
      <c r="AR99" s="21">
        <v>-259.60000000000002</v>
      </c>
      <c r="AS99" s="21" t="str">
        <f t="shared" si="5"/>
        <v>F E001-00000169</v>
      </c>
      <c r="AT99" s="21">
        <f t="shared" si="6"/>
        <v>1</v>
      </c>
      <c r="AU99" s="21">
        <f t="shared" si="7"/>
        <v>0</v>
      </c>
      <c r="AW99" s="8" t="s">
        <v>720</v>
      </c>
      <c r="AX99" s="39">
        <v>220</v>
      </c>
      <c r="AY99" s="39">
        <v>39.6</v>
      </c>
      <c r="AZ99" s="39">
        <v>259.60000000000002</v>
      </c>
      <c r="BA99">
        <f t="shared" si="8"/>
        <v>1</v>
      </c>
      <c r="BB99">
        <f t="shared" si="9"/>
        <v>1</v>
      </c>
      <c r="BJ99" s="24" t="s">
        <v>720</v>
      </c>
      <c r="BK99" s="40">
        <v>1</v>
      </c>
      <c r="BL99" s="40">
        <v>220</v>
      </c>
      <c r="BM99" s="40">
        <v>39.6</v>
      </c>
      <c r="BN99" s="40">
        <v>259.60000000000002</v>
      </c>
      <c r="BO99"/>
      <c r="BP99"/>
      <c r="BQ99"/>
      <c r="BR99"/>
      <c r="BS99"/>
      <c r="BT99"/>
      <c r="BV99"/>
      <c r="BW99"/>
      <c r="BX99"/>
      <c r="BY99"/>
      <c r="CF99" s="24">
        <v>1881</v>
      </c>
      <c r="CG99" s="40">
        <v>336</v>
      </c>
      <c r="CH99" s="40">
        <v>60.48</v>
      </c>
      <c r="CI99" s="40">
        <v>396.48</v>
      </c>
      <c r="CK99"/>
      <c r="CL99"/>
      <c r="CM99"/>
      <c r="CN99"/>
      <c r="CZ99" s="24">
        <v>2010</v>
      </c>
      <c r="DA99" s="40">
        <v>347.46000000000004</v>
      </c>
      <c r="DB99" s="40">
        <v>62.5399999999999</v>
      </c>
      <c r="DC99" s="40">
        <v>410</v>
      </c>
      <c r="DE99" s="38" t="s">
        <v>2021</v>
      </c>
      <c r="DF99" s="40">
        <v>65.599999999999994</v>
      </c>
      <c r="DG99" s="40">
        <v>11.79999999999999</v>
      </c>
      <c r="DH99" s="40">
        <v>77.400000000000006</v>
      </c>
    </row>
    <row r="100" spans="4:112">
      <c r="D100" s="24" t="s">
        <v>391</v>
      </c>
      <c r="E100" s="21">
        <v>1</v>
      </c>
      <c r="G100" s="24" t="s">
        <v>2029</v>
      </c>
      <c r="H100" s="21">
        <v>21.73</v>
      </c>
      <c r="J100" s="24" t="s">
        <v>657</v>
      </c>
      <c r="K100" s="21">
        <v>2</v>
      </c>
      <c r="L100" s="21">
        <v>780</v>
      </c>
      <c r="M100" s="21">
        <v>140.39999999999981</v>
      </c>
      <c r="N100" s="21">
        <v>920.4</v>
      </c>
      <c r="R100" s="27">
        <v>45873</v>
      </c>
      <c r="S100" s="21">
        <v>12</v>
      </c>
      <c r="T100" s="21">
        <v>10532.619999999999</v>
      </c>
      <c r="U100" s="21">
        <v>1519.7199999999918</v>
      </c>
      <c r="V100" s="21">
        <v>12052.34</v>
      </c>
      <c r="X100" s="27">
        <v>45873</v>
      </c>
      <c r="Y100" s="21">
        <v>5</v>
      </c>
      <c r="Z100" s="21">
        <v>-10532.62</v>
      </c>
      <c r="AA100" s="21">
        <v>-1519.7199999999998</v>
      </c>
      <c r="AB100" s="21">
        <v>-12052.34</v>
      </c>
      <c r="AD100" s="24" t="s">
        <v>439</v>
      </c>
      <c r="AE100" s="40">
        <v>1</v>
      </c>
      <c r="AF100" s="40">
        <v>220</v>
      </c>
      <c r="AG100" s="40">
        <v>39.6</v>
      </c>
      <c r="AH100" s="40">
        <v>259.60000000000002</v>
      </c>
      <c r="AI100" s="40">
        <v>220</v>
      </c>
      <c r="AJ100" s="40">
        <v>39.6</v>
      </c>
      <c r="AK100" s="40">
        <v>259.60000000000002</v>
      </c>
      <c r="AL100" s="24" t="s">
        <v>439</v>
      </c>
      <c r="AN100" s="24" t="s">
        <v>439</v>
      </c>
      <c r="AO100" s="21">
        <v>1</v>
      </c>
      <c r="AP100" s="21">
        <v>-220</v>
      </c>
      <c r="AQ100" s="21">
        <v>-39.6</v>
      </c>
      <c r="AR100" s="21">
        <v>-259.60000000000002</v>
      </c>
      <c r="AS100" s="21" t="str">
        <f t="shared" si="5"/>
        <v>F E001-00000189</v>
      </c>
      <c r="AT100" s="21">
        <f t="shared" si="6"/>
        <v>1</v>
      </c>
      <c r="AU100" s="21">
        <f t="shared" si="7"/>
        <v>0</v>
      </c>
      <c r="AW100" s="8" t="s">
        <v>439</v>
      </c>
      <c r="AX100" s="39">
        <v>220</v>
      </c>
      <c r="AY100" s="39">
        <v>39.6</v>
      </c>
      <c r="AZ100" s="39">
        <v>259.60000000000002</v>
      </c>
      <c r="BA100">
        <f t="shared" si="8"/>
        <v>1</v>
      </c>
      <c r="BB100">
        <f t="shared" si="9"/>
        <v>1</v>
      </c>
      <c r="BJ100" s="24" t="s">
        <v>439</v>
      </c>
      <c r="BK100" s="40">
        <v>1</v>
      </c>
      <c r="BL100" s="40">
        <v>220</v>
      </c>
      <c r="BM100" s="40">
        <v>39.6</v>
      </c>
      <c r="BN100" s="40">
        <v>259.60000000000002</v>
      </c>
      <c r="BO100"/>
      <c r="BP100"/>
      <c r="BQ100"/>
      <c r="BR100"/>
      <c r="BS100"/>
      <c r="BT100"/>
      <c r="BV100"/>
      <c r="BW100"/>
      <c r="BX100"/>
      <c r="BY100"/>
      <c r="CF100" s="24">
        <v>1882</v>
      </c>
      <c r="CG100" s="40">
        <v>576</v>
      </c>
      <c r="CH100" s="40">
        <v>103.679999999999</v>
      </c>
      <c r="CI100" s="40">
        <v>679.68</v>
      </c>
      <c r="CK100"/>
      <c r="CL100"/>
      <c r="CM100"/>
      <c r="CN100"/>
      <c r="CZ100" s="24">
        <v>2111</v>
      </c>
      <c r="DA100" s="40">
        <v>434.69</v>
      </c>
      <c r="DB100" s="40">
        <v>78.249999999999844</v>
      </c>
      <c r="DC100" s="40">
        <v>512.94000000000005</v>
      </c>
      <c r="DE100" s="38" t="s">
        <v>2505</v>
      </c>
      <c r="DF100" s="40">
        <v>169.49</v>
      </c>
      <c r="DG100" s="40">
        <v>30.509999999999899</v>
      </c>
      <c r="DH100" s="40">
        <v>200</v>
      </c>
    </row>
    <row r="101" spans="4:112">
      <c r="D101" s="24" t="s">
        <v>359</v>
      </c>
      <c r="E101" s="21">
        <v>1</v>
      </c>
      <c r="G101" s="24" t="s">
        <v>2030</v>
      </c>
      <c r="H101" s="21">
        <v>23.310000000000002</v>
      </c>
      <c r="J101" s="24" t="s">
        <v>661</v>
      </c>
      <c r="K101" s="21">
        <v>1</v>
      </c>
      <c r="L101" s="21">
        <v>211.86</v>
      </c>
      <c r="M101" s="21">
        <v>38.139999999999901</v>
      </c>
      <c r="N101" s="21">
        <v>250</v>
      </c>
      <c r="R101" s="27">
        <v>45876</v>
      </c>
      <c r="S101" s="21">
        <v>2</v>
      </c>
      <c r="T101" s="21">
        <v>935.08</v>
      </c>
      <c r="U101" s="21">
        <v>168.319999999999</v>
      </c>
      <c r="V101" s="21">
        <v>1103.4000000000001</v>
      </c>
      <c r="X101" s="27">
        <v>45876</v>
      </c>
      <c r="Y101" s="21">
        <v>2</v>
      </c>
      <c r="Z101" s="21">
        <v>-935.08</v>
      </c>
      <c r="AA101" s="21">
        <v>-168.32</v>
      </c>
      <c r="AB101" s="21">
        <v>-1103.4000000000001</v>
      </c>
      <c r="AD101" s="24" t="s">
        <v>979</v>
      </c>
      <c r="AE101" s="40">
        <v>1</v>
      </c>
      <c r="AF101" s="40">
        <v>4521.1899999999996</v>
      </c>
      <c r="AG101" s="40">
        <v>813.81</v>
      </c>
      <c r="AH101" s="40">
        <v>5335</v>
      </c>
      <c r="AI101" s="40">
        <v>4521.1899999999996</v>
      </c>
      <c r="AJ101" s="40">
        <v>813.81</v>
      </c>
      <c r="AK101" s="40">
        <v>5335</v>
      </c>
      <c r="AL101" s="24" t="s">
        <v>979</v>
      </c>
      <c r="AN101" s="24" t="s">
        <v>979</v>
      </c>
      <c r="AO101" s="21">
        <v>1</v>
      </c>
      <c r="AP101" s="21">
        <v>-4521.1899999999996</v>
      </c>
      <c r="AQ101" s="21">
        <v>-813.81</v>
      </c>
      <c r="AR101" s="21">
        <v>-5335</v>
      </c>
      <c r="AS101" s="21" t="str">
        <f t="shared" si="5"/>
        <v>F E001-00000238</v>
      </c>
      <c r="AT101" s="21">
        <f t="shared" si="6"/>
        <v>1</v>
      </c>
      <c r="AU101" s="21">
        <f t="shared" si="7"/>
        <v>0</v>
      </c>
      <c r="AW101" s="8" t="s">
        <v>979</v>
      </c>
      <c r="AX101" s="39">
        <v>4521.1899999999996</v>
      </c>
      <c r="AY101" s="39">
        <v>813.81</v>
      </c>
      <c r="AZ101" s="39">
        <v>5335</v>
      </c>
      <c r="BA101">
        <f t="shared" si="8"/>
        <v>1</v>
      </c>
      <c r="BB101">
        <f t="shared" si="9"/>
        <v>1</v>
      </c>
      <c r="BJ101" s="24" t="s">
        <v>979</v>
      </c>
      <c r="BK101" s="40">
        <v>1</v>
      </c>
      <c r="BL101" s="40">
        <v>4521.1899999999996</v>
      </c>
      <c r="BM101" s="40">
        <v>813.81</v>
      </c>
      <c r="BN101" s="40">
        <v>5335</v>
      </c>
      <c r="BO101"/>
      <c r="BP101"/>
      <c r="BQ101"/>
      <c r="BR101"/>
      <c r="BS101"/>
      <c r="BT101"/>
      <c r="BV101"/>
      <c r="BW101"/>
      <c r="BX101"/>
      <c r="BY101"/>
      <c r="CF101" s="24">
        <v>1883</v>
      </c>
      <c r="CG101" s="40">
        <v>94.92</v>
      </c>
      <c r="CH101" s="40">
        <v>17.079999999999998</v>
      </c>
      <c r="CI101" s="40">
        <v>112</v>
      </c>
      <c r="CK101"/>
      <c r="CL101"/>
      <c r="CM101"/>
      <c r="CN101"/>
      <c r="CZ101" s="24">
        <v>2113</v>
      </c>
      <c r="DA101" s="40">
        <v>454.1</v>
      </c>
      <c r="DB101" s="40">
        <v>81.739999999999995</v>
      </c>
      <c r="DC101" s="40">
        <v>535.84</v>
      </c>
      <c r="DE101" s="38" t="s">
        <v>2504</v>
      </c>
      <c r="DF101" s="40">
        <v>33.049999999999997</v>
      </c>
      <c r="DG101" s="40">
        <v>5.95</v>
      </c>
      <c r="DH101" s="40">
        <v>39</v>
      </c>
    </row>
    <row r="102" spans="4:112">
      <c r="D102" s="24" t="s">
        <v>1667</v>
      </c>
      <c r="E102" s="21">
        <v>1</v>
      </c>
      <c r="G102" s="24" t="s">
        <v>2031</v>
      </c>
      <c r="H102" s="21">
        <v>163.29999999999998</v>
      </c>
      <c r="J102" s="24" t="s">
        <v>677</v>
      </c>
      <c r="K102" s="21">
        <v>3</v>
      </c>
      <c r="L102" s="21">
        <v>109.14</v>
      </c>
      <c r="M102" s="21">
        <v>19.659999999999979</v>
      </c>
      <c r="N102" s="21">
        <v>128.80000000000001</v>
      </c>
      <c r="R102" s="27">
        <v>45880</v>
      </c>
      <c r="S102" s="21">
        <v>2</v>
      </c>
      <c r="T102" s="21">
        <v>910.5</v>
      </c>
      <c r="U102" s="21">
        <v>11.59</v>
      </c>
      <c r="V102" s="21">
        <v>922.09</v>
      </c>
      <c r="X102" s="27">
        <v>45880</v>
      </c>
      <c r="Y102" s="21">
        <v>2</v>
      </c>
      <c r="Z102" s="21">
        <v>-910.5</v>
      </c>
      <c r="AA102" s="21">
        <v>-11.59</v>
      </c>
      <c r="AB102" s="21">
        <v>-922.09</v>
      </c>
      <c r="AD102" s="24" t="s">
        <v>977</v>
      </c>
      <c r="AE102" s="40">
        <v>1</v>
      </c>
      <c r="AF102" s="40">
        <v>440.68</v>
      </c>
      <c r="AG102" s="40">
        <v>79.319999999999993</v>
      </c>
      <c r="AH102" s="40">
        <v>520</v>
      </c>
      <c r="AI102" s="40">
        <v>440.68</v>
      </c>
      <c r="AJ102" s="40">
        <v>79.319999999999993</v>
      </c>
      <c r="AK102" s="40">
        <v>520</v>
      </c>
      <c r="AL102" s="24" t="s">
        <v>977</v>
      </c>
      <c r="AN102" s="24" t="s">
        <v>977</v>
      </c>
      <c r="AO102" s="21">
        <v>1</v>
      </c>
      <c r="AP102" s="21">
        <v>-440.68</v>
      </c>
      <c r="AQ102" s="21">
        <v>-79.319999999999993</v>
      </c>
      <c r="AR102" s="21">
        <v>-520</v>
      </c>
      <c r="AS102" s="21" t="str">
        <f t="shared" si="5"/>
        <v>F E001-00000239</v>
      </c>
      <c r="AT102" s="21">
        <f t="shared" si="6"/>
        <v>1</v>
      </c>
      <c r="AU102" s="21">
        <f t="shared" si="7"/>
        <v>0</v>
      </c>
      <c r="AW102" s="8" t="s">
        <v>977</v>
      </c>
      <c r="AX102" s="39">
        <v>440.68</v>
      </c>
      <c r="AY102" s="39">
        <v>79.319999999999993</v>
      </c>
      <c r="AZ102" s="39">
        <v>520</v>
      </c>
      <c r="BA102">
        <f t="shared" si="8"/>
        <v>1</v>
      </c>
      <c r="BB102">
        <f t="shared" si="9"/>
        <v>1</v>
      </c>
      <c r="BJ102" s="24" t="s">
        <v>977</v>
      </c>
      <c r="BK102" s="40">
        <v>1</v>
      </c>
      <c r="BL102" s="40">
        <v>440.68</v>
      </c>
      <c r="BM102" s="40">
        <v>79.319999999999993</v>
      </c>
      <c r="BN102" s="40">
        <v>520</v>
      </c>
      <c r="BO102"/>
      <c r="BP102"/>
      <c r="BQ102"/>
      <c r="BR102"/>
      <c r="BS102"/>
      <c r="BT102"/>
      <c r="BV102"/>
      <c r="BW102"/>
      <c r="BX102"/>
      <c r="BY102"/>
      <c r="CF102" s="24">
        <v>1884</v>
      </c>
      <c r="CG102" s="40">
        <v>350</v>
      </c>
      <c r="CH102" s="40">
        <v>0</v>
      </c>
      <c r="CI102" s="40">
        <v>350</v>
      </c>
      <c r="CK102"/>
      <c r="CL102"/>
      <c r="CM102"/>
      <c r="CN102"/>
      <c r="CZ102" s="24">
        <v>2116</v>
      </c>
      <c r="DA102" s="40">
        <v>5052</v>
      </c>
      <c r="DB102" s="40">
        <v>0</v>
      </c>
      <c r="DC102" s="40">
        <v>5052</v>
      </c>
      <c r="DE102" s="38" t="s">
        <v>2550</v>
      </c>
      <c r="DF102" s="40">
        <v>329.66</v>
      </c>
      <c r="DG102" s="40">
        <v>59.339999999999897</v>
      </c>
      <c r="DH102" s="40">
        <v>389</v>
      </c>
    </row>
    <row r="103" spans="4:112">
      <c r="D103" s="24" t="s">
        <v>1668</v>
      </c>
      <c r="E103" s="21">
        <v>1</v>
      </c>
      <c r="G103" s="24" t="s">
        <v>2271</v>
      </c>
      <c r="H103" s="21">
        <v>518.51</v>
      </c>
      <c r="J103" s="24" t="s">
        <v>690</v>
      </c>
      <c r="K103" s="21">
        <v>1</v>
      </c>
      <c r="L103" s="21">
        <v>870.59</v>
      </c>
      <c r="M103" s="21">
        <v>156.70999999999901</v>
      </c>
      <c r="N103" s="21">
        <v>1027.3</v>
      </c>
      <c r="R103" s="27">
        <v>45881</v>
      </c>
      <c r="S103" s="21">
        <v>3</v>
      </c>
      <c r="T103" s="21">
        <v>1022.05</v>
      </c>
      <c r="U103" s="21">
        <v>58.349999999999902</v>
      </c>
      <c r="V103" s="21">
        <v>1080.4000000000001</v>
      </c>
      <c r="X103" s="27">
        <v>45881</v>
      </c>
      <c r="Y103" s="21">
        <v>3</v>
      </c>
      <c r="Z103" s="21">
        <v>-1022.05</v>
      </c>
      <c r="AA103" s="21">
        <v>-58.35</v>
      </c>
      <c r="AB103" s="21">
        <v>-1080.4000000000001</v>
      </c>
      <c r="AD103" s="24" t="s">
        <v>945</v>
      </c>
      <c r="AE103" s="40">
        <v>1</v>
      </c>
      <c r="AF103" s="40">
        <v>48</v>
      </c>
      <c r="AG103" s="40">
        <v>8.64</v>
      </c>
      <c r="AH103" s="40">
        <v>56.64</v>
      </c>
      <c r="AI103" s="40">
        <v>48</v>
      </c>
      <c r="AJ103" s="40">
        <v>8.64</v>
      </c>
      <c r="AK103" s="40">
        <v>56.64</v>
      </c>
      <c r="AL103" s="24" t="s">
        <v>945</v>
      </c>
      <c r="AN103" s="24" t="s">
        <v>945</v>
      </c>
      <c r="AO103" s="21">
        <v>1</v>
      </c>
      <c r="AP103" s="21">
        <v>-48</v>
      </c>
      <c r="AQ103" s="21">
        <v>-8.64</v>
      </c>
      <c r="AR103" s="21">
        <v>-56.64</v>
      </c>
      <c r="AS103" s="21" t="str">
        <f t="shared" si="5"/>
        <v>F E001-00000242</v>
      </c>
      <c r="AT103" s="21">
        <f t="shared" si="6"/>
        <v>1</v>
      </c>
      <c r="AU103" s="21">
        <f t="shared" si="7"/>
        <v>0</v>
      </c>
      <c r="AW103" s="8" t="s">
        <v>945</v>
      </c>
      <c r="AX103" s="39">
        <v>48</v>
      </c>
      <c r="AY103" s="39">
        <v>8.64</v>
      </c>
      <c r="AZ103" s="39">
        <v>56.64</v>
      </c>
      <c r="BA103">
        <f t="shared" si="8"/>
        <v>1</v>
      </c>
      <c r="BB103">
        <f t="shared" si="9"/>
        <v>1</v>
      </c>
      <c r="BJ103" s="24" t="s">
        <v>945</v>
      </c>
      <c r="BK103" s="40">
        <v>1</v>
      </c>
      <c r="BL103" s="40">
        <v>48</v>
      </c>
      <c r="BM103" s="40">
        <v>8.64</v>
      </c>
      <c r="BN103" s="40">
        <v>56.64</v>
      </c>
      <c r="BO103"/>
      <c r="BP103"/>
      <c r="BQ103"/>
      <c r="BR103"/>
      <c r="BS103"/>
      <c r="BT103"/>
      <c r="BV103"/>
      <c r="BW103"/>
      <c r="BX103"/>
      <c r="BY103"/>
      <c r="CF103" s="24">
        <v>1885</v>
      </c>
      <c r="CG103" s="40">
        <v>50.85</v>
      </c>
      <c r="CH103" s="40">
        <v>9.1499999999999897</v>
      </c>
      <c r="CI103" s="40">
        <v>60</v>
      </c>
      <c r="CK103"/>
      <c r="CL103"/>
      <c r="CM103"/>
      <c r="CN103"/>
      <c r="CZ103" s="24">
        <v>2117</v>
      </c>
      <c r="DA103" s="40">
        <v>1500</v>
      </c>
      <c r="DB103" s="40">
        <v>270</v>
      </c>
      <c r="DC103" s="40">
        <v>1770</v>
      </c>
      <c r="DE103" s="38" t="s">
        <v>2503</v>
      </c>
      <c r="DF103" s="40">
        <v>24.58</v>
      </c>
      <c r="DG103" s="40">
        <v>4.42</v>
      </c>
      <c r="DH103" s="40">
        <v>29</v>
      </c>
    </row>
    <row r="104" spans="4:112">
      <c r="D104" s="24" t="s">
        <v>1669</v>
      </c>
      <c r="E104" s="21">
        <v>1</v>
      </c>
      <c r="G104" s="24" t="s">
        <v>2033</v>
      </c>
      <c r="H104" s="21">
        <v>101.7</v>
      </c>
      <c r="J104" s="24" t="s">
        <v>692</v>
      </c>
      <c r="K104" s="21">
        <v>6</v>
      </c>
      <c r="L104" s="21">
        <v>950.95</v>
      </c>
      <c r="M104" s="21">
        <v>171.16999999999979</v>
      </c>
      <c r="N104" s="21">
        <v>1122.1199999999999</v>
      </c>
      <c r="R104" s="27">
        <v>45882</v>
      </c>
      <c r="S104" s="21">
        <v>8</v>
      </c>
      <c r="T104" s="21">
        <v>142.00000000000003</v>
      </c>
      <c r="U104" s="21">
        <v>25.549999999999955</v>
      </c>
      <c r="V104" s="21">
        <v>167.55</v>
      </c>
      <c r="X104" s="27">
        <v>45882</v>
      </c>
      <c r="Y104" s="21">
        <v>1</v>
      </c>
      <c r="Z104" s="21">
        <v>-142</v>
      </c>
      <c r="AA104" s="21">
        <v>-25.55</v>
      </c>
      <c r="AB104" s="21">
        <v>-167.55</v>
      </c>
      <c r="AD104" s="24" t="s">
        <v>710</v>
      </c>
      <c r="AE104" s="40">
        <v>2</v>
      </c>
      <c r="AF104" s="40">
        <v>58.39</v>
      </c>
      <c r="AG104" s="40">
        <v>10.509999999999989</v>
      </c>
      <c r="AH104" s="40">
        <v>68.900000000000006</v>
      </c>
      <c r="AI104" s="40">
        <v>58.39</v>
      </c>
      <c r="AJ104" s="40">
        <v>10.509999999999989</v>
      </c>
      <c r="AK104" s="40">
        <v>68.900000000000006</v>
      </c>
      <c r="AL104" s="24" t="s">
        <v>710</v>
      </c>
      <c r="AN104" s="24" t="s">
        <v>710</v>
      </c>
      <c r="AO104" s="21">
        <v>1</v>
      </c>
      <c r="AP104" s="21">
        <v>-58.39</v>
      </c>
      <c r="AQ104" s="21">
        <v>-10.51</v>
      </c>
      <c r="AR104" s="21">
        <v>-68.900000000000006</v>
      </c>
      <c r="AS104" s="21" t="str">
        <f t="shared" si="5"/>
        <v>F E001-00000246</v>
      </c>
      <c r="AT104" s="21">
        <f t="shared" si="6"/>
        <v>1</v>
      </c>
      <c r="AU104" s="21">
        <f t="shared" si="7"/>
        <v>0</v>
      </c>
      <c r="AW104" s="8" t="s">
        <v>710</v>
      </c>
      <c r="AX104" s="39">
        <v>58.39</v>
      </c>
      <c r="AY104" s="39">
        <v>10.51</v>
      </c>
      <c r="AZ104" s="39">
        <v>68.900000000000006</v>
      </c>
      <c r="BA104">
        <f t="shared" si="8"/>
        <v>1</v>
      </c>
      <c r="BB104">
        <f t="shared" si="9"/>
        <v>1</v>
      </c>
      <c r="BJ104" s="24" t="s">
        <v>710</v>
      </c>
      <c r="BK104" s="40">
        <v>2</v>
      </c>
      <c r="BL104" s="40">
        <v>58.39</v>
      </c>
      <c r="BM104" s="40">
        <v>10.509999999999989</v>
      </c>
      <c r="BN104" s="40">
        <v>68.900000000000006</v>
      </c>
      <c r="BO104"/>
      <c r="BP104"/>
      <c r="BQ104"/>
      <c r="BR104"/>
      <c r="BS104"/>
      <c r="BT104"/>
      <c r="BV104"/>
      <c r="BW104"/>
      <c r="BX104"/>
      <c r="BY104"/>
      <c r="CF104" s="24">
        <v>1886</v>
      </c>
      <c r="CG104" s="40">
        <v>59.32</v>
      </c>
      <c r="CH104" s="40">
        <v>10.68</v>
      </c>
      <c r="CI104" s="40">
        <v>70</v>
      </c>
      <c r="CK104"/>
      <c r="CL104"/>
      <c r="CM104"/>
      <c r="CN104"/>
      <c r="CZ104" s="24">
        <v>2181</v>
      </c>
      <c r="DA104" s="40">
        <v>1900</v>
      </c>
      <c r="DB104" s="40">
        <v>342</v>
      </c>
      <c r="DC104" s="40">
        <v>2242</v>
      </c>
      <c r="DE104" s="38" t="s">
        <v>2062</v>
      </c>
      <c r="DF104" s="40">
        <v>635.51</v>
      </c>
      <c r="DG104" s="40">
        <v>114.38999999999901</v>
      </c>
      <c r="DH104" s="40">
        <v>749.9</v>
      </c>
    </row>
    <row r="105" spans="4:112">
      <c r="D105" s="24" t="s">
        <v>1670</v>
      </c>
      <c r="E105" s="21">
        <v>1</v>
      </c>
      <c r="G105" s="24" t="s">
        <v>2034</v>
      </c>
      <c r="H105" s="21">
        <v>137.70999999999998</v>
      </c>
      <c r="J105" s="24" t="s">
        <v>700</v>
      </c>
      <c r="K105" s="21">
        <v>3</v>
      </c>
      <c r="L105" s="21">
        <v>313.56</v>
      </c>
      <c r="M105" s="21">
        <v>56.449999999999896</v>
      </c>
      <c r="N105" s="21">
        <v>370.01</v>
      </c>
      <c r="R105" s="27">
        <v>45883</v>
      </c>
      <c r="S105" s="21">
        <v>3</v>
      </c>
      <c r="T105" s="21">
        <v>1076.27</v>
      </c>
      <c r="U105" s="21">
        <v>193.73</v>
      </c>
      <c r="V105" s="21">
        <v>1270</v>
      </c>
      <c r="X105" s="27">
        <v>45883</v>
      </c>
      <c r="Y105" s="21">
        <v>3</v>
      </c>
      <c r="Z105" s="21">
        <v>-1076.27</v>
      </c>
      <c r="AA105" s="21">
        <v>-193.73</v>
      </c>
      <c r="AB105" s="21">
        <v>-1270</v>
      </c>
      <c r="AD105" s="24" t="s">
        <v>1001</v>
      </c>
      <c r="AE105" s="40">
        <v>1</v>
      </c>
      <c r="AF105" s="40">
        <v>502.54</v>
      </c>
      <c r="AG105" s="40">
        <v>90.459999999999894</v>
      </c>
      <c r="AH105" s="40">
        <v>593</v>
      </c>
      <c r="AI105" s="40">
        <v>502.54</v>
      </c>
      <c r="AJ105" s="40">
        <v>90.459999999999894</v>
      </c>
      <c r="AK105" s="40">
        <v>593</v>
      </c>
      <c r="AL105" s="24" t="s">
        <v>1001</v>
      </c>
      <c r="AN105" s="24" t="s">
        <v>1001</v>
      </c>
      <c r="AO105" s="21">
        <v>1</v>
      </c>
      <c r="AP105" s="21">
        <v>-502.54</v>
      </c>
      <c r="AQ105" s="21">
        <v>-90.46</v>
      </c>
      <c r="AR105" s="21">
        <v>-593</v>
      </c>
      <c r="AS105" s="21" t="str">
        <f t="shared" si="5"/>
        <v>F E001-00000247</v>
      </c>
      <c r="AT105" s="21">
        <f t="shared" si="6"/>
        <v>1</v>
      </c>
      <c r="AU105" s="21">
        <f t="shared" si="7"/>
        <v>0</v>
      </c>
      <c r="AW105" s="8" t="s">
        <v>1001</v>
      </c>
      <c r="AX105" s="39">
        <v>502.54</v>
      </c>
      <c r="AY105" s="39">
        <v>90.46</v>
      </c>
      <c r="AZ105" s="39">
        <v>593</v>
      </c>
      <c r="BA105">
        <f t="shared" si="8"/>
        <v>1</v>
      </c>
      <c r="BB105">
        <f t="shared" si="9"/>
        <v>1</v>
      </c>
      <c r="BJ105" s="24" t="s">
        <v>1001</v>
      </c>
      <c r="BK105" s="40">
        <v>1</v>
      </c>
      <c r="BL105" s="40">
        <v>502.54</v>
      </c>
      <c r="BM105" s="40">
        <v>90.459999999999894</v>
      </c>
      <c r="BN105" s="40">
        <v>593</v>
      </c>
      <c r="BO105"/>
      <c r="BP105"/>
      <c r="BQ105"/>
      <c r="BR105"/>
      <c r="BS105"/>
      <c r="BT105"/>
      <c r="BV105"/>
      <c r="BW105"/>
      <c r="BX105"/>
      <c r="BY105"/>
      <c r="CF105" s="24">
        <v>1891</v>
      </c>
      <c r="CG105" s="40">
        <v>1903.3</v>
      </c>
      <c r="CH105" s="40">
        <v>295.47999999999979</v>
      </c>
      <c r="CI105" s="40">
        <v>2198.7799999999997</v>
      </c>
      <c r="CK105"/>
      <c r="CL105"/>
      <c r="CM105"/>
      <c r="CN105"/>
      <c r="CZ105" s="24">
        <v>2186</v>
      </c>
      <c r="DA105" s="40">
        <v>254.24</v>
      </c>
      <c r="DB105" s="40">
        <v>45.759999999999899</v>
      </c>
      <c r="DC105" s="40">
        <v>300</v>
      </c>
      <c r="DE105" s="38" t="s">
        <v>2052</v>
      </c>
      <c r="DF105" s="40">
        <v>51.69</v>
      </c>
      <c r="DG105" s="40">
        <v>9.3000000000000007</v>
      </c>
      <c r="DH105" s="40">
        <v>60.99</v>
      </c>
    </row>
    <row r="106" spans="4:112">
      <c r="D106" s="24" t="s">
        <v>401</v>
      </c>
      <c r="E106" s="21">
        <v>2</v>
      </c>
      <c r="G106" s="24" t="s">
        <v>2278</v>
      </c>
      <c r="H106" s="21">
        <v>1023</v>
      </c>
      <c r="J106" s="24" t="s">
        <v>705</v>
      </c>
      <c r="K106" s="21">
        <v>8</v>
      </c>
      <c r="L106" s="21">
        <v>145.23999999999998</v>
      </c>
      <c r="M106" s="21">
        <v>26.159999999999847</v>
      </c>
      <c r="N106" s="21">
        <v>171.4</v>
      </c>
      <c r="R106" s="27">
        <v>45884</v>
      </c>
      <c r="S106" s="21">
        <v>5</v>
      </c>
      <c r="T106" s="21">
        <v>5833.73</v>
      </c>
      <c r="U106" s="21">
        <v>75.069999999999965</v>
      </c>
      <c r="V106" s="21">
        <v>5908.8</v>
      </c>
      <c r="X106" s="27">
        <v>45884</v>
      </c>
      <c r="Y106" s="21">
        <v>4</v>
      </c>
      <c r="Z106" s="21">
        <v>-5833.73</v>
      </c>
      <c r="AA106" s="21">
        <v>-75.069999999999993</v>
      </c>
      <c r="AB106" s="21">
        <v>-5908.8</v>
      </c>
      <c r="AD106" s="24" t="s">
        <v>927</v>
      </c>
      <c r="AE106" s="40">
        <v>1</v>
      </c>
      <c r="AF106" s="40">
        <v>4521.1899999999996</v>
      </c>
      <c r="AG106" s="40">
        <v>813.81</v>
      </c>
      <c r="AH106" s="40">
        <v>5335</v>
      </c>
      <c r="AI106" s="40">
        <v>4521.1899999999996</v>
      </c>
      <c r="AJ106" s="40">
        <v>813.81</v>
      </c>
      <c r="AK106" s="40">
        <v>5335</v>
      </c>
      <c r="AL106" s="24" t="s">
        <v>927</v>
      </c>
      <c r="AN106" s="24" t="s">
        <v>927</v>
      </c>
      <c r="AO106" s="21">
        <v>1</v>
      </c>
      <c r="AP106" s="21">
        <v>-4521.1899999999996</v>
      </c>
      <c r="AQ106" s="21">
        <v>-813.81</v>
      </c>
      <c r="AR106" s="21">
        <v>-5335</v>
      </c>
      <c r="AS106" s="21" t="str">
        <f t="shared" si="5"/>
        <v>F E001-00000249</v>
      </c>
      <c r="AT106" s="21">
        <f t="shared" si="6"/>
        <v>1</v>
      </c>
      <c r="AU106" s="21">
        <f t="shared" si="7"/>
        <v>0</v>
      </c>
      <c r="AW106" s="8" t="s">
        <v>927</v>
      </c>
      <c r="AX106" s="39">
        <v>4521.1899999999996</v>
      </c>
      <c r="AY106" s="39">
        <v>813.81</v>
      </c>
      <c r="AZ106" s="39">
        <v>5335</v>
      </c>
      <c r="BA106">
        <f t="shared" si="8"/>
        <v>1</v>
      </c>
      <c r="BB106">
        <f t="shared" si="9"/>
        <v>1</v>
      </c>
      <c r="BJ106" s="24" t="s">
        <v>927</v>
      </c>
      <c r="BK106" s="40">
        <v>1</v>
      </c>
      <c r="BL106" s="40">
        <v>4521.1899999999996</v>
      </c>
      <c r="BM106" s="40">
        <v>813.81</v>
      </c>
      <c r="BN106" s="40">
        <v>5335</v>
      </c>
      <c r="BO106"/>
      <c r="BP106"/>
      <c r="BQ106"/>
      <c r="BR106"/>
      <c r="BS106"/>
      <c r="BT106"/>
      <c r="BV106"/>
      <c r="BW106"/>
      <c r="BX106"/>
      <c r="BY106"/>
      <c r="CF106" s="24">
        <v>1892</v>
      </c>
      <c r="CG106" s="40">
        <v>2070.9300000000003</v>
      </c>
      <c r="CH106" s="40">
        <v>241.16999999999899</v>
      </c>
      <c r="CI106" s="40">
        <v>2312.1</v>
      </c>
      <c r="CK106"/>
      <c r="CL106"/>
      <c r="CM106"/>
      <c r="CN106"/>
      <c r="CZ106" s="24">
        <v>2187</v>
      </c>
      <c r="DA106" s="40">
        <v>2470</v>
      </c>
      <c r="DB106" s="40">
        <v>444.6</v>
      </c>
      <c r="DC106" s="40">
        <v>2914.6</v>
      </c>
      <c r="DE106" s="38" t="s">
        <v>2522</v>
      </c>
      <c r="DF106" s="40">
        <v>754.24</v>
      </c>
      <c r="DG106" s="40">
        <v>135.76</v>
      </c>
      <c r="DH106" s="40">
        <v>890</v>
      </c>
    </row>
    <row r="107" spans="4:112">
      <c r="D107" s="24" t="s">
        <v>1671</v>
      </c>
      <c r="E107" s="21">
        <v>1</v>
      </c>
      <c r="G107" s="24" t="s">
        <v>2283</v>
      </c>
      <c r="H107" s="21">
        <v>26522.370000000003</v>
      </c>
      <c r="J107" s="24" t="s">
        <v>711</v>
      </c>
      <c r="K107" s="21">
        <v>2</v>
      </c>
      <c r="L107" s="21">
        <v>58.39</v>
      </c>
      <c r="M107" s="21">
        <v>10.509999999999989</v>
      </c>
      <c r="N107" s="21">
        <v>68.900000000000006</v>
      </c>
      <c r="R107" s="27">
        <v>45887</v>
      </c>
      <c r="S107" s="21">
        <v>22</v>
      </c>
      <c r="T107" s="21">
        <v>4498.95</v>
      </c>
      <c r="U107" s="21">
        <v>707.22999999999865</v>
      </c>
      <c r="V107" s="21">
        <v>5206.18</v>
      </c>
      <c r="X107" s="27">
        <v>45887</v>
      </c>
      <c r="Y107" s="21">
        <v>4</v>
      </c>
      <c r="Z107" s="21">
        <v>-4498.9500000000007</v>
      </c>
      <c r="AA107" s="21">
        <v>-707.23</v>
      </c>
      <c r="AB107" s="21">
        <v>-5206.18</v>
      </c>
      <c r="AD107" s="24" t="s">
        <v>925</v>
      </c>
      <c r="AE107" s="40">
        <v>1</v>
      </c>
      <c r="AF107" s="40">
        <v>1250</v>
      </c>
      <c r="AG107" s="40">
        <v>225</v>
      </c>
      <c r="AH107" s="40">
        <v>1475</v>
      </c>
      <c r="AI107" s="40">
        <v>1250</v>
      </c>
      <c r="AJ107" s="40">
        <v>225</v>
      </c>
      <c r="AK107" s="40">
        <v>1475</v>
      </c>
      <c r="AL107" s="24" t="s">
        <v>925</v>
      </c>
      <c r="AN107" s="24" t="s">
        <v>925</v>
      </c>
      <c r="AO107" s="21">
        <v>1</v>
      </c>
      <c r="AP107" s="21">
        <v>-1250</v>
      </c>
      <c r="AQ107" s="21">
        <v>-225</v>
      </c>
      <c r="AR107" s="21">
        <v>-1475</v>
      </c>
      <c r="AS107" s="21" t="str">
        <f t="shared" si="5"/>
        <v>F E001-00000250</v>
      </c>
      <c r="AT107" s="21">
        <f t="shared" si="6"/>
        <v>1</v>
      </c>
      <c r="AU107" s="21">
        <f t="shared" si="7"/>
        <v>0</v>
      </c>
      <c r="AW107" s="8" t="s">
        <v>925</v>
      </c>
      <c r="AX107" s="39">
        <v>1250</v>
      </c>
      <c r="AY107" s="39">
        <v>225</v>
      </c>
      <c r="AZ107" s="39">
        <v>1475</v>
      </c>
      <c r="BA107">
        <f t="shared" si="8"/>
        <v>1</v>
      </c>
      <c r="BB107">
        <f t="shared" si="9"/>
        <v>1</v>
      </c>
      <c r="BJ107" s="24" t="s">
        <v>925</v>
      </c>
      <c r="BK107" s="40">
        <v>1</v>
      </c>
      <c r="BL107" s="40">
        <v>1250</v>
      </c>
      <c r="BM107" s="40">
        <v>225</v>
      </c>
      <c r="BN107" s="40">
        <v>1475</v>
      </c>
      <c r="BO107"/>
      <c r="BP107"/>
      <c r="BQ107"/>
      <c r="BR107"/>
      <c r="BS107"/>
      <c r="BT107"/>
      <c r="BV107"/>
      <c r="BW107"/>
      <c r="BX107"/>
      <c r="BY107"/>
      <c r="CF107" s="24">
        <v>1893</v>
      </c>
      <c r="CG107" s="40">
        <v>169.49</v>
      </c>
      <c r="CH107" s="40">
        <v>30.509999999999899</v>
      </c>
      <c r="CI107" s="40">
        <v>200</v>
      </c>
      <c r="CK107"/>
      <c r="CL107"/>
      <c r="CM107"/>
      <c r="CN107"/>
      <c r="CZ107" s="24">
        <v>2218</v>
      </c>
      <c r="DA107" s="40">
        <v>469.57</v>
      </c>
      <c r="DB107" s="40">
        <v>84.539999999999878</v>
      </c>
      <c r="DC107" s="40">
        <v>554.1099999999999</v>
      </c>
      <c r="DE107" s="38" t="s">
        <v>1990</v>
      </c>
      <c r="DF107" s="40">
        <v>21.1</v>
      </c>
      <c r="DG107" s="40">
        <v>3.7999999999999901</v>
      </c>
      <c r="DH107" s="40">
        <v>24.9</v>
      </c>
    </row>
    <row r="108" spans="4:112">
      <c r="D108" s="24" t="s">
        <v>1672</v>
      </c>
      <c r="E108" s="21">
        <v>1</v>
      </c>
      <c r="G108" s="24" t="s">
        <v>2035</v>
      </c>
      <c r="H108" s="21">
        <v>9489</v>
      </c>
      <c r="J108" s="24" t="s">
        <v>724</v>
      </c>
      <c r="K108" s="21">
        <v>2</v>
      </c>
      <c r="L108" s="21">
        <v>5343.75</v>
      </c>
      <c r="M108" s="21">
        <v>961.87999999999897</v>
      </c>
      <c r="N108" s="21">
        <v>6305.63</v>
      </c>
      <c r="R108" s="27">
        <v>45888</v>
      </c>
      <c r="S108" s="21">
        <v>5</v>
      </c>
      <c r="T108" s="21">
        <v>1686.1</v>
      </c>
      <c r="U108" s="21">
        <v>281.89</v>
      </c>
      <c r="V108" s="21">
        <v>1967.99</v>
      </c>
      <c r="X108" s="27">
        <v>45888</v>
      </c>
      <c r="Y108" s="21">
        <v>4</v>
      </c>
      <c r="Z108" s="21">
        <v>-1876.51</v>
      </c>
      <c r="AA108" s="21">
        <v>-281.89</v>
      </c>
      <c r="AB108" s="21">
        <v>-2158.4</v>
      </c>
      <c r="AD108" s="24" t="s">
        <v>802</v>
      </c>
      <c r="AE108" s="40">
        <v>1</v>
      </c>
      <c r="AF108" s="40">
        <v>298.31</v>
      </c>
      <c r="AG108" s="40">
        <v>53.69</v>
      </c>
      <c r="AH108" s="40">
        <v>352</v>
      </c>
      <c r="AI108" s="40">
        <v>298.31</v>
      </c>
      <c r="AJ108" s="40">
        <v>53.69</v>
      </c>
      <c r="AK108" s="40">
        <v>352</v>
      </c>
      <c r="AL108" s="24" t="s">
        <v>802</v>
      </c>
      <c r="AN108" s="24" t="s">
        <v>802</v>
      </c>
      <c r="AO108" s="21">
        <v>1</v>
      </c>
      <c r="AP108" s="21">
        <v>-298.31</v>
      </c>
      <c r="AQ108" s="21">
        <v>-53.69</v>
      </c>
      <c r="AR108" s="21">
        <v>-352</v>
      </c>
      <c r="AS108" s="21" t="str">
        <f t="shared" si="5"/>
        <v>F E001-00000254</v>
      </c>
      <c r="AT108" s="21">
        <f t="shared" si="6"/>
        <v>1</v>
      </c>
      <c r="AU108" s="21">
        <f t="shared" si="7"/>
        <v>0</v>
      </c>
      <c r="AW108" s="8" t="s">
        <v>802</v>
      </c>
      <c r="AX108" s="39">
        <v>298.31</v>
      </c>
      <c r="AY108" s="39">
        <v>53.69</v>
      </c>
      <c r="AZ108" s="39">
        <v>352</v>
      </c>
      <c r="BA108">
        <f t="shared" si="8"/>
        <v>1</v>
      </c>
      <c r="BB108">
        <f t="shared" si="9"/>
        <v>1</v>
      </c>
      <c r="BJ108" s="24" t="s">
        <v>802</v>
      </c>
      <c r="BK108" s="40">
        <v>1</v>
      </c>
      <c r="BL108" s="40">
        <v>298.31</v>
      </c>
      <c r="BM108" s="40">
        <v>53.69</v>
      </c>
      <c r="BN108" s="40">
        <v>352</v>
      </c>
      <c r="BO108"/>
      <c r="BP108"/>
      <c r="BQ108"/>
      <c r="BR108"/>
      <c r="BS108"/>
      <c r="BT108"/>
      <c r="BV108"/>
      <c r="BW108"/>
      <c r="BX108"/>
      <c r="BY108"/>
      <c r="CF108" s="24">
        <v>1894</v>
      </c>
      <c r="CG108" s="40">
        <v>2724.59</v>
      </c>
      <c r="CH108" s="40">
        <v>490.409999999999</v>
      </c>
      <c r="CI108" s="40">
        <v>3215</v>
      </c>
      <c r="CK108"/>
      <c r="CL108"/>
      <c r="CM108"/>
      <c r="CN108"/>
      <c r="CZ108" s="24">
        <v>2224</v>
      </c>
      <c r="DA108" s="40">
        <v>7154.7499999999982</v>
      </c>
      <c r="DB108" s="40">
        <v>1287.8499999999985</v>
      </c>
      <c r="DC108" s="40">
        <v>8442.6</v>
      </c>
      <c r="DE108" s="38" t="s">
        <v>2116</v>
      </c>
      <c r="DF108" s="40">
        <v>566.1</v>
      </c>
      <c r="DG108" s="40">
        <v>101.89999999999991</v>
      </c>
      <c r="DH108" s="40">
        <v>668</v>
      </c>
    </row>
    <row r="109" spans="4:112">
      <c r="D109" s="24" t="s">
        <v>405</v>
      </c>
      <c r="E109" s="21">
        <v>1</v>
      </c>
      <c r="G109" s="24" t="s">
        <v>2036</v>
      </c>
      <c r="H109" s="21">
        <v>7466.25</v>
      </c>
      <c r="J109" s="24" t="s">
        <v>1436</v>
      </c>
      <c r="K109" s="21">
        <v>1</v>
      </c>
      <c r="L109" s="21">
        <v>82.2</v>
      </c>
      <c r="M109" s="21">
        <v>14.799999999999899</v>
      </c>
      <c r="N109" s="21">
        <v>97</v>
      </c>
      <c r="R109" s="27">
        <v>45889</v>
      </c>
      <c r="S109" s="21">
        <v>2</v>
      </c>
      <c r="T109" s="21">
        <v>5262.09</v>
      </c>
      <c r="U109" s="21">
        <v>947.18</v>
      </c>
      <c r="V109" s="21">
        <v>6209.2699999999995</v>
      </c>
      <c r="X109" s="27">
        <v>45889</v>
      </c>
      <c r="Y109" s="21">
        <v>2</v>
      </c>
      <c r="Z109" s="21">
        <v>-5262.09</v>
      </c>
      <c r="AA109" s="21">
        <v>-947.18</v>
      </c>
      <c r="AB109" s="21">
        <v>-6209.2699999999995</v>
      </c>
      <c r="AD109" s="24" t="s">
        <v>841</v>
      </c>
      <c r="AE109" s="40">
        <v>1</v>
      </c>
      <c r="AF109" s="40">
        <v>2076.27</v>
      </c>
      <c r="AG109" s="40">
        <v>373.73</v>
      </c>
      <c r="AH109" s="40">
        <v>2450</v>
      </c>
      <c r="AI109" s="40">
        <v>2076.27</v>
      </c>
      <c r="AJ109" s="40">
        <v>373.73</v>
      </c>
      <c r="AK109" s="40">
        <v>2450</v>
      </c>
      <c r="AL109" s="24" t="s">
        <v>841</v>
      </c>
      <c r="AN109" s="24" t="s">
        <v>841</v>
      </c>
      <c r="AO109" s="21">
        <v>1</v>
      </c>
      <c r="AP109" s="21">
        <v>-2076.27</v>
      </c>
      <c r="AQ109" s="21">
        <v>-373.73</v>
      </c>
      <c r="AR109" s="21">
        <v>-2450</v>
      </c>
      <c r="AS109" s="21" t="str">
        <f t="shared" si="5"/>
        <v>F E001-00000262</v>
      </c>
      <c r="AT109" s="21">
        <f t="shared" si="6"/>
        <v>1</v>
      </c>
      <c r="AU109" s="21">
        <f t="shared" si="7"/>
        <v>0</v>
      </c>
      <c r="AW109" s="8" t="s">
        <v>841</v>
      </c>
      <c r="AX109" s="39">
        <v>2076.27</v>
      </c>
      <c r="AY109" s="39">
        <v>373.73</v>
      </c>
      <c r="AZ109" s="39">
        <v>2450</v>
      </c>
      <c r="BA109">
        <f t="shared" si="8"/>
        <v>1</v>
      </c>
      <c r="BB109">
        <f t="shared" si="9"/>
        <v>1</v>
      </c>
      <c r="BJ109" s="24" t="s">
        <v>841</v>
      </c>
      <c r="BK109" s="40">
        <v>1</v>
      </c>
      <c r="BL109" s="40">
        <v>2076.27</v>
      </c>
      <c r="BM109" s="40">
        <v>373.73</v>
      </c>
      <c r="BN109" s="40">
        <v>2450</v>
      </c>
      <c r="BO109"/>
      <c r="BP109"/>
      <c r="BQ109"/>
      <c r="BR109"/>
      <c r="BS109"/>
      <c r="BT109"/>
      <c r="BV109"/>
      <c r="BW109"/>
      <c r="BX109"/>
      <c r="BY109"/>
      <c r="CF109" s="24">
        <v>1895</v>
      </c>
      <c r="CG109" s="40">
        <v>55942.98000000001</v>
      </c>
      <c r="CH109" s="40">
        <v>10069.989999999949</v>
      </c>
      <c r="CI109" s="40">
        <v>66012.97</v>
      </c>
      <c r="CK109"/>
      <c r="CL109"/>
      <c r="CM109"/>
      <c r="CN109"/>
      <c r="CZ109" s="24">
        <v>2452</v>
      </c>
      <c r="DA109" s="40">
        <v>313.56</v>
      </c>
      <c r="DB109" s="40">
        <v>56.449999999999896</v>
      </c>
      <c r="DC109" s="40">
        <v>370.01</v>
      </c>
      <c r="DE109" s="38" t="s">
        <v>2040</v>
      </c>
      <c r="DF109" s="40">
        <v>8.1999999999999993</v>
      </c>
      <c r="DG109" s="40">
        <v>1.4799999999999969</v>
      </c>
      <c r="DH109" s="40">
        <v>9.68</v>
      </c>
    </row>
    <row r="110" spans="4:112">
      <c r="D110" s="24" t="s">
        <v>341</v>
      </c>
      <c r="E110" s="21">
        <v>1</v>
      </c>
      <c r="G110" s="24" t="s">
        <v>2037</v>
      </c>
      <c r="H110" s="21">
        <v>341.9</v>
      </c>
      <c r="J110" s="24" t="s">
        <v>830</v>
      </c>
      <c r="K110" s="21">
        <v>1</v>
      </c>
      <c r="L110" s="21">
        <v>355.08</v>
      </c>
      <c r="M110" s="21">
        <v>63.92</v>
      </c>
      <c r="N110" s="21">
        <v>419</v>
      </c>
      <c r="R110" s="27">
        <v>45890</v>
      </c>
      <c r="S110" s="21">
        <v>1</v>
      </c>
      <c r="T110" s="21">
        <v>2450</v>
      </c>
      <c r="U110" s="21">
        <v>0</v>
      </c>
      <c r="V110" s="21">
        <v>2450</v>
      </c>
      <c r="X110" s="27">
        <v>45890</v>
      </c>
      <c r="Y110" s="21">
        <v>1</v>
      </c>
      <c r="Z110" s="21">
        <v>-2450</v>
      </c>
      <c r="AB110" s="21">
        <v>-2450</v>
      </c>
      <c r="AD110" s="24" t="s">
        <v>808</v>
      </c>
      <c r="AE110" s="40">
        <v>1</v>
      </c>
      <c r="AF110" s="40">
        <v>2076.27</v>
      </c>
      <c r="AG110" s="40">
        <v>373.73</v>
      </c>
      <c r="AH110" s="40">
        <v>2450</v>
      </c>
      <c r="AI110" s="40">
        <v>2076.27</v>
      </c>
      <c r="AJ110" s="40">
        <v>373.73</v>
      </c>
      <c r="AK110" s="40">
        <v>2450</v>
      </c>
      <c r="AL110" s="24" t="s">
        <v>808</v>
      </c>
      <c r="AN110" s="24" t="s">
        <v>808</v>
      </c>
      <c r="AO110" s="21">
        <v>1</v>
      </c>
      <c r="AP110" s="21">
        <v>-2076.27</v>
      </c>
      <c r="AQ110" s="21">
        <v>-373.73</v>
      </c>
      <c r="AR110" s="21">
        <v>-2450</v>
      </c>
      <c r="AS110" s="21" t="str">
        <f t="shared" si="5"/>
        <v>F E001-00000268</v>
      </c>
      <c r="AT110" s="21">
        <f t="shared" si="6"/>
        <v>1</v>
      </c>
      <c r="AU110" s="21">
        <f t="shared" si="7"/>
        <v>0</v>
      </c>
      <c r="AW110" s="8" t="s">
        <v>808</v>
      </c>
      <c r="AX110" s="39">
        <v>2076.27</v>
      </c>
      <c r="AY110" s="39">
        <v>373.73</v>
      </c>
      <c r="AZ110" s="39">
        <v>2450</v>
      </c>
      <c r="BA110">
        <f t="shared" si="8"/>
        <v>1</v>
      </c>
      <c r="BB110">
        <f t="shared" si="9"/>
        <v>1</v>
      </c>
      <c r="BJ110" s="24" t="s">
        <v>808</v>
      </c>
      <c r="BK110" s="40">
        <v>1</v>
      </c>
      <c r="BL110" s="40">
        <v>2076.27</v>
      </c>
      <c r="BM110" s="40">
        <v>373.73</v>
      </c>
      <c r="BN110" s="40">
        <v>2450</v>
      </c>
      <c r="BO110"/>
      <c r="BP110"/>
      <c r="BQ110"/>
      <c r="BR110"/>
      <c r="BS110"/>
      <c r="BT110"/>
      <c r="BV110"/>
      <c r="BW110"/>
      <c r="BX110"/>
      <c r="BY110"/>
      <c r="CF110" s="24">
        <v>1896</v>
      </c>
      <c r="CG110" s="40">
        <v>194.07</v>
      </c>
      <c r="CH110" s="40">
        <v>34.93</v>
      </c>
      <c r="CI110" s="40">
        <v>229</v>
      </c>
      <c r="CK110"/>
      <c r="CL110"/>
      <c r="CM110"/>
      <c r="CN110"/>
      <c r="CZ110" s="24">
        <v>2741</v>
      </c>
      <c r="DA110" s="40">
        <v>6050</v>
      </c>
      <c r="DB110" s="40">
        <v>1089</v>
      </c>
      <c r="DC110" s="40">
        <v>7139</v>
      </c>
      <c r="DE110" s="38" t="s">
        <v>2020</v>
      </c>
      <c r="DF110" s="40">
        <v>65.88</v>
      </c>
      <c r="DG110" s="40">
        <v>11.859999999999991</v>
      </c>
      <c r="DH110" s="40">
        <v>77.739999999999995</v>
      </c>
    </row>
    <row r="111" spans="4:112">
      <c r="D111" s="24" t="s">
        <v>1673</v>
      </c>
      <c r="E111" s="21">
        <v>1</v>
      </c>
      <c r="G111" s="24" t="s">
        <v>2038</v>
      </c>
      <c r="H111" s="21">
        <v>238.98</v>
      </c>
      <c r="J111" s="24" t="s">
        <v>814</v>
      </c>
      <c r="K111" s="21">
        <v>3</v>
      </c>
      <c r="L111" s="21">
        <v>306.95</v>
      </c>
      <c r="M111" s="21">
        <v>26.45</v>
      </c>
      <c r="N111" s="21">
        <v>333.4</v>
      </c>
      <c r="R111" s="27">
        <v>45891</v>
      </c>
      <c r="S111" s="21">
        <v>23</v>
      </c>
      <c r="T111" s="21">
        <v>4869.32</v>
      </c>
      <c r="U111" s="21">
        <v>723.48999999999899</v>
      </c>
      <c r="V111" s="21">
        <v>5592.8099999999995</v>
      </c>
      <c r="X111" s="27">
        <v>45891</v>
      </c>
      <c r="Y111" s="21">
        <v>5</v>
      </c>
      <c r="Z111" s="21">
        <v>-4869.32</v>
      </c>
      <c r="AA111" s="21">
        <v>-723.49</v>
      </c>
      <c r="AB111" s="21">
        <v>-5592.8099999999995</v>
      </c>
      <c r="AD111" s="24" t="s">
        <v>771</v>
      </c>
      <c r="AE111" s="40">
        <v>1</v>
      </c>
      <c r="AF111" s="40">
        <v>298.31</v>
      </c>
      <c r="AG111" s="40">
        <v>53.69</v>
      </c>
      <c r="AH111" s="40">
        <v>352</v>
      </c>
      <c r="AI111" s="40">
        <v>298.31</v>
      </c>
      <c r="AJ111" s="40">
        <v>53.69</v>
      </c>
      <c r="AK111" s="40">
        <v>352</v>
      </c>
      <c r="AL111" s="24" t="s">
        <v>771</v>
      </c>
      <c r="AN111" s="24" t="s">
        <v>771</v>
      </c>
      <c r="AO111" s="21">
        <v>1</v>
      </c>
      <c r="AP111" s="21">
        <v>-298.31</v>
      </c>
      <c r="AQ111" s="21">
        <v>-53.69</v>
      </c>
      <c r="AR111" s="21">
        <v>-352</v>
      </c>
      <c r="AS111" s="21" t="str">
        <f t="shared" si="5"/>
        <v>F E001-00000270</v>
      </c>
      <c r="AT111" s="21">
        <f t="shared" si="6"/>
        <v>1</v>
      </c>
      <c r="AU111" s="21">
        <f t="shared" si="7"/>
        <v>0</v>
      </c>
      <c r="AW111" s="8" t="s">
        <v>771</v>
      </c>
      <c r="AX111" s="39">
        <v>298.31</v>
      </c>
      <c r="AY111" s="39">
        <v>53.69</v>
      </c>
      <c r="AZ111" s="39">
        <v>352</v>
      </c>
      <c r="BA111">
        <f t="shared" si="8"/>
        <v>1</v>
      </c>
      <c r="BB111">
        <f t="shared" si="9"/>
        <v>1</v>
      </c>
      <c r="BJ111" s="24" t="s">
        <v>771</v>
      </c>
      <c r="BK111" s="40">
        <v>1</v>
      </c>
      <c r="BL111" s="40">
        <v>298.31</v>
      </c>
      <c r="BM111" s="40">
        <v>53.69</v>
      </c>
      <c r="BN111" s="40">
        <v>352</v>
      </c>
      <c r="BO111"/>
      <c r="BP111"/>
      <c r="BQ111"/>
      <c r="BR111"/>
      <c r="BS111"/>
      <c r="BT111"/>
      <c r="BV111"/>
      <c r="BW111"/>
      <c r="BX111"/>
      <c r="BY111"/>
      <c r="CF111" s="24">
        <v>1897</v>
      </c>
      <c r="CG111" s="40">
        <v>24.58</v>
      </c>
      <c r="CH111" s="40">
        <v>4.42</v>
      </c>
      <c r="CI111" s="40">
        <v>29</v>
      </c>
      <c r="CK111"/>
      <c r="CL111"/>
      <c r="CM111"/>
      <c r="CN111"/>
      <c r="CZ111" s="24">
        <v>2742</v>
      </c>
      <c r="DA111" s="40">
        <v>994.4599999999997</v>
      </c>
      <c r="DB111" s="40">
        <v>178.95999999999984</v>
      </c>
      <c r="DC111" s="40">
        <v>1173.42</v>
      </c>
      <c r="DE111" s="38" t="s">
        <v>2018</v>
      </c>
      <c r="DF111" s="40">
        <v>40.75</v>
      </c>
      <c r="DG111" s="40">
        <v>7.3299999999999894</v>
      </c>
      <c r="DH111" s="40">
        <v>48.08</v>
      </c>
    </row>
    <row r="112" spans="4:112">
      <c r="D112" s="24" t="s">
        <v>1674</v>
      </c>
      <c r="E112" s="21">
        <v>1</v>
      </c>
      <c r="G112" s="24" t="s">
        <v>2039</v>
      </c>
      <c r="H112" s="21">
        <v>10.59</v>
      </c>
      <c r="J112" s="24" t="s">
        <v>749</v>
      </c>
      <c r="K112" s="21">
        <v>1</v>
      </c>
      <c r="L112" s="21">
        <v>92.8</v>
      </c>
      <c r="M112" s="21">
        <v>16.7</v>
      </c>
      <c r="N112" s="21">
        <v>109.5</v>
      </c>
      <c r="R112" s="27">
        <v>45894</v>
      </c>
      <c r="S112" s="21">
        <v>11</v>
      </c>
      <c r="T112" s="21">
        <v>8855.880000000001</v>
      </c>
      <c r="U112" s="21">
        <v>1594.1199999999885</v>
      </c>
      <c r="V112" s="21">
        <v>10450</v>
      </c>
      <c r="X112" s="27">
        <v>45894</v>
      </c>
      <c r="Y112" s="21">
        <v>1</v>
      </c>
      <c r="Z112" s="21">
        <v>-8855.8799999999992</v>
      </c>
      <c r="AA112" s="21">
        <v>-1594.12</v>
      </c>
      <c r="AB112" s="21">
        <v>-10450</v>
      </c>
      <c r="AD112" s="24" t="s">
        <v>780</v>
      </c>
      <c r="AE112" s="40">
        <v>1</v>
      </c>
      <c r="AF112" s="40">
        <v>2076.27</v>
      </c>
      <c r="AG112" s="40">
        <v>373.73</v>
      </c>
      <c r="AH112" s="40">
        <v>2450</v>
      </c>
      <c r="AI112" s="40">
        <v>2076.27</v>
      </c>
      <c r="AJ112" s="40">
        <v>373.73</v>
      </c>
      <c r="AK112" s="40">
        <v>2450</v>
      </c>
      <c r="AL112" s="24" t="s">
        <v>780</v>
      </c>
      <c r="AN112" s="24" t="s">
        <v>780</v>
      </c>
      <c r="AO112" s="21">
        <v>1</v>
      </c>
      <c r="AP112" s="21">
        <v>-2076.27</v>
      </c>
      <c r="AQ112" s="21">
        <v>-373.73</v>
      </c>
      <c r="AR112" s="21">
        <v>-2450</v>
      </c>
      <c r="AS112" s="21" t="str">
        <f t="shared" si="5"/>
        <v>F E001-00000271</v>
      </c>
      <c r="AT112" s="21">
        <f t="shared" si="6"/>
        <v>1</v>
      </c>
      <c r="AU112" s="21">
        <f t="shared" si="7"/>
        <v>0</v>
      </c>
      <c r="AW112" s="8" t="s">
        <v>780</v>
      </c>
      <c r="AX112" s="39">
        <v>2076.27</v>
      </c>
      <c r="AY112" s="39">
        <v>373.73</v>
      </c>
      <c r="AZ112" s="39">
        <v>2450</v>
      </c>
      <c r="BA112">
        <f t="shared" si="8"/>
        <v>1</v>
      </c>
      <c r="BB112">
        <f t="shared" si="9"/>
        <v>1</v>
      </c>
      <c r="BJ112" s="24" t="s">
        <v>780</v>
      </c>
      <c r="BK112" s="40">
        <v>1</v>
      </c>
      <c r="BL112" s="40">
        <v>2076.27</v>
      </c>
      <c r="BM112" s="40">
        <v>373.73</v>
      </c>
      <c r="BN112" s="40">
        <v>2450</v>
      </c>
      <c r="BO112"/>
      <c r="BP112"/>
      <c r="BQ112"/>
      <c r="BR112"/>
      <c r="BS112"/>
      <c r="BT112"/>
      <c r="BV112"/>
      <c r="BW112"/>
      <c r="BX112"/>
      <c r="BY112"/>
      <c r="CF112" s="24">
        <v>1898</v>
      </c>
      <c r="CG112" s="40">
        <v>33.049999999999997</v>
      </c>
      <c r="CH112" s="40">
        <v>5.95</v>
      </c>
      <c r="CI112" s="40">
        <v>39</v>
      </c>
      <c r="CK112"/>
      <c r="CL112"/>
      <c r="CM112"/>
      <c r="CN112"/>
      <c r="CZ112" s="24">
        <v>2822</v>
      </c>
      <c r="DA112" s="40">
        <v>58.39</v>
      </c>
      <c r="DB112" s="40">
        <v>10.509999999999989</v>
      </c>
      <c r="DC112" s="40">
        <v>68.900000000000006</v>
      </c>
      <c r="DE112" s="38" t="s">
        <v>2088</v>
      </c>
      <c r="DF112" s="40">
        <v>10.9</v>
      </c>
      <c r="DG112" s="40">
        <v>1.95999999999999</v>
      </c>
      <c r="DH112" s="40">
        <v>12.86</v>
      </c>
    </row>
    <row r="113" spans="4:112">
      <c r="D113" s="24" t="s">
        <v>413</v>
      </c>
      <c r="E113" s="21">
        <v>1</v>
      </c>
      <c r="G113" s="24" t="s">
        <v>2040</v>
      </c>
      <c r="H113" s="21">
        <v>8.1999999999999993</v>
      </c>
      <c r="J113" s="24" t="s">
        <v>742</v>
      </c>
      <c r="K113" s="21">
        <v>5</v>
      </c>
      <c r="L113" s="21">
        <v>3847.46</v>
      </c>
      <c r="M113" s="21">
        <v>152.539999999999</v>
      </c>
      <c r="N113" s="21">
        <v>4000</v>
      </c>
      <c r="R113" s="27">
        <v>45896</v>
      </c>
      <c r="S113" s="21">
        <v>5</v>
      </c>
      <c r="T113" s="21">
        <v>7314.27</v>
      </c>
      <c r="U113" s="21">
        <v>1316.5699999999981</v>
      </c>
      <c r="V113" s="21">
        <v>8630.84</v>
      </c>
      <c r="X113" s="27">
        <v>45896</v>
      </c>
      <c r="Y113" s="21">
        <v>5</v>
      </c>
      <c r="Z113" s="21">
        <v>-7314.27</v>
      </c>
      <c r="AA113" s="21">
        <v>-1316.57</v>
      </c>
      <c r="AB113" s="21">
        <v>-8630.84</v>
      </c>
      <c r="AD113" s="24" t="s">
        <v>801</v>
      </c>
      <c r="AE113" s="40">
        <v>1</v>
      </c>
      <c r="AF113" s="40">
        <v>1560</v>
      </c>
      <c r="AG113" s="40">
        <v>280.79999999999899</v>
      </c>
      <c r="AH113" s="40">
        <v>1840.8</v>
      </c>
      <c r="AI113" s="40">
        <v>1560</v>
      </c>
      <c r="AJ113" s="40">
        <v>280.79999999999899</v>
      </c>
      <c r="AK113" s="40">
        <v>1840.8</v>
      </c>
      <c r="AL113" s="24" t="s">
        <v>801</v>
      </c>
      <c r="AN113" s="24" t="s">
        <v>801</v>
      </c>
      <c r="AO113" s="21">
        <v>1</v>
      </c>
      <c r="AP113" s="21">
        <v>-1560</v>
      </c>
      <c r="AQ113" s="21">
        <v>-280.8</v>
      </c>
      <c r="AR113" s="21">
        <v>-1840.8</v>
      </c>
      <c r="AS113" s="21" t="str">
        <f t="shared" si="5"/>
        <v>F E001-00000272</v>
      </c>
      <c r="AT113" s="21">
        <f t="shared" si="6"/>
        <v>1</v>
      </c>
      <c r="AU113" s="21">
        <f t="shared" si="7"/>
        <v>0</v>
      </c>
      <c r="AW113" s="8" t="s">
        <v>801</v>
      </c>
      <c r="AX113" s="39">
        <v>1560</v>
      </c>
      <c r="AY113" s="39">
        <v>280.8</v>
      </c>
      <c r="AZ113" s="39">
        <v>1840.8</v>
      </c>
      <c r="BA113">
        <f t="shared" si="8"/>
        <v>1</v>
      </c>
      <c r="BB113">
        <f t="shared" si="9"/>
        <v>1</v>
      </c>
      <c r="BJ113" s="24" t="s">
        <v>801</v>
      </c>
      <c r="BK113" s="40">
        <v>1</v>
      </c>
      <c r="BL113" s="40">
        <v>1560</v>
      </c>
      <c r="BM113" s="40">
        <v>280.79999999999899</v>
      </c>
      <c r="BN113" s="40">
        <v>1840.8</v>
      </c>
      <c r="BO113"/>
      <c r="BP113"/>
      <c r="BQ113"/>
      <c r="BR113"/>
      <c r="BS113"/>
      <c r="BT113"/>
      <c r="BV113"/>
      <c r="BW113"/>
      <c r="BX113"/>
      <c r="BY113"/>
      <c r="CF113" s="24">
        <v>1899</v>
      </c>
      <c r="CG113" s="40">
        <v>169.49</v>
      </c>
      <c r="CH113" s="40">
        <v>30.509999999999899</v>
      </c>
      <c r="CI113" s="40">
        <v>200</v>
      </c>
      <c r="CK113"/>
      <c r="CL113"/>
      <c r="CM113"/>
      <c r="CN113"/>
      <c r="CZ113" s="24">
        <v>2828</v>
      </c>
      <c r="DA113" s="40">
        <v>145.23999999999998</v>
      </c>
      <c r="DB113" s="40">
        <v>26.159999999999847</v>
      </c>
      <c r="DC113" s="40">
        <v>171.4</v>
      </c>
      <c r="DE113" s="38" t="s">
        <v>2089</v>
      </c>
      <c r="DF113" s="40">
        <v>277.12</v>
      </c>
      <c r="DG113" s="40">
        <v>22.8799999999999</v>
      </c>
      <c r="DH113" s="40">
        <v>300</v>
      </c>
    </row>
    <row r="114" spans="4:112">
      <c r="D114" s="24" t="s">
        <v>1675</v>
      </c>
      <c r="E114" s="21">
        <v>1</v>
      </c>
      <c r="G114" s="24" t="s">
        <v>2041</v>
      </c>
      <c r="H114" s="21">
        <v>234.47</v>
      </c>
      <c r="J114" s="24" t="s">
        <v>744</v>
      </c>
      <c r="K114" s="21">
        <v>1</v>
      </c>
      <c r="L114" s="21">
        <v>254.24</v>
      </c>
      <c r="M114" s="21">
        <v>45.759999999999899</v>
      </c>
      <c r="N114" s="21">
        <v>300</v>
      </c>
      <c r="R114" s="27">
        <v>45897</v>
      </c>
      <c r="S114" s="21">
        <v>1</v>
      </c>
      <c r="T114" s="21">
        <v>238.98</v>
      </c>
      <c r="U114" s="21">
        <v>43.02</v>
      </c>
      <c r="V114" s="21">
        <v>282</v>
      </c>
      <c r="X114" s="27">
        <v>45897</v>
      </c>
      <c r="Y114" s="21">
        <v>1</v>
      </c>
      <c r="Z114" s="21">
        <v>-238.98</v>
      </c>
      <c r="AA114" s="21">
        <v>-43.02</v>
      </c>
      <c r="AB114" s="21">
        <v>-282</v>
      </c>
      <c r="AD114" s="24" t="s">
        <v>800</v>
      </c>
      <c r="AE114" s="40">
        <v>1</v>
      </c>
      <c r="AF114" s="40">
        <v>220.34</v>
      </c>
      <c r="AG114" s="40">
        <v>39.659999999999997</v>
      </c>
      <c r="AH114" s="40">
        <v>260</v>
      </c>
      <c r="AI114" s="40">
        <v>220.34</v>
      </c>
      <c r="AJ114" s="40">
        <v>39.659999999999997</v>
      </c>
      <c r="AK114" s="40">
        <v>260</v>
      </c>
      <c r="AL114" s="24" t="s">
        <v>800</v>
      </c>
      <c r="AN114" s="24" t="s">
        <v>800</v>
      </c>
      <c r="AO114" s="21">
        <v>1</v>
      </c>
      <c r="AP114" s="21">
        <v>-220.34</v>
      </c>
      <c r="AQ114" s="21">
        <v>-39.659999999999997</v>
      </c>
      <c r="AR114" s="21">
        <v>-260</v>
      </c>
      <c r="AS114" s="21" t="str">
        <f t="shared" si="5"/>
        <v>F E001-00000275</v>
      </c>
      <c r="AT114" s="21">
        <f t="shared" si="6"/>
        <v>1</v>
      </c>
      <c r="AU114" s="21">
        <f t="shared" si="7"/>
        <v>0</v>
      </c>
      <c r="AW114" s="8" t="s">
        <v>800</v>
      </c>
      <c r="AX114" s="39">
        <v>220.34</v>
      </c>
      <c r="AY114" s="39">
        <v>39.659999999999997</v>
      </c>
      <c r="AZ114" s="39">
        <v>260</v>
      </c>
      <c r="BA114">
        <f t="shared" si="8"/>
        <v>1</v>
      </c>
      <c r="BB114">
        <f t="shared" si="9"/>
        <v>1</v>
      </c>
      <c r="BJ114" s="24" t="s">
        <v>800</v>
      </c>
      <c r="BK114" s="40">
        <v>1</v>
      </c>
      <c r="BL114" s="40">
        <v>220.34</v>
      </c>
      <c r="BM114" s="40">
        <v>39.659999999999997</v>
      </c>
      <c r="BN114" s="40">
        <v>260</v>
      </c>
      <c r="BO114"/>
      <c r="BP114"/>
      <c r="BQ114"/>
      <c r="BR114"/>
      <c r="BS114"/>
      <c r="BT114"/>
      <c r="BV114"/>
      <c r="BW114"/>
      <c r="BX114"/>
      <c r="BY114"/>
      <c r="CF114" s="24">
        <v>1902</v>
      </c>
      <c r="CG114" s="40">
        <v>6425.8</v>
      </c>
      <c r="CH114" s="40">
        <v>1156.6399999999978</v>
      </c>
      <c r="CI114" s="40">
        <v>7582.44</v>
      </c>
      <c r="CK114"/>
      <c r="CL114"/>
      <c r="CM114"/>
      <c r="CN114"/>
      <c r="CZ114" s="24">
        <v>3197</v>
      </c>
      <c r="DA114" s="40">
        <v>109.14</v>
      </c>
      <c r="DB114" s="40">
        <v>19.659999999999979</v>
      </c>
      <c r="DC114" s="40">
        <v>128.80000000000001</v>
      </c>
      <c r="DE114" s="38" t="s">
        <v>2065</v>
      </c>
      <c r="DF114" s="40">
        <v>3.12</v>
      </c>
      <c r="DG114" s="40">
        <v>0.56000000000000005</v>
      </c>
      <c r="DH114" s="40">
        <v>3.68</v>
      </c>
    </row>
    <row r="115" spans="4:112">
      <c r="D115" s="24" t="s">
        <v>421</v>
      </c>
      <c r="E115" s="21">
        <v>1</v>
      </c>
      <c r="G115" s="24" t="s">
        <v>2042</v>
      </c>
      <c r="H115" s="21">
        <v>9.75</v>
      </c>
      <c r="J115" s="24" t="s">
        <v>756</v>
      </c>
      <c r="K115" s="21">
        <v>1</v>
      </c>
      <c r="L115" s="21">
        <v>1283.9000000000001</v>
      </c>
      <c r="M115" s="21">
        <v>231.099999999999</v>
      </c>
      <c r="N115" s="21">
        <v>1515</v>
      </c>
      <c r="R115" s="27">
        <v>45898</v>
      </c>
      <c r="S115" s="21">
        <v>24</v>
      </c>
      <c r="T115" s="21">
        <v>6411.9199999999992</v>
      </c>
      <c r="U115" s="21">
        <v>1154.1299999999972</v>
      </c>
      <c r="V115" s="21">
        <v>7566.05</v>
      </c>
      <c r="X115" s="27">
        <v>45898</v>
      </c>
      <c r="Y115" s="21">
        <v>5</v>
      </c>
      <c r="Z115" s="21">
        <v>-6606.97</v>
      </c>
      <c r="AA115" s="21">
        <v>-1154.1299999999999</v>
      </c>
      <c r="AB115" s="21">
        <v>-7761.1</v>
      </c>
      <c r="AD115" s="24" t="s">
        <v>685</v>
      </c>
      <c r="AE115" s="40">
        <v>1</v>
      </c>
      <c r="AF115" s="40">
        <v>1500</v>
      </c>
      <c r="AG115" s="40">
        <v>270</v>
      </c>
      <c r="AH115" s="40">
        <v>1770</v>
      </c>
      <c r="AI115" s="40">
        <v>1500</v>
      </c>
      <c r="AJ115" s="40">
        <v>270</v>
      </c>
      <c r="AK115" s="40">
        <v>1770</v>
      </c>
      <c r="AL115" s="24" t="s">
        <v>685</v>
      </c>
      <c r="AN115" s="24" t="s">
        <v>685</v>
      </c>
      <c r="AO115" s="21">
        <v>1</v>
      </c>
      <c r="AP115" s="21">
        <v>-1500</v>
      </c>
      <c r="AQ115" s="21">
        <v>-270</v>
      </c>
      <c r="AR115" s="21">
        <v>-1770</v>
      </c>
      <c r="AS115" s="21" t="str">
        <f t="shared" si="5"/>
        <v>F E001-00000277</v>
      </c>
      <c r="AT115" s="21">
        <f t="shared" si="6"/>
        <v>1</v>
      </c>
      <c r="AU115" s="21">
        <f t="shared" si="7"/>
        <v>0</v>
      </c>
      <c r="AW115" s="8" t="s">
        <v>685</v>
      </c>
      <c r="AX115" s="39">
        <v>1500</v>
      </c>
      <c r="AY115" s="39">
        <v>270</v>
      </c>
      <c r="AZ115" s="39">
        <v>1770</v>
      </c>
      <c r="BA115">
        <f t="shared" si="8"/>
        <v>1</v>
      </c>
      <c r="BB115">
        <f t="shared" si="9"/>
        <v>1</v>
      </c>
      <c r="BJ115" s="24" t="s">
        <v>685</v>
      </c>
      <c r="BK115" s="40">
        <v>1</v>
      </c>
      <c r="BL115" s="40">
        <v>1500</v>
      </c>
      <c r="BM115" s="40">
        <v>270</v>
      </c>
      <c r="BN115" s="40">
        <v>1770</v>
      </c>
      <c r="BO115"/>
      <c r="BP115"/>
      <c r="BQ115"/>
      <c r="BR115"/>
      <c r="BS115"/>
      <c r="BT115"/>
      <c r="BV115"/>
      <c r="BW115"/>
      <c r="BX115"/>
      <c r="BY115"/>
      <c r="CF115" s="24">
        <v>1903</v>
      </c>
      <c r="CG115" s="40">
        <v>13100.02</v>
      </c>
      <c r="CH115" s="40">
        <v>2358</v>
      </c>
      <c r="CI115" s="40">
        <v>15458.02</v>
      </c>
      <c r="CK115"/>
      <c r="CL115"/>
      <c r="CM115"/>
      <c r="CN115"/>
      <c r="CZ115" s="24">
        <v>3199</v>
      </c>
      <c r="DA115" s="40">
        <v>593.22</v>
      </c>
      <c r="DB115" s="40">
        <v>106.77999999999901</v>
      </c>
      <c r="DC115" s="40">
        <v>700</v>
      </c>
      <c r="DE115" s="38" t="s">
        <v>2087</v>
      </c>
      <c r="DF115" s="40">
        <v>58.39</v>
      </c>
      <c r="DG115" s="40">
        <v>10.51</v>
      </c>
      <c r="DH115" s="40">
        <v>68.900000000000006</v>
      </c>
    </row>
    <row r="116" spans="4:112">
      <c r="D116" s="24" t="s">
        <v>1676</v>
      </c>
      <c r="E116" s="21">
        <v>1</v>
      </c>
      <c r="G116" s="24" t="s">
        <v>2043</v>
      </c>
      <c r="H116" s="21">
        <v>104.02</v>
      </c>
      <c r="J116" s="24" t="s">
        <v>760</v>
      </c>
      <c r="K116" s="21">
        <v>1</v>
      </c>
      <c r="L116" s="21">
        <v>1900</v>
      </c>
      <c r="M116" s="21">
        <v>342</v>
      </c>
      <c r="N116" s="21">
        <v>2242</v>
      </c>
      <c r="R116" s="27">
        <v>45899</v>
      </c>
      <c r="S116" s="21">
        <v>6</v>
      </c>
      <c r="T116" s="21">
        <v>31139.53</v>
      </c>
      <c r="U116" s="21">
        <v>5605.1099999999888</v>
      </c>
      <c r="V116" s="21">
        <v>36744.639999999999</v>
      </c>
      <c r="X116" s="27">
        <v>45899</v>
      </c>
      <c r="Y116" s="21">
        <v>3</v>
      </c>
      <c r="Z116" s="21">
        <v>-31139.53</v>
      </c>
      <c r="AA116" s="21">
        <v>-5605.1100000000006</v>
      </c>
      <c r="AB116" s="21">
        <v>-36744.639999999999</v>
      </c>
      <c r="AD116" s="24" t="s">
        <v>718</v>
      </c>
      <c r="AE116" s="40">
        <v>1</v>
      </c>
      <c r="AF116" s="40">
        <v>364.41</v>
      </c>
      <c r="AG116" s="40">
        <v>65.589999999999904</v>
      </c>
      <c r="AH116" s="40">
        <v>430</v>
      </c>
      <c r="AI116" s="40">
        <v>364.41</v>
      </c>
      <c r="AJ116" s="40">
        <v>65.589999999999904</v>
      </c>
      <c r="AK116" s="40">
        <v>430</v>
      </c>
      <c r="AL116" s="24" t="s">
        <v>718</v>
      </c>
      <c r="AN116" s="24" t="s">
        <v>718</v>
      </c>
      <c r="AO116" s="21">
        <v>1</v>
      </c>
      <c r="AP116" s="21">
        <v>-364.41</v>
      </c>
      <c r="AQ116" s="21">
        <v>-65.59</v>
      </c>
      <c r="AR116" s="21">
        <v>-430</v>
      </c>
      <c r="AS116" s="21" t="str">
        <f t="shared" si="5"/>
        <v>F E001-00000279</v>
      </c>
      <c r="AT116" s="21">
        <f t="shared" si="6"/>
        <v>1</v>
      </c>
      <c r="AU116" s="21">
        <f t="shared" si="7"/>
        <v>0</v>
      </c>
      <c r="AW116" s="8" t="s">
        <v>718</v>
      </c>
      <c r="AX116" s="39">
        <v>364.41</v>
      </c>
      <c r="AY116" s="39">
        <v>65.59</v>
      </c>
      <c r="AZ116" s="39">
        <v>430</v>
      </c>
      <c r="BA116">
        <f t="shared" si="8"/>
        <v>1</v>
      </c>
      <c r="BB116">
        <f t="shared" si="9"/>
        <v>1</v>
      </c>
      <c r="BJ116" s="24" t="s">
        <v>718</v>
      </c>
      <c r="BK116" s="40">
        <v>1</v>
      </c>
      <c r="BL116" s="40">
        <v>364.41</v>
      </c>
      <c r="BM116" s="40">
        <v>65.589999999999904</v>
      </c>
      <c r="BN116" s="40">
        <v>430</v>
      </c>
      <c r="BO116"/>
      <c r="BP116"/>
      <c r="BQ116"/>
      <c r="BR116"/>
      <c r="BS116"/>
      <c r="BT116"/>
      <c r="BV116"/>
      <c r="BW116"/>
      <c r="BX116"/>
      <c r="BY116"/>
      <c r="CF116" s="24">
        <v>1904</v>
      </c>
      <c r="CG116" s="40">
        <v>3750</v>
      </c>
      <c r="CH116" s="40">
        <v>675</v>
      </c>
      <c r="CI116" s="40">
        <v>4425</v>
      </c>
      <c r="CK116"/>
      <c r="CL116"/>
      <c r="CM116"/>
      <c r="CN116"/>
      <c r="CZ116" s="24">
        <v>3202</v>
      </c>
      <c r="DA116" s="40">
        <v>653.99</v>
      </c>
      <c r="DB116" s="40">
        <v>117.709999999999</v>
      </c>
      <c r="DC116" s="40">
        <v>771.69999999999993</v>
      </c>
      <c r="DE116" s="38" t="s">
        <v>2024</v>
      </c>
      <c r="DF116" s="40">
        <v>45.510000000000005</v>
      </c>
      <c r="DG116" s="40">
        <v>8.18999999999998</v>
      </c>
      <c r="DH116" s="40">
        <v>53.7</v>
      </c>
    </row>
    <row r="117" spans="4:112">
      <c r="D117" s="24" t="s">
        <v>1677</v>
      </c>
      <c r="E117" s="21">
        <v>2</v>
      </c>
      <c r="G117" s="24" t="s">
        <v>2044</v>
      </c>
      <c r="H117" s="21">
        <v>33.489999999999995</v>
      </c>
      <c r="J117" s="24" t="s">
        <v>766</v>
      </c>
      <c r="K117" s="21">
        <v>17</v>
      </c>
      <c r="L117" s="21">
        <v>434.69</v>
      </c>
      <c r="M117" s="21">
        <v>78.249999999999844</v>
      </c>
      <c r="N117" s="21">
        <v>512.94000000000005</v>
      </c>
      <c r="R117" s="27">
        <v>45901</v>
      </c>
      <c r="S117" s="21">
        <v>2</v>
      </c>
      <c r="T117" s="21">
        <v>3061.82</v>
      </c>
      <c r="U117" s="21">
        <v>551.12999999999897</v>
      </c>
      <c r="V117" s="21">
        <v>3612.95</v>
      </c>
      <c r="X117" s="27">
        <v>45900</v>
      </c>
      <c r="Y117" s="21">
        <v>1</v>
      </c>
      <c r="Z117" s="21">
        <v>-86</v>
      </c>
      <c r="AB117" s="21">
        <v>-86</v>
      </c>
      <c r="AD117" s="24" t="s">
        <v>522</v>
      </c>
      <c r="AE117" s="40">
        <v>1</v>
      </c>
      <c r="AF117" s="40">
        <v>1500</v>
      </c>
      <c r="AG117" s="40">
        <v>270</v>
      </c>
      <c r="AH117" s="40">
        <v>1770</v>
      </c>
      <c r="AI117" s="40">
        <v>1500</v>
      </c>
      <c r="AJ117" s="40">
        <v>270</v>
      </c>
      <c r="AK117" s="40">
        <v>1770</v>
      </c>
      <c r="AL117" s="24" t="s">
        <v>522</v>
      </c>
      <c r="AN117" s="24" t="s">
        <v>522</v>
      </c>
      <c r="AO117" s="21">
        <v>1</v>
      </c>
      <c r="AP117" s="21">
        <v>-1500</v>
      </c>
      <c r="AQ117" s="21">
        <v>-270</v>
      </c>
      <c r="AR117" s="21">
        <v>-1770</v>
      </c>
      <c r="AS117" s="21" t="str">
        <f t="shared" si="5"/>
        <v>F E001-00000280</v>
      </c>
      <c r="AT117" s="21">
        <f t="shared" si="6"/>
        <v>1</v>
      </c>
      <c r="AU117" s="21">
        <f t="shared" si="7"/>
        <v>0</v>
      </c>
      <c r="AW117" s="8" t="s">
        <v>522</v>
      </c>
      <c r="AX117" s="39">
        <v>1500</v>
      </c>
      <c r="AY117" s="39">
        <v>270</v>
      </c>
      <c r="AZ117" s="39">
        <v>1770</v>
      </c>
      <c r="BA117">
        <f t="shared" si="8"/>
        <v>1</v>
      </c>
      <c r="BB117">
        <f t="shared" si="9"/>
        <v>1</v>
      </c>
      <c r="BJ117" s="24" t="s">
        <v>522</v>
      </c>
      <c r="BK117" s="40">
        <v>1</v>
      </c>
      <c r="BL117" s="40">
        <v>1500</v>
      </c>
      <c r="BM117" s="40">
        <v>270</v>
      </c>
      <c r="BN117" s="40">
        <v>1770</v>
      </c>
      <c r="BO117"/>
      <c r="BP117"/>
      <c r="BQ117"/>
      <c r="BR117"/>
      <c r="BS117"/>
      <c r="BT117"/>
      <c r="BV117"/>
      <c r="BW117"/>
      <c r="BX117"/>
      <c r="BY117"/>
      <c r="CF117" s="24">
        <v>1905</v>
      </c>
      <c r="CG117" s="40">
        <v>38302.18</v>
      </c>
      <c r="CH117" s="40">
        <v>6894.3899999999885</v>
      </c>
      <c r="CI117" s="40">
        <v>45196.57</v>
      </c>
      <c r="CK117"/>
      <c r="CL117"/>
      <c r="CM117"/>
      <c r="CN117"/>
      <c r="CZ117" s="24">
        <v>3916</v>
      </c>
      <c r="DA117" s="40">
        <v>124</v>
      </c>
      <c r="DB117" s="40">
        <v>22.319999999999901</v>
      </c>
      <c r="DC117" s="40">
        <v>146.32</v>
      </c>
      <c r="DE117" s="38" t="s">
        <v>2086</v>
      </c>
      <c r="DF117" s="40">
        <v>7.25</v>
      </c>
      <c r="DG117" s="40">
        <v>1.31</v>
      </c>
      <c r="DH117" s="40">
        <v>8.56</v>
      </c>
    </row>
    <row r="118" spans="4:112">
      <c r="D118" s="24" t="s">
        <v>1678</v>
      </c>
      <c r="E118" s="21">
        <v>1</v>
      </c>
      <c r="G118" s="24" t="s">
        <v>2045</v>
      </c>
      <c r="H118" s="21">
        <v>6.36</v>
      </c>
      <c r="J118" s="24" t="s">
        <v>769</v>
      </c>
      <c r="K118" s="21">
        <v>1</v>
      </c>
      <c r="L118" s="21">
        <v>5052</v>
      </c>
      <c r="M118" s="21">
        <v>0</v>
      </c>
      <c r="N118" s="21">
        <v>5052</v>
      </c>
      <c r="R118" s="27">
        <v>45902</v>
      </c>
      <c r="S118" s="21">
        <v>4</v>
      </c>
      <c r="T118" s="21">
        <v>2775</v>
      </c>
      <c r="U118" s="21">
        <v>7.2</v>
      </c>
      <c r="V118" s="21">
        <v>2782.2</v>
      </c>
      <c r="X118" s="27">
        <v>45901</v>
      </c>
      <c r="Y118" s="21">
        <v>2</v>
      </c>
      <c r="Z118" s="21">
        <v>-3061.82</v>
      </c>
      <c r="AA118" s="21">
        <v>-551.13</v>
      </c>
      <c r="AB118" s="21">
        <v>-3612.95</v>
      </c>
      <c r="AD118" s="24" t="s">
        <v>694</v>
      </c>
      <c r="AE118" s="40">
        <v>1</v>
      </c>
      <c r="AF118" s="40">
        <v>279.66000000000003</v>
      </c>
      <c r="AG118" s="40">
        <v>50.339999999999897</v>
      </c>
      <c r="AH118" s="40">
        <v>330</v>
      </c>
      <c r="AI118" s="40">
        <v>279.66000000000003</v>
      </c>
      <c r="AJ118" s="40">
        <v>50.339999999999897</v>
      </c>
      <c r="AK118" s="40">
        <v>330</v>
      </c>
      <c r="AL118" s="24" t="s">
        <v>694</v>
      </c>
      <c r="AN118" s="24" t="s">
        <v>694</v>
      </c>
      <c r="AO118" s="21">
        <v>1</v>
      </c>
      <c r="AP118" s="21">
        <v>-279.66000000000003</v>
      </c>
      <c r="AQ118" s="21">
        <v>-50.34</v>
      </c>
      <c r="AR118" s="21">
        <v>-330</v>
      </c>
      <c r="AS118" s="21" t="str">
        <f t="shared" si="5"/>
        <v>F E001-00000282</v>
      </c>
      <c r="AT118" s="21">
        <f t="shared" si="6"/>
        <v>1</v>
      </c>
      <c r="AU118" s="21">
        <f t="shared" si="7"/>
        <v>0</v>
      </c>
      <c r="AW118" s="8" t="s">
        <v>694</v>
      </c>
      <c r="AX118" s="39">
        <v>279.66000000000003</v>
      </c>
      <c r="AY118" s="39">
        <v>50.34</v>
      </c>
      <c r="AZ118" s="39">
        <v>330</v>
      </c>
      <c r="BA118">
        <f t="shared" si="8"/>
        <v>1</v>
      </c>
      <c r="BB118">
        <f t="shared" si="9"/>
        <v>1</v>
      </c>
      <c r="BJ118" s="24" t="s">
        <v>694</v>
      </c>
      <c r="BK118" s="40">
        <v>1</v>
      </c>
      <c r="BL118" s="40">
        <v>279.66000000000003</v>
      </c>
      <c r="BM118" s="40">
        <v>50.339999999999897</v>
      </c>
      <c r="BN118" s="40">
        <v>330</v>
      </c>
      <c r="BO118"/>
      <c r="BP118"/>
      <c r="BQ118"/>
      <c r="BR118"/>
      <c r="BS118"/>
      <c r="BT118"/>
      <c r="BV118"/>
      <c r="BW118"/>
      <c r="BX118"/>
      <c r="BY118"/>
      <c r="CF118" s="24">
        <v>1906</v>
      </c>
      <c r="CG118" s="40">
        <v>19302</v>
      </c>
      <c r="CH118" s="40">
        <v>3474.3599999999801</v>
      </c>
      <c r="CI118" s="40">
        <v>22776.36</v>
      </c>
      <c r="CK118"/>
      <c r="CL118"/>
      <c r="CM118"/>
      <c r="CN118"/>
      <c r="CZ118" s="24">
        <v>3964</v>
      </c>
      <c r="DA118" s="40">
        <v>101.69</v>
      </c>
      <c r="DB118" s="40">
        <v>18.309999999999999</v>
      </c>
      <c r="DC118" s="40">
        <v>120</v>
      </c>
      <c r="DE118" s="38" t="s">
        <v>2551</v>
      </c>
      <c r="DF118" s="40">
        <v>244.92</v>
      </c>
      <c r="DG118" s="40">
        <v>44.08</v>
      </c>
      <c r="DH118" s="40">
        <v>289</v>
      </c>
    </row>
    <row r="119" spans="4:112">
      <c r="D119" s="24" t="s">
        <v>436</v>
      </c>
      <c r="E119" s="21">
        <v>1</v>
      </c>
      <c r="G119" s="24" t="s">
        <v>2046</v>
      </c>
      <c r="H119" s="21">
        <v>11.85</v>
      </c>
      <c r="J119" s="24" t="s">
        <v>772</v>
      </c>
      <c r="K119" s="21">
        <v>2</v>
      </c>
      <c r="L119" s="21">
        <v>596.62</v>
      </c>
      <c r="M119" s="21">
        <v>107.38</v>
      </c>
      <c r="N119" s="21">
        <v>704</v>
      </c>
      <c r="R119" s="27">
        <v>45904</v>
      </c>
      <c r="S119" s="21">
        <v>29</v>
      </c>
      <c r="T119" s="21">
        <v>1172.32</v>
      </c>
      <c r="U119" s="21">
        <v>211.00999999999988</v>
      </c>
      <c r="V119" s="21">
        <v>1383.33</v>
      </c>
      <c r="X119" s="27">
        <v>45902</v>
      </c>
      <c r="Y119" s="21">
        <v>4</v>
      </c>
      <c r="Z119" s="21">
        <v>-2775</v>
      </c>
      <c r="AA119" s="21">
        <v>-7.2</v>
      </c>
      <c r="AB119" s="21">
        <v>-2782.2</v>
      </c>
      <c r="AD119" s="24" t="s">
        <v>646</v>
      </c>
      <c r="AE119" s="40">
        <v>5</v>
      </c>
      <c r="AF119" s="40">
        <v>2076.25</v>
      </c>
      <c r="AG119" s="40">
        <v>373.75</v>
      </c>
      <c r="AH119" s="40">
        <v>2450</v>
      </c>
      <c r="AI119" s="40">
        <v>2076.25</v>
      </c>
      <c r="AJ119" s="40">
        <v>373.75</v>
      </c>
      <c r="AK119" s="40">
        <v>2450</v>
      </c>
      <c r="AL119" s="24" t="s">
        <v>646</v>
      </c>
      <c r="AN119" s="24" t="s">
        <v>646</v>
      </c>
      <c r="AO119" s="21">
        <v>1</v>
      </c>
      <c r="AP119" s="21">
        <v>-2076.25</v>
      </c>
      <c r="AQ119" s="21">
        <v>-373.75</v>
      </c>
      <c r="AR119" s="21">
        <v>-2450</v>
      </c>
      <c r="AS119" s="21" t="str">
        <f t="shared" si="5"/>
        <v>F E001-00000286</v>
      </c>
      <c r="AT119" s="21">
        <f t="shared" si="6"/>
        <v>1</v>
      </c>
      <c r="AU119" s="21">
        <f t="shared" si="7"/>
        <v>0</v>
      </c>
      <c r="AW119" s="8" t="s">
        <v>646</v>
      </c>
      <c r="AX119" s="39">
        <v>2076.25</v>
      </c>
      <c r="AY119" s="39">
        <v>373.75</v>
      </c>
      <c r="AZ119" s="39">
        <v>2450</v>
      </c>
      <c r="BA119">
        <f t="shared" si="8"/>
        <v>1</v>
      </c>
      <c r="BB119">
        <f t="shared" si="9"/>
        <v>1</v>
      </c>
      <c r="BJ119" s="24" t="s">
        <v>646</v>
      </c>
      <c r="BK119" s="40">
        <v>5</v>
      </c>
      <c r="BL119" s="40">
        <v>2076.25</v>
      </c>
      <c r="BM119" s="40">
        <v>373.75</v>
      </c>
      <c r="BN119" s="40">
        <v>2450</v>
      </c>
      <c r="BO119"/>
      <c r="BP119"/>
      <c r="BQ119"/>
      <c r="BR119"/>
      <c r="BS119"/>
      <c r="BT119"/>
      <c r="BV119"/>
      <c r="BW119"/>
      <c r="BX119"/>
      <c r="BY119"/>
      <c r="CF119" s="24">
        <v>1907</v>
      </c>
      <c r="CG119" s="40">
        <v>2000</v>
      </c>
      <c r="CH119" s="40">
        <v>360</v>
      </c>
      <c r="CI119" s="40">
        <v>2360</v>
      </c>
      <c r="CK119"/>
      <c r="CL119"/>
      <c r="CM119"/>
      <c r="CN119"/>
      <c r="CZ119" s="24">
        <v>3976</v>
      </c>
      <c r="DA119" s="40">
        <v>18.73</v>
      </c>
      <c r="DB119" s="40">
        <v>3.3699999999999899</v>
      </c>
      <c r="DC119" s="40">
        <v>22.1</v>
      </c>
      <c r="DE119" s="38" t="s">
        <v>2082</v>
      </c>
      <c r="DF119" s="40">
        <v>211.87</v>
      </c>
      <c r="DG119" s="40">
        <v>38.139999999999901</v>
      </c>
      <c r="DH119" s="40">
        <v>250.01</v>
      </c>
    </row>
    <row r="120" spans="4:112">
      <c r="D120" s="24" t="s">
        <v>1679</v>
      </c>
      <c r="E120" s="21">
        <v>1</v>
      </c>
      <c r="G120" s="24" t="s">
        <v>2047</v>
      </c>
      <c r="H120" s="21">
        <v>26.6</v>
      </c>
      <c r="J120" s="24" t="s">
        <v>785</v>
      </c>
      <c r="K120" s="21">
        <v>1</v>
      </c>
      <c r="L120" s="21">
        <v>78.39</v>
      </c>
      <c r="M120" s="21">
        <v>14.11</v>
      </c>
      <c r="N120" s="21">
        <v>92.5</v>
      </c>
      <c r="R120" s="27">
        <v>45905</v>
      </c>
      <c r="S120" s="21">
        <v>3</v>
      </c>
      <c r="T120" s="21">
        <v>21373.67</v>
      </c>
      <c r="U120" s="21">
        <v>3847.2599999999902</v>
      </c>
      <c r="V120" s="21">
        <v>25220.93</v>
      </c>
      <c r="X120" s="27">
        <v>45903</v>
      </c>
      <c r="Y120" s="21">
        <v>1</v>
      </c>
      <c r="Z120" s="21">
        <v>-3669.15</v>
      </c>
      <c r="AA120" s="21">
        <v>-660.45</v>
      </c>
      <c r="AB120" s="21">
        <v>-4329.6000000000004</v>
      </c>
      <c r="AD120" s="24" t="s">
        <v>537</v>
      </c>
      <c r="AE120" s="40">
        <v>1</v>
      </c>
      <c r="AF120" s="40">
        <v>1661.02</v>
      </c>
      <c r="AG120" s="40">
        <v>298.98</v>
      </c>
      <c r="AH120" s="40">
        <v>1960</v>
      </c>
      <c r="AI120" s="40">
        <v>1661.02</v>
      </c>
      <c r="AJ120" s="40">
        <v>298.98</v>
      </c>
      <c r="AK120" s="40">
        <v>1960</v>
      </c>
      <c r="AL120" s="24" t="s">
        <v>537</v>
      </c>
      <c r="AN120" s="24" t="s">
        <v>537</v>
      </c>
      <c r="AO120" s="21">
        <v>1</v>
      </c>
      <c r="AP120" s="21">
        <v>-1661.02</v>
      </c>
      <c r="AQ120" s="21">
        <v>-298.98</v>
      </c>
      <c r="AR120" s="21">
        <v>-1960</v>
      </c>
      <c r="AS120" s="21" t="str">
        <f t="shared" si="5"/>
        <v>F E001-00000288</v>
      </c>
      <c r="AT120" s="21">
        <f t="shared" si="6"/>
        <v>1</v>
      </c>
      <c r="AU120" s="21">
        <f t="shared" si="7"/>
        <v>0</v>
      </c>
      <c r="AW120" s="8" t="s">
        <v>537</v>
      </c>
      <c r="AX120" s="39">
        <v>1661.02</v>
      </c>
      <c r="AY120" s="39">
        <v>298.98</v>
      </c>
      <c r="AZ120" s="39">
        <v>1960</v>
      </c>
      <c r="BA120">
        <f t="shared" si="8"/>
        <v>1</v>
      </c>
      <c r="BB120">
        <f t="shared" si="9"/>
        <v>1</v>
      </c>
      <c r="BJ120" s="24" t="s">
        <v>537</v>
      </c>
      <c r="BK120" s="40">
        <v>1</v>
      </c>
      <c r="BL120" s="40">
        <v>1661.02</v>
      </c>
      <c r="BM120" s="40">
        <v>298.98</v>
      </c>
      <c r="BN120" s="40">
        <v>1960</v>
      </c>
      <c r="BO120"/>
      <c r="BP120"/>
      <c r="BQ120"/>
      <c r="BR120"/>
      <c r="BS120"/>
      <c r="BT120"/>
      <c r="BV120"/>
      <c r="BW120"/>
      <c r="BX120"/>
      <c r="BY120"/>
      <c r="CF120" s="24">
        <v>1908</v>
      </c>
      <c r="CG120" s="40">
        <v>500</v>
      </c>
      <c r="CH120" s="40">
        <v>90</v>
      </c>
      <c r="CI120" s="40">
        <v>590</v>
      </c>
      <c r="CK120"/>
      <c r="CL120"/>
      <c r="CM120"/>
      <c r="CN120"/>
      <c r="CZ120" s="24">
        <v>3996</v>
      </c>
      <c r="DA120" s="40">
        <v>440</v>
      </c>
      <c r="DB120" s="40">
        <v>79.199999999999989</v>
      </c>
      <c r="DC120" s="40">
        <v>519.20000000000005</v>
      </c>
      <c r="DE120" s="38" t="s">
        <v>2075</v>
      </c>
      <c r="DF120" s="40">
        <v>12.71</v>
      </c>
      <c r="DG120" s="40">
        <v>2.2899999999999898</v>
      </c>
      <c r="DH120" s="40">
        <v>15</v>
      </c>
    </row>
    <row r="121" spans="4:112">
      <c r="D121" s="24" t="s">
        <v>1680</v>
      </c>
      <c r="E121" s="21">
        <v>4</v>
      </c>
      <c r="G121" s="24" t="s">
        <v>2301</v>
      </c>
      <c r="H121" s="21">
        <v>48.14</v>
      </c>
      <c r="J121" s="24" t="s">
        <v>788</v>
      </c>
      <c r="K121" s="21">
        <v>2</v>
      </c>
      <c r="L121" s="21">
        <v>347.46000000000004</v>
      </c>
      <c r="M121" s="21">
        <v>62.5399999999999</v>
      </c>
      <c r="N121" s="21">
        <v>410</v>
      </c>
      <c r="R121" s="27">
        <v>45906</v>
      </c>
      <c r="S121" s="21">
        <v>1</v>
      </c>
      <c r="T121" s="21">
        <v>53</v>
      </c>
      <c r="U121" s="21">
        <v>9.5399999999999991</v>
      </c>
      <c r="V121" s="21">
        <v>62.54</v>
      </c>
      <c r="X121" s="27">
        <v>45904</v>
      </c>
      <c r="Y121" s="21">
        <v>8</v>
      </c>
      <c r="Z121" s="21">
        <v>-1636.4</v>
      </c>
      <c r="AA121" s="21">
        <v>-214.63</v>
      </c>
      <c r="AB121" s="21">
        <v>-1851.03</v>
      </c>
      <c r="AD121" s="24" t="s">
        <v>391</v>
      </c>
      <c r="AE121" s="40">
        <v>1</v>
      </c>
      <c r="AF121" s="40">
        <v>2076.27</v>
      </c>
      <c r="AG121" s="40">
        <v>373.73</v>
      </c>
      <c r="AH121" s="40">
        <v>2450</v>
      </c>
      <c r="AI121" s="40">
        <v>2076.27</v>
      </c>
      <c r="AJ121" s="40">
        <v>373.73</v>
      </c>
      <c r="AK121" s="40">
        <v>2450</v>
      </c>
      <c r="AL121" s="24" t="s">
        <v>391</v>
      </c>
      <c r="AN121" s="24" t="s">
        <v>391</v>
      </c>
      <c r="AO121" s="21">
        <v>1</v>
      </c>
      <c r="AP121" s="21">
        <v>-2076.27</v>
      </c>
      <c r="AQ121" s="21">
        <v>-373.73</v>
      </c>
      <c r="AR121" s="21">
        <v>-2450</v>
      </c>
      <c r="AS121" s="21" t="str">
        <f t="shared" si="5"/>
        <v>F E001-00000293</v>
      </c>
      <c r="AT121" s="21">
        <f t="shared" si="6"/>
        <v>1</v>
      </c>
      <c r="AU121" s="21">
        <f t="shared" si="7"/>
        <v>0</v>
      </c>
      <c r="AW121" s="8" t="s">
        <v>391</v>
      </c>
      <c r="AX121" s="39">
        <v>2076.27</v>
      </c>
      <c r="AY121" s="39">
        <v>373.73</v>
      </c>
      <c r="AZ121" s="39">
        <v>2450</v>
      </c>
      <c r="BA121">
        <f t="shared" si="8"/>
        <v>1</v>
      </c>
      <c r="BB121">
        <f t="shared" si="9"/>
        <v>1</v>
      </c>
      <c r="BJ121" s="24" t="s">
        <v>391</v>
      </c>
      <c r="BK121" s="40">
        <v>1</v>
      </c>
      <c r="BL121" s="40">
        <v>2076.27</v>
      </c>
      <c r="BM121" s="40">
        <v>373.73</v>
      </c>
      <c r="BN121" s="40">
        <v>2450</v>
      </c>
      <c r="BO121"/>
      <c r="BP121"/>
      <c r="BQ121"/>
      <c r="BR121"/>
      <c r="BS121"/>
      <c r="BT121"/>
      <c r="BV121"/>
      <c r="BW121"/>
      <c r="BX121"/>
      <c r="BY121"/>
      <c r="CF121" s="24">
        <v>1909</v>
      </c>
      <c r="CG121" s="40">
        <v>81.78</v>
      </c>
      <c r="CH121" s="40">
        <v>14.71999999999999</v>
      </c>
      <c r="CI121" s="40">
        <v>96.5</v>
      </c>
      <c r="CK121"/>
      <c r="CL121"/>
      <c r="CM121"/>
      <c r="CN121"/>
      <c r="CZ121" s="24">
        <v>4004</v>
      </c>
      <c r="DA121" s="40">
        <v>173.11</v>
      </c>
      <c r="DB121" s="40">
        <v>14.29</v>
      </c>
      <c r="DC121" s="40">
        <v>187.4</v>
      </c>
      <c r="DE121" s="38" t="s">
        <v>2110</v>
      </c>
      <c r="DF121" s="40">
        <v>101.69</v>
      </c>
      <c r="DG121" s="40">
        <v>18.309999999999999</v>
      </c>
      <c r="DH121" s="40">
        <v>120</v>
      </c>
    </row>
    <row r="122" spans="4:112">
      <c r="D122" s="24" t="s">
        <v>1681</v>
      </c>
      <c r="E122" s="21">
        <v>1</v>
      </c>
      <c r="G122" s="24" t="s">
        <v>2048</v>
      </c>
      <c r="H122" s="21">
        <v>4456.09</v>
      </c>
      <c r="J122" s="24" t="s">
        <v>807</v>
      </c>
      <c r="K122" s="21">
        <v>2</v>
      </c>
      <c r="L122" s="21">
        <v>3800</v>
      </c>
      <c r="M122" s="21">
        <v>0</v>
      </c>
      <c r="N122" s="21">
        <v>3800</v>
      </c>
      <c r="R122" s="27">
        <v>45908</v>
      </c>
      <c r="S122" s="21">
        <v>18</v>
      </c>
      <c r="T122" s="21">
        <v>3226.2299999999991</v>
      </c>
      <c r="U122" s="21">
        <v>580.76999999999907</v>
      </c>
      <c r="V122" s="21">
        <v>3807</v>
      </c>
      <c r="X122" s="27">
        <v>45905</v>
      </c>
      <c r="Y122" s="21">
        <v>1</v>
      </c>
      <c r="Z122" s="21">
        <v>-21373.67</v>
      </c>
      <c r="AA122" s="21">
        <v>-3847.26</v>
      </c>
      <c r="AB122" s="21">
        <v>-25220.93</v>
      </c>
      <c r="AD122" s="24" t="s">
        <v>991</v>
      </c>
      <c r="AE122" s="40">
        <v>1</v>
      </c>
      <c r="AF122" s="40">
        <v>411</v>
      </c>
      <c r="AG122" s="40">
        <v>73.98</v>
      </c>
      <c r="AH122" s="40">
        <v>484.98</v>
      </c>
      <c r="AI122" s="40">
        <v>1550.703</v>
      </c>
      <c r="AJ122" s="40">
        <v>279.12654000000003</v>
      </c>
      <c r="AK122" s="40">
        <v>1829.8295400000002</v>
      </c>
      <c r="AL122" s="24" t="s">
        <v>991</v>
      </c>
      <c r="AN122" s="24" t="s">
        <v>991</v>
      </c>
      <c r="AO122" s="21">
        <v>1</v>
      </c>
      <c r="AP122" s="21">
        <v>-1550.7</v>
      </c>
      <c r="AQ122" s="21">
        <v>-279.13</v>
      </c>
      <c r="AR122" s="21">
        <v>-1829.83</v>
      </c>
      <c r="AS122" s="21" t="str">
        <f t="shared" si="5"/>
        <v>F E001-00000303</v>
      </c>
      <c r="AT122" s="29">
        <f t="shared" si="6"/>
        <v>0</v>
      </c>
      <c r="AU122" s="29">
        <f t="shared" si="7"/>
        <v>-1344.85</v>
      </c>
      <c r="AW122" s="8" t="s">
        <v>991</v>
      </c>
      <c r="AX122" s="39">
        <v>1550.7</v>
      </c>
      <c r="AY122" s="39">
        <v>279.13</v>
      </c>
      <c r="AZ122" s="39">
        <v>1829.83</v>
      </c>
      <c r="BA122">
        <f t="shared" si="8"/>
        <v>1</v>
      </c>
      <c r="BB122">
        <f t="shared" si="9"/>
        <v>0</v>
      </c>
      <c r="BJ122" s="24" t="s">
        <v>991</v>
      </c>
      <c r="BK122" s="40">
        <v>1</v>
      </c>
      <c r="BL122" s="40">
        <v>1550.703</v>
      </c>
      <c r="BM122" s="40">
        <v>279.12654000000003</v>
      </c>
      <c r="BN122" s="40">
        <v>1829.8295400000002</v>
      </c>
      <c r="BO122"/>
      <c r="BP122"/>
      <c r="BQ122"/>
      <c r="BR122"/>
      <c r="BS122"/>
      <c r="BT122"/>
      <c r="BV122"/>
      <c r="BW122"/>
      <c r="BX122"/>
      <c r="BY122"/>
      <c r="CF122" s="24">
        <v>1910</v>
      </c>
      <c r="CG122" s="40">
        <v>1023</v>
      </c>
      <c r="CH122" s="40">
        <v>112.13999999999999</v>
      </c>
      <c r="CI122" s="40">
        <v>1135.1400000000001</v>
      </c>
      <c r="CK122"/>
      <c r="CL122"/>
      <c r="CM122"/>
      <c r="CN122"/>
      <c r="CZ122" s="24">
        <v>4117</v>
      </c>
      <c r="DA122" s="40">
        <v>9627.19</v>
      </c>
      <c r="DB122" s="40">
        <v>0</v>
      </c>
      <c r="DC122" s="40">
        <v>9627.19</v>
      </c>
      <c r="DE122" s="38" t="s">
        <v>1824</v>
      </c>
      <c r="DF122" s="40">
        <v>237.29</v>
      </c>
      <c r="DG122" s="40">
        <v>42.71</v>
      </c>
      <c r="DH122" s="40">
        <v>280</v>
      </c>
    </row>
    <row r="123" spans="4:112">
      <c r="D123" s="24" t="s">
        <v>437</v>
      </c>
      <c r="E123" s="21">
        <v>2</v>
      </c>
      <c r="G123" s="24" t="s">
        <v>833</v>
      </c>
      <c r="H123" s="21">
        <v>513.04999999999995</v>
      </c>
      <c r="J123" s="24" t="s">
        <v>838</v>
      </c>
      <c r="K123" s="21">
        <v>2</v>
      </c>
      <c r="L123" s="21">
        <v>861</v>
      </c>
      <c r="M123" s="21">
        <v>154.98000000000002</v>
      </c>
      <c r="N123" s="21">
        <v>1015.98</v>
      </c>
      <c r="R123" s="27">
        <v>45909</v>
      </c>
      <c r="S123" s="21">
        <v>3</v>
      </c>
      <c r="T123" s="21">
        <v>4320</v>
      </c>
      <c r="U123" s="21">
        <v>243</v>
      </c>
      <c r="V123" s="21">
        <v>4563</v>
      </c>
      <c r="X123" s="27">
        <v>45906</v>
      </c>
      <c r="Y123" s="21">
        <v>3</v>
      </c>
      <c r="Z123" s="21">
        <v>-358.11</v>
      </c>
      <c r="AA123" s="21">
        <v>-9.5399999999999991</v>
      </c>
      <c r="AB123" s="21">
        <v>-367.65000000000003</v>
      </c>
      <c r="AD123" s="24" t="s">
        <v>837</v>
      </c>
      <c r="AE123" s="40">
        <v>1</v>
      </c>
      <c r="AF123" s="40">
        <v>450</v>
      </c>
      <c r="AG123" s="40">
        <v>81</v>
      </c>
      <c r="AH123" s="40">
        <v>531</v>
      </c>
      <c r="AI123" s="40">
        <v>450</v>
      </c>
      <c r="AJ123" s="40">
        <v>81</v>
      </c>
      <c r="AK123" s="40">
        <v>531</v>
      </c>
      <c r="AL123" s="24" t="s">
        <v>837</v>
      </c>
      <c r="AN123" s="24" t="s">
        <v>837</v>
      </c>
      <c r="AO123" s="21">
        <v>1</v>
      </c>
      <c r="AP123" s="21">
        <v>-450</v>
      </c>
      <c r="AQ123" s="21">
        <v>-81</v>
      </c>
      <c r="AR123" s="21">
        <v>-531</v>
      </c>
      <c r="AS123" s="21" t="str">
        <f t="shared" si="5"/>
        <v>F E001-00000307</v>
      </c>
      <c r="AT123" s="21">
        <f t="shared" si="6"/>
        <v>1</v>
      </c>
      <c r="AU123" s="21">
        <f t="shared" si="7"/>
        <v>0</v>
      </c>
      <c r="AW123" s="8" t="s">
        <v>837</v>
      </c>
      <c r="AX123" s="39">
        <v>450</v>
      </c>
      <c r="AY123" s="39">
        <v>81</v>
      </c>
      <c r="AZ123" s="39">
        <v>531</v>
      </c>
      <c r="BA123">
        <f t="shared" si="8"/>
        <v>1</v>
      </c>
      <c r="BB123">
        <f t="shared" si="9"/>
        <v>1</v>
      </c>
      <c r="BJ123" s="24" t="s">
        <v>837</v>
      </c>
      <c r="BK123" s="40">
        <v>1</v>
      </c>
      <c r="BL123" s="40">
        <v>450</v>
      </c>
      <c r="BM123" s="40">
        <v>81</v>
      </c>
      <c r="BN123" s="40">
        <v>531</v>
      </c>
      <c r="BO123"/>
      <c r="BP123"/>
      <c r="BQ123"/>
      <c r="BR123"/>
      <c r="BS123"/>
      <c r="BT123"/>
      <c r="BV123"/>
      <c r="BW123"/>
      <c r="BX123"/>
      <c r="BY123"/>
      <c r="CF123" s="24">
        <v>1911</v>
      </c>
      <c r="CG123" s="40">
        <v>2282.52</v>
      </c>
      <c r="CH123" s="40">
        <v>410.849999999999</v>
      </c>
      <c r="CI123" s="40">
        <v>2693.37</v>
      </c>
      <c r="CK123"/>
      <c r="CL123"/>
      <c r="CM123"/>
      <c r="CN123"/>
      <c r="CZ123" s="24">
        <v>4421</v>
      </c>
      <c r="DA123" s="40">
        <v>2883.59</v>
      </c>
      <c r="DB123" s="40">
        <v>0</v>
      </c>
      <c r="DC123" s="40">
        <v>2883.59</v>
      </c>
      <c r="DE123" s="38" t="s">
        <v>2046</v>
      </c>
      <c r="DF123" s="40">
        <v>11.85</v>
      </c>
      <c r="DG123" s="40">
        <v>2.1399999999999988</v>
      </c>
      <c r="DH123" s="40">
        <v>13.989999999999998</v>
      </c>
    </row>
    <row r="124" spans="4:112">
      <c r="D124" s="24" t="s">
        <v>439</v>
      </c>
      <c r="E124" s="21">
        <v>1</v>
      </c>
      <c r="G124" s="24" t="s">
        <v>2049</v>
      </c>
      <c r="H124" s="21">
        <v>820</v>
      </c>
      <c r="J124" s="24" t="s">
        <v>835</v>
      </c>
      <c r="K124" s="21">
        <v>1</v>
      </c>
      <c r="L124" s="21">
        <v>6.9</v>
      </c>
      <c r="M124" s="21">
        <v>0</v>
      </c>
      <c r="N124" s="21">
        <v>6.9</v>
      </c>
      <c r="R124" s="27">
        <v>45910</v>
      </c>
      <c r="S124" s="21">
        <v>1</v>
      </c>
      <c r="T124" s="21">
        <v>150</v>
      </c>
      <c r="U124" s="21">
        <v>27</v>
      </c>
      <c r="V124" s="21">
        <v>177</v>
      </c>
      <c r="X124" s="27">
        <v>45908</v>
      </c>
      <c r="Y124" s="21">
        <v>2</v>
      </c>
      <c r="Z124" s="21">
        <v>-3367.73</v>
      </c>
      <c r="AA124" s="21">
        <v>-580.77</v>
      </c>
      <c r="AB124" s="21">
        <v>-3948.5</v>
      </c>
      <c r="AD124" s="24" t="s">
        <v>897</v>
      </c>
      <c r="AE124" s="40">
        <v>2</v>
      </c>
      <c r="AF124" s="40">
        <v>421.9</v>
      </c>
      <c r="AG124" s="40">
        <v>75.939999999999799</v>
      </c>
      <c r="AH124" s="40">
        <v>497.84</v>
      </c>
      <c r="AI124" s="40">
        <v>421.9</v>
      </c>
      <c r="AJ124" s="40">
        <v>75.939999999999799</v>
      </c>
      <c r="AK124" s="40">
        <v>497.84</v>
      </c>
      <c r="AL124" s="24" t="s">
        <v>897</v>
      </c>
      <c r="AN124" s="24" t="s">
        <v>897</v>
      </c>
      <c r="AO124" s="21">
        <v>1</v>
      </c>
      <c r="AP124" s="21">
        <v>-421.9</v>
      </c>
      <c r="AQ124" s="21">
        <v>-75.94</v>
      </c>
      <c r="AR124" s="21">
        <v>-497.84</v>
      </c>
      <c r="AS124" s="21" t="str">
        <f t="shared" si="5"/>
        <v>F E001-00000354</v>
      </c>
      <c r="AT124" s="21">
        <f t="shared" si="6"/>
        <v>1</v>
      </c>
      <c r="AU124" s="21">
        <f t="shared" si="7"/>
        <v>0</v>
      </c>
      <c r="AW124" s="8" t="s">
        <v>897</v>
      </c>
      <c r="AX124" s="39">
        <v>421.9</v>
      </c>
      <c r="AY124" s="39">
        <v>75.94</v>
      </c>
      <c r="AZ124" s="39">
        <v>497.84</v>
      </c>
      <c r="BA124">
        <f t="shared" si="8"/>
        <v>1</v>
      </c>
      <c r="BB124">
        <f t="shared" si="9"/>
        <v>1</v>
      </c>
      <c r="BJ124" s="24" t="s">
        <v>897</v>
      </c>
      <c r="BK124" s="40">
        <v>2</v>
      </c>
      <c r="BL124" s="40">
        <v>421.9</v>
      </c>
      <c r="BM124" s="40">
        <v>75.939999999999799</v>
      </c>
      <c r="BN124" s="40">
        <v>497.84</v>
      </c>
      <c r="BO124"/>
      <c r="BP124"/>
      <c r="BQ124"/>
      <c r="BR124"/>
      <c r="BS124"/>
      <c r="BT124"/>
      <c r="BV124"/>
      <c r="BW124"/>
      <c r="BX124"/>
      <c r="BY124"/>
      <c r="CF124" s="24">
        <v>1912</v>
      </c>
      <c r="CG124" s="40">
        <v>6090.3</v>
      </c>
      <c r="CH124" s="40">
        <v>693.89999999999759</v>
      </c>
      <c r="CI124" s="40">
        <v>6784.2</v>
      </c>
      <c r="CK124"/>
      <c r="CL124"/>
      <c r="CM124"/>
      <c r="CN124"/>
      <c r="CZ124" s="24">
        <v>4658</v>
      </c>
      <c r="DA124" s="40">
        <v>950</v>
      </c>
      <c r="DB124" s="40">
        <v>171</v>
      </c>
      <c r="DC124" s="40">
        <v>1121</v>
      </c>
      <c r="DE124" s="38" t="s">
        <v>2045</v>
      </c>
      <c r="DF124" s="40">
        <v>6.36</v>
      </c>
      <c r="DG124" s="40">
        <v>1.1399999999999899</v>
      </c>
      <c r="DH124" s="40">
        <v>7.5</v>
      </c>
    </row>
    <row r="125" spans="4:112">
      <c r="D125" s="24" t="s">
        <v>1682</v>
      </c>
      <c r="E125" s="21">
        <v>1</v>
      </c>
      <c r="G125" s="24" t="s">
        <v>2050</v>
      </c>
      <c r="H125" s="21">
        <v>214.9</v>
      </c>
      <c r="J125" s="24" t="s">
        <v>848</v>
      </c>
      <c r="K125" s="21">
        <v>1</v>
      </c>
      <c r="L125" s="21">
        <v>1600</v>
      </c>
      <c r="M125" s="21">
        <v>288</v>
      </c>
      <c r="N125" s="21">
        <v>1888</v>
      </c>
      <c r="R125" s="27">
        <v>45911</v>
      </c>
      <c r="S125" s="21">
        <v>3</v>
      </c>
      <c r="T125" s="21">
        <v>1025.08</v>
      </c>
      <c r="U125" s="21">
        <v>184.51999999999978</v>
      </c>
      <c r="V125" s="21">
        <v>1209.5999999999999</v>
      </c>
      <c r="X125" s="27">
        <v>45909</v>
      </c>
      <c r="Y125" s="21">
        <v>5</v>
      </c>
      <c r="Z125" s="21">
        <v>-6600.33</v>
      </c>
      <c r="AA125" s="21">
        <v>-653.47</v>
      </c>
      <c r="AB125" s="21">
        <v>-7253.8</v>
      </c>
      <c r="AD125" s="24" t="s">
        <v>626</v>
      </c>
      <c r="AE125" s="40">
        <v>1</v>
      </c>
      <c r="AF125" s="40">
        <v>310</v>
      </c>
      <c r="AG125" s="40">
        <v>55.8</v>
      </c>
      <c r="AH125" s="40">
        <v>365.8</v>
      </c>
      <c r="AI125" s="40">
        <v>310</v>
      </c>
      <c r="AJ125" s="40">
        <v>55.8</v>
      </c>
      <c r="AK125" s="40">
        <v>365.8</v>
      </c>
      <c r="AL125" s="24" t="s">
        <v>626</v>
      </c>
      <c r="AN125" s="24" t="s">
        <v>626</v>
      </c>
      <c r="AO125" s="21">
        <v>1</v>
      </c>
      <c r="AP125" s="21">
        <v>-310</v>
      </c>
      <c r="AQ125" s="21">
        <v>-55.8</v>
      </c>
      <c r="AR125" s="21">
        <v>-365.8</v>
      </c>
      <c r="AS125" s="21" t="str">
        <f t="shared" si="5"/>
        <v>F E001-00000437</v>
      </c>
      <c r="AT125" s="21">
        <f t="shared" si="6"/>
        <v>1</v>
      </c>
      <c r="AU125" s="21">
        <f t="shared" si="7"/>
        <v>0</v>
      </c>
      <c r="AW125" s="8" t="s">
        <v>626</v>
      </c>
      <c r="AX125" s="39">
        <v>310</v>
      </c>
      <c r="AY125" s="39">
        <v>55.8</v>
      </c>
      <c r="AZ125" s="39">
        <v>365.8</v>
      </c>
      <c r="BA125">
        <f t="shared" si="8"/>
        <v>1</v>
      </c>
      <c r="BB125">
        <f t="shared" si="9"/>
        <v>1</v>
      </c>
      <c r="BJ125" s="24" t="s">
        <v>626</v>
      </c>
      <c r="BK125" s="40">
        <v>1</v>
      </c>
      <c r="BL125" s="40">
        <v>310</v>
      </c>
      <c r="BM125" s="40">
        <v>55.8</v>
      </c>
      <c r="BN125" s="40">
        <v>365.8</v>
      </c>
      <c r="BO125"/>
      <c r="BP125"/>
      <c r="BQ125"/>
      <c r="BR125"/>
      <c r="BS125"/>
      <c r="BT125"/>
      <c r="BV125"/>
      <c r="BW125"/>
      <c r="BX125"/>
      <c r="BY125"/>
      <c r="CF125" s="24">
        <v>1913</v>
      </c>
      <c r="CG125" s="40">
        <v>277.12</v>
      </c>
      <c r="CH125" s="40">
        <v>22.8799999999999</v>
      </c>
      <c r="CI125" s="40">
        <v>300</v>
      </c>
      <c r="CK125"/>
      <c r="CL125"/>
      <c r="CM125"/>
      <c r="CN125"/>
      <c r="CZ125" s="24">
        <v>4732</v>
      </c>
      <c r="DA125" s="40">
        <v>3750</v>
      </c>
      <c r="DB125" s="40">
        <v>-300</v>
      </c>
      <c r="DC125" s="40">
        <v>3450</v>
      </c>
      <c r="DE125" s="38" t="s">
        <v>2105</v>
      </c>
      <c r="DF125" s="40">
        <v>288</v>
      </c>
      <c r="DG125" s="40">
        <v>51.839999999999897</v>
      </c>
      <c r="DH125" s="40">
        <v>339.84</v>
      </c>
    </row>
    <row r="126" spans="4:112">
      <c r="D126" s="24" t="s">
        <v>343</v>
      </c>
      <c r="E126" s="21">
        <v>1</v>
      </c>
      <c r="G126" s="24" t="s">
        <v>2051</v>
      </c>
      <c r="H126" s="21">
        <v>570</v>
      </c>
      <c r="J126" s="24" t="s">
        <v>858</v>
      </c>
      <c r="K126" s="21">
        <v>2</v>
      </c>
      <c r="L126" s="21">
        <v>949.15</v>
      </c>
      <c r="M126" s="21">
        <v>170.84999999999991</v>
      </c>
      <c r="N126" s="21">
        <v>1120</v>
      </c>
      <c r="R126" s="27">
        <v>45912</v>
      </c>
      <c r="S126" s="21">
        <v>5</v>
      </c>
      <c r="T126" s="21">
        <v>1345.68</v>
      </c>
      <c r="U126" s="21">
        <v>170.219999999999</v>
      </c>
      <c r="V126" s="21">
        <v>1515.9</v>
      </c>
      <c r="X126" s="27">
        <v>45910</v>
      </c>
      <c r="Y126" s="21">
        <v>3</v>
      </c>
      <c r="Z126" s="21">
        <v>-378.93</v>
      </c>
      <c r="AA126" s="21">
        <v>-27</v>
      </c>
      <c r="AB126" s="21">
        <v>-405.93</v>
      </c>
      <c r="AD126" s="24" t="s">
        <v>595</v>
      </c>
      <c r="AE126" s="40">
        <v>1</v>
      </c>
      <c r="AF126" s="40">
        <v>130</v>
      </c>
      <c r="AG126" s="40">
        <v>23.4</v>
      </c>
      <c r="AH126" s="40">
        <v>153.4</v>
      </c>
      <c r="AI126" s="40">
        <v>130</v>
      </c>
      <c r="AJ126" s="40">
        <v>23.4</v>
      </c>
      <c r="AK126" s="40">
        <v>153.4</v>
      </c>
      <c r="AL126" s="24" t="s">
        <v>595</v>
      </c>
      <c r="AN126" s="24" t="s">
        <v>595</v>
      </c>
      <c r="AO126" s="21">
        <v>1</v>
      </c>
      <c r="AP126" s="21">
        <v>-130</v>
      </c>
      <c r="AQ126" s="21">
        <v>-23.4</v>
      </c>
      <c r="AR126" s="21">
        <v>-153.4</v>
      </c>
      <c r="AS126" s="21" t="str">
        <f t="shared" si="5"/>
        <v>F E001-00000441</v>
      </c>
      <c r="AT126" s="21">
        <f t="shared" si="6"/>
        <v>1</v>
      </c>
      <c r="AU126" s="21">
        <f t="shared" si="7"/>
        <v>0</v>
      </c>
      <c r="AW126" s="8" t="s">
        <v>595</v>
      </c>
      <c r="AX126" s="39">
        <v>130</v>
      </c>
      <c r="AY126" s="39">
        <v>23.4</v>
      </c>
      <c r="AZ126" s="39">
        <v>153.4</v>
      </c>
      <c r="BA126">
        <f t="shared" si="8"/>
        <v>1</v>
      </c>
      <c r="BB126">
        <f t="shared" si="9"/>
        <v>1</v>
      </c>
      <c r="BJ126" s="24" t="s">
        <v>595</v>
      </c>
      <c r="BK126" s="40">
        <v>1</v>
      </c>
      <c r="BL126" s="40">
        <v>130</v>
      </c>
      <c r="BM126" s="40">
        <v>23.4</v>
      </c>
      <c r="BN126" s="40">
        <v>153.4</v>
      </c>
      <c r="BO126"/>
      <c r="BP126"/>
      <c r="BQ126"/>
      <c r="BR126"/>
      <c r="BS126"/>
      <c r="BT126"/>
      <c r="BV126"/>
      <c r="BW126"/>
      <c r="BX126"/>
      <c r="BY126"/>
      <c r="CF126" s="24">
        <v>1915</v>
      </c>
      <c r="CG126" s="40">
        <v>1600</v>
      </c>
      <c r="CH126" s="40">
        <v>288</v>
      </c>
      <c r="CI126" s="40">
        <v>1888</v>
      </c>
      <c r="CK126"/>
      <c r="CL126"/>
      <c r="CM126"/>
      <c r="CN126"/>
      <c r="CZ126" s="24">
        <v>4771</v>
      </c>
      <c r="DA126" s="40">
        <v>214.9</v>
      </c>
      <c r="DB126" s="40">
        <v>38.68</v>
      </c>
      <c r="DC126" s="40">
        <v>253.58</v>
      </c>
      <c r="DE126" s="38" t="s">
        <v>2526</v>
      </c>
      <c r="DF126" s="40">
        <v>262.70999999999998</v>
      </c>
      <c r="DG126" s="40">
        <v>47.29</v>
      </c>
      <c r="DH126" s="40">
        <v>310</v>
      </c>
    </row>
    <row r="127" spans="4:112">
      <c r="D127" s="24" t="s">
        <v>442</v>
      </c>
      <c r="E127" s="21">
        <v>2</v>
      </c>
      <c r="G127" s="24" t="s">
        <v>2052</v>
      </c>
      <c r="H127" s="21">
        <v>51.69</v>
      </c>
      <c r="J127" s="24" t="s">
        <v>92</v>
      </c>
      <c r="K127" s="21">
        <v>8</v>
      </c>
      <c r="L127" s="21">
        <v>6440.68</v>
      </c>
      <c r="M127" s="21">
        <v>1159.3199999999918</v>
      </c>
      <c r="N127" s="21">
        <v>7600.0000000000009</v>
      </c>
      <c r="R127" s="27">
        <v>45914</v>
      </c>
      <c r="S127" s="21">
        <v>1</v>
      </c>
      <c r="T127" s="21">
        <v>109.32</v>
      </c>
      <c r="U127" s="21">
        <v>19.68</v>
      </c>
      <c r="V127" s="21">
        <v>129</v>
      </c>
      <c r="X127" s="27">
        <v>45911</v>
      </c>
      <c r="Y127" s="21">
        <v>6</v>
      </c>
      <c r="Z127" s="21">
        <v>-1878.95</v>
      </c>
      <c r="AA127" s="21">
        <v>-321.35000000000002</v>
      </c>
      <c r="AB127" s="21">
        <v>-2200.3000000000002</v>
      </c>
      <c r="AD127" s="24" t="s">
        <v>1009</v>
      </c>
      <c r="AE127" s="40">
        <v>1</v>
      </c>
      <c r="AF127" s="40">
        <v>18794.919999999998</v>
      </c>
      <c r="AG127" s="40">
        <v>3383.09</v>
      </c>
      <c r="AH127" s="40">
        <v>22178.01</v>
      </c>
      <c r="AI127" s="40">
        <v>18794.919999999998</v>
      </c>
      <c r="AJ127" s="40">
        <v>3383.09</v>
      </c>
      <c r="AK127" s="40">
        <v>22178.01</v>
      </c>
      <c r="AL127" s="24" t="s">
        <v>1009</v>
      </c>
      <c r="AN127" s="24" t="s">
        <v>1009</v>
      </c>
      <c r="AO127" s="21">
        <v>1</v>
      </c>
      <c r="AP127" s="21">
        <v>-18794.919999999998</v>
      </c>
      <c r="AQ127" s="21">
        <v>-3383.09</v>
      </c>
      <c r="AR127" s="21">
        <v>-22178.01</v>
      </c>
      <c r="AS127" s="21" t="str">
        <f t="shared" si="5"/>
        <v>F E001-00000474</v>
      </c>
      <c r="AT127" s="21">
        <f t="shared" si="6"/>
        <v>1</v>
      </c>
      <c r="AU127" s="21">
        <f t="shared" si="7"/>
        <v>0</v>
      </c>
      <c r="AW127" s="8" t="s">
        <v>1009</v>
      </c>
      <c r="AX127" s="39">
        <v>18794.919999999998</v>
      </c>
      <c r="AY127" s="39">
        <v>3383.09</v>
      </c>
      <c r="AZ127" s="39">
        <v>22178.01</v>
      </c>
      <c r="BA127">
        <f t="shared" si="8"/>
        <v>1</v>
      </c>
      <c r="BB127">
        <f t="shared" si="9"/>
        <v>1</v>
      </c>
      <c r="BJ127" s="24" t="s">
        <v>1009</v>
      </c>
      <c r="BK127" s="40">
        <v>1</v>
      </c>
      <c r="BL127" s="40">
        <v>18794.919999999998</v>
      </c>
      <c r="BM127" s="40">
        <v>3383.09</v>
      </c>
      <c r="BN127" s="40">
        <v>22178.01</v>
      </c>
      <c r="BO127"/>
      <c r="BP127"/>
      <c r="BQ127"/>
      <c r="BR127"/>
      <c r="BS127"/>
      <c r="BT127"/>
      <c r="BV127"/>
      <c r="BW127"/>
      <c r="BX127"/>
      <c r="BY127"/>
      <c r="CF127" s="24">
        <v>1916</v>
      </c>
      <c r="CG127" s="40">
        <v>188.46999999999997</v>
      </c>
      <c r="CH127" s="40">
        <v>33.93999999999992</v>
      </c>
      <c r="CI127" s="40">
        <v>222.41000000000003</v>
      </c>
      <c r="CK127"/>
      <c r="CL127"/>
      <c r="CM127"/>
      <c r="CN127"/>
      <c r="CZ127" s="24">
        <v>4858</v>
      </c>
      <c r="DA127" s="40">
        <v>150</v>
      </c>
      <c r="DB127" s="40">
        <v>27</v>
      </c>
      <c r="DC127" s="40">
        <v>177</v>
      </c>
      <c r="DE127" s="38" t="s">
        <v>2037</v>
      </c>
      <c r="DF127" s="40">
        <v>341.9</v>
      </c>
      <c r="DG127" s="40">
        <v>60.3</v>
      </c>
      <c r="DH127" s="40">
        <v>402.2</v>
      </c>
    </row>
    <row r="128" spans="4:112">
      <c r="D128" s="24" t="s">
        <v>1683</v>
      </c>
      <c r="E128" s="21">
        <v>2</v>
      </c>
      <c r="G128" s="24" t="s">
        <v>2053</v>
      </c>
      <c r="H128" s="21">
        <v>1624</v>
      </c>
      <c r="J128" s="24" t="s">
        <v>903</v>
      </c>
      <c r="K128" s="21">
        <v>2</v>
      </c>
      <c r="L128" s="21">
        <v>912</v>
      </c>
      <c r="M128" s="21">
        <v>164.159999999999</v>
      </c>
      <c r="N128" s="21">
        <v>1076.1599999999999</v>
      </c>
      <c r="R128" s="27">
        <v>45916</v>
      </c>
      <c r="S128" s="21">
        <v>1</v>
      </c>
      <c r="T128" s="21">
        <v>972.03</v>
      </c>
      <c r="U128" s="21">
        <v>174.97</v>
      </c>
      <c r="V128" s="21">
        <v>1147</v>
      </c>
      <c r="X128" s="27">
        <v>45912</v>
      </c>
      <c r="Y128" s="21">
        <v>5</v>
      </c>
      <c r="Z128" s="21">
        <v>-1455.68</v>
      </c>
      <c r="AA128" s="21">
        <v>-190.01999999999998</v>
      </c>
      <c r="AB128" s="21">
        <v>-1645.6999999999998</v>
      </c>
      <c r="AD128" s="24" t="s">
        <v>1008</v>
      </c>
      <c r="AE128" s="40">
        <v>1</v>
      </c>
      <c r="AF128" s="40">
        <v>18758.310000000001</v>
      </c>
      <c r="AG128" s="40">
        <v>3376.5</v>
      </c>
      <c r="AH128" s="40">
        <v>22134.81</v>
      </c>
      <c r="AI128" s="40">
        <v>18758.310000000001</v>
      </c>
      <c r="AJ128" s="40">
        <v>3376.5</v>
      </c>
      <c r="AK128" s="40">
        <v>22134.81</v>
      </c>
      <c r="AL128" s="24" t="s">
        <v>1008</v>
      </c>
      <c r="AN128" s="24" t="s">
        <v>1008</v>
      </c>
      <c r="AO128" s="21">
        <v>1</v>
      </c>
      <c r="AP128" s="21">
        <v>-18758.310000000001</v>
      </c>
      <c r="AQ128" s="21">
        <v>-3376.5</v>
      </c>
      <c r="AR128" s="21">
        <v>-22134.81</v>
      </c>
      <c r="AS128" s="21" t="str">
        <f t="shared" si="5"/>
        <v>F E001-00000475</v>
      </c>
      <c r="AT128" s="21">
        <f t="shared" si="6"/>
        <v>1</v>
      </c>
      <c r="AU128" s="21">
        <f t="shared" si="7"/>
        <v>0</v>
      </c>
      <c r="AW128" s="8" t="s">
        <v>1008</v>
      </c>
      <c r="AX128" s="39">
        <v>18758.310000000001</v>
      </c>
      <c r="AY128" s="39">
        <v>3376.5</v>
      </c>
      <c r="AZ128" s="39">
        <v>22134.81</v>
      </c>
      <c r="BA128">
        <f t="shared" si="8"/>
        <v>1</v>
      </c>
      <c r="BB128">
        <f t="shared" si="9"/>
        <v>1</v>
      </c>
      <c r="BJ128" s="24" t="s">
        <v>1008</v>
      </c>
      <c r="BK128" s="40">
        <v>1</v>
      </c>
      <c r="BL128" s="40">
        <v>18758.310000000001</v>
      </c>
      <c r="BM128" s="40">
        <v>3376.5</v>
      </c>
      <c r="BN128" s="40">
        <v>22134.81</v>
      </c>
      <c r="BO128"/>
      <c r="BP128"/>
      <c r="BQ128"/>
      <c r="BR128"/>
      <c r="BS128"/>
      <c r="BT128"/>
      <c r="BV128"/>
      <c r="BW128"/>
      <c r="BX128"/>
      <c r="BY128"/>
      <c r="CF128" s="24">
        <v>1917</v>
      </c>
      <c r="CG128" s="40">
        <v>341.9</v>
      </c>
      <c r="CH128" s="40">
        <v>60.3</v>
      </c>
      <c r="CI128" s="40">
        <v>402.2</v>
      </c>
      <c r="CK128"/>
      <c r="CL128"/>
      <c r="CM128"/>
      <c r="CN128"/>
      <c r="CZ128" s="24">
        <v>4972</v>
      </c>
      <c r="DA128" s="40">
        <v>78.39</v>
      </c>
      <c r="DB128" s="40">
        <v>14.11</v>
      </c>
      <c r="DC128" s="40">
        <v>92.5</v>
      </c>
      <c r="DE128" s="38" t="s">
        <v>2077</v>
      </c>
      <c r="DF128" s="40">
        <v>63.56</v>
      </c>
      <c r="DG128" s="40">
        <v>11.4399999999999</v>
      </c>
      <c r="DH128" s="40">
        <v>75</v>
      </c>
    </row>
    <row r="129" spans="4:112">
      <c r="D129" s="24" t="s">
        <v>1684</v>
      </c>
      <c r="E129" s="21">
        <v>2</v>
      </c>
      <c r="G129" s="24" t="s">
        <v>2054</v>
      </c>
      <c r="H129" s="21">
        <v>2470</v>
      </c>
      <c r="J129" s="24" t="s">
        <v>898</v>
      </c>
      <c r="K129" s="21">
        <v>2</v>
      </c>
      <c r="L129" s="21">
        <v>421.9</v>
      </c>
      <c r="M129" s="21">
        <v>75.939999999999799</v>
      </c>
      <c r="N129" s="21">
        <v>497.84</v>
      </c>
      <c r="R129" s="27">
        <v>45917</v>
      </c>
      <c r="S129" s="21">
        <v>2</v>
      </c>
      <c r="T129" s="21">
        <v>483.04999999999995</v>
      </c>
      <c r="U129" s="21">
        <v>86.949999999999903</v>
      </c>
      <c r="V129" s="21">
        <v>570</v>
      </c>
      <c r="X129" s="27">
        <v>45914</v>
      </c>
      <c r="Y129" s="21">
        <v>1</v>
      </c>
      <c r="Z129" s="21">
        <v>-109.32</v>
      </c>
      <c r="AA129" s="21">
        <v>-19.68</v>
      </c>
      <c r="AB129" s="21">
        <v>-129</v>
      </c>
      <c r="AD129" s="24" t="s">
        <v>1007</v>
      </c>
      <c r="AE129" s="40">
        <v>2</v>
      </c>
      <c r="AF129" s="40">
        <v>6209.86</v>
      </c>
      <c r="AG129" s="40">
        <v>1117.78</v>
      </c>
      <c r="AH129" s="40">
        <v>7327.64</v>
      </c>
      <c r="AI129" s="40">
        <v>6209.86</v>
      </c>
      <c r="AJ129" s="40">
        <v>1117.78</v>
      </c>
      <c r="AK129" s="40">
        <v>7327.64</v>
      </c>
      <c r="AL129" s="24" t="s">
        <v>1007</v>
      </c>
      <c r="AN129" s="24" t="s">
        <v>1007</v>
      </c>
      <c r="AO129" s="21">
        <v>1</v>
      </c>
      <c r="AP129" s="21">
        <v>-6209.86</v>
      </c>
      <c r="AQ129" s="21">
        <v>-1117.78</v>
      </c>
      <c r="AR129" s="21">
        <v>-7327.64</v>
      </c>
      <c r="AS129" s="21" t="str">
        <f t="shared" si="5"/>
        <v>F E001-00000476</v>
      </c>
      <c r="AT129" s="21">
        <f t="shared" si="6"/>
        <v>1</v>
      </c>
      <c r="AU129" s="21">
        <f t="shared" si="7"/>
        <v>0</v>
      </c>
      <c r="AW129" s="8" t="s">
        <v>1007</v>
      </c>
      <c r="AX129" s="39">
        <v>6209.86</v>
      </c>
      <c r="AY129" s="39">
        <v>1117.78</v>
      </c>
      <c r="AZ129" s="39">
        <v>7327.64</v>
      </c>
      <c r="BA129">
        <f t="shared" si="8"/>
        <v>1</v>
      </c>
      <c r="BB129">
        <f t="shared" si="9"/>
        <v>1</v>
      </c>
      <c r="BJ129" s="24" t="s">
        <v>1007</v>
      </c>
      <c r="BK129" s="40">
        <v>2</v>
      </c>
      <c r="BL129" s="40">
        <v>6209.86</v>
      </c>
      <c r="BM129" s="40">
        <v>1117.78</v>
      </c>
      <c r="BN129" s="40">
        <v>7327.64</v>
      </c>
      <c r="BO129"/>
      <c r="BP129"/>
      <c r="BQ129"/>
      <c r="BR129"/>
      <c r="BS129"/>
      <c r="BT129"/>
      <c r="BV129"/>
      <c r="BW129"/>
      <c r="BX129"/>
      <c r="BY129"/>
      <c r="CF129" s="24">
        <v>1918</v>
      </c>
      <c r="CG129" s="40">
        <v>513.04999999999995</v>
      </c>
      <c r="CH129" s="40">
        <v>92.339999999999989</v>
      </c>
      <c r="CI129" s="40">
        <v>605.39</v>
      </c>
      <c r="CK129"/>
      <c r="CL129"/>
      <c r="CM129"/>
      <c r="CN129"/>
      <c r="CZ129" s="24">
        <v>4973</v>
      </c>
      <c r="DA129" s="40">
        <v>1283.9000000000001</v>
      </c>
      <c r="DB129" s="40">
        <v>231.099999999999</v>
      </c>
      <c r="DC129" s="40">
        <v>1515</v>
      </c>
      <c r="DE129" s="38" t="s">
        <v>2325</v>
      </c>
      <c r="DF129" s="40">
        <v>16.2</v>
      </c>
      <c r="DG129" s="40">
        <v>2.9099999999999802</v>
      </c>
      <c r="DH129" s="40">
        <v>19.11</v>
      </c>
    </row>
    <row r="130" spans="4:112">
      <c r="D130" s="24" t="s">
        <v>446</v>
      </c>
      <c r="E130" s="21">
        <v>1</v>
      </c>
      <c r="G130" s="24" t="s">
        <v>2325</v>
      </c>
      <c r="H130" s="21">
        <v>16.2</v>
      </c>
      <c r="J130" s="24" t="s">
        <v>886</v>
      </c>
      <c r="K130" s="21">
        <v>26</v>
      </c>
      <c r="L130" s="21">
        <v>16036.449999999999</v>
      </c>
      <c r="M130" s="21">
        <v>2886.5599999999981</v>
      </c>
      <c r="N130" s="21">
        <v>18923.009999999998</v>
      </c>
      <c r="R130" s="27">
        <v>45918</v>
      </c>
      <c r="S130" s="21">
        <v>1</v>
      </c>
      <c r="T130" s="21">
        <v>2076.27</v>
      </c>
      <c r="U130" s="21">
        <v>373.73</v>
      </c>
      <c r="V130" s="21">
        <v>2450</v>
      </c>
      <c r="X130" s="27">
        <v>45915</v>
      </c>
      <c r="Y130" s="21">
        <v>3</v>
      </c>
      <c r="Z130" s="21">
        <v>-2919.8</v>
      </c>
      <c r="AB130" s="21">
        <v>-2919.8</v>
      </c>
      <c r="AD130" s="24" t="s">
        <v>976</v>
      </c>
      <c r="AE130" s="40">
        <v>1</v>
      </c>
      <c r="AF130" s="40">
        <v>3140</v>
      </c>
      <c r="AG130" s="40">
        <v>565.19999999999902</v>
      </c>
      <c r="AH130" s="40">
        <v>3705.2</v>
      </c>
      <c r="AI130" s="40">
        <v>3140</v>
      </c>
      <c r="AJ130" s="40">
        <v>565.19999999999902</v>
      </c>
      <c r="AK130" s="40">
        <v>3705.2</v>
      </c>
      <c r="AL130" s="24" t="s">
        <v>976</v>
      </c>
      <c r="AN130" s="24" t="s">
        <v>976</v>
      </c>
      <c r="AO130" s="21">
        <v>1</v>
      </c>
      <c r="AP130" s="21">
        <v>-3140</v>
      </c>
      <c r="AQ130" s="21">
        <v>-565.20000000000005</v>
      </c>
      <c r="AR130" s="21">
        <v>-3705.2</v>
      </c>
      <c r="AS130" s="21" t="str">
        <f t="shared" si="5"/>
        <v>F E001-00000483</v>
      </c>
      <c r="AT130" s="21">
        <f t="shared" si="6"/>
        <v>1</v>
      </c>
      <c r="AU130" s="21">
        <f t="shared" si="7"/>
        <v>0</v>
      </c>
      <c r="AW130" s="8" t="s">
        <v>976</v>
      </c>
      <c r="AX130" s="39">
        <v>3140</v>
      </c>
      <c r="AY130" s="39">
        <v>565.20000000000005</v>
      </c>
      <c r="AZ130" s="39">
        <v>3705.2</v>
      </c>
      <c r="BA130">
        <f t="shared" si="8"/>
        <v>1</v>
      </c>
      <c r="BB130">
        <f t="shared" si="9"/>
        <v>1</v>
      </c>
      <c r="BJ130" s="24" t="s">
        <v>976</v>
      </c>
      <c r="BK130" s="40">
        <v>1</v>
      </c>
      <c r="BL130" s="40">
        <v>3140</v>
      </c>
      <c r="BM130" s="40">
        <v>565.19999999999902</v>
      </c>
      <c r="BN130" s="40">
        <v>3705.2</v>
      </c>
      <c r="BO130"/>
      <c r="BP130"/>
      <c r="BQ130"/>
      <c r="BR130"/>
      <c r="BS130"/>
      <c r="BT130"/>
      <c r="BV130"/>
      <c r="BW130"/>
      <c r="BX130"/>
      <c r="BY130"/>
      <c r="CF130" s="24">
        <v>1923</v>
      </c>
      <c r="CG130" s="40">
        <v>477.03</v>
      </c>
      <c r="CH130" s="40">
        <v>85.86999999999999</v>
      </c>
      <c r="CI130" s="40">
        <v>562.9</v>
      </c>
      <c r="CK130"/>
      <c r="CL130"/>
      <c r="CM130"/>
      <c r="CN130"/>
      <c r="CZ130" s="24">
        <v>4974</v>
      </c>
      <c r="DA130" s="40">
        <v>82.2</v>
      </c>
      <c r="DB130" s="40">
        <v>14.799999999999899</v>
      </c>
      <c r="DC130" s="40">
        <v>97</v>
      </c>
      <c r="DE130" s="38" t="s">
        <v>1176</v>
      </c>
      <c r="DF130" s="40">
        <v>306.39999999999998</v>
      </c>
      <c r="DG130" s="40">
        <v>19.079999999999899</v>
      </c>
      <c r="DH130" s="40">
        <v>325.47999999999996</v>
      </c>
    </row>
    <row r="131" spans="4:112">
      <c r="D131" s="24" t="s">
        <v>454</v>
      </c>
      <c r="E131" s="21">
        <v>2</v>
      </c>
      <c r="G131" s="24" t="s">
        <v>2055</v>
      </c>
      <c r="H131" s="21">
        <v>51.98</v>
      </c>
      <c r="J131" s="24" t="s">
        <v>908</v>
      </c>
      <c r="K131" s="21">
        <v>7</v>
      </c>
      <c r="L131" s="21">
        <v>1327.96</v>
      </c>
      <c r="M131" s="21">
        <v>239.04</v>
      </c>
      <c r="N131" s="21">
        <v>1567</v>
      </c>
      <c r="R131" s="27">
        <v>45919</v>
      </c>
      <c r="S131" s="21">
        <v>1</v>
      </c>
      <c r="T131" s="21">
        <v>1317.5</v>
      </c>
      <c r="U131" s="21">
        <v>0</v>
      </c>
      <c r="V131" s="21">
        <v>1317.5</v>
      </c>
      <c r="X131" s="27">
        <v>45916</v>
      </c>
      <c r="Y131" s="21">
        <v>3</v>
      </c>
      <c r="Z131" s="21">
        <v>-3798.0299999999997</v>
      </c>
      <c r="AA131" s="21">
        <v>-633.97</v>
      </c>
      <c r="AB131" s="21">
        <v>-4432</v>
      </c>
      <c r="AD131" s="24" t="s">
        <v>975</v>
      </c>
      <c r="AE131" s="40">
        <v>1</v>
      </c>
      <c r="AF131" s="40">
        <v>7450</v>
      </c>
      <c r="AG131" s="40">
        <v>1341</v>
      </c>
      <c r="AH131" s="40">
        <v>8791</v>
      </c>
      <c r="AI131" s="40">
        <v>7450</v>
      </c>
      <c r="AJ131" s="40">
        <v>1341</v>
      </c>
      <c r="AK131" s="40">
        <v>8791</v>
      </c>
      <c r="AL131" s="24" t="s">
        <v>975</v>
      </c>
      <c r="AN131" s="24" t="s">
        <v>975</v>
      </c>
      <c r="AO131" s="21">
        <v>1</v>
      </c>
      <c r="AP131" s="21">
        <v>-7450</v>
      </c>
      <c r="AQ131" s="21">
        <v>-1341</v>
      </c>
      <c r="AR131" s="21">
        <v>-8791</v>
      </c>
      <c r="AS131" s="21" t="str">
        <f t="shared" si="5"/>
        <v>F E001-00000484</v>
      </c>
      <c r="AT131" s="21">
        <f t="shared" si="6"/>
        <v>1</v>
      </c>
      <c r="AU131" s="21">
        <f t="shared" si="7"/>
        <v>0</v>
      </c>
      <c r="AW131" s="8" t="s">
        <v>975</v>
      </c>
      <c r="AX131" s="39">
        <v>7450</v>
      </c>
      <c r="AY131" s="39">
        <v>1341</v>
      </c>
      <c r="AZ131" s="39">
        <v>8791</v>
      </c>
      <c r="BA131">
        <f t="shared" si="8"/>
        <v>1</v>
      </c>
      <c r="BB131">
        <f t="shared" si="9"/>
        <v>1</v>
      </c>
      <c r="BJ131" s="24" t="s">
        <v>975</v>
      </c>
      <c r="BK131" s="40">
        <v>1</v>
      </c>
      <c r="BL131" s="40">
        <v>7450</v>
      </c>
      <c r="BM131" s="40">
        <v>1341</v>
      </c>
      <c r="BN131" s="40">
        <v>8791</v>
      </c>
      <c r="BO131"/>
      <c r="BP131"/>
      <c r="BQ131"/>
      <c r="BR131"/>
      <c r="BS131"/>
      <c r="BT131"/>
      <c r="BV131"/>
      <c r="BW131"/>
      <c r="BX131"/>
      <c r="BY131"/>
      <c r="CF131" s="24">
        <v>1924</v>
      </c>
      <c r="CG131" s="40">
        <v>8533.8799999999992</v>
      </c>
      <c r="CH131" s="40">
        <v>1536.12</v>
      </c>
      <c r="CI131" s="40">
        <v>10070</v>
      </c>
      <c r="CK131"/>
      <c r="CL131"/>
      <c r="CM131"/>
      <c r="CN131"/>
      <c r="CZ131" s="24">
        <v>4975</v>
      </c>
      <c r="DA131" s="40">
        <v>292.44</v>
      </c>
      <c r="DB131" s="40">
        <v>15.56</v>
      </c>
      <c r="DC131" s="40">
        <v>308</v>
      </c>
      <c r="DE131" s="38" t="s">
        <v>1178</v>
      </c>
      <c r="DF131" s="40">
        <v>623.4</v>
      </c>
      <c r="DG131" s="40">
        <v>7.27</v>
      </c>
      <c r="DH131" s="40">
        <v>630.66999999999996</v>
      </c>
    </row>
    <row r="132" spans="4:112">
      <c r="D132" s="24" t="s">
        <v>444</v>
      </c>
      <c r="E132" s="21">
        <v>1</v>
      </c>
      <c r="G132" s="24" t="s">
        <v>2056</v>
      </c>
      <c r="H132" s="21">
        <v>698.31</v>
      </c>
      <c r="J132" s="24" t="s">
        <v>915</v>
      </c>
      <c r="K132" s="21">
        <v>1</v>
      </c>
      <c r="L132" s="21">
        <v>350</v>
      </c>
      <c r="M132" s="21">
        <v>0</v>
      </c>
      <c r="N132" s="21">
        <v>350</v>
      </c>
      <c r="R132" s="27">
        <v>45923</v>
      </c>
      <c r="S132" s="21">
        <v>1</v>
      </c>
      <c r="T132" s="21">
        <v>560</v>
      </c>
      <c r="U132" s="21">
        <v>0</v>
      </c>
      <c r="V132" s="21">
        <v>560</v>
      </c>
      <c r="X132" s="27">
        <v>45917</v>
      </c>
      <c r="Y132" s="21">
        <v>6</v>
      </c>
      <c r="Z132" s="21">
        <v>-2625.41</v>
      </c>
      <c r="AA132" s="21">
        <v>-467.15000000000003</v>
      </c>
      <c r="AB132" s="21">
        <v>-3092.5600000000004</v>
      </c>
      <c r="AD132" s="24" t="s">
        <v>974</v>
      </c>
      <c r="AE132" s="40">
        <v>1</v>
      </c>
      <c r="AF132" s="40">
        <v>10500</v>
      </c>
      <c r="AG132" s="40">
        <v>1890</v>
      </c>
      <c r="AH132" s="40">
        <v>12390</v>
      </c>
      <c r="AI132" s="40">
        <v>10500</v>
      </c>
      <c r="AJ132" s="40">
        <v>1890</v>
      </c>
      <c r="AK132" s="40">
        <v>12390</v>
      </c>
      <c r="AL132" s="24" t="s">
        <v>974</v>
      </c>
      <c r="AN132" s="24" t="s">
        <v>974</v>
      </c>
      <c r="AO132" s="21">
        <v>1</v>
      </c>
      <c r="AP132" s="21">
        <v>-10500</v>
      </c>
      <c r="AQ132" s="21">
        <v>-1890</v>
      </c>
      <c r="AR132" s="21">
        <v>-12390</v>
      </c>
      <c r="AS132" s="21" t="str">
        <f t="shared" ref="AS132:AS195" si="10">+VLOOKUP(AN132,AD:AD,1,0)</f>
        <v>F E001-00000485</v>
      </c>
      <c r="AT132" s="21">
        <f t="shared" ref="AT132:AT195" si="11">+IF(ABS(AR132)=ABS(AH132),1,0)</f>
        <v>1</v>
      </c>
      <c r="AU132" s="21">
        <f t="shared" ref="AU132:AU195" si="12">+ABS(AH132)-ABS(AR132)</f>
        <v>0</v>
      </c>
      <c r="AW132" s="8" t="s">
        <v>974</v>
      </c>
      <c r="AX132" s="39">
        <v>10500</v>
      </c>
      <c r="AY132" s="39">
        <v>1890</v>
      </c>
      <c r="AZ132" s="39">
        <v>12390</v>
      </c>
      <c r="BA132">
        <f t="shared" si="8"/>
        <v>1</v>
      </c>
      <c r="BB132">
        <f t="shared" si="9"/>
        <v>1</v>
      </c>
      <c r="BJ132" s="24" t="s">
        <v>974</v>
      </c>
      <c r="BK132" s="40">
        <v>1</v>
      </c>
      <c r="BL132" s="40">
        <v>10500</v>
      </c>
      <c r="BM132" s="40">
        <v>1890</v>
      </c>
      <c r="BN132" s="40">
        <v>12390</v>
      </c>
      <c r="BO132"/>
      <c r="BP132"/>
      <c r="BQ132"/>
      <c r="BR132"/>
      <c r="BS132"/>
      <c r="BT132"/>
      <c r="BV132"/>
      <c r="BW132"/>
      <c r="BX132"/>
      <c r="BY132"/>
      <c r="CF132" s="24">
        <v>1925</v>
      </c>
      <c r="CG132" s="40">
        <v>635.51</v>
      </c>
      <c r="CH132" s="40">
        <v>114.38999999999901</v>
      </c>
      <c r="CI132" s="40">
        <v>749.9</v>
      </c>
      <c r="CK132"/>
      <c r="CL132"/>
      <c r="CM132"/>
      <c r="CN132"/>
      <c r="CZ132" s="24">
        <v>4976</v>
      </c>
      <c r="DA132" s="40">
        <v>185.36</v>
      </c>
      <c r="DB132" s="40">
        <v>14.64</v>
      </c>
      <c r="DC132" s="40">
        <v>200</v>
      </c>
      <c r="DE132" s="38" t="s">
        <v>2031</v>
      </c>
      <c r="DF132" s="40">
        <v>163.29999999999998</v>
      </c>
      <c r="DG132" s="40">
        <v>29.4</v>
      </c>
      <c r="DH132" s="40">
        <v>192.70000000000002</v>
      </c>
    </row>
    <row r="133" spans="4:112">
      <c r="D133" s="24" t="s">
        <v>1685</v>
      </c>
      <c r="E133" s="21">
        <v>1</v>
      </c>
      <c r="G133" s="24" t="s">
        <v>2057</v>
      </c>
      <c r="H133" s="21">
        <v>2282.52</v>
      </c>
      <c r="J133" s="24" t="s">
        <v>924</v>
      </c>
      <c r="K133" s="21">
        <v>1</v>
      </c>
      <c r="L133" s="21">
        <v>135</v>
      </c>
      <c r="M133" s="21">
        <v>24.3</v>
      </c>
      <c r="N133" s="21">
        <v>159.30000000000001</v>
      </c>
      <c r="R133" s="27">
        <v>45924</v>
      </c>
      <c r="S133" s="21">
        <v>7</v>
      </c>
      <c r="T133" s="21">
        <v>991.08</v>
      </c>
      <c r="U133" s="21">
        <v>98.479999999999976</v>
      </c>
      <c r="V133" s="21">
        <v>1089.56</v>
      </c>
      <c r="X133" s="27">
        <v>45918</v>
      </c>
      <c r="Y133" s="21">
        <v>5</v>
      </c>
      <c r="Z133" s="21">
        <v>-3154.0699999999997</v>
      </c>
      <c r="AA133" s="21">
        <v>-422.96000000000004</v>
      </c>
      <c r="AB133" s="21">
        <v>-3577.0299999999997</v>
      </c>
      <c r="AD133" s="24" t="s">
        <v>907</v>
      </c>
      <c r="AE133" s="40">
        <v>7</v>
      </c>
      <c r="AF133" s="40">
        <v>1327.96</v>
      </c>
      <c r="AG133" s="40">
        <v>239.04</v>
      </c>
      <c r="AH133" s="40">
        <v>1567</v>
      </c>
      <c r="AI133" s="40">
        <v>1327.96</v>
      </c>
      <c r="AJ133" s="40">
        <v>239.04</v>
      </c>
      <c r="AK133" s="40">
        <v>1567</v>
      </c>
      <c r="AL133" s="24" t="s">
        <v>907</v>
      </c>
      <c r="AN133" s="24" t="s">
        <v>907</v>
      </c>
      <c r="AO133" s="21">
        <v>1</v>
      </c>
      <c r="AP133" s="21">
        <v>-1327.96</v>
      </c>
      <c r="AQ133" s="21">
        <v>-239.04</v>
      </c>
      <c r="AR133" s="21">
        <v>-1567</v>
      </c>
      <c r="AS133" s="21" t="str">
        <f t="shared" si="10"/>
        <v>F E001-00000492</v>
      </c>
      <c r="AT133" s="21">
        <f t="shared" si="11"/>
        <v>1</v>
      </c>
      <c r="AU133" s="21">
        <f t="shared" si="12"/>
        <v>0</v>
      </c>
      <c r="AW133" s="8" t="s">
        <v>907</v>
      </c>
      <c r="AX133" s="39">
        <v>1327.96</v>
      </c>
      <c r="AY133" s="39">
        <v>239.04</v>
      </c>
      <c r="AZ133" s="39">
        <v>1567</v>
      </c>
      <c r="BA133">
        <f t="shared" ref="BA133:BA196" si="13">+IF(AW133=AN133,1,0)</f>
        <v>1</v>
      </c>
      <c r="BB133">
        <f t="shared" ref="BB133:BB196" si="14">+IF(AZ133=AK133,1,0)</f>
        <v>1</v>
      </c>
      <c r="BJ133" s="24" t="s">
        <v>907</v>
      </c>
      <c r="BK133" s="40">
        <v>7</v>
      </c>
      <c r="BL133" s="40">
        <v>1327.96</v>
      </c>
      <c r="BM133" s="40">
        <v>239.04</v>
      </c>
      <c r="BN133" s="40">
        <v>1567</v>
      </c>
      <c r="BO133"/>
      <c r="BP133"/>
      <c r="BQ133"/>
      <c r="BR133"/>
      <c r="BS133"/>
      <c r="BT133"/>
      <c r="BV133"/>
      <c r="BW133"/>
      <c r="BX133"/>
      <c r="BY133"/>
      <c r="CF133" s="24">
        <v>1930</v>
      </c>
      <c r="CG133" s="40">
        <v>355.93</v>
      </c>
      <c r="CH133" s="40">
        <v>64.069999999999993</v>
      </c>
      <c r="CI133" s="40">
        <v>420</v>
      </c>
      <c r="CK133"/>
      <c r="CL133"/>
      <c r="CM133"/>
      <c r="CN133"/>
      <c r="CZ133" s="24">
        <v>4977</v>
      </c>
      <c r="DA133" s="40">
        <v>211.86</v>
      </c>
      <c r="DB133" s="40">
        <v>38.139999999999901</v>
      </c>
      <c r="DC133" s="40">
        <v>250</v>
      </c>
      <c r="DE133" s="38" t="s">
        <v>2076</v>
      </c>
      <c r="DF133" s="40">
        <v>12.71</v>
      </c>
      <c r="DG133" s="40">
        <v>2.2899999999999898</v>
      </c>
      <c r="DH133" s="40">
        <v>15</v>
      </c>
    </row>
    <row r="134" spans="4:112">
      <c r="D134" s="24" t="s">
        <v>1686</v>
      </c>
      <c r="E134" s="21">
        <v>18</v>
      </c>
      <c r="G134" s="24" t="s">
        <v>2058</v>
      </c>
      <c r="H134" s="21">
        <v>355.93</v>
      </c>
      <c r="J134" s="24" t="s">
        <v>940</v>
      </c>
      <c r="K134" s="21">
        <v>1</v>
      </c>
      <c r="L134" s="21">
        <v>182.5</v>
      </c>
      <c r="M134" s="21">
        <v>0</v>
      </c>
      <c r="N134" s="21">
        <v>182.5</v>
      </c>
      <c r="R134" s="27">
        <v>45925</v>
      </c>
      <c r="S134" s="21">
        <v>25</v>
      </c>
      <c r="T134" s="21">
        <v>3150.0699999999997</v>
      </c>
      <c r="U134" s="21">
        <v>517.12999999999954</v>
      </c>
      <c r="V134" s="21">
        <v>3667.2</v>
      </c>
      <c r="X134" s="27">
        <v>45919</v>
      </c>
      <c r="Y134" s="21">
        <v>5</v>
      </c>
      <c r="Z134" s="21">
        <v>-3996.7000000000003</v>
      </c>
      <c r="AA134" s="21">
        <v>-437.78000000000003</v>
      </c>
      <c r="AB134" s="21">
        <v>-4434.4799999999996</v>
      </c>
      <c r="AD134" s="24" t="s">
        <v>882</v>
      </c>
      <c r="AE134" s="40">
        <v>4</v>
      </c>
      <c r="AF134" s="40">
        <v>21430</v>
      </c>
      <c r="AG134" s="40">
        <v>3857.3999999999901</v>
      </c>
      <c r="AH134" s="40">
        <v>25287.4</v>
      </c>
      <c r="AI134" s="40">
        <v>21430</v>
      </c>
      <c r="AJ134" s="40">
        <v>3857.3999999999901</v>
      </c>
      <c r="AK134" s="40">
        <v>25287.4</v>
      </c>
      <c r="AL134" s="24" t="s">
        <v>882</v>
      </c>
      <c r="AN134" s="24" t="s">
        <v>882</v>
      </c>
      <c r="AO134" s="21">
        <v>1</v>
      </c>
      <c r="AP134" s="21">
        <v>-21430</v>
      </c>
      <c r="AQ134" s="21">
        <v>-3857.4</v>
      </c>
      <c r="AR134" s="21">
        <v>-25287.4</v>
      </c>
      <c r="AS134" s="21" t="str">
        <f t="shared" si="10"/>
        <v>F E001-00000494</v>
      </c>
      <c r="AT134" s="21">
        <f t="shared" si="11"/>
        <v>1</v>
      </c>
      <c r="AU134" s="21">
        <f t="shared" si="12"/>
        <v>0</v>
      </c>
      <c r="AW134" s="8" t="s">
        <v>882</v>
      </c>
      <c r="AX134" s="39">
        <v>21430</v>
      </c>
      <c r="AY134" s="39">
        <v>3857.4</v>
      </c>
      <c r="AZ134" s="39">
        <v>25287.4</v>
      </c>
      <c r="BA134">
        <f t="shared" si="13"/>
        <v>1</v>
      </c>
      <c r="BB134">
        <f t="shared" si="14"/>
        <v>1</v>
      </c>
      <c r="BJ134" s="24" t="s">
        <v>882</v>
      </c>
      <c r="BK134" s="40">
        <v>4</v>
      </c>
      <c r="BL134" s="40">
        <v>21430</v>
      </c>
      <c r="BM134" s="40">
        <v>3857.3999999999901</v>
      </c>
      <c r="BN134" s="40">
        <v>25287.4</v>
      </c>
      <c r="BO134"/>
      <c r="BP134"/>
      <c r="BQ134"/>
      <c r="BR134"/>
      <c r="BS134"/>
      <c r="BT134"/>
      <c r="BV134"/>
      <c r="BW134"/>
      <c r="BX134"/>
      <c r="BY134"/>
      <c r="CF134" s="24">
        <v>1931</v>
      </c>
      <c r="CG134" s="40">
        <v>698.31</v>
      </c>
      <c r="CH134" s="40">
        <v>125.69</v>
      </c>
      <c r="CI134" s="40">
        <v>824</v>
      </c>
      <c r="CK134"/>
      <c r="CL134"/>
      <c r="CM134"/>
      <c r="CN134"/>
      <c r="CZ134" s="24">
        <v>4981</v>
      </c>
      <c r="DA134" s="40">
        <v>112.71</v>
      </c>
      <c r="DB134" s="40">
        <v>20.29</v>
      </c>
      <c r="DC134" s="40">
        <v>133</v>
      </c>
      <c r="DE134" s="38" t="s">
        <v>2057</v>
      </c>
      <c r="DF134" s="40">
        <v>2282.52</v>
      </c>
      <c r="DG134" s="40">
        <v>410.849999999999</v>
      </c>
      <c r="DH134" s="40">
        <v>2693.37</v>
      </c>
    </row>
    <row r="135" spans="4:112">
      <c r="D135" s="24" t="s">
        <v>335</v>
      </c>
      <c r="E135" s="21">
        <v>1</v>
      </c>
      <c r="G135" s="24" t="s">
        <v>2059</v>
      </c>
      <c r="H135" s="21">
        <v>6714.8</v>
      </c>
      <c r="J135" s="24" t="s">
        <v>958</v>
      </c>
      <c r="K135" s="21">
        <v>1</v>
      </c>
      <c r="L135" s="21">
        <v>1650</v>
      </c>
      <c r="M135" s="21">
        <v>0</v>
      </c>
      <c r="N135" s="21">
        <v>1650</v>
      </c>
      <c r="R135" s="27">
        <v>45926</v>
      </c>
      <c r="S135" s="21">
        <v>14</v>
      </c>
      <c r="T135" s="21">
        <v>5404.1900000000005</v>
      </c>
      <c r="U135" s="21">
        <v>972.76999999999987</v>
      </c>
      <c r="V135" s="21">
        <v>6376.96</v>
      </c>
      <c r="X135" s="27">
        <v>45920</v>
      </c>
      <c r="Y135" s="21">
        <v>1</v>
      </c>
      <c r="Z135" s="21">
        <v>-6.19</v>
      </c>
      <c r="AA135" s="21">
        <v>-1.1100000000000001</v>
      </c>
      <c r="AB135" s="21">
        <v>-7.3</v>
      </c>
      <c r="AD135" s="24" t="s">
        <v>881</v>
      </c>
      <c r="AE135" s="40">
        <v>4</v>
      </c>
      <c r="AF135" s="40">
        <v>10500</v>
      </c>
      <c r="AG135" s="40">
        <v>1890</v>
      </c>
      <c r="AH135" s="40">
        <v>12390</v>
      </c>
      <c r="AI135" s="40">
        <v>10500</v>
      </c>
      <c r="AJ135" s="40">
        <v>1890</v>
      </c>
      <c r="AK135" s="40">
        <v>12390</v>
      </c>
      <c r="AL135" s="24" t="s">
        <v>881</v>
      </c>
      <c r="AN135" s="24" t="s">
        <v>881</v>
      </c>
      <c r="AO135" s="21">
        <v>1</v>
      </c>
      <c r="AP135" s="21">
        <v>-10500</v>
      </c>
      <c r="AQ135" s="21">
        <v>-1890</v>
      </c>
      <c r="AR135" s="21">
        <v>-12390</v>
      </c>
      <c r="AS135" s="21" t="str">
        <f t="shared" si="10"/>
        <v>F E001-00000495</v>
      </c>
      <c r="AT135" s="21">
        <f t="shared" si="11"/>
        <v>1</v>
      </c>
      <c r="AU135" s="21">
        <f t="shared" si="12"/>
        <v>0</v>
      </c>
      <c r="AW135" s="8" t="s">
        <v>881</v>
      </c>
      <c r="AX135" s="39">
        <v>10500</v>
      </c>
      <c r="AY135" s="39">
        <v>1890</v>
      </c>
      <c r="AZ135" s="39">
        <v>12390</v>
      </c>
      <c r="BA135">
        <f t="shared" si="13"/>
        <v>1</v>
      </c>
      <c r="BB135">
        <f t="shared" si="14"/>
        <v>1</v>
      </c>
      <c r="BJ135" s="24" t="s">
        <v>881</v>
      </c>
      <c r="BK135" s="40">
        <v>4</v>
      </c>
      <c r="BL135" s="40">
        <v>10500</v>
      </c>
      <c r="BM135" s="40">
        <v>1890</v>
      </c>
      <c r="BN135" s="40">
        <v>12390</v>
      </c>
      <c r="BO135"/>
      <c r="BP135"/>
      <c r="BQ135"/>
      <c r="BR135"/>
      <c r="BS135"/>
      <c r="BT135"/>
      <c r="BV135"/>
      <c r="BW135"/>
      <c r="BX135"/>
      <c r="BY135"/>
      <c r="CF135" s="24">
        <v>1932</v>
      </c>
      <c r="CG135" s="40">
        <v>128</v>
      </c>
      <c r="CH135" s="40">
        <v>23.0399999999999</v>
      </c>
      <c r="CI135" s="40">
        <v>151.04</v>
      </c>
      <c r="CK135"/>
      <c r="CL135"/>
      <c r="CM135"/>
      <c r="CN135"/>
      <c r="CZ135" s="24">
        <v>5014</v>
      </c>
      <c r="DA135" s="40">
        <v>335</v>
      </c>
      <c r="DB135" s="40">
        <v>60.3</v>
      </c>
      <c r="DC135" s="40">
        <v>395.3</v>
      </c>
      <c r="DE135" s="38" t="s">
        <v>2428</v>
      </c>
      <c r="DF135" s="40">
        <v>17.36</v>
      </c>
      <c r="DG135" s="40">
        <v>3.12</v>
      </c>
      <c r="DH135" s="40">
        <v>20.48</v>
      </c>
    </row>
    <row r="136" spans="4:112">
      <c r="D136" s="24" t="s">
        <v>338</v>
      </c>
      <c r="E136" s="21">
        <v>1</v>
      </c>
      <c r="G136" s="24" t="s">
        <v>1589</v>
      </c>
      <c r="H136" s="21">
        <v>9627.19</v>
      </c>
      <c r="J136" s="24" t="s">
        <v>967</v>
      </c>
      <c r="K136" s="21">
        <v>1</v>
      </c>
      <c r="L136" s="21">
        <v>1600</v>
      </c>
      <c r="M136" s="21">
        <v>0</v>
      </c>
      <c r="N136" s="21">
        <v>1600</v>
      </c>
      <c r="R136" s="27">
        <v>45929</v>
      </c>
      <c r="S136" s="21">
        <v>8</v>
      </c>
      <c r="T136" s="21">
        <v>1096.52</v>
      </c>
      <c r="U136" s="21">
        <v>0</v>
      </c>
      <c r="V136" s="21">
        <v>1096.52</v>
      </c>
      <c r="X136" s="27">
        <v>45923</v>
      </c>
      <c r="Y136" s="21">
        <v>3</v>
      </c>
      <c r="Z136" s="21">
        <v>-1068.97</v>
      </c>
      <c r="AA136" s="21">
        <v>-91.61</v>
      </c>
      <c r="AB136" s="21">
        <v>-1160.58</v>
      </c>
      <c r="AD136" s="24" t="s">
        <v>861</v>
      </c>
      <c r="AE136" s="40">
        <v>10</v>
      </c>
      <c r="AF136" s="40">
        <v>4763</v>
      </c>
      <c r="AG136" s="40">
        <v>857.34</v>
      </c>
      <c r="AH136" s="40">
        <v>5620.34</v>
      </c>
      <c r="AI136" s="40">
        <v>4763</v>
      </c>
      <c r="AJ136" s="40">
        <v>857.34</v>
      </c>
      <c r="AK136" s="40">
        <v>5620.34</v>
      </c>
      <c r="AL136" s="24" t="s">
        <v>861</v>
      </c>
      <c r="AN136" s="24" t="s">
        <v>861</v>
      </c>
      <c r="AO136" s="21">
        <v>1</v>
      </c>
      <c r="AP136" s="21">
        <v>-4763</v>
      </c>
      <c r="AQ136" s="21">
        <v>-857.34</v>
      </c>
      <c r="AR136" s="21">
        <v>-5620.34</v>
      </c>
      <c r="AS136" s="21" t="str">
        <f t="shared" si="10"/>
        <v>F E001-00000496</v>
      </c>
      <c r="AT136" s="21">
        <f t="shared" si="11"/>
        <v>1</v>
      </c>
      <c r="AU136" s="21">
        <f t="shared" si="12"/>
        <v>0</v>
      </c>
      <c r="AW136" s="8" t="s">
        <v>861</v>
      </c>
      <c r="AX136" s="39">
        <v>4763</v>
      </c>
      <c r="AY136" s="39">
        <v>857.34</v>
      </c>
      <c r="AZ136" s="39">
        <v>5620.34</v>
      </c>
      <c r="BA136">
        <f t="shared" si="13"/>
        <v>1</v>
      </c>
      <c r="BB136">
        <f t="shared" si="14"/>
        <v>1</v>
      </c>
      <c r="BJ136" s="24" t="s">
        <v>861</v>
      </c>
      <c r="BK136" s="40">
        <v>10</v>
      </c>
      <c r="BL136" s="40">
        <v>4763</v>
      </c>
      <c r="BM136" s="40">
        <v>857.34</v>
      </c>
      <c r="BN136" s="40">
        <v>5620.34</v>
      </c>
      <c r="BO136"/>
      <c r="BP136"/>
      <c r="BQ136"/>
      <c r="BR136"/>
      <c r="BS136"/>
      <c r="BT136"/>
      <c r="BV136"/>
      <c r="BW136"/>
      <c r="BX136"/>
      <c r="BY136"/>
      <c r="CF136" s="24">
        <v>1933</v>
      </c>
      <c r="CG136" s="40">
        <v>177.97</v>
      </c>
      <c r="CH136" s="40">
        <v>32.03</v>
      </c>
      <c r="CI136" s="40">
        <v>210</v>
      </c>
      <c r="CK136"/>
      <c r="CL136"/>
      <c r="CM136"/>
      <c r="CN136"/>
      <c r="CZ136" s="24">
        <v>5015</v>
      </c>
      <c r="DA136" s="40">
        <v>238.98</v>
      </c>
      <c r="DB136" s="40">
        <v>43.02</v>
      </c>
      <c r="DC136" s="40">
        <v>282</v>
      </c>
      <c r="DE136" s="38" t="s">
        <v>2055</v>
      </c>
      <c r="DF136" s="40">
        <v>51.98</v>
      </c>
      <c r="DG136" s="40">
        <v>9.36</v>
      </c>
      <c r="DH136" s="40">
        <v>61.34</v>
      </c>
    </row>
    <row r="137" spans="4:112">
      <c r="D137" s="24" t="s">
        <v>459</v>
      </c>
      <c r="E137" s="21">
        <v>1</v>
      </c>
      <c r="G137" s="24" t="s">
        <v>2355</v>
      </c>
      <c r="H137" s="21">
        <v>150</v>
      </c>
      <c r="J137" s="24" t="s">
        <v>961</v>
      </c>
      <c r="K137" s="21">
        <v>1</v>
      </c>
      <c r="L137" s="21">
        <v>1700</v>
      </c>
      <c r="M137" s="21">
        <v>0</v>
      </c>
      <c r="N137" s="21">
        <v>1700</v>
      </c>
      <c r="R137" s="27">
        <v>45930</v>
      </c>
      <c r="S137" s="21">
        <v>23</v>
      </c>
      <c r="T137" s="21">
        <v>24041.599999999999</v>
      </c>
      <c r="U137" s="21">
        <v>3084.5899999999901</v>
      </c>
      <c r="V137" s="21">
        <v>27126.19</v>
      </c>
      <c r="X137" s="27">
        <v>45924</v>
      </c>
      <c r="Y137" s="21">
        <v>8</v>
      </c>
      <c r="Z137" s="21">
        <v>-2569.73</v>
      </c>
      <c r="AA137" s="21">
        <v>-352.07</v>
      </c>
      <c r="AB137" s="21">
        <v>-2921.8</v>
      </c>
      <c r="AD137" s="24" t="s">
        <v>730</v>
      </c>
      <c r="AE137" s="40">
        <v>5</v>
      </c>
      <c r="AF137" s="40">
        <v>24621.97</v>
      </c>
      <c r="AG137" s="40">
        <v>4431.9499999999989</v>
      </c>
      <c r="AH137" s="40">
        <v>29053.920000000002</v>
      </c>
      <c r="AI137" s="40">
        <v>24621.97</v>
      </c>
      <c r="AJ137" s="40">
        <v>4431.9499999999989</v>
      </c>
      <c r="AK137" s="40">
        <v>29053.920000000002</v>
      </c>
      <c r="AL137" s="24" t="s">
        <v>730</v>
      </c>
      <c r="AN137" s="24" t="s">
        <v>730</v>
      </c>
      <c r="AO137" s="21">
        <v>1</v>
      </c>
      <c r="AP137" s="21">
        <v>-24621.97</v>
      </c>
      <c r="AQ137" s="21">
        <v>-4431.95</v>
      </c>
      <c r="AR137" s="21">
        <v>-29053.919999999998</v>
      </c>
      <c r="AS137" s="21" t="str">
        <f t="shared" si="10"/>
        <v>F E001-00000506</v>
      </c>
      <c r="AT137" s="21">
        <f t="shared" si="11"/>
        <v>1</v>
      </c>
      <c r="AU137" s="21">
        <f t="shared" si="12"/>
        <v>0</v>
      </c>
      <c r="AW137" s="8" t="s">
        <v>730</v>
      </c>
      <c r="AX137" s="39">
        <v>24621.97</v>
      </c>
      <c r="AY137" s="39">
        <v>4431.95</v>
      </c>
      <c r="AZ137" s="39">
        <v>29053.920000000002</v>
      </c>
      <c r="BA137">
        <f t="shared" si="13"/>
        <v>1</v>
      </c>
      <c r="BB137">
        <f t="shared" si="14"/>
        <v>1</v>
      </c>
      <c r="BJ137" s="24" t="s">
        <v>730</v>
      </c>
      <c r="BK137" s="40">
        <v>5</v>
      </c>
      <c r="BL137" s="40">
        <v>24621.97</v>
      </c>
      <c r="BM137" s="40">
        <v>4431.9499999999989</v>
      </c>
      <c r="BN137" s="40">
        <v>29053.920000000002</v>
      </c>
      <c r="BO137"/>
      <c r="BP137"/>
      <c r="BQ137"/>
      <c r="BR137"/>
      <c r="BS137"/>
      <c r="BT137"/>
      <c r="BV137"/>
      <c r="BW137"/>
      <c r="BX137"/>
      <c r="BY137"/>
      <c r="CF137" s="24">
        <v>1934</v>
      </c>
      <c r="CG137" s="40">
        <v>169.49</v>
      </c>
      <c r="CH137" s="40">
        <v>30.509999999999899</v>
      </c>
      <c r="CI137" s="40">
        <v>200</v>
      </c>
      <c r="CK137"/>
      <c r="CL137"/>
      <c r="CM137"/>
      <c r="CN137"/>
      <c r="CZ137" s="24">
        <v>5060</v>
      </c>
      <c r="DA137" s="40">
        <v>0</v>
      </c>
      <c r="DB137" s="40">
        <v>0</v>
      </c>
      <c r="DC137" s="40">
        <v>0</v>
      </c>
      <c r="DE137" s="38" t="s">
        <v>2379</v>
      </c>
      <c r="DF137" s="40">
        <v>54.239999999999995</v>
      </c>
      <c r="DG137" s="40">
        <v>9.75</v>
      </c>
      <c r="DH137" s="40">
        <v>63.990000000000009</v>
      </c>
    </row>
    <row r="138" spans="4:112">
      <c r="D138" s="24" t="s">
        <v>462</v>
      </c>
      <c r="E138" s="21">
        <v>3</v>
      </c>
      <c r="G138" s="24" t="s">
        <v>2060</v>
      </c>
      <c r="H138" s="21">
        <v>1095.76</v>
      </c>
      <c r="J138" s="24" t="s">
        <v>963</v>
      </c>
      <c r="K138" s="21">
        <v>1</v>
      </c>
      <c r="L138" s="21">
        <v>1300</v>
      </c>
      <c r="M138" s="21">
        <v>0</v>
      </c>
      <c r="N138" s="21">
        <v>1300</v>
      </c>
      <c r="R138" s="27">
        <v>45931</v>
      </c>
      <c r="S138" s="21">
        <v>16</v>
      </c>
      <c r="T138" s="21">
        <v>5087.08</v>
      </c>
      <c r="U138" s="21">
        <v>724.23999999999899</v>
      </c>
      <c r="V138" s="21">
        <v>5811.32</v>
      </c>
      <c r="X138" s="27">
        <v>45925</v>
      </c>
      <c r="Y138" s="21">
        <v>6</v>
      </c>
      <c r="Z138" s="21">
        <v>-1144.74</v>
      </c>
      <c r="AA138" s="21">
        <v>-206.06</v>
      </c>
      <c r="AB138" s="21">
        <v>-1350.8</v>
      </c>
      <c r="AD138" s="24" t="s">
        <v>729</v>
      </c>
      <c r="AE138" s="40">
        <v>3</v>
      </c>
      <c r="AF138" s="40">
        <v>16000</v>
      </c>
      <c r="AG138" s="40">
        <v>2880</v>
      </c>
      <c r="AH138" s="40">
        <v>18880</v>
      </c>
      <c r="AI138" s="40">
        <v>16000</v>
      </c>
      <c r="AJ138" s="40">
        <v>2880</v>
      </c>
      <c r="AK138" s="40">
        <v>18880</v>
      </c>
      <c r="AL138" s="24" t="s">
        <v>729</v>
      </c>
      <c r="AN138" s="24" t="s">
        <v>729</v>
      </c>
      <c r="AO138" s="21">
        <v>1</v>
      </c>
      <c r="AP138" s="21">
        <v>-16000</v>
      </c>
      <c r="AQ138" s="21">
        <v>-2880</v>
      </c>
      <c r="AR138" s="21">
        <v>-18880</v>
      </c>
      <c r="AS138" s="21" t="str">
        <f t="shared" si="10"/>
        <v>F E001-00000507</v>
      </c>
      <c r="AT138" s="21">
        <f t="shared" si="11"/>
        <v>1</v>
      </c>
      <c r="AU138" s="21">
        <f t="shared" si="12"/>
        <v>0</v>
      </c>
      <c r="AW138" s="8" t="s">
        <v>729</v>
      </c>
      <c r="AX138" s="39">
        <v>16000</v>
      </c>
      <c r="AY138" s="39">
        <v>2880</v>
      </c>
      <c r="AZ138" s="39">
        <v>18880</v>
      </c>
      <c r="BA138">
        <f t="shared" si="13"/>
        <v>1</v>
      </c>
      <c r="BB138">
        <f t="shared" si="14"/>
        <v>1</v>
      </c>
      <c r="BJ138" s="24" t="s">
        <v>729</v>
      </c>
      <c r="BK138" s="40">
        <v>3</v>
      </c>
      <c r="BL138" s="40">
        <v>16000</v>
      </c>
      <c r="BM138" s="40">
        <v>2880</v>
      </c>
      <c r="BN138" s="40">
        <v>18880</v>
      </c>
      <c r="BO138"/>
      <c r="BP138"/>
      <c r="BQ138"/>
      <c r="BR138"/>
      <c r="BS138"/>
      <c r="BT138"/>
      <c r="BV138"/>
      <c r="BW138"/>
      <c r="BX138"/>
      <c r="BY138"/>
      <c r="CF138" s="24">
        <v>1935</v>
      </c>
      <c r="CG138" s="40">
        <v>4752.22</v>
      </c>
      <c r="CH138" s="40">
        <v>457.79999999999995</v>
      </c>
      <c r="CI138" s="40">
        <v>5210.0200000000004</v>
      </c>
      <c r="CK138"/>
      <c r="CL138"/>
      <c r="CM138"/>
      <c r="CN138"/>
      <c r="CZ138" s="24">
        <v>5075</v>
      </c>
      <c r="DA138" s="40">
        <v>71.19</v>
      </c>
      <c r="DB138" s="40">
        <v>12.80999999999999</v>
      </c>
      <c r="DC138" s="40">
        <v>84</v>
      </c>
      <c r="DE138" s="38" t="s">
        <v>2126</v>
      </c>
      <c r="DF138" s="40">
        <v>1080</v>
      </c>
      <c r="DG138" s="40">
        <v>194.4</v>
      </c>
      <c r="DH138" s="40">
        <v>1274.4000000000001</v>
      </c>
    </row>
    <row r="139" spans="4:112">
      <c r="D139" s="24" t="s">
        <v>1687</v>
      </c>
      <c r="E139" s="21">
        <v>1</v>
      </c>
      <c r="G139" s="24" t="s">
        <v>2061</v>
      </c>
      <c r="H139" s="21">
        <v>130313.56</v>
      </c>
      <c r="J139" s="24" t="s">
        <v>986</v>
      </c>
      <c r="K139" s="21">
        <v>2</v>
      </c>
      <c r="L139" s="21">
        <v>1936.78</v>
      </c>
      <c r="M139" s="21">
        <v>348.62</v>
      </c>
      <c r="N139" s="21">
        <v>2285.4</v>
      </c>
      <c r="R139" s="27">
        <v>45932</v>
      </c>
      <c r="S139" s="21">
        <v>21</v>
      </c>
      <c r="T139" s="21">
        <v>5055.2</v>
      </c>
      <c r="U139" s="21">
        <v>836.73999999999739</v>
      </c>
      <c r="V139" s="21">
        <v>5891.94</v>
      </c>
      <c r="X139" s="27">
        <v>45926</v>
      </c>
      <c r="Y139" s="21">
        <v>1</v>
      </c>
      <c r="Z139" s="21">
        <v>-538.14</v>
      </c>
      <c r="AA139" s="21">
        <v>-96.86</v>
      </c>
      <c r="AB139" s="21">
        <v>-635</v>
      </c>
      <c r="AD139" s="24" t="s">
        <v>653</v>
      </c>
      <c r="AE139" s="40">
        <v>10</v>
      </c>
      <c r="AF139" s="40">
        <v>34498.810000000005</v>
      </c>
      <c r="AG139" s="40">
        <v>6209.7799999999888</v>
      </c>
      <c r="AH139" s="40">
        <v>40708.589999999997</v>
      </c>
      <c r="AI139" s="40">
        <v>34498.810000000005</v>
      </c>
      <c r="AJ139" s="40">
        <v>6209.7799999999888</v>
      </c>
      <c r="AK139" s="40">
        <v>40708.589999999997</v>
      </c>
      <c r="AL139" s="24" t="s">
        <v>653</v>
      </c>
      <c r="AN139" s="24" t="s">
        <v>653</v>
      </c>
      <c r="AO139" s="21">
        <v>1</v>
      </c>
      <c r="AP139" s="21">
        <v>-34498.81</v>
      </c>
      <c r="AQ139" s="21">
        <v>-6209.78</v>
      </c>
      <c r="AR139" s="21">
        <v>-40708.589999999997</v>
      </c>
      <c r="AS139" s="21" t="str">
        <f t="shared" si="10"/>
        <v>F E001-00000518</v>
      </c>
      <c r="AT139" s="21">
        <f t="shared" si="11"/>
        <v>1</v>
      </c>
      <c r="AU139" s="21">
        <f t="shared" si="12"/>
        <v>0</v>
      </c>
      <c r="AW139" s="8" t="s">
        <v>653</v>
      </c>
      <c r="AX139" s="39">
        <v>34498.810000000005</v>
      </c>
      <c r="AY139" s="39">
        <v>6209.78</v>
      </c>
      <c r="AZ139" s="39">
        <v>40708.589999999997</v>
      </c>
      <c r="BA139">
        <f t="shared" si="13"/>
        <v>1</v>
      </c>
      <c r="BB139">
        <f t="shared" si="14"/>
        <v>1</v>
      </c>
      <c r="BJ139" s="24" t="s">
        <v>653</v>
      </c>
      <c r="BK139" s="40">
        <v>10</v>
      </c>
      <c r="BL139" s="40">
        <v>34498.810000000005</v>
      </c>
      <c r="BM139" s="40">
        <v>6209.7799999999888</v>
      </c>
      <c r="BN139" s="40">
        <v>40708.589999999997</v>
      </c>
      <c r="BO139"/>
      <c r="BP139"/>
      <c r="BQ139"/>
      <c r="BR139"/>
      <c r="BS139"/>
      <c r="BT139"/>
      <c r="BV139"/>
      <c r="BW139"/>
      <c r="BX139"/>
      <c r="BY139"/>
      <c r="CF139" s="24">
        <v>1937</v>
      </c>
      <c r="CG139" s="40">
        <v>234.47</v>
      </c>
      <c r="CH139" s="40">
        <v>42.199999999999996</v>
      </c>
      <c r="CI139" s="40">
        <v>276.67</v>
      </c>
      <c r="CK139"/>
      <c r="CL139"/>
      <c r="CM139"/>
      <c r="CN139"/>
      <c r="CZ139" s="24">
        <v>5078</v>
      </c>
      <c r="DA139" s="40">
        <v>1433.4099999999994</v>
      </c>
      <c r="DB139" s="40">
        <v>116.98999999999987</v>
      </c>
      <c r="DC139" s="40">
        <v>1550.4000000000005</v>
      </c>
      <c r="DE139" s="38" t="s">
        <v>2104</v>
      </c>
      <c r="DF139" s="40">
        <v>336</v>
      </c>
      <c r="DG139" s="40">
        <v>60.48</v>
      </c>
      <c r="DH139" s="40">
        <v>396.48</v>
      </c>
    </row>
    <row r="140" spans="4:112">
      <c r="D140" s="24" t="s">
        <v>374</v>
      </c>
      <c r="E140" s="21">
        <v>2</v>
      </c>
      <c r="G140" s="24" t="s">
        <v>2062</v>
      </c>
      <c r="H140" s="21">
        <v>635.51</v>
      </c>
      <c r="J140" s="24" t="s">
        <v>1000</v>
      </c>
      <c r="K140" s="21">
        <v>1</v>
      </c>
      <c r="L140" s="21">
        <v>1500</v>
      </c>
      <c r="M140" s="21">
        <v>270</v>
      </c>
      <c r="N140" s="21">
        <v>1770</v>
      </c>
      <c r="R140" s="27">
        <v>45933</v>
      </c>
      <c r="S140" s="21">
        <v>2</v>
      </c>
      <c r="T140" s="21">
        <v>42.74</v>
      </c>
      <c r="U140" s="21">
        <v>7.69</v>
      </c>
      <c r="V140" s="21">
        <v>50.43</v>
      </c>
      <c r="X140" s="27">
        <v>45929</v>
      </c>
      <c r="Y140" s="21">
        <v>7</v>
      </c>
      <c r="Z140" s="21">
        <v>-18399.45</v>
      </c>
      <c r="AA140" s="21">
        <v>-2706.59</v>
      </c>
      <c r="AB140" s="21">
        <v>-21106.04</v>
      </c>
      <c r="AD140" s="24" t="s">
        <v>498</v>
      </c>
      <c r="AE140" s="40">
        <v>3</v>
      </c>
      <c r="AF140" s="40">
        <v>21373.68</v>
      </c>
      <c r="AG140" s="40">
        <v>3847.2599999999902</v>
      </c>
      <c r="AH140" s="40">
        <v>25220.94</v>
      </c>
      <c r="AI140" s="40">
        <v>21373.68</v>
      </c>
      <c r="AJ140" s="40">
        <v>3847.2599999999902</v>
      </c>
      <c r="AK140" s="40">
        <v>25220.94</v>
      </c>
      <c r="AL140" s="24" t="s">
        <v>498</v>
      </c>
      <c r="AN140" s="24" t="s">
        <v>498</v>
      </c>
      <c r="AO140" s="21">
        <v>1</v>
      </c>
      <c r="AP140" s="21">
        <v>-21373.68</v>
      </c>
      <c r="AQ140" s="21">
        <v>-3847.26</v>
      </c>
      <c r="AR140" s="21">
        <v>-25220.94</v>
      </c>
      <c r="AS140" s="21" t="str">
        <f t="shared" si="10"/>
        <v>F E001-00000526</v>
      </c>
      <c r="AT140" s="21">
        <f t="shared" si="11"/>
        <v>1</v>
      </c>
      <c r="AU140" s="21">
        <f t="shared" si="12"/>
        <v>0</v>
      </c>
      <c r="AW140" s="8" t="s">
        <v>498</v>
      </c>
      <c r="AX140" s="39">
        <v>21373.68</v>
      </c>
      <c r="AY140" s="39">
        <v>3847.26</v>
      </c>
      <c r="AZ140" s="39">
        <v>25220.94</v>
      </c>
      <c r="BA140">
        <f t="shared" si="13"/>
        <v>1</v>
      </c>
      <c r="BB140">
        <f t="shared" si="14"/>
        <v>1</v>
      </c>
      <c r="BJ140" s="24" t="s">
        <v>498</v>
      </c>
      <c r="BK140" s="40">
        <v>3</v>
      </c>
      <c r="BL140" s="40">
        <v>21373.68</v>
      </c>
      <c r="BM140" s="40">
        <v>3847.2599999999902</v>
      </c>
      <c r="BN140" s="40">
        <v>25220.94</v>
      </c>
      <c r="BO140"/>
      <c r="BP140"/>
      <c r="BQ140"/>
      <c r="BR140"/>
      <c r="BS140"/>
      <c r="BT140"/>
      <c r="BV140"/>
      <c r="BW140"/>
      <c r="BX140"/>
      <c r="BY140"/>
      <c r="CF140" s="24">
        <v>1938</v>
      </c>
      <c r="CG140" s="40">
        <v>6060</v>
      </c>
      <c r="CH140" s="40">
        <v>1090.799999999999</v>
      </c>
      <c r="CI140" s="40">
        <v>7150.8</v>
      </c>
      <c r="CK140"/>
      <c r="CL140"/>
      <c r="CM140"/>
      <c r="CN140"/>
      <c r="CZ140" s="24">
        <v>5627</v>
      </c>
      <c r="DA140" s="40">
        <v>53</v>
      </c>
      <c r="DB140" s="40">
        <v>9.5399999999999991</v>
      </c>
      <c r="DC140" s="40">
        <v>62.54</v>
      </c>
      <c r="DE140" s="38" t="s">
        <v>2043</v>
      </c>
      <c r="DF140" s="40">
        <v>104.02</v>
      </c>
      <c r="DG140" s="40">
        <v>18.70999999999999</v>
      </c>
      <c r="DH140" s="40">
        <v>122.72999999999999</v>
      </c>
    </row>
    <row r="141" spans="4:112">
      <c r="D141" s="24" t="s">
        <v>463</v>
      </c>
      <c r="E141" s="21">
        <v>1</v>
      </c>
      <c r="G141" s="24" t="s">
        <v>2063</v>
      </c>
      <c r="H141" s="21">
        <v>17.36</v>
      </c>
      <c r="J141" s="24" t="s">
        <v>1586</v>
      </c>
      <c r="K141" s="21">
        <v>1</v>
      </c>
      <c r="L141" s="21">
        <v>502.54</v>
      </c>
      <c r="M141" s="21">
        <v>90.459999999999894</v>
      </c>
      <c r="N141" s="21">
        <v>593</v>
      </c>
      <c r="R141" s="27">
        <v>45935</v>
      </c>
      <c r="S141" s="21">
        <v>1</v>
      </c>
      <c r="T141" s="21">
        <v>120</v>
      </c>
      <c r="U141" s="21">
        <v>0</v>
      </c>
      <c r="V141" s="21">
        <v>120</v>
      </c>
      <c r="X141" s="27">
        <v>45930</v>
      </c>
      <c r="Y141" s="21">
        <v>1</v>
      </c>
      <c r="Z141" s="21">
        <v>-30</v>
      </c>
      <c r="AB141" s="21">
        <v>-30</v>
      </c>
      <c r="AD141" s="24" t="s">
        <v>497</v>
      </c>
      <c r="AE141" s="40">
        <v>2</v>
      </c>
      <c r="AF141" s="40">
        <v>9765.85</v>
      </c>
      <c r="AG141" s="40">
        <v>1757.849999999999</v>
      </c>
      <c r="AH141" s="40">
        <v>11523.7</v>
      </c>
      <c r="AI141" s="40">
        <v>9765.85</v>
      </c>
      <c r="AJ141" s="40">
        <v>1757.849999999999</v>
      </c>
      <c r="AK141" s="40">
        <v>11523.7</v>
      </c>
      <c r="AL141" s="24" t="s">
        <v>497</v>
      </c>
      <c r="AN141" s="24" t="s">
        <v>497</v>
      </c>
      <c r="AO141" s="21">
        <v>1</v>
      </c>
      <c r="AP141" s="21">
        <v>-9765.85</v>
      </c>
      <c r="AQ141" s="21">
        <v>-1757.85</v>
      </c>
      <c r="AR141" s="21">
        <v>-11523.7</v>
      </c>
      <c r="AS141" s="21" t="str">
        <f t="shared" si="10"/>
        <v>F E001-00000527</v>
      </c>
      <c r="AT141" s="21">
        <f t="shared" si="11"/>
        <v>1</v>
      </c>
      <c r="AU141" s="21">
        <f t="shared" si="12"/>
        <v>0</v>
      </c>
      <c r="AW141" s="8" t="s">
        <v>497</v>
      </c>
      <c r="AX141" s="39">
        <v>9765.85</v>
      </c>
      <c r="AY141" s="39">
        <v>1757.85</v>
      </c>
      <c r="AZ141" s="39">
        <v>11523.7</v>
      </c>
      <c r="BA141">
        <f t="shared" si="13"/>
        <v>1</v>
      </c>
      <c r="BB141">
        <f t="shared" si="14"/>
        <v>1</v>
      </c>
      <c r="BJ141" s="24" t="s">
        <v>497</v>
      </c>
      <c r="BK141" s="40">
        <v>2</v>
      </c>
      <c r="BL141" s="40">
        <v>9765.85</v>
      </c>
      <c r="BM141" s="40">
        <v>1757.849999999999</v>
      </c>
      <c r="BN141" s="40">
        <v>11523.7</v>
      </c>
      <c r="BO141"/>
      <c r="BP141"/>
      <c r="BQ141"/>
      <c r="BR141"/>
      <c r="BS141"/>
      <c r="BT141"/>
      <c r="BV141"/>
      <c r="BW141"/>
      <c r="BX141"/>
      <c r="BY141"/>
      <c r="CF141" s="24">
        <v>1939</v>
      </c>
      <c r="CG141" s="40">
        <v>18400</v>
      </c>
      <c r="CH141" s="40">
        <v>1080</v>
      </c>
      <c r="CI141" s="40">
        <v>19480</v>
      </c>
      <c r="CK141"/>
      <c r="CL141"/>
      <c r="CM141"/>
      <c r="CN141"/>
      <c r="CZ141" s="24">
        <v>5800</v>
      </c>
      <c r="DA141" s="40">
        <v>300</v>
      </c>
      <c r="DB141" s="40">
        <v>54</v>
      </c>
      <c r="DC141" s="40">
        <v>354</v>
      </c>
      <c r="DE141" s="38" t="s">
        <v>1974</v>
      </c>
      <c r="DF141" s="40">
        <v>1000</v>
      </c>
      <c r="DG141" s="40">
        <v>180</v>
      </c>
      <c r="DH141" s="40">
        <v>1180</v>
      </c>
    </row>
    <row r="142" spans="4:112">
      <c r="D142" s="24" t="s">
        <v>472</v>
      </c>
      <c r="E142" s="21">
        <v>21</v>
      </c>
      <c r="G142" s="24" t="s">
        <v>2064</v>
      </c>
      <c r="H142" s="21">
        <v>7.93</v>
      </c>
      <c r="J142" s="24" t="s">
        <v>1005</v>
      </c>
      <c r="K142" s="21">
        <v>1</v>
      </c>
      <c r="L142" s="21">
        <v>9657.44</v>
      </c>
      <c r="M142" s="21">
        <v>1738.34</v>
      </c>
      <c r="N142" s="21">
        <v>11395.78</v>
      </c>
      <c r="R142" s="27">
        <v>45936</v>
      </c>
      <c r="S142" s="21">
        <v>5</v>
      </c>
      <c r="T142" s="21">
        <v>2586.1000000000004</v>
      </c>
      <c r="U142" s="21">
        <v>465.49999999999886</v>
      </c>
      <c r="V142" s="21">
        <v>3051.6</v>
      </c>
      <c r="X142" s="27">
        <v>45931</v>
      </c>
      <c r="Y142" s="21">
        <v>5</v>
      </c>
      <c r="Z142" s="21">
        <v>-1184.6300000000001</v>
      </c>
      <c r="AA142" s="21">
        <v>-200.32000000000002</v>
      </c>
      <c r="AB142" s="21">
        <v>-1384.95</v>
      </c>
      <c r="AD142" s="24" t="s">
        <v>462</v>
      </c>
      <c r="AE142" s="40">
        <v>3</v>
      </c>
      <c r="AF142" s="40">
        <v>21373.67</v>
      </c>
      <c r="AG142" s="40">
        <v>3847.2599999999902</v>
      </c>
      <c r="AH142" s="40">
        <v>25220.93</v>
      </c>
      <c r="AI142" s="40">
        <v>21373.67</v>
      </c>
      <c r="AJ142" s="40">
        <v>3847.2599999999902</v>
      </c>
      <c r="AK142" s="40">
        <v>25220.93</v>
      </c>
      <c r="AL142" s="24" t="s">
        <v>462</v>
      </c>
      <c r="AN142" s="24" t="s">
        <v>462</v>
      </c>
      <c r="AO142" s="21">
        <v>1</v>
      </c>
      <c r="AP142" s="21">
        <v>-21373.67</v>
      </c>
      <c r="AQ142" s="21">
        <v>-3847.26</v>
      </c>
      <c r="AR142" s="21">
        <v>-25220.93</v>
      </c>
      <c r="AS142" s="21" t="str">
        <f t="shared" si="10"/>
        <v>F E001-00000528</v>
      </c>
      <c r="AT142" s="21">
        <f t="shared" si="11"/>
        <v>1</v>
      </c>
      <c r="AU142" s="21">
        <f t="shared" si="12"/>
        <v>0</v>
      </c>
      <c r="AW142" s="8" t="s">
        <v>462</v>
      </c>
      <c r="AX142" s="39">
        <v>21373.67</v>
      </c>
      <c r="AY142" s="39">
        <v>3847.26</v>
      </c>
      <c r="AZ142" s="39">
        <v>25220.93</v>
      </c>
      <c r="BA142">
        <f t="shared" si="13"/>
        <v>1</v>
      </c>
      <c r="BB142">
        <f t="shared" si="14"/>
        <v>1</v>
      </c>
      <c r="BJ142" s="24" t="s">
        <v>462</v>
      </c>
      <c r="BK142" s="40">
        <v>3</v>
      </c>
      <c r="BL142" s="40">
        <v>21373.67</v>
      </c>
      <c r="BM142" s="40">
        <v>3847.2599999999902</v>
      </c>
      <c r="BN142" s="40">
        <v>25220.93</v>
      </c>
      <c r="BO142"/>
      <c r="BP142"/>
      <c r="BQ142"/>
      <c r="BR142"/>
      <c r="BS142"/>
      <c r="BT142"/>
      <c r="BV142"/>
      <c r="BW142"/>
      <c r="BX142"/>
      <c r="BY142"/>
      <c r="CF142" s="24">
        <v>1940</v>
      </c>
      <c r="CG142" s="40">
        <v>1624</v>
      </c>
      <c r="CH142" s="40">
        <v>292.32</v>
      </c>
      <c r="CI142" s="40">
        <v>1916.32</v>
      </c>
      <c r="CK142"/>
      <c r="CL142"/>
      <c r="CM142"/>
      <c r="CN142"/>
      <c r="CZ142" s="24">
        <v>5831</v>
      </c>
      <c r="DA142" s="40">
        <v>400</v>
      </c>
      <c r="DB142" s="40">
        <v>0</v>
      </c>
      <c r="DC142" s="40">
        <v>400</v>
      </c>
      <c r="DE142" s="38" t="s">
        <v>1526</v>
      </c>
      <c r="DF142" s="40">
        <v>13100.02</v>
      </c>
      <c r="DG142" s="40">
        <v>2358</v>
      </c>
      <c r="DH142" s="40">
        <v>15458.02</v>
      </c>
    </row>
    <row r="143" spans="4:112">
      <c r="D143" s="24" t="s">
        <v>477</v>
      </c>
      <c r="E143" s="21">
        <v>7</v>
      </c>
      <c r="G143" s="24" t="s">
        <v>2065</v>
      </c>
      <c r="H143" s="21">
        <v>3.12</v>
      </c>
      <c r="J143" s="24" t="s">
        <v>1011</v>
      </c>
      <c r="K143" s="21">
        <v>1</v>
      </c>
      <c r="L143" s="21">
        <v>825</v>
      </c>
      <c r="M143" s="21">
        <v>148.5</v>
      </c>
      <c r="N143" s="21">
        <v>973.5</v>
      </c>
      <c r="R143" s="27">
        <v>45937</v>
      </c>
      <c r="S143" s="21">
        <v>6</v>
      </c>
      <c r="T143" s="21">
        <v>1762.6599999999999</v>
      </c>
      <c r="U143" s="21">
        <v>87.779999999999887</v>
      </c>
      <c r="V143" s="21">
        <v>1850.44</v>
      </c>
      <c r="X143" s="27">
        <v>45932</v>
      </c>
      <c r="Y143" s="21">
        <v>1</v>
      </c>
      <c r="Z143" s="21">
        <v>-2002.56</v>
      </c>
      <c r="AA143" s="21">
        <v>-360.44</v>
      </c>
      <c r="AB143" s="21">
        <v>-2363</v>
      </c>
      <c r="AD143" s="24" t="s">
        <v>750</v>
      </c>
      <c r="AE143" s="40">
        <v>1</v>
      </c>
      <c r="AF143" s="40">
        <v>2667</v>
      </c>
      <c r="AG143" s="40">
        <v>480.05999999999898</v>
      </c>
      <c r="AH143" s="40">
        <v>3147.06</v>
      </c>
      <c r="AI143" s="40">
        <v>2667</v>
      </c>
      <c r="AJ143" s="40">
        <v>480.05999999999898</v>
      </c>
      <c r="AK143" s="40">
        <v>3147.06</v>
      </c>
      <c r="AL143" s="24" t="s">
        <v>750</v>
      </c>
      <c r="AN143" s="24" t="s">
        <v>750</v>
      </c>
      <c r="AO143" s="21">
        <v>1</v>
      </c>
      <c r="AP143" s="21">
        <v>-2667</v>
      </c>
      <c r="AQ143" s="21">
        <v>-480.06</v>
      </c>
      <c r="AR143" s="21">
        <v>-3147.06</v>
      </c>
      <c r="AS143" s="21" t="str">
        <f t="shared" si="10"/>
        <v>F E001-00000557</v>
      </c>
      <c r="AT143" s="21">
        <f t="shared" si="11"/>
        <v>1</v>
      </c>
      <c r="AU143" s="21">
        <f t="shared" si="12"/>
        <v>0</v>
      </c>
      <c r="AW143" s="8" t="s">
        <v>750</v>
      </c>
      <c r="AX143" s="39">
        <v>2667</v>
      </c>
      <c r="AY143" s="39">
        <v>480.06</v>
      </c>
      <c r="AZ143" s="39">
        <v>3147.06</v>
      </c>
      <c r="BA143">
        <f t="shared" si="13"/>
        <v>1</v>
      </c>
      <c r="BB143">
        <f t="shared" si="14"/>
        <v>1</v>
      </c>
      <c r="BJ143" s="24" t="s">
        <v>750</v>
      </c>
      <c r="BK143" s="40">
        <v>1</v>
      </c>
      <c r="BL143" s="40">
        <v>2667</v>
      </c>
      <c r="BM143" s="40">
        <v>480.05999999999898</v>
      </c>
      <c r="BN143" s="40">
        <v>3147.06</v>
      </c>
      <c r="BO143"/>
      <c r="BP143"/>
      <c r="BQ143"/>
      <c r="BR143"/>
      <c r="BS143"/>
      <c r="BT143"/>
      <c r="BV143"/>
      <c r="BW143"/>
      <c r="BX143"/>
      <c r="BY143"/>
      <c r="CF143" s="24">
        <v>1941</v>
      </c>
      <c r="CG143" s="40">
        <v>138.96</v>
      </c>
      <c r="CH143" s="40">
        <v>25.019999999999989</v>
      </c>
      <c r="CI143" s="40">
        <v>163.98</v>
      </c>
      <c r="CK143"/>
      <c r="CL143"/>
      <c r="CM143"/>
      <c r="CN143"/>
      <c r="CZ143" s="24">
        <v>5880</v>
      </c>
      <c r="DA143" s="40">
        <v>2112.3452699999998</v>
      </c>
      <c r="DB143" s="40">
        <v>380.19632999999999</v>
      </c>
      <c r="DC143" s="40">
        <v>2492.5415999999996</v>
      </c>
      <c r="DE143" s="38" t="s">
        <v>2085</v>
      </c>
      <c r="DF143" s="40">
        <v>2</v>
      </c>
      <c r="DG143" s="40">
        <v>0.35999999999999899</v>
      </c>
      <c r="DH143" s="40">
        <v>2.36</v>
      </c>
    </row>
    <row r="144" spans="4:112">
      <c r="D144" s="24" t="s">
        <v>474</v>
      </c>
      <c r="E144" s="21">
        <v>1</v>
      </c>
      <c r="G144" s="24" t="s">
        <v>2066</v>
      </c>
      <c r="H144" s="21">
        <v>4.28</v>
      </c>
      <c r="J144" s="24" t="s">
        <v>1017</v>
      </c>
      <c r="K144" s="21">
        <v>3</v>
      </c>
      <c r="L144" s="21">
        <v>2198.31</v>
      </c>
      <c r="M144" s="21">
        <v>395.69</v>
      </c>
      <c r="N144" s="21">
        <v>2594</v>
      </c>
      <c r="R144" s="27">
        <v>45939</v>
      </c>
      <c r="S144" s="21">
        <v>15</v>
      </c>
      <c r="T144" s="21">
        <v>2353.8000000000002</v>
      </c>
      <c r="U144" s="21">
        <v>394.90999999999997</v>
      </c>
      <c r="V144" s="21">
        <v>2748.7099999999996</v>
      </c>
      <c r="X144" s="27">
        <v>45934</v>
      </c>
      <c r="Y144" s="21">
        <v>1</v>
      </c>
      <c r="Z144" s="21">
        <v>-36.04</v>
      </c>
      <c r="AA144" s="21">
        <v>-6.49</v>
      </c>
      <c r="AB144" s="21">
        <v>-42.53</v>
      </c>
      <c r="AD144" s="24" t="s">
        <v>723</v>
      </c>
      <c r="AE144" s="40">
        <v>1</v>
      </c>
      <c r="AF144" s="40">
        <v>2676.75</v>
      </c>
      <c r="AG144" s="40">
        <v>481.82</v>
      </c>
      <c r="AH144" s="40">
        <v>3158.57</v>
      </c>
      <c r="AI144" s="40">
        <v>2676.75</v>
      </c>
      <c r="AJ144" s="40">
        <v>481.82</v>
      </c>
      <c r="AK144" s="40">
        <v>3158.57</v>
      </c>
      <c r="AL144" s="24" t="s">
        <v>723</v>
      </c>
      <c r="AN144" s="24" t="s">
        <v>723</v>
      </c>
      <c r="AO144" s="21">
        <v>1</v>
      </c>
      <c r="AP144" s="21">
        <v>-2676.75</v>
      </c>
      <c r="AQ144" s="21">
        <v>-481.82</v>
      </c>
      <c r="AR144" s="21">
        <v>-3158.57</v>
      </c>
      <c r="AS144" s="21" t="str">
        <f t="shared" si="10"/>
        <v>F E001-00000559</v>
      </c>
      <c r="AT144" s="21">
        <f t="shared" si="11"/>
        <v>1</v>
      </c>
      <c r="AU144" s="21">
        <f t="shared" si="12"/>
        <v>0</v>
      </c>
      <c r="AW144" s="8" t="s">
        <v>723</v>
      </c>
      <c r="AX144" s="39">
        <v>2676.75</v>
      </c>
      <c r="AY144" s="39">
        <v>481.82</v>
      </c>
      <c r="AZ144" s="39">
        <v>3158.57</v>
      </c>
      <c r="BA144">
        <f t="shared" si="13"/>
        <v>1</v>
      </c>
      <c r="BB144">
        <f t="shared" si="14"/>
        <v>1</v>
      </c>
      <c r="BJ144" s="24" t="s">
        <v>723</v>
      </c>
      <c r="BK144" s="40">
        <v>1</v>
      </c>
      <c r="BL144" s="40">
        <v>2676.75</v>
      </c>
      <c r="BM144" s="40">
        <v>481.82</v>
      </c>
      <c r="BN144" s="40">
        <v>3158.57</v>
      </c>
      <c r="BO144"/>
      <c r="BP144"/>
      <c r="BQ144"/>
      <c r="BR144"/>
      <c r="BS144"/>
      <c r="BT144"/>
      <c r="BV144"/>
      <c r="BW144"/>
      <c r="BX144"/>
      <c r="BY144"/>
      <c r="CF144" s="24">
        <v>1942</v>
      </c>
      <c r="CG144" s="40">
        <v>40.75</v>
      </c>
      <c r="CH144" s="40">
        <v>7.3299999999999894</v>
      </c>
      <c r="CI144" s="40">
        <v>48.08</v>
      </c>
      <c r="CK144"/>
      <c r="CL144"/>
      <c r="CM144"/>
      <c r="CN144"/>
      <c r="CZ144" s="24">
        <v>5938</v>
      </c>
      <c r="DA144" s="40">
        <v>972.03</v>
      </c>
      <c r="DB144" s="40">
        <v>174.97</v>
      </c>
      <c r="DC144" s="40">
        <v>1147</v>
      </c>
      <c r="DE144" s="38" t="s">
        <v>2015</v>
      </c>
      <c r="DF144" s="40">
        <v>19302</v>
      </c>
      <c r="DG144" s="40">
        <v>3474.3599999999801</v>
      </c>
      <c r="DH144" s="40">
        <v>22776.36</v>
      </c>
    </row>
    <row r="145" spans="4:112">
      <c r="D145" s="24" t="s">
        <v>470</v>
      </c>
      <c r="E145" s="21">
        <v>3</v>
      </c>
      <c r="G145" s="24" t="s">
        <v>2067</v>
      </c>
      <c r="H145" s="21">
        <v>50.42</v>
      </c>
      <c r="J145" s="24" t="s">
        <v>1024</v>
      </c>
      <c r="K145" s="21">
        <v>1</v>
      </c>
      <c r="L145" s="21">
        <v>1200</v>
      </c>
      <c r="M145" s="21">
        <v>0</v>
      </c>
      <c r="N145" s="21">
        <v>1200</v>
      </c>
      <c r="R145" s="27">
        <v>45940</v>
      </c>
      <c r="S145" s="21">
        <v>9</v>
      </c>
      <c r="T145" s="21">
        <v>9583.41</v>
      </c>
      <c r="U145" s="21">
        <v>334.3399999999998</v>
      </c>
      <c r="V145" s="21">
        <v>9917.75</v>
      </c>
      <c r="X145" s="27">
        <v>45935</v>
      </c>
      <c r="Y145" s="21">
        <v>5</v>
      </c>
      <c r="Z145" s="21">
        <v>-652.44000000000005</v>
      </c>
      <c r="AA145" s="21">
        <v>-56.24</v>
      </c>
      <c r="AB145" s="21">
        <v>-708.68000000000006</v>
      </c>
      <c r="AD145" s="24" t="s">
        <v>847</v>
      </c>
      <c r="AE145" s="40">
        <v>1</v>
      </c>
      <c r="AF145" s="40">
        <v>1600</v>
      </c>
      <c r="AG145" s="40">
        <v>288</v>
      </c>
      <c r="AH145" s="40">
        <v>1888</v>
      </c>
      <c r="AI145" s="40">
        <v>1600</v>
      </c>
      <c r="AJ145" s="40">
        <v>288</v>
      </c>
      <c r="AK145" s="40">
        <v>1888</v>
      </c>
      <c r="AL145" s="24" t="s">
        <v>847</v>
      </c>
      <c r="AN145" s="24" t="s">
        <v>847</v>
      </c>
      <c r="AO145" s="21">
        <v>1</v>
      </c>
      <c r="AP145" s="21">
        <v>-1600</v>
      </c>
      <c r="AQ145" s="21">
        <v>-288</v>
      </c>
      <c r="AR145" s="21">
        <v>-1888</v>
      </c>
      <c r="AS145" s="21" t="str">
        <f t="shared" si="10"/>
        <v>F E001-00000736</v>
      </c>
      <c r="AT145" s="21">
        <f t="shared" si="11"/>
        <v>1</v>
      </c>
      <c r="AU145" s="21">
        <f t="shared" si="12"/>
        <v>0</v>
      </c>
      <c r="AW145" s="8" t="s">
        <v>847</v>
      </c>
      <c r="AX145" s="39">
        <v>1600</v>
      </c>
      <c r="AY145" s="39">
        <v>288</v>
      </c>
      <c r="AZ145" s="39">
        <v>1888</v>
      </c>
      <c r="BA145">
        <f t="shared" si="13"/>
        <v>1</v>
      </c>
      <c r="BB145">
        <f t="shared" si="14"/>
        <v>1</v>
      </c>
      <c r="BJ145" s="24" t="s">
        <v>847</v>
      </c>
      <c r="BK145" s="40">
        <v>1</v>
      </c>
      <c r="BL145" s="40">
        <v>1600</v>
      </c>
      <c r="BM145" s="40">
        <v>288</v>
      </c>
      <c r="BN145" s="40">
        <v>1888</v>
      </c>
      <c r="BO145"/>
      <c r="BP145"/>
      <c r="BQ145"/>
      <c r="BR145"/>
      <c r="BS145"/>
      <c r="BT145"/>
      <c r="BV145"/>
      <c r="BW145"/>
      <c r="BX145"/>
      <c r="BY145"/>
      <c r="CF145" s="24">
        <v>1943</v>
      </c>
      <c r="CG145" s="40">
        <v>23.310000000000002</v>
      </c>
      <c r="CH145" s="40">
        <v>4.1899999999999897</v>
      </c>
      <c r="CI145" s="40">
        <v>27.5</v>
      </c>
      <c r="CK145"/>
      <c r="CL145"/>
      <c r="CM145"/>
      <c r="CN145"/>
      <c r="CZ145" s="24">
        <v>5991</v>
      </c>
      <c r="DA145" s="40">
        <v>456</v>
      </c>
      <c r="DB145" s="40">
        <v>82.08</v>
      </c>
      <c r="DC145" s="40">
        <v>538.08000000000004</v>
      </c>
      <c r="DE145" s="38" t="s">
        <v>2069</v>
      </c>
      <c r="DF145" s="40">
        <v>4.8</v>
      </c>
      <c r="DG145" s="40">
        <v>0.86</v>
      </c>
      <c r="DH145" s="40">
        <v>5.66</v>
      </c>
    </row>
    <row r="146" spans="4:112">
      <c r="D146" s="24" t="s">
        <v>467</v>
      </c>
      <c r="E146" s="21">
        <v>1</v>
      </c>
      <c r="G146" s="24" t="s">
        <v>2068</v>
      </c>
      <c r="H146" s="21">
        <v>39.53</v>
      </c>
      <c r="J146" s="24" t="s">
        <v>1030</v>
      </c>
      <c r="K146" s="21">
        <v>1</v>
      </c>
      <c r="L146" s="21">
        <v>2700</v>
      </c>
      <c r="M146" s="21">
        <v>486</v>
      </c>
      <c r="N146" s="21">
        <v>3186</v>
      </c>
      <c r="R146" s="27">
        <v>45943</v>
      </c>
      <c r="S146" s="21">
        <v>6</v>
      </c>
      <c r="T146" s="21">
        <v>11516.689999999999</v>
      </c>
      <c r="U146" s="21">
        <v>58.81</v>
      </c>
      <c r="V146" s="21">
        <v>11575.5</v>
      </c>
      <c r="X146" s="27">
        <v>45936</v>
      </c>
      <c r="Y146" s="21">
        <v>4</v>
      </c>
      <c r="Z146" s="21">
        <v>-3301.5</v>
      </c>
      <c r="AA146" s="21">
        <v>-445.86</v>
      </c>
      <c r="AB146" s="21">
        <v>-3747.36</v>
      </c>
      <c r="AD146" s="24" t="s">
        <v>474</v>
      </c>
      <c r="AE146" s="40">
        <v>1</v>
      </c>
      <c r="AF146" s="40">
        <v>101.7</v>
      </c>
      <c r="AG146" s="40">
        <v>18.309999999999999</v>
      </c>
      <c r="AH146" s="40">
        <v>120.01</v>
      </c>
      <c r="AI146" s="40">
        <v>101.7</v>
      </c>
      <c r="AJ146" s="40">
        <v>18.309999999999999</v>
      </c>
      <c r="AK146" s="40">
        <v>120.01</v>
      </c>
      <c r="AL146" s="24" t="s">
        <v>474</v>
      </c>
      <c r="AN146" s="24" t="s">
        <v>474</v>
      </c>
      <c r="AO146" s="21">
        <v>1</v>
      </c>
      <c r="AP146" s="21">
        <v>-101.7</v>
      </c>
      <c r="AQ146" s="21">
        <v>-18.309999999999999</v>
      </c>
      <c r="AR146" s="21">
        <v>-120.01</v>
      </c>
      <c r="AS146" s="21" t="str">
        <f t="shared" si="10"/>
        <v>F E001-00000777</v>
      </c>
      <c r="AT146" s="21">
        <f t="shared" si="11"/>
        <v>1</v>
      </c>
      <c r="AU146" s="21">
        <f t="shared" si="12"/>
        <v>0</v>
      </c>
      <c r="AW146" s="8" t="s">
        <v>474</v>
      </c>
      <c r="AX146" s="39">
        <v>101.7</v>
      </c>
      <c r="AY146" s="39">
        <v>18.309999999999999</v>
      </c>
      <c r="AZ146" s="39">
        <v>120.01</v>
      </c>
      <c r="BA146">
        <f t="shared" si="13"/>
        <v>1</v>
      </c>
      <c r="BB146">
        <f t="shared" si="14"/>
        <v>1</v>
      </c>
      <c r="BJ146" s="24" t="s">
        <v>474</v>
      </c>
      <c r="BK146" s="40">
        <v>1</v>
      </c>
      <c r="BL146" s="40">
        <v>101.7</v>
      </c>
      <c r="BM146" s="40">
        <v>18.309999999999999</v>
      </c>
      <c r="BN146" s="40">
        <v>120.01</v>
      </c>
      <c r="BO146"/>
      <c r="BP146"/>
      <c r="BQ146"/>
      <c r="BR146"/>
      <c r="BS146"/>
      <c r="BT146"/>
      <c r="BV146"/>
      <c r="BW146"/>
      <c r="BX146"/>
      <c r="BY146"/>
      <c r="CF146" s="24">
        <v>1944</v>
      </c>
      <c r="CG146" s="40">
        <v>65.88</v>
      </c>
      <c r="CH146" s="40">
        <v>11.859999999999991</v>
      </c>
      <c r="CI146" s="40">
        <v>77.739999999999995</v>
      </c>
      <c r="CK146"/>
      <c r="CL146"/>
      <c r="CM146"/>
      <c r="CN146"/>
      <c r="CZ146" s="24">
        <v>6005</v>
      </c>
      <c r="DA146" s="40">
        <v>117.47</v>
      </c>
      <c r="DB146" s="40">
        <v>9.5299999999999994</v>
      </c>
      <c r="DC146" s="40">
        <v>127</v>
      </c>
      <c r="DE146" s="38" t="s">
        <v>2239</v>
      </c>
      <c r="DF146" s="40">
        <v>4930</v>
      </c>
      <c r="DG146" s="40">
        <v>0</v>
      </c>
      <c r="DH146" s="40">
        <v>4930</v>
      </c>
    </row>
    <row r="147" spans="4:112">
      <c r="D147" s="24" t="s">
        <v>1688</v>
      </c>
      <c r="E147" s="21">
        <v>4</v>
      </c>
      <c r="G147" s="24" t="s">
        <v>2069</v>
      </c>
      <c r="H147" s="21">
        <v>4.8</v>
      </c>
      <c r="J147" s="24" t="s">
        <v>654</v>
      </c>
      <c r="K147" s="21">
        <v>1</v>
      </c>
      <c r="L147" s="21">
        <v>593.22</v>
      </c>
      <c r="M147" s="21">
        <v>106.77999999999901</v>
      </c>
      <c r="N147" s="21">
        <v>700</v>
      </c>
      <c r="R147" s="27">
        <v>45944</v>
      </c>
      <c r="S147" s="21">
        <v>3</v>
      </c>
      <c r="T147" s="21">
        <v>2656.04</v>
      </c>
      <c r="U147" s="21">
        <v>87.49</v>
      </c>
      <c r="V147" s="21">
        <v>2743.53</v>
      </c>
      <c r="X147" s="27">
        <v>45937</v>
      </c>
      <c r="Y147" s="21">
        <v>5</v>
      </c>
      <c r="Z147" s="21">
        <v>-2715.8</v>
      </c>
      <c r="AA147" s="21">
        <v>-307.44</v>
      </c>
      <c r="AB147" s="21">
        <v>-3023.24</v>
      </c>
      <c r="AD147" s="24" t="s">
        <v>759</v>
      </c>
      <c r="AE147" s="40">
        <v>1</v>
      </c>
      <c r="AF147" s="40">
        <v>1900</v>
      </c>
      <c r="AG147" s="40">
        <v>342</v>
      </c>
      <c r="AH147" s="40">
        <v>2242</v>
      </c>
      <c r="AI147" s="40">
        <v>1900</v>
      </c>
      <c r="AJ147" s="40">
        <v>342</v>
      </c>
      <c r="AK147" s="40">
        <v>2242</v>
      </c>
      <c r="AL147" s="24" t="s">
        <v>759</v>
      </c>
      <c r="AN147" s="24" t="s">
        <v>759</v>
      </c>
      <c r="AO147" s="21">
        <v>1</v>
      </c>
      <c r="AP147" s="21">
        <v>-1900</v>
      </c>
      <c r="AQ147" s="21">
        <v>-342</v>
      </c>
      <c r="AR147" s="21">
        <v>-2242</v>
      </c>
      <c r="AS147" s="21" t="str">
        <f t="shared" si="10"/>
        <v>F E001-00000985</v>
      </c>
      <c r="AT147" s="21">
        <f t="shared" si="11"/>
        <v>1</v>
      </c>
      <c r="AU147" s="21">
        <f t="shared" si="12"/>
        <v>0</v>
      </c>
      <c r="AW147" s="8" t="s">
        <v>759</v>
      </c>
      <c r="AX147" s="39">
        <v>1900</v>
      </c>
      <c r="AY147" s="39">
        <v>342</v>
      </c>
      <c r="AZ147" s="39">
        <v>2242</v>
      </c>
      <c r="BA147">
        <f t="shared" si="13"/>
        <v>1</v>
      </c>
      <c r="BB147">
        <f t="shared" si="14"/>
        <v>1</v>
      </c>
      <c r="BJ147" s="24" t="s">
        <v>759</v>
      </c>
      <c r="BK147" s="40">
        <v>1</v>
      </c>
      <c r="BL147" s="40">
        <v>1900</v>
      </c>
      <c r="BM147" s="40">
        <v>342</v>
      </c>
      <c r="BN147" s="40">
        <v>2242</v>
      </c>
      <c r="BO147"/>
      <c r="BP147"/>
      <c r="BQ147"/>
      <c r="BR147"/>
      <c r="BS147"/>
      <c r="BT147"/>
      <c r="BV147"/>
      <c r="BW147"/>
      <c r="BX147"/>
      <c r="BY147"/>
      <c r="CF147" s="24">
        <v>1945</v>
      </c>
      <c r="CG147" s="40">
        <v>45.510000000000005</v>
      </c>
      <c r="CH147" s="40">
        <v>8.18999999999998</v>
      </c>
      <c r="CI147" s="40">
        <v>53.7</v>
      </c>
      <c r="CK147"/>
      <c r="CL147"/>
      <c r="CM147"/>
      <c r="CN147"/>
      <c r="CZ147" s="24">
        <v>6096</v>
      </c>
      <c r="DA147" s="40">
        <v>88.81</v>
      </c>
      <c r="DB147" s="40">
        <v>15.989999999999981</v>
      </c>
      <c r="DC147" s="40">
        <v>104.80000000000001</v>
      </c>
      <c r="DE147" s="38" t="s">
        <v>2070</v>
      </c>
      <c r="DF147" s="40">
        <v>4.5</v>
      </c>
      <c r="DG147" s="40">
        <v>0.81</v>
      </c>
      <c r="DH147" s="40">
        <v>5.3100000000000005</v>
      </c>
    </row>
    <row r="148" spans="4:112">
      <c r="D148" s="24" t="s">
        <v>488</v>
      </c>
      <c r="E148" s="21">
        <v>2</v>
      </c>
      <c r="G148" s="24" t="s">
        <v>2070</v>
      </c>
      <c r="H148" s="21">
        <v>4.5</v>
      </c>
      <c r="J148" s="24" t="s">
        <v>959</v>
      </c>
      <c r="K148" s="21">
        <v>1</v>
      </c>
      <c r="L148" s="21">
        <v>1600</v>
      </c>
      <c r="M148" s="21">
        <v>0</v>
      </c>
      <c r="N148" s="21">
        <v>1600</v>
      </c>
      <c r="R148" s="27" t="s">
        <v>41</v>
      </c>
      <c r="S148" s="21">
        <v>861</v>
      </c>
      <c r="T148" s="21">
        <v>668453.99999999988</v>
      </c>
      <c r="U148" s="21">
        <v>100504.93999999975</v>
      </c>
      <c r="V148" s="21">
        <v>768958.94000000099</v>
      </c>
      <c r="X148" s="27">
        <v>45938</v>
      </c>
      <c r="Y148" s="21">
        <v>2</v>
      </c>
      <c r="Z148" s="21">
        <v>-661.02</v>
      </c>
      <c r="AA148" s="21">
        <v>-119.01</v>
      </c>
      <c r="AB148" s="21">
        <v>-780.03</v>
      </c>
      <c r="AD148" s="24" t="s">
        <v>608</v>
      </c>
      <c r="AE148" s="40">
        <v>1</v>
      </c>
      <c r="AF148" s="40">
        <v>101.69</v>
      </c>
      <c r="AG148" s="40">
        <v>18.309999999999999</v>
      </c>
      <c r="AH148" s="40">
        <v>120</v>
      </c>
      <c r="AI148" s="40">
        <v>101.69</v>
      </c>
      <c r="AJ148" s="40">
        <v>18.309999999999999</v>
      </c>
      <c r="AK148" s="40">
        <v>120</v>
      </c>
      <c r="AL148" s="24" t="s">
        <v>608</v>
      </c>
      <c r="AN148" s="24" t="s">
        <v>608</v>
      </c>
      <c r="AO148" s="21">
        <v>1</v>
      </c>
      <c r="AP148" s="21">
        <v>-101.69</v>
      </c>
      <c r="AQ148" s="21">
        <v>-18.309999999999999</v>
      </c>
      <c r="AR148" s="21">
        <v>-120</v>
      </c>
      <c r="AS148" s="21" t="str">
        <f t="shared" si="10"/>
        <v>F E001-00001138</v>
      </c>
      <c r="AT148" s="21">
        <f t="shared" si="11"/>
        <v>1</v>
      </c>
      <c r="AU148" s="21">
        <f t="shared" si="12"/>
        <v>0</v>
      </c>
      <c r="AW148" s="8" t="s">
        <v>608</v>
      </c>
      <c r="AX148" s="39">
        <v>101.69</v>
      </c>
      <c r="AY148" s="39">
        <v>18.309999999999999</v>
      </c>
      <c r="AZ148" s="39">
        <v>120</v>
      </c>
      <c r="BA148">
        <f t="shared" si="13"/>
        <v>1</v>
      </c>
      <c r="BB148">
        <f t="shared" si="14"/>
        <v>1</v>
      </c>
      <c r="BJ148" s="24" t="s">
        <v>608</v>
      </c>
      <c r="BK148" s="40">
        <v>1</v>
      </c>
      <c r="BL148" s="40">
        <v>101.69</v>
      </c>
      <c r="BM148" s="40">
        <v>18.309999999999999</v>
      </c>
      <c r="BN148" s="40">
        <v>120</v>
      </c>
      <c r="BO148"/>
      <c r="BP148"/>
      <c r="BQ148"/>
      <c r="BR148"/>
      <c r="BS148"/>
      <c r="BT148"/>
      <c r="BV148"/>
      <c r="BW148"/>
      <c r="BX148"/>
      <c r="BY148"/>
      <c r="CF148" s="24">
        <v>1946</v>
      </c>
      <c r="CG148" s="40">
        <v>208.22000000000003</v>
      </c>
      <c r="CH148" s="40">
        <v>37.459999999999965</v>
      </c>
      <c r="CI148" s="40">
        <v>245.68000000000004</v>
      </c>
      <c r="CK148"/>
      <c r="CL148"/>
      <c r="CM148"/>
      <c r="CN148"/>
      <c r="CZ148" s="24">
        <v>6105</v>
      </c>
      <c r="DA148" s="40">
        <v>64.400000000000006</v>
      </c>
      <c r="DB148" s="40">
        <v>11.589999999999979</v>
      </c>
      <c r="DC148" s="40">
        <v>75.989999999999995</v>
      </c>
      <c r="DE148" s="38" t="s">
        <v>2053</v>
      </c>
      <c r="DF148" s="40">
        <v>1624</v>
      </c>
      <c r="DG148" s="40">
        <v>292.32</v>
      </c>
      <c r="DH148" s="40">
        <v>1916.32</v>
      </c>
    </row>
    <row r="149" spans="4:112">
      <c r="D149" s="24" t="s">
        <v>482</v>
      </c>
      <c r="E149" s="21">
        <v>1</v>
      </c>
      <c r="G149" s="24" t="s">
        <v>2379</v>
      </c>
      <c r="H149" s="21">
        <v>54.239999999999995</v>
      </c>
      <c r="J149" s="24" t="s">
        <v>965</v>
      </c>
      <c r="K149" s="21">
        <v>1</v>
      </c>
      <c r="L149" s="21">
        <v>2000</v>
      </c>
      <c r="M149" s="21">
        <v>0</v>
      </c>
      <c r="N149" s="21">
        <v>2000</v>
      </c>
      <c r="R149"/>
      <c r="S149"/>
      <c r="T149"/>
      <c r="U149"/>
      <c r="V149"/>
      <c r="X149" s="27">
        <v>45939</v>
      </c>
      <c r="Y149" s="21">
        <v>2</v>
      </c>
      <c r="Z149" s="21">
        <v>-1462</v>
      </c>
      <c r="AA149" s="21">
        <v>-180</v>
      </c>
      <c r="AB149" s="21">
        <v>-1642</v>
      </c>
      <c r="AD149" s="24" t="s">
        <v>727</v>
      </c>
      <c r="AE149" s="40">
        <v>2</v>
      </c>
      <c r="AF149" s="40">
        <v>211.87</v>
      </c>
      <c r="AG149" s="40">
        <v>38.139999999999901</v>
      </c>
      <c r="AH149" s="40">
        <v>250.01</v>
      </c>
      <c r="AI149" s="40">
        <v>211.87</v>
      </c>
      <c r="AJ149" s="40">
        <v>38.139999999999901</v>
      </c>
      <c r="AK149" s="40">
        <v>250.01</v>
      </c>
      <c r="AL149" s="24" t="s">
        <v>727</v>
      </c>
      <c r="AN149" s="24" t="s">
        <v>727</v>
      </c>
      <c r="AO149" s="21">
        <v>1</v>
      </c>
      <c r="AP149" s="21">
        <v>-211.87</v>
      </c>
      <c r="AQ149" s="21">
        <v>-38.14</v>
      </c>
      <c r="AR149" s="21">
        <v>-250.01</v>
      </c>
      <c r="AS149" s="21" t="str">
        <f t="shared" si="10"/>
        <v>F E001-00001195</v>
      </c>
      <c r="AT149" s="21">
        <f t="shared" si="11"/>
        <v>1</v>
      </c>
      <c r="AU149" s="21">
        <f t="shared" si="12"/>
        <v>0</v>
      </c>
      <c r="AW149" s="8" t="s">
        <v>727</v>
      </c>
      <c r="AX149" s="39">
        <v>211.87</v>
      </c>
      <c r="AY149" s="39">
        <v>38.14</v>
      </c>
      <c r="AZ149" s="39">
        <v>250.01</v>
      </c>
      <c r="BA149">
        <f t="shared" si="13"/>
        <v>1</v>
      </c>
      <c r="BB149">
        <f t="shared" si="14"/>
        <v>1</v>
      </c>
      <c r="BJ149" s="24" t="s">
        <v>727</v>
      </c>
      <c r="BK149" s="40">
        <v>2</v>
      </c>
      <c r="BL149" s="40">
        <v>211.87</v>
      </c>
      <c r="BM149" s="40">
        <v>38.139999999999901</v>
      </c>
      <c r="BN149" s="40">
        <v>250.01</v>
      </c>
      <c r="BO149"/>
      <c r="BP149"/>
      <c r="BQ149"/>
      <c r="BR149"/>
      <c r="BS149"/>
      <c r="BT149"/>
      <c r="CF149" s="24">
        <v>1947</v>
      </c>
      <c r="CG149" s="40">
        <v>21.73</v>
      </c>
      <c r="CH149" s="40">
        <v>3.9199999999999902</v>
      </c>
      <c r="CI149" s="40">
        <v>25.65</v>
      </c>
      <c r="CK149"/>
      <c r="CL149"/>
      <c r="CM149"/>
      <c r="CN149"/>
      <c r="CZ149" s="24">
        <v>6106</v>
      </c>
      <c r="DA149" s="40">
        <v>64</v>
      </c>
      <c r="DB149" s="40">
        <v>0</v>
      </c>
      <c r="DC149" s="40">
        <v>64</v>
      </c>
      <c r="DE149" s="38" t="s">
        <v>2106</v>
      </c>
      <c r="DF149" s="40">
        <v>133.9</v>
      </c>
      <c r="DG149" s="40">
        <v>24.099999999999898</v>
      </c>
      <c r="DH149" s="40">
        <v>158</v>
      </c>
    </row>
    <row r="150" spans="4:112">
      <c r="D150" s="24" t="s">
        <v>484</v>
      </c>
      <c r="E150" s="21">
        <v>3</v>
      </c>
      <c r="G150" s="24" t="s">
        <v>2071</v>
      </c>
      <c r="H150" s="21">
        <v>1.35</v>
      </c>
      <c r="J150" s="24" t="s">
        <v>971</v>
      </c>
      <c r="K150" s="21">
        <v>1</v>
      </c>
      <c r="L150" s="21">
        <v>2000</v>
      </c>
      <c r="M150" s="21">
        <v>0</v>
      </c>
      <c r="N150" s="21">
        <v>2000</v>
      </c>
      <c r="X150" s="27">
        <v>45940</v>
      </c>
      <c r="Y150" s="21">
        <v>5</v>
      </c>
      <c r="Z150" s="21">
        <v>-13137.279999999999</v>
      </c>
      <c r="AA150" s="21">
        <v>-132.72</v>
      </c>
      <c r="AB150" s="21">
        <v>-13270</v>
      </c>
      <c r="AD150" s="24" t="s">
        <v>699</v>
      </c>
      <c r="AE150" s="40">
        <v>1</v>
      </c>
      <c r="AF150" s="40">
        <v>101.69</v>
      </c>
      <c r="AG150" s="40">
        <v>18.309999999999999</v>
      </c>
      <c r="AH150" s="40">
        <v>120</v>
      </c>
      <c r="AI150" s="40">
        <v>101.69</v>
      </c>
      <c r="AJ150" s="40">
        <v>18.309999999999999</v>
      </c>
      <c r="AK150" s="40">
        <v>120</v>
      </c>
      <c r="AL150" s="24" t="s">
        <v>699</v>
      </c>
      <c r="AN150" s="24" t="s">
        <v>699</v>
      </c>
      <c r="AO150" s="21">
        <v>1</v>
      </c>
      <c r="AP150" s="21">
        <v>-101.69</v>
      </c>
      <c r="AQ150" s="21">
        <v>-18.309999999999999</v>
      </c>
      <c r="AR150" s="21">
        <v>-120</v>
      </c>
      <c r="AS150" s="21" t="str">
        <f t="shared" si="10"/>
        <v>F E001-00001200</v>
      </c>
      <c r="AT150" s="21">
        <f t="shared" si="11"/>
        <v>1</v>
      </c>
      <c r="AU150" s="21">
        <f t="shared" si="12"/>
        <v>0</v>
      </c>
      <c r="AW150" s="8" t="s">
        <v>699</v>
      </c>
      <c r="AX150" s="39">
        <v>101.69</v>
      </c>
      <c r="AY150" s="39">
        <v>18.309999999999999</v>
      </c>
      <c r="AZ150" s="39">
        <v>120</v>
      </c>
      <c r="BA150">
        <f t="shared" si="13"/>
        <v>1</v>
      </c>
      <c r="BB150">
        <f t="shared" si="14"/>
        <v>1</v>
      </c>
      <c r="BJ150" s="24" t="s">
        <v>699</v>
      </c>
      <c r="BK150" s="40">
        <v>1</v>
      </c>
      <c r="BL150" s="40">
        <v>101.69</v>
      </c>
      <c r="BM150" s="40">
        <v>18.309999999999999</v>
      </c>
      <c r="BN150" s="40">
        <v>120</v>
      </c>
      <c r="BO150"/>
      <c r="BP150"/>
      <c r="BQ150"/>
      <c r="BR150"/>
      <c r="BS150"/>
      <c r="BT150"/>
      <c r="CF150" s="24">
        <v>1948</v>
      </c>
      <c r="CG150" s="40">
        <v>2</v>
      </c>
      <c r="CH150" s="40">
        <v>0.35999999999999899</v>
      </c>
      <c r="CI150" s="40">
        <v>2.36</v>
      </c>
      <c r="CK150"/>
      <c r="CL150"/>
      <c r="CM150"/>
      <c r="CN150"/>
      <c r="CZ150" s="24">
        <v>6107</v>
      </c>
      <c r="DA150" s="40">
        <v>491.14</v>
      </c>
      <c r="DB150" s="40">
        <v>0</v>
      </c>
      <c r="DC150" s="40">
        <v>491.14</v>
      </c>
      <c r="DE150" s="38" t="s">
        <v>2059</v>
      </c>
      <c r="DF150" s="40">
        <v>6714.8</v>
      </c>
      <c r="DG150" s="40">
        <v>1208.659999999996</v>
      </c>
      <c r="DH150" s="40">
        <v>7923.4599999999991</v>
      </c>
    </row>
    <row r="151" spans="4:112">
      <c r="D151" s="24" t="s">
        <v>486</v>
      </c>
      <c r="E151" s="21">
        <v>1</v>
      </c>
      <c r="G151" s="24" t="s">
        <v>2072</v>
      </c>
      <c r="H151" s="21">
        <v>17</v>
      </c>
      <c r="J151" s="24" t="s">
        <v>969</v>
      </c>
      <c r="K151" s="21">
        <v>1</v>
      </c>
      <c r="L151" s="21">
        <v>2500</v>
      </c>
      <c r="M151" s="21">
        <v>0</v>
      </c>
      <c r="N151" s="21">
        <v>2500</v>
      </c>
      <c r="X151" s="27">
        <v>45941</v>
      </c>
      <c r="Y151" s="21">
        <v>1</v>
      </c>
      <c r="Z151" s="21">
        <v>-225</v>
      </c>
      <c r="AA151" s="21">
        <v>-40.5</v>
      </c>
      <c r="AB151" s="21">
        <v>-265.5</v>
      </c>
      <c r="AD151" s="24" t="s">
        <v>951</v>
      </c>
      <c r="AE151" s="40">
        <v>2</v>
      </c>
      <c r="AF151" s="40">
        <v>364</v>
      </c>
      <c r="AG151" s="40">
        <v>65.519999999999897</v>
      </c>
      <c r="AH151" s="40">
        <v>429.52</v>
      </c>
      <c r="AI151" s="40">
        <v>364</v>
      </c>
      <c r="AJ151" s="40">
        <v>65.519999999999897</v>
      </c>
      <c r="AK151" s="40">
        <v>429.52</v>
      </c>
      <c r="AL151" s="24" t="s">
        <v>951</v>
      </c>
      <c r="AN151" s="24" t="s">
        <v>951</v>
      </c>
      <c r="AO151" s="21">
        <v>1</v>
      </c>
      <c r="AP151" s="21">
        <v>-364</v>
      </c>
      <c r="AQ151" s="21">
        <v>-65.52</v>
      </c>
      <c r="AR151" s="21">
        <v>-429.52</v>
      </c>
      <c r="AS151" s="21" t="str">
        <f t="shared" si="10"/>
        <v>F E001-00001279</v>
      </c>
      <c r="AT151" s="21">
        <f t="shared" si="11"/>
        <v>1</v>
      </c>
      <c r="AU151" s="21">
        <f t="shared" si="12"/>
        <v>0</v>
      </c>
      <c r="AW151" s="8" t="s">
        <v>951</v>
      </c>
      <c r="AX151" s="39">
        <v>364</v>
      </c>
      <c r="AY151" s="39">
        <v>65.52000000000001</v>
      </c>
      <c r="AZ151" s="39">
        <v>429.52</v>
      </c>
      <c r="BA151">
        <f t="shared" si="13"/>
        <v>1</v>
      </c>
      <c r="BB151">
        <f t="shared" si="14"/>
        <v>1</v>
      </c>
      <c r="BJ151" s="24" t="s">
        <v>951</v>
      </c>
      <c r="BK151" s="40">
        <v>2</v>
      </c>
      <c r="BL151" s="40">
        <v>364</v>
      </c>
      <c r="BM151" s="40">
        <v>65.519999999999897</v>
      </c>
      <c r="BN151" s="40">
        <v>429.52</v>
      </c>
      <c r="BO151"/>
      <c r="BP151"/>
      <c r="BQ151"/>
      <c r="BR151"/>
      <c r="BS151"/>
      <c r="BT151"/>
      <c r="CF151" s="24">
        <v>1949</v>
      </c>
      <c r="CG151" s="40">
        <v>16.86</v>
      </c>
      <c r="CH151" s="40">
        <v>3.0399999999999898</v>
      </c>
      <c r="CI151" s="40">
        <v>19.899999999999999</v>
      </c>
      <c r="CK151"/>
      <c r="CL151"/>
      <c r="CM151"/>
      <c r="CN151"/>
      <c r="CZ151" s="24">
        <v>6120</v>
      </c>
      <c r="DA151" s="40">
        <v>422.88</v>
      </c>
      <c r="DB151" s="40">
        <v>76.12</v>
      </c>
      <c r="DC151" s="40">
        <v>499</v>
      </c>
      <c r="DE151" s="38" t="s">
        <v>2025</v>
      </c>
      <c r="DF151" s="40">
        <v>31.47</v>
      </c>
      <c r="DG151" s="40">
        <v>5.6699999999999804</v>
      </c>
      <c r="DH151" s="40">
        <v>37.14</v>
      </c>
    </row>
    <row r="152" spans="4:112">
      <c r="D152" s="24" t="s">
        <v>490</v>
      </c>
      <c r="E152" s="21">
        <v>1</v>
      </c>
      <c r="G152" s="24" t="s">
        <v>2073</v>
      </c>
      <c r="H152" s="21">
        <v>1.03</v>
      </c>
      <c r="J152" s="24" t="s">
        <v>1014</v>
      </c>
      <c r="K152" s="21">
        <v>2</v>
      </c>
      <c r="L152" s="21">
        <v>600</v>
      </c>
      <c r="M152" s="21">
        <v>0</v>
      </c>
      <c r="N152" s="21">
        <v>600</v>
      </c>
      <c r="X152" s="27">
        <v>45942</v>
      </c>
      <c r="Y152" s="21">
        <v>1</v>
      </c>
      <c r="Z152" s="21">
        <v>-1640</v>
      </c>
      <c r="AB152" s="21">
        <v>-1640</v>
      </c>
      <c r="AD152" s="24" t="s">
        <v>938</v>
      </c>
      <c r="AE152" s="40">
        <v>1</v>
      </c>
      <c r="AF152" s="40">
        <v>20</v>
      </c>
      <c r="AG152" s="40">
        <v>3.6</v>
      </c>
      <c r="AH152" s="40">
        <v>23.6</v>
      </c>
      <c r="AI152" s="40">
        <v>20</v>
      </c>
      <c r="AJ152" s="40">
        <v>3.6</v>
      </c>
      <c r="AK152" s="40">
        <v>23.6</v>
      </c>
      <c r="AL152" s="24" t="s">
        <v>938</v>
      </c>
      <c r="AN152" s="24" t="s">
        <v>938</v>
      </c>
      <c r="AO152" s="21">
        <v>1</v>
      </c>
      <c r="AP152" s="21">
        <v>-20</v>
      </c>
      <c r="AQ152" s="21">
        <v>-3.6</v>
      </c>
      <c r="AR152" s="21">
        <v>-23.6</v>
      </c>
      <c r="AS152" s="21" t="str">
        <f t="shared" si="10"/>
        <v>F E001-00001285</v>
      </c>
      <c r="AT152" s="21">
        <f t="shared" si="11"/>
        <v>1</v>
      </c>
      <c r="AU152" s="21">
        <f t="shared" si="12"/>
        <v>0</v>
      </c>
      <c r="AW152" s="8" t="s">
        <v>938</v>
      </c>
      <c r="AX152" s="39">
        <v>20</v>
      </c>
      <c r="AY152" s="39">
        <v>3.6</v>
      </c>
      <c r="AZ152" s="39">
        <v>23.6</v>
      </c>
      <c r="BA152">
        <f t="shared" si="13"/>
        <v>1</v>
      </c>
      <c r="BB152">
        <f t="shared" si="14"/>
        <v>1</v>
      </c>
      <c r="BJ152" s="24" t="s">
        <v>938</v>
      </c>
      <c r="BK152" s="40">
        <v>1</v>
      </c>
      <c r="BL152" s="40">
        <v>20</v>
      </c>
      <c r="BM152" s="40">
        <v>3.6</v>
      </c>
      <c r="BN152" s="40">
        <v>23.6</v>
      </c>
      <c r="BO152"/>
      <c r="BP152"/>
      <c r="BQ152"/>
      <c r="BR152"/>
      <c r="BS152"/>
      <c r="BT152"/>
      <c r="CF152" s="24">
        <v>1950</v>
      </c>
      <c r="CG152" s="40">
        <v>17.36</v>
      </c>
      <c r="CH152" s="40">
        <v>3.12</v>
      </c>
      <c r="CI152" s="40">
        <v>20.48</v>
      </c>
      <c r="CK152"/>
      <c r="CL152"/>
      <c r="CM152"/>
      <c r="CN152"/>
      <c r="CZ152" s="24">
        <v>6145</v>
      </c>
      <c r="DA152" s="40">
        <v>61</v>
      </c>
      <c r="DB152" s="40">
        <v>0</v>
      </c>
      <c r="DC152" s="40">
        <v>61</v>
      </c>
      <c r="DE152" s="38" t="s">
        <v>2532</v>
      </c>
      <c r="DF152" s="40">
        <v>406.02</v>
      </c>
      <c r="DG152" s="40">
        <v>73.08</v>
      </c>
      <c r="DH152" s="40">
        <v>479.1</v>
      </c>
    </row>
    <row r="153" spans="4:112">
      <c r="D153" s="24" t="s">
        <v>492</v>
      </c>
      <c r="E153" s="21">
        <v>1</v>
      </c>
      <c r="G153" s="24" t="s">
        <v>2074</v>
      </c>
      <c r="H153" s="21">
        <v>8.4700000000000006</v>
      </c>
      <c r="J153" s="24" t="s">
        <v>1835</v>
      </c>
      <c r="K153" s="21">
        <v>1</v>
      </c>
      <c r="L153" s="21">
        <v>1680</v>
      </c>
      <c r="M153" s="21">
        <v>0</v>
      </c>
      <c r="N153" s="21">
        <v>1680</v>
      </c>
      <c r="X153" s="27">
        <v>45943</v>
      </c>
      <c r="Y153" s="21">
        <v>2</v>
      </c>
      <c r="Z153" s="21">
        <v>-4000</v>
      </c>
      <c r="AA153" s="21">
        <v>-81</v>
      </c>
      <c r="AB153" s="21">
        <v>-4081</v>
      </c>
      <c r="AD153" s="24" t="s">
        <v>919</v>
      </c>
      <c r="AE153" s="40">
        <v>2</v>
      </c>
      <c r="AF153" s="40">
        <v>516.95000000000005</v>
      </c>
      <c r="AG153" s="40">
        <v>93.049999999999898</v>
      </c>
      <c r="AH153" s="40">
        <v>610</v>
      </c>
      <c r="AI153" s="40">
        <v>516.95000000000005</v>
      </c>
      <c r="AJ153" s="40">
        <v>93.049999999999898</v>
      </c>
      <c r="AK153" s="40">
        <v>610</v>
      </c>
      <c r="AL153" s="24" t="s">
        <v>919</v>
      </c>
      <c r="AN153" s="24" t="s">
        <v>919</v>
      </c>
      <c r="AO153" s="21">
        <v>1</v>
      </c>
      <c r="AP153" s="21">
        <v>-516.95000000000005</v>
      </c>
      <c r="AQ153" s="21">
        <v>-93.05</v>
      </c>
      <c r="AR153" s="21">
        <v>-610</v>
      </c>
      <c r="AS153" s="21" t="str">
        <f t="shared" si="10"/>
        <v>F E001-00001288</v>
      </c>
      <c r="AT153" s="21">
        <f t="shared" si="11"/>
        <v>1</v>
      </c>
      <c r="AU153" s="21">
        <f t="shared" si="12"/>
        <v>0</v>
      </c>
      <c r="AW153" s="8" t="s">
        <v>919</v>
      </c>
      <c r="AX153" s="39">
        <v>516.95000000000005</v>
      </c>
      <c r="AY153" s="39">
        <v>93.050000000000011</v>
      </c>
      <c r="AZ153" s="39">
        <v>610</v>
      </c>
      <c r="BA153">
        <f t="shared" si="13"/>
        <v>1</v>
      </c>
      <c r="BB153">
        <f t="shared" si="14"/>
        <v>1</v>
      </c>
      <c r="BJ153" s="24" t="s">
        <v>919</v>
      </c>
      <c r="BK153" s="40">
        <v>2</v>
      </c>
      <c r="BL153" s="40">
        <v>516.95000000000005</v>
      </c>
      <c r="BM153" s="40">
        <v>93.049999999999898</v>
      </c>
      <c r="BN153" s="40">
        <v>610</v>
      </c>
      <c r="BO153"/>
      <c r="BP153"/>
      <c r="BQ153"/>
      <c r="BR153"/>
      <c r="BS153"/>
      <c r="BT153"/>
      <c r="CF153" s="24">
        <v>1951</v>
      </c>
      <c r="CG153" s="40">
        <v>7.25</v>
      </c>
      <c r="CH153" s="40">
        <v>1.31</v>
      </c>
      <c r="CI153" s="40">
        <v>8.56</v>
      </c>
      <c r="CK153"/>
      <c r="CL153"/>
      <c r="CM153"/>
      <c r="CN153"/>
      <c r="CZ153" s="24">
        <v>6146</v>
      </c>
      <c r="DA153" s="40">
        <v>88</v>
      </c>
      <c r="DB153" s="40">
        <v>0</v>
      </c>
      <c r="DC153" s="40">
        <v>88</v>
      </c>
      <c r="DE153" s="38" t="s">
        <v>2533</v>
      </c>
      <c r="DF153" s="40">
        <v>16.100000000000001</v>
      </c>
      <c r="DG153" s="40">
        <v>2.8999999999999901</v>
      </c>
      <c r="DH153" s="40">
        <v>19</v>
      </c>
    </row>
    <row r="154" spans="4:112">
      <c r="D154" s="24" t="s">
        <v>306</v>
      </c>
      <c r="E154" s="21">
        <v>1</v>
      </c>
      <c r="G154" s="24" t="s">
        <v>2075</v>
      </c>
      <c r="H154" s="21">
        <v>12.71</v>
      </c>
      <c r="J154" s="24" t="s">
        <v>41</v>
      </c>
      <c r="K154" s="21">
        <v>861</v>
      </c>
      <c r="L154" s="21">
        <v>668453.99999999953</v>
      </c>
      <c r="M154" s="21">
        <v>100504.93999999965</v>
      </c>
      <c r="N154" s="21">
        <v>768958.94000000122</v>
      </c>
      <c r="X154" s="27">
        <v>45944</v>
      </c>
      <c r="Y154" s="21">
        <v>1</v>
      </c>
      <c r="Z154" s="21">
        <v>-2170</v>
      </c>
      <c r="AB154" s="21">
        <v>-2170</v>
      </c>
      <c r="AD154" s="24" t="s">
        <v>691</v>
      </c>
      <c r="AE154" s="40">
        <v>1</v>
      </c>
      <c r="AF154" s="40">
        <v>50</v>
      </c>
      <c r="AG154" s="40">
        <v>9</v>
      </c>
      <c r="AH154" s="40">
        <v>59</v>
      </c>
      <c r="AI154" s="40">
        <v>50</v>
      </c>
      <c r="AJ154" s="40">
        <v>9</v>
      </c>
      <c r="AK154" s="40">
        <v>59</v>
      </c>
      <c r="AL154" s="24" t="s">
        <v>691</v>
      </c>
      <c r="AN154" s="24" t="s">
        <v>691</v>
      </c>
      <c r="AO154" s="21">
        <v>1</v>
      </c>
      <c r="AP154" s="21">
        <v>-50</v>
      </c>
      <c r="AQ154" s="21">
        <v>-9</v>
      </c>
      <c r="AR154" s="21">
        <v>-59</v>
      </c>
      <c r="AS154" s="21" t="str">
        <f t="shared" si="10"/>
        <v>F E001-00001362</v>
      </c>
      <c r="AT154" s="21">
        <f t="shared" si="11"/>
        <v>1</v>
      </c>
      <c r="AU154" s="21">
        <f t="shared" si="12"/>
        <v>0</v>
      </c>
      <c r="AW154" s="8" t="s">
        <v>691</v>
      </c>
      <c r="AX154" s="39">
        <v>50</v>
      </c>
      <c r="AY154" s="39">
        <v>9</v>
      </c>
      <c r="AZ154" s="39">
        <v>59</v>
      </c>
      <c r="BA154">
        <f t="shared" si="13"/>
        <v>1</v>
      </c>
      <c r="BB154">
        <f t="shared" si="14"/>
        <v>1</v>
      </c>
      <c r="BJ154" s="24" t="s">
        <v>691</v>
      </c>
      <c r="BK154" s="40">
        <v>1</v>
      </c>
      <c r="BL154" s="40">
        <v>50</v>
      </c>
      <c r="BM154" s="40">
        <v>9</v>
      </c>
      <c r="BN154" s="40">
        <v>59</v>
      </c>
      <c r="BO154"/>
      <c r="BP154"/>
      <c r="BQ154"/>
      <c r="BR154"/>
      <c r="BS154"/>
      <c r="BT154"/>
      <c r="CF154" s="24">
        <v>1952</v>
      </c>
      <c r="CG154" s="40">
        <v>306.39999999999998</v>
      </c>
      <c r="CH154" s="40">
        <v>19.079999999999899</v>
      </c>
      <c r="CI154" s="40">
        <v>325.47999999999996</v>
      </c>
      <c r="CK154"/>
      <c r="CL154"/>
      <c r="CM154"/>
      <c r="CN154"/>
      <c r="CZ154" s="24">
        <v>6268</v>
      </c>
      <c r="DA154" s="40">
        <v>50.85</v>
      </c>
      <c r="DB154" s="40">
        <v>9.1499999999999897</v>
      </c>
      <c r="DC154" s="40">
        <v>60</v>
      </c>
      <c r="DE154" s="38" t="s">
        <v>1972</v>
      </c>
      <c r="DF154" s="40">
        <v>850</v>
      </c>
      <c r="DG154" s="40">
        <v>153</v>
      </c>
      <c r="DH154" s="40">
        <v>1003</v>
      </c>
    </row>
    <row r="155" spans="4:112">
      <c r="D155" s="24" t="s">
        <v>499</v>
      </c>
      <c r="E155" s="21">
        <v>1</v>
      </c>
      <c r="G155" s="24" t="s">
        <v>2076</v>
      </c>
      <c r="H155" s="21">
        <v>12.71</v>
      </c>
      <c r="X155" s="24" t="s">
        <v>41</v>
      </c>
      <c r="Y155" s="21">
        <v>424</v>
      </c>
      <c r="Z155" s="21">
        <v>-671100.63000000012</v>
      </c>
      <c r="AA155" s="21">
        <v>-100981.31999999992</v>
      </c>
      <c r="AB155" s="21">
        <v>-772081.95000000042</v>
      </c>
      <c r="AD155" s="24" t="s">
        <v>765</v>
      </c>
      <c r="AE155" s="40">
        <v>17</v>
      </c>
      <c r="AF155" s="40">
        <v>434.69</v>
      </c>
      <c r="AG155" s="40">
        <v>78.249999999999844</v>
      </c>
      <c r="AH155" s="40">
        <v>512.94000000000005</v>
      </c>
      <c r="AI155" s="40">
        <v>434.69</v>
      </c>
      <c r="AJ155" s="40">
        <v>78.249999999999844</v>
      </c>
      <c r="AK155" s="40">
        <v>512.94000000000005</v>
      </c>
      <c r="AL155" s="24" t="s">
        <v>765</v>
      </c>
      <c r="AN155" s="24" t="s">
        <v>765</v>
      </c>
      <c r="AO155" s="21">
        <v>1</v>
      </c>
      <c r="AP155" s="21">
        <v>-434.69</v>
      </c>
      <c r="AQ155" s="21">
        <v>-78.25</v>
      </c>
      <c r="AR155" s="21">
        <v>-512.94000000000005</v>
      </c>
      <c r="AS155" s="21" t="str">
        <f t="shared" si="10"/>
        <v>F E001-00003801</v>
      </c>
      <c r="AT155" s="21">
        <f t="shared" si="11"/>
        <v>1</v>
      </c>
      <c r="AU155" s="21">
        <f t="shared" si="12"/>
        <v>0</v>
      </c>
      <c r="AW155" s="8" t="s">
        <v>765</v>
      </c>
      <c r="AX155" s="39">
        <v>434.69</v>
      </c>
      <c r="AY155" s="39">
        <v>78.25</v>
      </c>
      <c r="AZ155" s="39">
        <v>512.94000000000005</v>
      </c>
      <c r="BA155">
        <f t="shared" si="13"/>
        <v>1</v>
      </c>
      <c r="BB155">
        <f t="shared" si="14"/>
        <v>1</v>
      </c>
      <c r="BJ155" s="24" t="s">
        <v>765</v>
      </c>
      <c r="BK155" s="40">
        <v>17</v>
      </c>
      <c r="BL155" s="40">
        <v>434.69</v>
      </c>
      <c r="BM155" s="40">
        <v>78.249999999999844</v>
      </c>
      <c r="BN155" s="40">
        <v>512.94000000000005</v>
      </c>
      <c r="BO155"/>
      <c r="BP155"/>
      <c r="BQ155"/>
      <c r="BR155"/>
      <c r="BS155"/>
      <c r="BT155"/>
      <c r="CF155" s="24">
        <v>1953</v>
      </c>
      <c r="CG155" s="40">
        <v>58.39</v>
      </c>
      <c r="CH155" s="40">
        <v>10.51</v>
      </c>
      <c r="CI155" s="40">
        <v>68.900000000000006</v>
      </c>
      <c r="CK155"/>
      <c r="CL155"/>
      <c r="CM155"/>
      <c r="CN155"/>
      <c r="CZ155" s="24">
        <v>6269</v>
      </c>
      <c r="DA155" s="40">
        <v>128.81</v>
      </c>
      <c r="DB155" s="40">
        <v>23.189999999999898</v>
      </c>
      <c r="DC155" s="40">
        <v>152</v>
      </c>
      <c r="DE155" s="38" t="s">
        <v>1189</v>
      </c>
      <c r="DF155" s="40">
        <v>4193.64527</v>
      </c>
      <c r="DG155" s="40">
        <v>754.82632999999896</v>
      </c>
      <c r="DH155" s="40">
        <v>4948.4715999999989</v>
      </c>
    </row>
    <row r="156" spans="4:112">
      <c r="D156" s="24" t="s">
        <v>497</v>
      </c>
      <c r="E156" s="21">
        <v>2</v>
      </c>
      <c r="G156" s="24" t="s">
        <v>2387</v>
      </c>
      <c r="H156" s="21">
        <v>2.12</v>
      </c>
      <c r="AD156" s="24" t="s">
        <v>1729</v>
      </c>
      <c r="AE156" s="40">
        <v>1</v>
      </c>
      <c r="AF156" s="40">
        <v>135</v>
      </c>
      <c r="AG156" s="40">
        <v>24.3</v>
      </c>
      <c r="AH156" s="40">
        <v>159.30000000000001</v>
      </c>
      <c r="AI156" s="40">
        <v>135</v>
      </c>
      <c r="AJ156" s="40">
        <v>24.3</v>
      </c>
      <c r="AK156" s="40">
        <v>159.30000000000001</v>
      </c>
      <c r="AL156" s="24" t="s">
        <v>1729</v>
      </c>
      <c r="AN156" s="24" t="s">
        <v>1729</v>
      </c>
      <c r="AO156" s="21">
        <v>1</v>
      </c>
      <c r="AP156" s="21">
        <v>-135</v>
      </c>
      <c r="AQ156" s="21">
        <v>-24.3</v>
      </c>
      <c r="AR156" s="21">
        <v>-159.30000000000001</v>
      </c>
      <c r="AS156" s="21" t="str">
        <f t="shared" si="10"/>
        <v>F F001-000 1167</v>
      </c>
      <c r="AT156" s="21">
        <f t="shared" si="11"/>
        <v>1</v>
      </c>
      <c r="AU156" s="21">
        <f t="shared" si="12"/>
        <v>0</v>
      </c>
      <c r="AW156" s="8" t="s">
        <v>1729</v>
      </c>
      <c r="AX156" s="39">
        <v>135</v>
      </c>
      <c r="AY156" s="39">
        <v>24.3</v>
      </c>
      <c r="AZ156" s="39">
        <v>159.30000000000001</v>
      </c>
      <c r="BA156">
        <f t="shared" si="13"/>
        <v>1</v>
      </c>
      <c r="BB156">
        <f t="shared" si="14"/>
        <v>1</v>
      </c>
      <c r="BJ156" s="24" t="s">
        <v>1729</v>
      </c>
      <c r="BK156" s="40">
        <v>1</v>
      </c>
      <c r="BL156" s="40">
        <v>135</v>
      </c>
      <c r="BM156" s="40">
        <v>24.3</v>
      </c>
      <c r="BN156" s="40">
        <v>159.30000000000001</v>
      </c>
      <c r="BO156"/>
      <c r="BP156"/>
      <c r="BQ156"/>
      <c r="BR156"/>
      <c r="BS156"/>
      <c r="BT156"/>
      <c r="CF156" s="24">
        <v>1954</v>
      </c>
      <c r="CG156" s="40">
        <v>10.9</v>
      </c>
      <c r="CH156" s="40">
        <v>1.95999999999999</v>
      </c>
      <c r="CI156" s="40">
        <v>12.86</v>
      </c>
      <c r="CK156"/>
      <c r="CL156"/>
      <c r="CM156"/>
      <c r="CN156"/>
      <c r="CZ156" s="24">
        <v>6315</v>
      </c>
      <c r="DA156" s="40">
        <v>71.7</v>
      </c>
      <c r="DB156" s="40">
        <v>0</v>
      </c>
      <c r="DC156" s="40">
        <v>71.7</v>
      </c>
      <c r="DE156" s="38" t="s">
        <v>2127</v>
      </c>
      <c r="DF156" s="40">
        <v>795</v>
      </c>
      <c r="DG156" s="40">
        <v>143.1</v>
      </c>
      <c r="DH156" s="40">
        <v>938.1</v>
      </c>
    </row>
    <row r="157" spans="4:112">
      <c r="D157" s="24" t="s">
        <v>498</v>
      </c>
      <c r="E157" s="21">
        <v>3</v>
      </c>
      <c r="G157" s="24" t="s">
        <v>2077</v>
      </c>
      <c r="H157" s="21">
        <v>63.56</v>
      </c>
      <c r="AD157" s="24" t="s">
        <v>1734</v>
      </c>
      <c r="AE157" s="40">
        <v>1</v>
      </c>
      <c r="AF157" s="40">
        <v>1688.47</v>
      </c>
      <c r="AG157" s="40">
        <v>303.93</v>
      </c>
      <c r="AH157" s="40">
        <v>1992.4</v>
      </c>
      <c r="AI157" s="40">
        <v>1688.47</v>
      </c>
      <c r="AJ157" s="40">
        <v>303.93</v>
      </c>
      <c r="AK157" s="40">
        <v>1992.4</v>
      </c>
      <c r="AL157" s="24" t="s">
        <v>1734</v>
      </c>
      <c r="AN157" s="24" t="s">
        <v>1734</v>
      </c>
      <c r="AO157" s="21">
        <v>1</v>
      </c>
      <c r="AP157" s="21">
        <v>-1688.47</v>
      </c>
      <c r="AQ157" s="21">
        <v>-303.93</v>
      </c>
      <c r="AR157" s="21">
        <v>-1992.4</v>
      </c>
      <c r="AS157" s="21" t="str">
        <f t="shared" si="10"/>
        <v>F F001-00000183</v>
      </c>
      <c r="AT157" s="21">
        <f t="shared" si="11"/>
        <v>1</v>
      </c>
      <c r="AU157" s="21">
        <f t="shared" si="12"/>
        <v>0</v>
      </c>
      <c r="AW157" s="8" t="s">
        <v>1734</v>
      </c>
      <c r="AX157" s="39">
        <v>1688.47</v>
      </c>
      <c r="AY157" s="39">
        <v>303.93</v>
      </c>
      <c r="AZ157" s="39">
        <v>1992.4</v>
      </c>
      <c r="BA157">
        <f t="shared" si="13"/>
        <v>1</v>
      </c>
      <c r="BB157">
        <f t="shared" si="14"/>
        <v>1</v>
      </c>
      <c r="BJ157" s="24" t="s">
        <v>1734</v>
      </c>
      <c r="BK157" s="40">
        <v>1</v>
      </c>
      <c r="BL157" s="40">
        <v>1688.47</v>
      </c>
      <c r="BM157" s="40">
        <v>303.93</v>
      </c>
      <c r="BN157" s="40">
        <v>1992.4</v>
      </c>
      <c r="BO157"/>
      <c r="BP157"/>
      <c r="BQ157"/>
      <c r="BR157"/>
      <c r="BS157"/>
      <c r="BT157"/>
      <c r="CF157" s="24">
        <v>1955</v>
      </c>
      <c r="CG157" s="40">
        <v>518.51</v>
      </c>
      <c r="CH157" s="40">
        <v>93.329999999999984</v>
      </c>
      <c r="CI157" s="40">
        <v>611.84</v>
      </c>
      <c r="CK157"/>
      <c r="CL157"/>
      <c r="CM157"/>
      <c r="CN157"/>
      <c r="CZ157" s="24">
        <v>6338</v>
      </c>
      <c r="DA157" s="40">
        <v>7000</v>
      </c>
      <c r="DB157" s="40">
        <v>0</v>
      </c>
      <c r="DC157" s="40">
        <v>7000</v>
      </c>
      <c r="DE157" s="38" t="s">
        <v>2000</v>
      </c>
      <c r="DF157" s="40">
        <v>18.73</v>
      </c>
      <c r="DG157" s="40">
        <v>3.3699999999999899</v>
      </c>
      <c r="DH157" s="40">
        <v>22.1</v>
      </c>
    </row>
    <row r="158" spans="4:112">
      <c r="D158" s="24" t="s">
        <v>1689</v>
      </c>
      <c r="E158" s="21">
        <v>1</v>
      </c>
      <c r="G158" s="24" t="s">
        <v>2078</v>
      </c>
      <c r="H158" s="21">
        <v>24.49</v>
      </c>
      <c r="AD158" s="24" t="s">
        <v>1733</v>
      </c>
      <c r="AE158" s="40">
        <v>1</v>
      </c>
      <c r="AF158" s="40">
        <v>248.31</v>
      </c>
      <c r="AG158" s="40">
        <v>44.69</v>
      </c>
      <c r="AH158" s="40">
        <v>293</v>
      </c>
      <c r="AI158" s="40">
        <v>248.31</v>
      </c>
      <c r="AJ158" s="40">
        <v>44.69</v>
      </c>
      <c r="AK158" s="40">
        <v>293</v>
      </c>
      <c r="AL158" s="24" t="s">
        <v>1733</v>
      </c>
      <c r="AN158" s="24" t="s">
        <v>1733</v>
      </c>
      <c r="AO158" s="21">
        <v>1</v>
      </c>
      <c r="AP158" s="21">
        <v>-248.31</v>
      </c>
      <c r="AQ158" s="21">
        <v>-44.69</v>
      </c>
      <c r="AR158" s="21">
        <v>-293</v>
      </c>
      <c r="AS158" s="21" t="str">
        <f t="shared" si="10"/>
        <v>F F001-00000184</v>
      </c>
      <c r="AT158" s="21">
        <f t="shared" si="11"/>
        <v>1</v>
      </c>
      <c r="AU158" s="21">
        <f t="shared" si="12"/>
        <v>0</v>
      </c>
      <c r="AW158" s="8" t="s">
        <v>1733</v>
      </c>
      <c r="AX158" s="39">
        <v>248.31</v>
      </c>
      <c r="AY158" s="39">
        <v>44.69</v>
      </c>
      <c r="AZ158" s="39">
        <v>293</v>
      </c>
      <c r="BA158">
        <f t="shared" si="13"/>
        <v>1</v>
      </c>
      <c r="BB158">
        <f t="shared" si="14"/>
        <v>1</v>
      </c>
      <c r="BJ158" s="24" t="s">
        <v>1733</v>
      </c>
      <c r="BK158" s="40">
        <v>1</v>
      </c>
      <c r="BL158" s="40">
        <v>248.31</v>
      </c>
      <c r="BM158" s="40">
        <v>44.69</v>
      </c>
      <c r="BN158" s="40">
        <v>293</v>
      </c>
      <c r="BO158"/>
      <c r="BP158"/>
      <c r="BQ158"/>
      <c r="BR158"/>
      <c r="BS158"/>
      <c r="BT158"/>
      <c r="CF158" s="24">
        <v>1956</v>
      </c>
      <c r="CG158" s="40">
        <v>2350</v>
      </c>
      <c r="CH158" s="40">
        <v>423</v>
      </c>
      <c r="CI158" s="40">
        <v>2773</v>
      </c>
      <c r="CK158"/>
      <c r="CL158"/>
      <c r="CM158"/>
      <c r="CN158"/>
      <c r="CZ158" s="24">
        <v>6339</v>
      </c>
      <c r="DA158" s="40">
        <v>5400</v>
      </c>
      <c r="DB158" s="40">
        <v>0</v>
      </c>
      <c r="DC158" s="40">
        <v>5400</v>
      </c>
      <c r="DE158" s="38" t="s">
        <v>2149</v>
      </c>
      <c r="DF158" s="40">
        <v>2350</v>
      </c>
      <c r="DG158" s="40">
        <v>423</v>
      </c>
      <c r="DH158" s="40">
        <v>2773</v>
      </c>
    </row>
    <row r="159" spans="4:112">
      <c r="D159" s="24" t="s">
        <v>505</v>
      </c>
      <c r="E159" s="21">
        <v>20</v>
      </c>
      <c r="G159" s="24" t="s">
        <v>2079</v>
      </c>
      <c r="H159" s="21">
        <v>12.71</v>
      </c>
      <c r="AD159" s="24" t="s">
        <v>507</v>
      </c>
      <c r="AE159" s="40">
        <v>1</v>
      </c>
      <c r="AF159" s="40">
        <v>335</v>
      </c>
      <c r="AG159" s="40">
        <v>60.3</v>
      </c>
      <c r="AH159" s="40">
        <v>395.3</v>
      </c>
      <c r="AI159" s="40">
        <v>335</v>
      </c>
      <c r="AJ159" s="40">
        <v>60.3</v>
      </c>
      <c r="AK159" s="40">
        <v>395.3</v>
      </c>
      <c r="AL159" s="24" t="s">
        <v>507</v>
      </c>
      <c r="AN159" s="24" t="s">
        <v>507</v>
      </c>
      <c r="AO159" s="21">
        <v>1</v>
      </c>
      <c r="AP159" s="21">
        <v>-335</v>
      </c>
      <c r="AQ159" s="21">
        <v>-60.3</v>
      </c>
      <c r="AR159" s="21">
        <v>-395.3</v>
      </c>
      <c r="AS159" s="21" t="str">
        <f t="shared" si="10"/>
        <v>F F001-00000432</v>
      </c>
      <c r="AT159" s="21">
        <f t="shared" si="11"/>
        <v>1</v>
      </c>
      <c r="AU159" s="21">
        <f t="shared" si="12"/>
        <v>0</v>
      </c>
      <c r="AW159" s="8" t="s">
        <v>507</v>
      </c>
      <c r="AX159" s="39">
        <v>335</v>
      </c>
      <c r="AY159" s="39">
        <v>60.3</v>
      </c>
      <c r="AZ159" s="39">
        <v>395.3</v>
      </c>
      <c r="BA159">
        <f t="shared" si="13"/>
        <v>1</v>
      </c>
      <c r="BB159">
        <f t="shared" si="14"/>
        <v>1</v>
      </c>
      <c r="BJ159" s="24" t="s">
        <v>507</v>
      </c>
      <c r="BK159" s="40">
        <v>1</v>
      </c>
      <c r="BL159" s="40">
        <v>335</v>
      </c>
      <c r="BM159" s="40">
        <v>60.3</v>
      </c>
      <c r="BN159" s="40">
        <v>395.3</v>
      </c>
      <c r="BO159"/>
      <c r="BP159"/>
      <c r="BQ159"/>
      <c r="BR159"/>
      <c r="BS159"/>
      <c r="BT159"/>
      <c r="CF159" s="24">
        <v>1957</v>
      </c>
      <c r="CG159" s="40">
        <v>196.69</v>
      </c>
      <c r="CH159" s="40">
        <v>18.309999999999999</v>
      </c>
      <c r="CI159" s="40">
        <v>215</v>
      </c>
      <c r="CK159"/>
      <c r="CL159"/>
      <c r="CM159"/>
      <c r="CN159"/>
      <c r="CZ159" s="24">
        <v>6473</v>
      </c>
      <c r="DA159" s="40">
        <v>3550</v>
      </c>
      <c r="DB159" s="40">
        <v>0</v>
      </c>
      <c r="DC159" s="40">
        <v>3550</v>
      </c>
      <c r="DE159" s="38" t="s">
        <v>1981</v>
      </c>
      <c r="DF159" s="40">
        <v>4860.9399999999996</v>
      </c>
      <c r="DG159" s="40">
        <v>874.9899999999999</v>
      </c>
      <c r="DH159" s="40">
        <v>5735.93</v>
      </c>
    </row>
    <row r="160" spans="4:112">
      <c r="D160" s="24" t="s">
        <v>503</v>
      </c>
      <c r="E160" s="21">
        <v>1</v>
      </c>
      <c r="G160" s="24" t="s">
        <v>2080</v>
      </c>
      <c r="H160" s="21">
        <v>525.55999999999995</v>
      </c>
      <c r="AD160" s="24" t="s">
        <v>999</v>
      </c>
      <c r="AE160" s="40">
        <v>1</v>
      </c>
      <c r="AF160" s="40">
        <v>1500</v>
      </c>
      <c r="AG160" s="40">
        <v>270</v>
      </c>
      <c r="AH160" s="40">
        <v>1770</v>
      </c>
      <c r="AI160" s="40">
        <v>1500</v>
      </c>
      <c r="AJ160" s="40">
        <v>270</v>
      </c>
      <c r="AK160" s="40">
        <v>1770</v>
      </c>
      <c r="AL160" s="24" t="s">
        <v>999</v>
      </c>
      <c r="AN160" s="24" t="s">
        <v>999</v>
      </c>
      <c r="AO160" s="21">
        <v>1</v>
      </c>
      <c r="AP160" s="21">
        <v>-1500</v>
      </c>
      <c r="AQ160" s="21">
        <v>-270</v>
      </c>
      <c r="AR160" s="21">
        <v>-1770</v>
      </c>
      <c r="AS160" s="21" t="str">
        <f t="shared" si="10"/>
        <v>F F001-00000691</v>
      </c>
      <c r="AT160" s="21">
        <f t="shared" si="11"/>
        <v>1</v>
      </c>
      <c r="AU160" s="21">
        <f t="shared" si="12"/>
        <v>0</v>
      </c>
      <c r="AW160" s="8" t="s">
        <v>999</v>
      </c>
      <c r="AX160" s="39">
        <v>1500</v>
      </c>
      <c r="AY160" s="39">
        <v>270</v>
      </c>
      <c r="AZ160" s="39">
        <v>1770</v>
      </c>
      <c r="BA160">
        <f t="shared" si="13"/>
        <v>1</v>
      </c>
      <c r="BB160">
        <f t="shared" si="14"/>
        <v>1</v>
      </c>
      <c r="BJ160" s="24" t="s">
        <v>999</v>
      </c>
      <c r="BK160" s="40">
        <v>1</v>
      </c>
      <c r="BL160" s="40">
        <v>1500</v>
      </c>
      <c r="BM160" s="40">
        <v>270</v>
      </c>
      <c r="BN160" s="40">
        <v>1770</v>
      </c>
      <c r="BO160"/>
      <c r="BP160"/>
      <c r="BQ160"/>
      <c r="BR160"/>
      <c r="BS160"/>
      <c r="BT160"/>
      <c r="CF160" s="24">
        <v>1958</v>
      </c>
      <c r="CG160" s="40">
        <v>6103.28</v>
      </c>
      <c r="CH160" s="40">
        <v>1098.589999999999</v>
      </c>
      <c r="CI160" s="40">
        <v>7201.87</v>
      </c>
      <c r="CK160"/>
      <c r="CL160"/>
      <c r="CM160"/>
      <c r="CN160"/>
      <c r="CZ160" s="24" t="s">
        <v>41</v>
      </c>
      <c r="DA160" s="33">
        <v>671100.61826999951</v>
      </c>
      <c r="DB160" s="33">
        <v>100981.31286999979</v>
      </c>
      <c r="DC160" s="33">
        <v>772081.93114000035</v>
      </c>
      <c r="DE160" s="38" t="s">
        <v>2537</v>
      </c>
      <c r="DF160" s="40">
        <v>135</v>
      </c>
      <c r="DG160" s="40">
        <v>24.3</v>
      </c>
      <c r="DH160" s="40">
        <v>159.30000000000001</v>
      </c>
    </row>
    <row r="161" spans="4:112">
      <c r="D161" s="24" t="s">
        <v>510</v>
      </c>
      <c r="E161" s="21">
        <v>3</v>
      </c>
      <c r="G161" s="24" t="s">
        <v>2081</v>
      </c>
      <c r="H161" s="21">
        <v>50.85</v>
      </c>
      <c r="AD161" s="24" t="s">
        <v>709</v>
      </c>
      <c r="AE161" s="40">
        <v>1</v>
      </c>
      <c r="AF161" s="40">
        <v>81.36</v>
      </c>
      <c r="AG161" s="40">
        <v>14.64</v>
      </c>
      <c r="AH161" s="40">
        <v>96</v>
      </c>
      <c r="AI161" s="40">
        <v>81.36</v>
      </c>
      <c r="AJ161" s="40">
        <v>14.64</v>
      </c>
      <c r="AK161" s="40">
        <v>96</v>
      </c>
      <c r="AL161" s="24" t="s">
        <v>709</v>
      </c>
      <c r="AN161" s="24" t="s">
        <v>709</v>
      </c>
      <c r="AO161" s="21">
        <v>1</v>
      </c>
      <c r="AP161" s="21">
        <v>-81.36</v>
      </c>
      <c r="AQ161" s="21">
        <v>-14.64</v>
      </c>
      <c r="AR161" s="21">
        <v>-96</v>
      </c>
      <c r="AS161" s="21" t="str">
        <f t="shared" si="10"/>
        <v>F F001-00002033</v>
      </c>
      <c r="AT161" s="21">
        <f t="shared" si="11"/>
        <v>1</v>
      </c>
      <c r="AU161" s="21">
        <f t="shared" si="12"/>
        <v>0</v>
      </c>
      <c r="AW161" s="8" t="s">
        <v>709</v>
      </c>
      <c r="AX161" s="39">
        <v>81.36</v>
      </c>
      <c r="AY161" s="39">
        <v>14.64</v>
      </c>
      <c r="AZ161" s="39">
        <v>96</v>
      </c>
      <c r="BA161">
        <f t="shared" si="13"/>
        <v>1</v>
      </c>
      <c r="BB161">
        <f t="shared" si="14"/>
        <v>1</v>
      </c>
      <c r="BJ161" s="24" t="s">
        <v>709</v>
      </c>
      <c r="BK161" s="40">
        <v>1</v>
      </c>
      <c r="BL161" s="40">
        <v>81.36</v>
      </c>
      <c r="BM161" s="40">
        <v>14.64</v>
      </c>
      <c r="BN161" s="40">
        <v>96</v>
      </c>
      <c r="BO161"/>
      <c r="BP161"/>
      <c r="BQ161"/>
      <c r="BR161"/>
      <c r="BS161"/>
      <c r="BT161"/>
      <c r="CF161" s="24">
        <v>1962</v>
      </c>
      <c r="CG161" s="40">
        <v>36.44</v>
      </c>
      <c r="CH161" s="40">
        <v>6.56</v>
      </c>
      <c r="CI161" s="40">
        <v>43</v>
      </c>
      <c r="CK161"/>
      <c r="CL161"/>
      <c r="CM161"/>
      <c r="CN161"/>
      <c r="DE161" s="38" t="s">
        <v>2118</v>
      </c>
      <c r="DF161" s="40">
        <v>350</v>
      </c>
      <c r="DG161" s="40">
        <v>0</v>
      </c>
      <c r="DH161" s="40">
        <v>350</v>
      </c>
    </row>
    <row r="162" spans="4:112">
      <c r="D162" s="24" t="s">
        <v>507</v>
      </c>
      <c r="E162" s="21">
        <v>1</v>
      </c>
      <c r="G162" s="24" t="s">
        <v>2396</v>
      </c>
      <c r="H162" s="21">
        <v>5050</v>
      </c>
      <c r="AD162" s="24" t="s">
        <v>614</v>
      </c>
      <c r="AE162" s="40">
        <v>1</v>
      </c>
      <c r="AF162" s="40">
        <v>112.71</v>
      </c>
      <c r="AG162" s="40">
        <v>20.29</v>
      </c>
      <c r="AH162" s="40">
        <v>133</v>
      </c>
      <c r="AI162" s="40">
        <v>112.71</v>
      </c>
      <c r="AJ162" s="40">
        <v>20.29</v>
      </c>
      <c r="AK162" s="40">
        <v>133</v>
      </c>
      <c r="AL162" s="24" t="s">
        <v>614</v>
      </c>
      <c r="AN162" s="24" t="s">
        <v>614</v>
      </c>
      <c r="AO162" s="21">
        <v>1</v>
      </c>
      <c r="AP162" s="21">
        <v>-112.71</v>
      </c>
      <c r="AQ162" s="21">
        <v>-20.29</v>
      </c>
      <c r="AR162" s="21">
        <v>-133</v>
      </c>
      <c r="AS162" s="21" t="str">
        <f t="shared" si="10"/>
        <v>F F001-00004435</v>
      </c>
      <c r="AT162" s="21">
        <f t="shared" si="11"/>
        <v>1</v>
      </c>
      <c r="AU162" s="21">
        <f t="shared" si="12"/>
        <v>0</v>
      </c>
      <c r="AW162" s="8" t="s">
        <v>614</v>
      </c>
      <c r="AX162" s="39">
        <v>112.71</v>
      </c>
      <c r="AY162" s="39">
        <v>20.29</v>
      </c>
      <c r="AZ162" s="39">
        <v>133</v>
      </c>
      <c r="BA162">
        <f t="shared" si="13"/>
        <v>1</v>
      </c>
      <c r="BB162">
        <f t="shared" si="14"/>
        <v>1</v>
      </c>
      <c r="BJ162" s="24" t="s">
        <v>614</v>
      </c>
      <c r="BK162" s="40">
        <v>1</v>
      </c>
      <c r="BL162" s="40">
        <v>112.71</v>
      </c>
      <c r="BM162" s="40">
        <v>20.29</v>
      </c>
      <c r="BN162" s="40">
        <v>133</v>
      </c>
      <c r="BO162"/>
      <c r="BP162"/>
      <c r="BQ162"/>
      <c r="BR162"/>
      <c r="BS162"/>
      <c r="BT162"/>
      <c r="CF162" s="24">
        <v>1963</v>
      </c>
      <c r="CG162" s="40">
        <v>50.85</v>
      </c>
      <c r="CH162" s="40">
        <v>9.1499999999999897</v>
      </c>
      <c r="CI162" s="40">
        <v>60</v>
      </c>
      <c r="CK162"/>
      <c r="CL162"/>
      <c r="CM162"/>
      <c r="CN162"/>
      <c r="DE162" s="38" t="s">
        <v>2058</v>
      </c>
      <c r="DF162" s="40">
        <v>355.93</v>
      </c>
      <c r="DG162" s="40">
        <v>64.069999999999993</v>
      </c>
      <c r="DH162" s="40">
        <v>420</v>
      </c>
    </row>
    <row r="163" spans="4:112">
      <c r="D163" s="24" t="s">
        <v>1690</v>
      </c>
      <c r="E163" s="21">
        <v>1</v>
      </c>
      <c r="G163" s="24" t="s">
        <v>2082</v>
      </c>
      <c r="H163" s="21">
        <v>211.87</v>
      </c>
      <c r="AD163" s="24" t="s">
        <v>1029</v>
      </c>
      <c r="AE163" s="40">
        <v>1</v>
      </c>
      <c r="AF163" s="40">
        <v>2700</v>
      </c>
      <c r="AG163" s="40">
        <v>486</v>
      </c>
      <c r="AH163" s="40">
        <v>3186</v>
      </c>
      <c r="AI163" s="40">
        <v>2700</v>
      </c>
      <c r="AJ163" s="40">
        <v>486</v>
      </c>
      <c r="AK163" s="40">
        <v>3186</v>
      </c>
      <c r="AL163" s="24" t="s">
        <v>1029</v>
      </c>
      <c r="AN163" s="24" t="s">
        <v>1029</v>
      </c>
      <c r="AO163" s="21">
        <v>1</v>
      </c>
      <c r="AP163" s="21">
        <v>-2700</v>
      </c>
      <c r="AQ163" s="21">
        <v>-486</v>
      </c>
      <c r="AR163" s="21">
        <v>-3186</v>
      </c>
      <c r="AS163" s="21" t="str">
        <f t="shared" si="10"/>
        <v>F F001-00006261</v>
      </c>
      <c r="AT163" s="21">
        <f t="shared" si="11"/>
        <v>1</v>
      </c>
      <c r="AU163" s="21">
        <f t="shared" si="12"/>
        <v>0</v>
      </c>
      <c r="AW163" s="8" t="s">
        <v>1029</v>
      </c>
      <c r="AX163" s="39">
        <v>2700</v>
      </c>
      <c r="AY163" s="39">
        <v>486</v>
      </c>
      <c r="AZ163" s="39">
        <v>3186</v>
      </c>
      <c r="BA163">
        <f t="shared" si="13"/>
        <v>1</v>
      </c>
      <c r="BB163">
        <f t="shared" si="14"/>
        <v>1</v>
      </c>
      <c r="BJ163" s="24" t="s">
        <v>1029</v>
      </c>
      <c r="BK163" s="40">
        <v>1</v>
      </c>
      <c r="BL163" s="40">
        <v>2700</v>
      </c>
      <c r="BM163" s="40">
        <v>486</v>
      </c>
      <c r="BN163" s="40">
        <v>3186</v>
      </c>
      <c r="BO163"/>
      <c r="BP163"/>
      <c r="BQ163"/>
      <c r="BR163"/>
      <c r="BS163"/>
      <c r="BT163"/>
      <c r="CF163" s="24">
        <v>1964</v>
      </c>
      <c r="CG163" s="40">
        <v>211.87</v>
      </c>
      <c r="CH163" s="40">
        <v>38.139999999999901</v>
      </c>
      <c r="CI163" s="40">
        <v>250.01</v>
      </c>
      <c r="CK163"/>
      <c r="CL163"/>
      <c r="CM163"/>
      <c r="CN163"/>
      <c r="DE163" s="38" t="s">
        <v>2005</v>
      </c>
      <c r="DF163" s="40">
        <v>218.64</v>
      </c>
      <c r="DG163" s="40">
        <v>39.36</v>
      </c>
      <c r="DH163" s="40">
        <v>258</v>
      </c>
    </row>
    <row r="164" spans="4:112">
      <c r="D164" s="24" t="s">
        <v>520</v>
      </c>
      <c r="E164" s="21">
        <v>1</v>
      </c>
      <c r="G164" s="24" t="s">
        <v>2405</v>
      </c>
      <c r="H164" s="21">
        <v>2070.9300000000003</v>
      </c>
      <c r="AD164" s="24" t="s">
        <v>1727</v>
      </c>
      <c r="AE164" s="40">
        <v>2</v>
      </c>
      <c r="AF164" s="40">
        <v>626.2700000000001</v>
      </c>
      <c r="AG164" s="40">
        <v>112.729999999999</v>
      </c>
      <c r="AH164" s="40">
        <v>739</v>
      </c>
      <c r="AI164" s="40">
        <v>626.2700000000001</v>
      </c>
      <c r="AJ164" s="40">
        <v>112.729999999999</v>
      </c>
      <c r="AK164" s="40">
        <v>739</v>
      </c>
      <c r="AL164" s="24" t="s">
        <v>1727</v>
      </c>
      <c r="AN164" s="24" t="s">
        <v>1727</v>
      </c>
      <c r="AO164" s="21">
        <v>1</v>
      </c>
      <c r="AP164" s="21">
        <v>-626.27</v>
      </c>
      <c r="AQ164" s="21">
        <v>-112.73</v>
      </c>
      <c r="AR164" s="21">
        <v>-739</v>
      </c>
      <c r="AS164" s="21" t="str">
        <f t="shared" si="10"/>
        <v>F F001-00007417</v>
      </c>
      <c r="AT164" s="21">
        <f t="shared" si="11"/>
        <v>1</v>
      </c>
      <c r="AU164" s="21">
        <f t="shared" si="12"/>
        <v>0</v>
      </c>
      <c r="AW164" s="8" t="s">
        <v>1727</v>
      </c>
      <c r="AX164" s="39">
        <v>626.2700000000001</v>
      </c>
      <c r="AY164" s="39">
        <v>112.73</v>
      </c>
      <c r="AZ164" s="39">
        <v>739</v>
      </c>
      <c r="BA164">
        <f t="shared" si="13"/>
        <v>1</v>
      </c>
      <c r="BB164">
        <f t="shared" si="14"/>
        <v>1</v>
      </c>
      <c r="BJ164" s="24" t="s">
        <v>1727</v>
      </c>
      <c r="BK164" s="40">
        <v>2</v>
      </c>
      <c r="BL164" s="40">
        <v>626.2700000000001</v>
      </c>
      <c r="BM164" s="40">
        <v>112.729999999999</v>
      </c>
      <c r="BN164" s="40">
        <v>739</v>
      </c>
      <c r="BO164"/>
      <c r="BP164"/>
      <c r="BQ164"/>
      <c r="BR164"/>
      <c r="BS164"/>
      <c r="BT164"/>
      <c r="CF164" s="24">
        <v>1965</v>
      </c>
      <c r="CG164" s="40">
        <v>17.36</v>
      </c>
      <c r="CH164" s="40">
        <v>3.1299999999999901</v>
      </c>
      <c r="CI164" s="40">
        <v>20.49</v>
      </c>
      <c r="CK164"/>
      <c r="CL164"/>
      <c r="CM164"/>
      <c r="CN164"/>
      <c r="DE164" s="38" t="s">
        <v>2007</v>
      </c>
      <c r="DF164" s="40">
        <v>1344.17</v>
      </c>
      <c r="DG164" s="40">
        <v>116.329999999999</v>
      </c>
      <c r="DH164" s="40">
        <v>1460.5</v>
      </c>
    </row>
    <row r="165" spans="4:112">
      <c r="D165" s="24" t="s">
        <v>522</v>
      </c>
      <c r="E165" s="21">
        <v>1</v>
      </c>
      <c r="G165" s="24" t="s">
        <v>2083</v>
      </c>
      <c r="H165" s="21">
        <v>36.44</v>
      </c>
      <c r="AD165" s="24" t="s">
        <v>1013</v>
      </c>
      <c r="AE165" s="40">
        <v>1</v>
      </c>
      <c r="AF165" s="40">
        <v>525.41999999999996</v>
      </c>
      <c r="AG165" s="40">
        <v>94.58</v>
      </c>
      <c r="AH165" s="40">
        <v>620</v>
      </c>
      <c r="AI165" s="40">
        <v>525.41999999999996</v>
      </c>
      <c r="AJ165" s="40">
        <v>94.58</v>
      </c>
      <c r="AK165" s="40">
        <v>620</v>
      </c>
      <c r="AL165" s="24" t="s">
        <v>1013</v>
      </c>
      <c r="AN165" s="24" t="s">
        <v>1013</v>
      </c>
      <c r="AO165" s="21">
        <v>1</v>
      </c>
      <c r="AP165" s="21">
        <v>-525.41999999999996</v>
      </c>
      <c r="AQ165" s="21">
        <v>-94.58</v>
      </c>
      <c r="AR165" s="21">
        <v>-620</v>
      </c>
      <c r="AS165" s="21" t="str">
        <f t="shared" si="10"/>
        <v>F F001-00008616</v>
      </c>
      <c r="AT165" s="21">
        <f t="shared" si="11"/>
        <v>1</v>
      </c>
      <c r="AU165" s="21">
        <f t="shared" si="12"/>
        <v>0</v>
      </c>
      <c r="AW165" s="8" t="s">
        <v>1013</v>
      </c>
      <c r="AX165" s="39">
        <v>525.41999999999996</v>
      </c>
      <c r="AY165" s="39">
        <v>94.58</v>
      </c>
      <c r="AZ165" s="39">
        <v>620</v>
      </c>
      <c r="BA165">
        <f t="shared" si="13"/>
        <v>1</v>
      </c>
      <c r="BB165">
        <f t="shared" si="14"/>
        <v>1</v>
      </c>
      <c r="BJ165" s="24" t="s">
        <v>1013</v>
      </c>
      <c r="BK165" s="40">
        <v>1</v>
      </c>
      <c r="BL165" s="40">
        <v>525.41999999999996</v>
      </c>
      <c r="BM165" s="40">
        <v>94.58</v>
      </c>
      <c r="BN165" s="40">
        <v>620</v>
      </c>
      <c r="BO165"/>
      <c r="BP165"/>
      <c r="BQ165"/>
      <c r="BR165"/>
      <c r="BS165"/>
      <c r="BT165"/>
      <c r="CF165" s="24">
        <v>1966</v>
      </c>
      <c r="CG165" s="40">
        <v>216.67</v>
      </c>
      <c r="CH165" s="40">
        <v>38.999999999999993</v>
      </c>
      <c r="CI165" s="40">
        <v>255.67000000000002</v>
      </c>
      <c r="CK165"/>
      <c r="CL165"/>
      <c r="CM165"/>
      <c r="CN165"/>
      <c r="DE165" s="38" t="s">
        <v>1975</v>
      </c>
      <c r="DF165" s="40">
        <v>3261.02</v>
      </c>
      <c r="DG165" s="40">
        <v>146.01</v>
      </c>
      <c r="DH165" s="40">
        <v>3407.0299999999997</v>
      </c>
    </row>
    <row r="166" spans="4:112">
      <c r="D166" s="24" t="s">
        <v>1691</v>
      </c>
      <c r="E166" s="21">
        <v>1</v>
      </c>
      <c r="G166" s="24" t="s">
        <v>2411</v>
      </c>
      <c r="H166" s="21">
        <v>355.08</v>
      </c>
      <c r="AD166" s="24" t="s">
        <v>994</v>
      </c>
      <c r="AE166" s="40">
        <v>2</v>
      </c>
      <c r="AF166" s="40">
        <v>10415.25</v>
      </c>
      <c r="AG166" s="40">
        <v>1874.75</v>
      </c>
      <c r="AH166" s="40">
        <v>12290</v>
      </c>
      <c r="AI166" s="40">
        <v>10415.25</v>
      </c>
      <c r="AJ166" s="40">
        <v>1874.75</v>
      </c>
      <c r="AK166" s="40">
        <v>12290</v>
      </c>
      <c r="AL166" s="24" t="s">
        <v>994</v>
      </c>
      <c r="AN166" s="24" t="s">
        <v>994</v>
      </c>
      <c r="AO166" s="21">
        <v>1</v>
      </c>
      <c r="AP166" s="21">
        <v>-10415.25</v>
      </c>
      <c r="AQ166" s="21">
        <v>-1874.75</v>
      </c>
      <c r="AR166" s="21">
        <v>-12290</v>
      </c>
      <c r="AS166" s="21" t="str">
        <f t="shared" si="10"/>
        <v>F F001-00008662</v>
      </c>
      <c r="AT166" s="21">
        <f t="shared" si="11"/>
        <v>1</v>
      </c>
      <c r="AU166" s="21">
        <f t="shared" si="12"/>
        <v>0</v>
      </c>
      <c r="AW166" s="8" t="s">
        <v>994</v>
      </c>
      <c r="AX166" s="39">
        <v>10415.25</v>
      </c>
      <c r="AY166" s="39">
        <v>1874.75</v>
      </c>
      <c r="AZ166" s="39">
        <v>12290</v>
      </c>
      <c r="BA166">
        <f t="shared" si="13"/>
        <v>1</v>
      </c>
      <c r="BB166">
        <f t="shared" si="14"/>
        <v>1</v>
      </c>
      <c r="BJ166" s="24" t="s">
        <v>994</v>
      </c>
      <c r="BK166" s="40">
        <v>2</v>
      </c>
      <c r="BL166" s="40">
        <v>10415.25</v>
      </c>
      <c r="BM166" s="40">
        <v>1874.75</v>
      </c>
      <c r="BN166" s="40">
        <v>12290</v>
      </c>
      <c r="BO166"/>
      <c r="BP166"/>
      <c r="BQ166"/>
      <c r="BR166"/>
      <c r="BS166"/>
      <c r="BT166"/>
      <c r="CF166" s="24">
        <v>1967</v>
      </c>
      <c r="CG166" s="40">
        <v>104.02</v>
      </c>
      <c r="CH166" s="40">
        <v>18.70999999999999</v>
      </c>
      <c r="CI166" s="40">
        <v>122.72999999999999</v>
      </c>
      <c r="CK166"/>
      <c r="CL166"/>
      <c r="CM166"/>
      <c r="CN166"/>
      <c r="DE166" s="38" t="s">
        <v>1569</v>
      </c>
      <c r="DF166" s="40">
        <v>1903.3</v>
      </c>
      <c r="DG166" s="40">
        <v>295.47999999999979</v>
      </c>
      <c r="DH166" s="40">
        <v>2198.7799999999997</v>
      </c>
    </row>
    <row r="167" spans="4:112">
      <c r="D167" s="24" t="s">
        <v>524</v>
      </c>
      <c r="E167" s="21">
        <v>1</v>
      </c>
      <c r="G167" s="24" t="s">
        <v>2413</v>
      </c>
      <c r="H167" s="21">
        <v>160</v>
      </c>
      <c r="AD167" s="24" t="s">
        <v>982</v>
      </c>
      <c r="AE167" s="40">
        <v>2</v>
      </c>
      <c r="AF167" s="40">
        <v>1220.3400000000001</v>
      </c>
      <c r="AG167" s="40">
        <v>219.659999999999</v>
      </c>
      <c r="AH167" s="40">
        <v>1440</v>
      </c>
      <c r="AI167" s="40">
        <v>1220.3400000000001</v>
      </c>
      <c r="AJ167" s="40">
        <v>219.659999999999</v>
      </c>
      <c r="AK167" s="40">
        <v>1440</v>
      </c>
      <c r="AL167" s="24" t="s">
        <v>982</v>
      </c>
      <c r="AN167" s="24" t="s">
        <v>982</v>
      </c>
      <c r="AO167" s="21">
        <v>1</v>
      </c>
      <c r="AP167" s="21">
        <v>-1220.3399999999999</v>
      </c>
      <c r="AQ167" s="21">
        <v>-219.66</v>
      </c>
      <c r="AR167" s="21">
        <v>-1440</v>
      </c>
      <c r="AS167" s="21" t="str">
        <f t="shared" si="10"/>
        <v>F F001-00008733</v>
      </c>
      <c r="AT167" s="21">
        <f t="shared" si="11"/>
        <v>1</v>
      </c>
      <c r="AU167" s="21">
        <f t="shared" si="12"/>
        <v>0</v>
      </c>
      <c r="AW167" s="8" t="s">
        <v>982</v>
      </c>
      <c r="AX167" s="39">
        <v>1220.3400000000001</v>
      </c>
      <c r="AY167" s="39">
        <v>219.66000000000003</v>
      </c>
      <c r="AZ167" s="39">
        <v>1440</v>
      </c>
      <c r="BA167">
        <f t="shared" si="13"/>
        <v>1</v>
      </c>
      <c r="BB167">
        <f t="shared" si="14"/>
        <v>1</v>
      </c>
      <c r="BJ167" s="24" t="s">
        <v>982</v>
      </c>
      <c r="BK167" s="40">
        <v>2</v>
      </c>
      <c r="BL167" s="40">
        <v>1220.3400000000001</v>
      </c>
      <c r="BM167" s="40">
        <v>219.659999999999</v>
      </c>
      <c r="BN167" s="40">
        <v>1440</v>
      </c>
      <c r="BO167"/>
      <c r="BP167"/>
      <c r="BQ167"/>
      <c r="BR167"/>
      <c r="BS167"/>
      <c r="BT167"/>
      <c r="CF167" s="24">
        <v>1968</v>
      </c>
      <c r="CG167" s="40">
        <v>7.93</v>
      </c>
      <c r="CH167" s="40">
        <v>1.4299999999999899</v>
      </c>
      <c r="CI167" s="40">
        <v>9.36</v>
      </c>
      <c r="CK167"/>
      <c r="CL167"/>
      <c r="CM167"/>
      <c r="CN167"/>
      <c r="DE167" s="38" t="s">
        <v>1049</v>
      </c>
      <c r="DF167" s="40">
        <v>3550</v>
      </c>
      <c r="DG167" s="40">
        <v>0</v>
      </c>
      <c r="DH167" s="40">
        <v>3550</v>
      </c>
    </row>
    <row r="168" spans="4:112">
      <c r="D168" s="24" t="s">
        <v>518</v>
      </c>
      <c r="E168" s="21">
        <v>1</v>
      </c>
      <c r="G168" s="24" t="s">
        <v>2084</v>
      </c>
      <c r="H168" s="21">
        <v>138.96</v>
      </c>
      <c r="AD168" s="24" t="s">
        <v>935</v>
      </c>
      <c r="AE168" s="40">
        <v>9</v>
      </c>
      <c r="AF168" s="40">
        <v>5923.7400000000007</v>
      </c>
      <c r="AG168" s="40">
        <v>1066.2599999999941</v>
      </c>
      <c r="AH168" s="40">
        <v>6990</v>
      </c>
      <c r="AI168" s="40">
        <v>5923.7400000000007</v>
      </c>
      <c r="AJ168" s="40">
        <v>1066.2599999999941</v>
      </c>
      <c r="AK168" s="40">
        <v>6990</v>
      </c>
      <c r="AL168" s="24" t="s">
        <v>935</v>
      </c>
      <c r="AN168" s="24" t="s">
        <v>935</v>
      </c>
      <c r="AO168" s="21">
        <v>1</v>
      </c>
      <c r="AP168" s="21">
        <v>-5923.74</v>
      </c>
      <c r="AQ168" s="21">
        <v>-1066.26</v>
      </c>
      <c r="AR168" s="21">
        <v>-6990</v>
      </c>
      <c r="AS168" s="21" t="str">
        <f t="shared" si="10"/>
        <v>F F001-00008823</v>
      </c>
      <c r="AT168" s="21">
        <f t="shared" si="11"/>
        <v>1</v>
      </c>
      <c r="AU168" s="21">
        <f t="shared" si="12"/>
        <v>0</v>
      </c>
      <c r="AW168" s="8" t="s">
        <v>935</v>
      </c>
      <c r="AX168" s="39">
        <v>5923.7400000000007</v>
      </c>
      <c r="AY168" s="39">
        <v>1066.26</v>
      </c>
      <c r="AZ168" s="39">
        <v>6990</v>
      </c>
      <c r="BA168">
        <f t="shared" si="13"/>
        <v>1</v>
      </c>
      <c r="BB168">
        <f t="shared" si="14"/>
        <v>1</v>
      </c>
      <c r="BJ168" s="24" t="s">
        <v>935</v>
      </c>
      <c r="BK168" s="40">
        <v>9</v>
      </c>
      <c r="BL168" s="40">
        <v>5923.7400000000007</v>
      </c>
      <c r="BM168" s="40">
        <v>1066.2599999999941</v>
      </c>
      <c r="BN168" s="40">
        <v>6990</v>
      </c>
      <c r="BO168"/>
      <c r="BP168"/>
      <c r="BQ168"/>
      <c r="BR168"/>
      <c r="BS168"/>
      <c r="BT168"/>
      <c r="CF168" s="24">
        <v>1969</v>
      </c>
      <c r="CG168" s="40">
        <v>3.12</v>
      </c>
      <c r="CH168" s="40">
        <v>0.56000000000000005</v>
      </c>
      <c r="CI168" s="40">
        <v>3.68</v>
      </c>
      <c r="CK168"/>
      <c r="CL168"/>
      <c r="CM168"/>
      <c r="CN168"/>
      <c r="DE168" s="38" t="s">
        <v>2396</v>
      </c>
      <c r="DF168" s="40">
        <v>5050</v>
      </c>
      <c r="DG168" s="40">
        <v>909</v>
      </c>
      <c r="DH168" s="40">
        <v>5959</v>
      </c>
    </row>
    <row r="169" spans="4:112">
      <c r="D169" s="24" t="s">
        <v>526</v>
      </c>
      <c r="E169" s="21">
        <v>11</v>
      </c>
      <c r="G169" s="24" t="s">
        <v>2085</v>
      </c>
      <c r="H169" s="21">
        <v>2</v>
      </c>
      <c r="AD169" s="24" t="s">
        <v>891</v>
      </c>
      <c r="AE169" s="40">
        <v>12</v>
      </c>
      <c r="AF169" s="40">
        <v>2724.59</v>
      </c>
      <c r="AG169" s="40">
        <v>490.409999999999</v>
      </c>
      <c r="AH169" s="40">
        <v>3215</v>
      </c>
      <c r="AI169" s="40">
        <v>2724.59</v>
      </c>
      <c r="AJ169" s="40">
        <v>490.409999999999</v>
      </c>
      <c r="AK169" s="40">
        <v>3215</v>
      </c>
      <c r="AL169" s="24" t="s">
        <v>891</v>
      </c>
      <c r="AN169" s="24" t="s">
        <v>891</v>
      </c>
      <c r="AO169" s="21">
        <v>1</v>
      </c>
      <c r="AP169" s="21">
        <v>-2724.59</v>
      </c>
      <c r="AQ169" s="21">
        <v>-490.41</v>
      </c>
      <c r="AR169" s="21">
        <v>-3215</v>
      </c>
      <c r="AS169" s="21" t="str">
        <f t="shared" si="10"/>
        <v>F F001-00008887</v>
      </c>
      <c r="AT169" s="21">
        <f t="shared" si="11"/>
        <v>1</v>
      </c>
      <c r="AU169" s="21">
        <f t="shared" si="12"/>
        <v>0</v>
      </c>
      <c r="AW169" s="8" t="s">
        <v>891</v>
      </c>
      <c r="AX169" s="39">
        <v>2724.59</v>
      </c>
      <c r="AY169" s="39">
        <v>490.40999999999985</v>
      </c>
      <c r="AZ169" s="39">
        <v>3215</v>
      </c>
      <c r="BA169">
        <f t="shared" si="13"/>
        <v>1</v>
      </c>
      <c r="BB169">
        <f t="shared" si="14"/>
        <v>1</v>
      </c>
      <c r="BJ169" s="24" t="s">
        <v>891</v>
      </c>
      <c r="BK169" s="40">
        <v>12</v>
      </c>
      <c r="BL169" s="40">
        <v>2724.59</v>
      </c>
      <c r="BM169" s="40">
        <v>490.409999999999</v>
      </c>
      <c r="BN169" s="40">
        <v>3215</v>
      </c>
      <c r="BO169"/>
      <c r="BP169"/>
      <c r="BQ169"/>
      <c r="BR169"/>
      <c r="BS169"/>
      <c r="BT169"/>
      <c r="CF169" s="24">
        <v>1970</v>
      </c>
      <c r="CG169" s="40">
        <v>4.28</v>
      </c>
      <c r="CH169" s="40">
        <v>0.76999999999999802</v>
      </c>
      <c r="CI169" s="40">
        <v>5.05</v>
      </c>
      <c r="CK169"/>
      <c r="CL169"/>
      <c r="CM169"/>
      <c r="CN169"/>
      <c r="DE169" s="38" t="s">
        <v>2155</v>
      </c>
      <c r="DF169" s="40">
        <v>18400</v>
      </c>
      <c r="DG169" s="40">
        <v>1080</v>
      </c>
      <c r="DH169" s="40">
        <v>19480</v>
      </c>
    </row>
    <row r="170" spans="4:112">
      <c r="D170" s="24" t="s">
        <v>1692</v>
      </c>
      <c r="E170" s="21">
        <v>16</v>
      </c>
      <c r="G170" s="24" t="s">
        <v>2428</v>
      </c>
      <c r="H170" s="21">
        <v>17.36</v>
      </c>
      <c r="AD170" s="24" t="s">
        <v>865</v>
      </c>
      <c r="AE170" s="40">
        <v>12</v>
      </c>
      <c r="AF170" s="40">
        <v>5186.43</v>
      </c>
      <c r="AG170" s="40">
        <v>933.56999999999596</v>
      </c>
      <c r="AH170" s="40">
        <v>6120</v>
      </c>
      <c r="AI170" s="40">
        <v>5186.43</v>
      </c>
      <c r="AJ170" s="40">
        <v>933.56999999999596</v>
      </c>
      <c r="AK170" s="40">
        <v>6120</v>
      </c>
      <c r="AL170" s="24" t="s">
        <v>865</v>
      </c>
      <c r="AN170" s="24" t="s">
        <v>865</v>
      </c>
      <c r="AO170" s="21">
        <v>1</v>
      </c>
      <c r="AP170" s="21">
        <v>-5186.43</v>
      </c>
      <c r="AQ170" s="21">
        <v>-933.57</v>
      </c>
      <c r="AR170" s="21">
        <v>-6120</v>
      </c>
      <c r="AS170" s="21" t="str">
        <f t="shared" si="10"/>
        <v>F F001-00008946</v>
      </c>
      <c r="AT170" s="21">
        <f t="shared" si="11"/>
        <v>1</v>
      </c>
      <c r="AU170" s="21">
        <f t="shared" si="12"/>
        <v>0</v>
      </c>
      <c r="AW170" s="8" t="s">
        <v>865</v>
      </c>
      <c r="AX170" s="39">
        <v>5186.43</v>
      </c>
      <c r="AY170" s="39">
        <v>933.56999999999994</v>
      </c>
      <c r="AZ170" s="39">
        <v>6120</v>
      </c>
      <c r="BA170">
        <f t="shared" si="13"/>
        <v>1</v>
      </c>
      <c r="BB170">
        <f t="shared" si="14"/>
        <v>1</v>
      </c>
      <c r="BJ170" s="24" t="s">
        <v>865</v>
      </c>
      <c r="BK170" s="40">
        <v>12</v>
      </c>
      <c r="BL170" s="40">
        <v>5186.43</v>
      </c>
      <c r="BM170" s="40">
        <v>933.56999999999596</v>
      </c>
      <c r="BN170" s="40">
        <v>6120</v>
      </c>
      <c r="BO170"/>
      <c r="BP170"/>
      <c r="BQ170"/>
      <c r="BR170"/>
      <c r="BS170"/>
      <c r="BT170"/>
      <c r="CF170" s="24">
        <v>1971</v>
      </c>
      <c r="CG170" s="40">
        <v>33.489999999999995</v>
      </c>
      <c r="CH170" s="40">
        <v>6.03</v>
      </c>
      <c r="CI170" s="40">
        <v>39.520000000000003</v>
      </c>
      <c r="CK170"/>
      <c r="CL170"/>
      <c r="CM170"/>
      <c r="CN170"/>
      <c r="DE170" s="38" t="s">
        <v>2006</v>
      </c>
      <c r="DF170" s="40">
        <v>6215</v>
      </c>
      <c r="DG170" s="40">
        <v>718.19999999999891</v>
      </c>
      <c r="DH170" s="40">
        <v>6933.2</v>
      </c>
    </row>
    <row r="171" spans="4:112">
      <c r="D171" s="24" t="s">
        <v>528</v>
      </c>
      <c r="E171" s="21">
        <v>4</v>
      </c>
      <c r="G171" s="24" t="s">
        <v>2086</v>
      </c>
      <c r="H171" s="21">
        <v>7.25</v>
      </c>
      <c r="AD171" s="24" t="s">
        <v>825</v>
      </c>
      <c r="AE171" s="40">
        <v>16</v>
      </c>
      <c r="AF171" s="40">
        <v>4186.4299999999994</v>
      </c>
      <c r="AG171" s="40">
        <v>753.56999999999903</v>
      </c>
      <c r="AH171" s="40">
        <v>4940</v>
      </c>
      <c r="AI171" s="40">
        <v>4186.4299999999994</v>
      </c>
      <c r="AJ171" s="40">
        <v>753.56999999999903</v>
      </c>
      <c r="AK171" s="40">
        <v>4940</v>
      </c>
      <c r="AL171" s="24" t="s">
        <v>825</v>
      </c>
      <c r="AN171" s="24" t="s">
        <v>825</v>
      </c>
      <c r="AO171" s="21">
        <v>1</v>
      </c>
      <c r="AP171" s="21">
        <v>-4186.43</v>
      </c>
      <c r="AQ171" s="21">
        <v>-753.57</v>
      </c>
      <c r="AR171" s="21">
        <v>-4940</v>
      </c>
      <c r="AS171" s="21" t="str">
        <f t="shared" si="10"/>
        <v>F F001-00009029</v>
      </c>
      <c r="AT171" s="21">
        <f t="shared" si="11"/>
        <v>1</v>
      </c>
      <c r="AU171" s="21">
        <f t="shared" si="12"/>
        <v>0</v>
      </c>
      <c r="AW171" s="8" t="s">
        <v>825</v>
      </c>
      <c r="AX171" s="39">
        <v>4186.4299999999994</v>
      </c>
      <c r="AY171" s="39">
        <v>753.56999999999994</v>
      </c>
      <c r="AZ171" s="39">
        <v>4940</v>
      </c>
      <c r="BA171">
        <f t="shared" si="13"/>
        <v>1</v>
      </c>
      <c r="BB171">
        <f t="shared" si="14"/>
        <v>1</v>
      </c>
      <c r="BJ171" s="24" t="s">
        <v>825</v>
      </c>
      <c r="BK171" s="40">
        <v>16</v>
      </c>
      <c r="BL171" s="40">
        <v>4186.4299999999994</v>
      </c>
      <c r="BM171" s="40">
        <v>753.56999999999903</v>
      </c>
      <c r="BN171" s="40">
        <v>4940</v>
      </c>
      <c r="BO171"/>
      <c r="BP171"/>
      <c r="BQ171"/>
      <c r="BR171"/>
      <c r="BS171"/>
      <c r="BT171"/>
      <c r="CF171" s="24">
        <v>1972</v>
      </c>
      <c r="CG171" s="40">
        <v>50.42</v>
      </c>
      <c r="CH171" s="40">
        <v>9.0799999999999894</v>
      </c>
      <c r="CI171" s="40">
        <v>59.5</v>
      </c>
      <c r="CK171"/>
      <c r="CL171"/>
      <c r="CM171"/>
      <c r="CN171"/>
      <c r="DE171" s="38" t="s">
        <v>2090</v>
      </c>
      <c r="DF171" s="40">
        <v>10429.5</v>
      </c>
      <c r="DG171" s="40">
        <v>400.94999999999993</v>
      </c>
      <c r="DH171" s="40">
        <v>10830.45</v>
      </c>
    </row>
    <row r="172" spans="4:112">
      <c r="D172" s="24" t="s">
        <v>537</v>
      </c>
      <c r="E172" s="21">
        <v>1</v>
      </c>
      <c r="G172" s="24" t="s">
        <v>2087</v>
      </c>
      <c r="H172" s="21">
        <v>58.39</v>
      </c>
      <c r="AD172" s="24" t="s">
        <v>644</v>
      </c>
      <c r="AE172" s="40">
        <v>8</v>
      </c>
      <c r="AF172" s="40">
        <v>6004.2499999999991</v>
      </c>
      <c r="AG172" s="40">
        <v>1080.7499999999968</v>
      </c>
      <c r="AH172" s="40">
        <v>7085</v>
      </c>
      <c r="AI172" s="40">
        <v>6004.2499999999991</v>
      </c>
      <c r="AJ172" s="40">
        <v>1080.7499999999968</v>
      </c>
      <c r="AK172" s="40">
        <v>7085</v>
      </c>
      <c r="AL172" s="24" t="s">
        <v>644</v>
      </c>
      <c r="AN172" s="24" t="s">
        <v>644</v>
      </c>
      <c r="AO172" s="21">
        <v>1</v>
      </c>
      <c r="AP172" s="21">
        <v>-6004.25</v>
      </c>
      <c r="AQ172" s="21">
        <v>-1080.75</v>
      </c>
      <c r="AR172" s="21">
        <v>-7085</v>
      </c>
      <c r="AS172" s="21" t="str">
        <f t="shared" si="10"/>
        <v>F F001-00009250</v>
      </c>
      <c r="AT172" s="21">
        <f t="shared" si="11"/>
        <v>1</v>
      </c>
      <c r="AU172" s="21">
        <f t="shared" si="12"/>
        <v>0</v>
      </c>
      <c r="AW172" s="8" t="s">
        <v>644</v>
      </c>
      <c r="AX172" s="39">
        <v>6004.2499999999991</v>
      </c>
      <c r="AY172" s="39">
        <v>1080.75</v>
      </c>
      <c r="AZ172" s="39">
        <v>7085</v>
      </c>
      <c r="BA172">
        <f t="shared" si="13"/>
        <v>1</v>
      </c>
      <c r="BB172">
        <f t="shared" si="14"/>
        <v>1</v>
      </c>
      <c r="BJ172" s="24" t="s">
        <v>644</v>
      </c>
      <c r="BK172" s="40">
        <v>8</v>
      </c>
      <c r="BL172" s="40">
        <v>6004.2499999999991</v>
      </c>
      <c r="BM172" s="40">
        <v>1080.7499999999968</v>
      </c>
      <c r="BN172" s="40">
        <v>7085</v>
      </c>
      <c r="BO172"/>
      <c r="BP172"/>
      <c r="BQ172"/>
      <c r="BR172"/>
      <c r="BS172"/>
      <c r="BT172"/>
      <c r="CF172" s="24">
        <v>1973</v>
      </c>
      <c r="CG172" s="40">
        <v>39.53</v>
      </c>
      <c r="CH172" s="40">
        <v>7.1099999999999897</v>
      </c>
      <c r="CI172" s="40">
        <v>46.64</v>
      </c>
      <c r="CK172"/>
      <c r="CL172"/>
      <c r="CM172"/>
      <c r="CN172"/>
      <c r="DE172" s="38" t="s">
        <v>2109</v>
      </c>
      <c r="DF172" s="40">
        <v>220.34</v>
      </c>
      <c r="DG172" s="40">
        <v>39.659999999999997</v>
      </c>
      <c r="DH172" s="40">
        <v>260</v>
      </c>
    </row>
    <row r="173" spans="4:112">
      <c r="D173" s="24" t="s">
        <v>539</v>
      </c>
      <c r="E173" s="21">
        <v>1</v>
      </c>
      <c r="G173" s="24" t="s">
        <v>2088</v>
      </c>
      <c r="H173" s="21">
        <v>10.9</v>
      </c>
      <c r="AD173" s="24" t="s">
        <v>472</v>
      </c>
      <c r="AE173" s="40">
        <v>21</v>
      </c>
      <c r="AF173" s="40">
        <v>650.0100000000001</v>
      </c>
      <c r="AG173" s="40">
        <v>116.98999999999987</v>
      </c>
      <c r="AH173" s="40">
        <v>766.99999999999977</v>
      </c>
      <c r="AI173" s="40">
        <v>650.0100000000001</v>
      </c>
      <c r="AJ173" s="40">
        <v>116.98999999999987</v>
      </c>
      <c r="AK173" s="40">
        <v>766.99999999999977</v>
      </c>
      <c r="AL173" s="24" t="s">
        <v>472</v>
      </c>
      <c r="AN173" s="24" t="s">
        <v>472</v>
      </c>
      <c r="AO173" s="21">
        <v>1</v>
      </c>
      <c r="AP173" s="21">
        <v>-650.01</v>
      </c>
      <c r="AQ173" s="21">
        <v>-116.99</v>
      </c>
      <c r="AR173" s="21">
        <v>-767</v>
      </c>
      <c r="AS173" s="21" t="str">
        <f t="shared" si="10"/>
        <v>F F001-00009405</v>
      </c>
      <c r="AT173" s="21">
        <f t="shared" si="11"/>
        <v>1</v>
      </c>
      <c r="AU173" s="21">
        <f t="shared" si="12"/>
        <v>0</v>
      </c>
      <c r="AW173" s="8" t="s">
        <v>472</v>
      </c>
      <c r="AX173" s="39">
        <v>650.0100000000001</v>
      </c>
      <c r="AY173" s="39">
        <v>116.98999999999997</v>
      </c>
      <c r="AZ173" s="39">
        <v>766.99999999999977</v>
      </c>
      <c r="BA173">
        <f t="shared" si="13"/>
        <v>1</v>
      </c>
      <c r="BB173">
        <f t="shared" si="14"/>
        <v>1</v>
      </c>
      <c r="BJ173" s="24" t="s">
        <v>472</v>
      </c>
      <c r="BK173" s="40">
        <v>21</v>
      </c>
      <c r="BL173" s="40">
        <v>650.0100000000001</v>
      </c>
      <c r="BM173" s="40">
        <v>116.98999999999987</v>
      </c>
      <c r="BN173" s="40">
        <v>766.99999999999977</v>
      </c>
      <c r="BO173"/>
      <c r="BP173"/>
      <c r="BQ173"/>
      <c r="BR173"/>
      <c r="BS173"/>
      <c r="BT173"/>
      <c r="CF173" s="24">
        <v>1974</v>
      </c>
      <c r="CG173" s="40">
        <v>4.8</v>
      </c>
      <c r="CH173" s="40">
        <v>0.86</v>
      </c>
      <c r="CI173" s="40">
        <v>5.66</v>
      </c>
      <c r="CK173"/>
      <c r="CL173"/>
      <c r="CM173"/>
      <c r="CN173"/>
      <c r="DE173" s="38" t="s">
        <v>1052</v>
      </c>
      <c r="DF173" s="40">
        <v>7879.4599999999991</v>
      </c>
      <c r="DG173" s="40">
        <v>-55.289999999999992</v>
      </c>
      <c r="DH173" s="40">
        <v>7824.17</v>
      </c>
    </row>
    <row r="174" spans="4:112">
      <c r="D174" s="24" t="s">
        <v>1693</v>
      </c>
      <c r="E174" s="21">
        <v>1</v>
      </c>
      <c r="G174" s="24" t="s">
        <v>2089</v>
      </c>
      <c r="H174" s="21">
        <v>277.12</v>
      </c>
      <c r="AD174" s="24" t="s">
        <v>505</v>
      </c>
      <c r="AE174" s="40">
        <v>20</v>
      </c>
      <c r="AF174" s="40">
        <v>5364.4199999999992</v>
      </c>
      <c r="AG174" s="40">
        <v>965.5799999999972</v>
      </c>
      <c r="AH174" s="40">
        <v>6330</v>
      </c>
      <c r="AI174" s="40">
        <v>5364.4199999999992</v>
      </c>
      <c r="AJ174" s="40">
        <v>965.5799999999972</v>
      </c>
      <c r="AK174" s="40">
        <v>6330</v>
      </c>
      <c r="AL174" s="24" t="s">
        <v>505</v>
      </c>
      <c r="AN174" s="24" t="s">
        <v>505</v>
      </c>
      <c r="AO174" s="21">
        <v>1</v>
      </c>
      <c r="AP174" s="21">
        <v>-5364.42</v>
      </c>
      <c r="AQ174" s="21">
        <v>-965.58</v>
      </c>
      <c r="AR174" s="21">
        <v>-6330</v>
      </c>
      <c r="AS174" s="21" t="str">
        <f t="shared" si="10"/>
        <v>F F001-00009446</v>
      </c>
      <c r="AT174" s="21">
        <f t="shared" si="11"/>
        <v>1</v>
      </c>
      <c r="AU174" s="21">
        <f t="shared" si="12"/>
        <v>0</v>
      </c>
      <c r="AW174" s="8" t="s">
        <v>505</v>
      </c>
      <c r="AX174" s="39">
        <v>5364.4199999999992</v>
      </c>
      <c r="AY174" s="39">
        <v>965.58000000000015</v>
      </c>
      <c r="AZ174" s="39">
        <v>6330</v>
      </c>
      <c r="BA174">
        <f t="shared" si="13"/>
        <v>1</v>
      </c>
      <c r="BB174">
        <f t="shared" si="14"/>
        <v>1</v>
      </c>
      <c r="BJ174" s="24" t="s">
        <v>505</v>
      </c>
      <c r="BK174" s="40">
        <v>20</v>
      </c>
      <c r="BL174" s="40">
        <v>5364.4199999999992</v>
      </c>
      <c r="BM174" s="40">
        <v>965.5799999999972</v>
      </c>
      <c r="BN174" s="40">
        <v>6330</v>
      </c>
      <c r="BO174"/>
      <c r="BP174"/>
      <c r="BQ174"/>
      <c r="BR174"/>
      <c r="BS174"/>
      <c r="BT174"/>
      <c r="CF174" s="24">
        <v>1975</v>
      </c>
      <c r="CG174" s="40">
        <v>4.5</v>
      </c>
      <c r="CH174" s="40">
        <v>0.81</v>
      </c>
      <c r="CI174" s="40">
        <v>5.3100000000000005</v>
      </c>
      <c r="CK174"/>
      <c r="CL174"/>
      <c r="CM174"/>
      <c r="CN174"/>
      <c r="DE174" s="38" t="s">
        <v>1479</v>
      </c>
      <c r="DF174" s="40">
        <v>6060</v>
      </c>
      <c r="DG174" s="40">
        <v>1090.799999999999</v>
      </c>
      <c r="DH174" s="40">
        <v>7150.8</v>
      </c>
    </row>
    <row r="175" spans="4:112">
      <c r="D175" s="24" t="s">
        <v>541</v>
      </c>
      <c r="E175" s="21">
        <v>3</v>
      </c>
      <c r="G175" s="24" t="s">
        <v>2090</v>
      </c>
      <c r="H175" s="21">
        <v>10429.5</v>
      </c>
      <c r="AD175" s="24" t="s">
        <v>784</v>
      </c>
      <c r="AE175" s="40">
        <v>1</v>
      </c>
      <c r="AF175" s="40">
        <v>78.39</v>
      </c>
      <c r="AG175" s="40">
        <v>14.11</v>
      </c>
      <c r="AH175" s="40">
        <v>92.5</v>
      </c>
      <c r="AI175" s="40">
        <v>78.39</v>
      </c>
      <c r="AJ175" s="40">
        <v>14.11</v>
      </c>
      <c r="AK175" s="40">
        <v>92.5</v>
      </c>
      <c r="AL175" s="24" t="s">
        <v>784</v>
      </c>
      <c r="AN175" s="24" t="s">
        <v>784</v>
      </c>
      <c r="AO175" s="21">
        <v>1</v>
      </c>
      <c r="AP175" s="21">
        <v>-78.39</v>
      </c>
      <c r="AQ175" s="21">
        <v>-14.11</v>
      </c>
      <c r="AR175" s="21">
        <v>-92.5</v>
      </c>
      <c r="AS175" s="21" t="str">
        <f t="shared" si="10"/>
        <v>F F001-00015150</v>
      </c>
      <c r="AT175" s="21">
        <f t="shared" si="11"/>
        <v>1</v>
      </c>
      <c r="AU175" s="21">
        <f t="shared" si="12"/>
        <v>0</v>
      </c>
      <c r="AW175" s="8" t="s">
        <v>784</v>
      </c>
      <c r="AX175" s="39">
        <v>78.39</v>
      </c>
      <c r="AY175" s="39">
        <v>14.11</v>
      </c>
      <c r="AZ175" s="39">
        <v>92.5</v>
      </c>
      <c r="BA175">
        <f t="shared" si="13"/>
        <v>1</v>
      </c>
      <c r="BB175">
        <f t="shared" si="14"/>
        <v>1</v>
      </c>
      <c r="BJ175" s="24" t="s">
        <v>784</v>
      </c>
      <c r="BK175" s="40">
        <v>1</v>
      </c>
      <c r="BL175" s="40">
        <v>78.39</v>
      </c>
      <c r="BM175" s="40">
        <v>14.11</v>
      </c>
      <c r="BN175" s="40">
        <v>92.5</v>
      </c>
      <c r="BO175"/>
      <c r="BP175"/>
      <c r="BQ175"/>
      <c r="BR175"/>
      <c r="BS175"/>
      <c r="BT175"/>
      <c r="CF175" s="24">
        <v>1976</v>
      </c>
      <c r="CG175" s="40">
        <v>54.239999999999995</v>
      </c>
      <c r="CH175" s="40">
        <v>9.75</v>
      </c>
      <c r="CI175" s="40">
        <v>63.990000000000009</v>
      </c>
      <c r="CK175"/>
      <c r="CL175"/>
      <c r="CM175"/>
      <c r="CN175"/>
      <c r="DE175" s="38" t="s">
        <v>2278</v>
      </c>
      <c r="DF175" s="40">
        <v>1023</v>
      </c>
      <c r="DG175" s="40">
        <v>112.13999999999999</v>
      </c>
      <c r="DH175" s="40">
        <v>1135.1400000000001</v>
      </c>
    </row>
    <row r="176" spans="4:112">
      <c r="D176" s="24" t="s">
        <v>545</v>
      </c>
      <c r="E176" s="21">
        <v>1</v>
      </c>
      <c r="G176" s="24" t="s">
        <v>2091</v>
      </c>
      <c r="H176" s="21">
        <v>128</v>
      </c>
      <c r="AD176" s="24" t="s">
        <v>972</v>
      </c>
      <c r="AE176" s="40">
        <v>2</v>
      </c>
      <c r="AF176" s="40">
        <v>963.2</v>
      </c>
      <c r="AG176" s="40">
        <v>173.37999999999892</v>
      </c>
      <c r="AH176" s="40">
        <v>1136.58</v>
      </c>
      <c r="AI176" s="40">
        <v>963.2</v>
      </c>
      <c r="AJ176" s="40">
        <v>173.37999999999892</v>
      </c>
      <c r="AK176" s="40">
        <v>1136.58</v>
      </c>
      <c r="AL176" s="24" t="s">
        <v>972</v>
      </c>
      <c r="AN176" s="24" t="s">
        <v>972</v>
      </c>
      <c r="AO176" s="21">
        <v>1</v>
      </c>
      <c r="AP176" s="21">
        <v>-963.2</v>
      </c>
      <c r="AQ176" s="21">
        <v>-173.38</v>
      </c>
      <c r="AR176" s="21">
        <v>-1136.58</v>
      </c>
      <c r="AS176" s="21" t="str">
        <f t="shared" si="10"/>
        <v>F F001-00023949</v>
      </c>
      <c r="AT176" s="21">
        <f t="shared" si="11"/>
        <v>1</v>
      </c>
      <c r="AU176" s="21">
        <f t="shared" si="12"/>
        <v>0</v>
      </c>
      <c r="AW176" s="8" t="s">
        <v>972</v>
      </c>
      <c r="AX176" s="39">
        <v>963.2</v>
      </c>
      <c r="AY176" s="39">
        <v>173.38</v>
      </c>
      <c r="AZ176" s="39">
        <v>1136.58</v>
      </c>
      <c r="BA176">
        <f t="shared" si="13"/>
        <v>1</v>
      </c>
      <c r="BB176">
        <f t="shared" si="14"/>
        <v>1</v>
      </c>
      <c r="BJ176" s="24" t="s">
        <v>972</v>
      </c>
      <c r="BK176" s="40">
        <v>2</v>
      </c>
      <c r="BL176" s="40">
        <v>963.2</v>
      </c>
      <c r="BM176" s="40">
        <v>173.37999999999892</v>
      </c>
      <c r="BN176" s="40">
        <v>1136.58</v>
      </c>
      <c r="BO176"/>
      <c r="BP176"/>
      <c r="BQ176"/>
      <c r="BR176"/>
      <c r="BS176"/>
      <c r="BT176"/>
      <c r="CF176" s="24">
        <v>1977</v>
      </c>
      <c r="CG176" s="40">
        <v>1.35</v>
      </c>
      <c r="CH176" s="40">
        <v>0.24</v>
      </c>
      <c r="CI176" s="40">
        <v>1.59</v>
      </c>
      <c r="CK176"/>
      <c r="CL176"/>
      <c r="CM176"/>
      <c r="CN176"/>
      <c r="DE176" s="38" t="s">
        <v>2283</v>
      </c>
      <c r="DF176" s="40">
        <v>26522.370000000003</v>
      </c>
      <c r="DG176" s="40">
        <v>4754.229999999995</v>
      </c>
      <c r="DH176" s="40">
        <v>31276.6</v>
      </c>
    </row>
    <row r="177" spans="4:112">
      <c r="D177" s="24" t="s">
        <v>543</v>
      </c>
      <c r="E177" s="21">
        <v>1</v>
      </c>
      <c r="G177" s="24" t="s">
        <v>2092</v>
      </c>
      <c r="H177" s="21">
        <v>177.97</v>
      </c>
      <c r="AD177" s="24" t="s">
        <v>930</v>
      </c>
      <c r="AE177" s="40">
        <v>2</v>
      </c>
      <c r="AF177" s="40">
        <v>824</v>
      </c>
      <c r="AG177" s="40">
        <v>148.31999999999891</v>
      </c>
      <c r="AH177" s="40">
        <v>972.31999999999994</v>
      </c>
      <c r="AI177" s="40">
        <v>824</v>
      </c>
      <c r="AJ177" s="40">
        <v>148.31999999999891</v>
      </c>
      <c r="AK177" s="40">
        <v>972.31999999999994</v>
      </c>
      <c r="AL177" s="24" t="s">
        <v>930</v>
      </c>
      <c r="AN177" s="24" t="s">
        <v>930</v>
      </c>
      <c r="AO177" s="21">
        <v>1</v>
      </c>
      <c r="AP177" s="21">
        <v>-824</v>
      </c>
      <c r="AQ177" s="21">
        <v>-148.32</v>
      </c>
      <c r="AR177" s="21">
        <v>-972.32</v>
      </c>
      <c r="AS177" s="21" t="str">
        <f t="shared" si="10"/>
        <v>F F001-00024068</v>
      </c>
      <c r="AT177" s="21">
        <f t="shared" si="11"/>
        <v>1</v>
      </c>
      <c r="AU177" s="21">
        <f t="shared" si="12"/>
        <v>0</v>
      </c>
      <c r="AW177" s="8" t="s">
        <v>930</v>
      </c>
      <c r="AX177" s="39">
        <v>824</v>
      </c>
      <c r="AY177" s="39">
        <v>148.32</v>
      </c>
      <c r="AZ177" s="39">
        <v>972.31999999999994</v>
      </c>
      <c r="BA177">
        <f t="shared" si="13"/>
        <v>1</v>
      </c>
      <c r="BB177">
        <f t="shared" si="14"/>
        <v>1</v>
      </c>
      <c r="BJ177" s="24" t="s">
        <v>930</v>
      </c>
      <c r="BK177" s="40">
        <v>2</v>
      </c>
      <c r="BL177" s="40">
        <v>824</v>
      </c>
      <c r="BM177" s="40">
        <v>148.31999999999891</v>
      </c>
      <c r="BN177" s="40">
        <v>972.31999999999994</v>
      </c>
      <c r="BO177"/>
      <c r="BP177"/>
      <c r="BQ177"/>
      <c r="BR177"/>
      <c r="BS177"/>
      <c r="BT177"/>
      <c r="CF177" s="24">
        <v>1978</v>
      </c>
      <c r="CG177" s="40">
        <v>17</v>
      </c>
      <c r="CH177" s="40">
        <v>3.0599999999999898</v>
      </c>
      <c r="CI177" s="40">
        <v>20.059999999999999</v>
      </c>
      <c r="CK177"/>
      <c r="CL177"/>
      <c r="CM177"/>
      <c r="CN177"/>
      <c r="DE177" s="38" t="s">
        <v>2048</v>
      </c>
      <c r="DF177" s="40">
        <v>4456.09</v>
      </c>
      <c r="DG177" s="40">
        <v>55.8</v>
      </c>
      <c r="DH177" s="40">
        <v>4511.8900000000003</v>
      </c>
    </row>
    <row r="178" spans="4:112">
      <c r="D178" s="24" t="s">
        <v>550</v>
      </c>
      <c r="E178" s="21">
        <v>1</v>
      </c>
      <c r="G178" s="24" t="s">
        <v>2093</v>
      </c>
      <c r="H178" s="21">
        <v>169.49</v>
      </c>
      <c r="AD178" s="24" t="s">
        <v>879</v>
      </c>
      <c r="AE178" s="40">
        <v>2</v>
      </c>
      <c r="AF178" s="40">
        <v>1172</v>
      </c>
      <c r="AG178" s="40">
        <v>210.95999999999989</v>
      </c>
      <c r="AH178" s="40">
        <v>1382.96</v>
      </c>
      <c r="AI178" s="40">
        <v>1172</v>
      </c>
      <c r="AJ178" s="40">
        <v>210.95999999999989</v>
      </c>
      <c r="AK178" s="40">
        <v>1382.96</v>
      </c>
      <c r="AL178" s="24" t="s">
        <v>879</v>
      </c>
      <c r="AN178" s="24" t="s">
        <v>879</v>
      </c>
      <c r="AO178" s="21">
        <v>1</v>
      </c>
      <c r="AP178" s="21">
        <v>-1172</v>
      </c>
      <c r="AQ178" s="21">
        <v>-210.96</v>
      </c>
      <c r="AR178" s="21">
        <v>-1382.96</v>
      </c>
      <c r="AS178" s="21" t="str">
        <f t="shared" si="10"/>
        <v>F F001-00024303</v>
      </c>
      <c r="AT178" s="21">
        <f t="shared" si="11"/>
        <v>1</v>
      </c>
      <c r="AU178" s="21">
        <f t="shared" si="12"/>
        <v>0</v>
      </c>
      <c r="AW178" s="8" t="s">
        <v>879</v>
      </c>
      <c r="AX178" s="39">
        <v>1172</v>
      </c>
      <c r="AY178" s="39">
        <v>210.95999999999998</v>
      </c>
      <c r="AZ178" s="39">
        <v>1382.96</v>
      </c>
      <c r="BA178">
        <f t="shared" si="13"/>
        <v>1</v>
      </c>
      <c r="BB178">
        <f t="shared" si="14"/>
        <v>1</v>
      </c>
      <c r="BJ178" s="24" t="s">
        <v>879</v>
      </c>
      <c r="BK178" s="40">
        <v>2</v>
      </c>
      <c r="BL178" s="40">
        <v>1172</v>
      </c>
      <c r="BM178" s="40">
        <v>210.95999999999989</v>
      </c>
      <c r="BN178" s="40">
        <v>1382.96</v>
      </c>
      <c r="BO178"/>
      <c r="BP178"/>
      <c r="BQ178"/>
      <c r="BR178"/>
      <c r="BS178"/>
      <c r="BT178"/>
      <c r="CF178" s="24">
        <v>1979</v>
      </c>
      <c r="CG178" s="40">
        <v>1.03</v>
      </c>
      <c r="CH178" s="40">
        <v>0.17999999999999899</v>
      </c>
      <c r="CI178" s="40">
        <v>1.21</v>
      </c>
      <c r="CK178"/>
      <c r="CL178"/>
      <c r="CM178"/>
      <c r="CN178"/>
      <c r="DE178" s="38" t="s">
        <v>2056</v>
      </c>
      <c r="DF178" s="40">
        <v>698.31</v>
      </c>
      <c r="DG178" s="40">
        <v>125.69</v>
      </c>
      <c r="DH178" s="40">
        <v>824</v>
      </c>
    </row>
    <row r="179" spans="4:112">
      <c r="D179" s="24" t="s">
        <v>551</v>
      </c>
      <c r="E179" s="21">
        <v>3</v>
      </c>
      <c r="G179" s="24" t="s">
        <v>2094</v>
      </c>
      <c r="H179" s="21">
        <v>355.93</v>
      </c>
      <c r="AD179" s="24" t="s">
        <v>877</v>
      </c>
      <c r="AE179" s="40">
        <v>2</v>
      </c>
      <c r="AF179" s="40">
        <v>1172</v>
      </c>
      <c r="AG179" s="40">
        <v>210.95999999999989</v>
      </c>
      <c r="AH179" s="40">
        <v>1382.96</v>
      </c>
      <c r="AI179" s="40">
        <v>1172</v>
      </c>
      <c r="AJ179" s="40">
        <v>210.95999999999989</v>
      </c>
      <c r="AK179" s="40">
        <v>1382.96</v>
      </c>
      <c r="AL179" s="24" t="s">
        <v>877</v>
      </c>
      <c r="AN179" s="24" t="s">
        <v>877</v>
      </c>
      <c r="AO179" s="21">
        <v>1</v>
      </c>
      <c r="AP179" s="21">
        <v>-1172</v>
      </c>
      <c r="AQ179" s="21">
        <v>-210.96</v>
      </c>
      <c r="AR179" s="21">
        <v>-1382.96</v>
      </c>
      <c r="AS179" s="21" t="str">
        <f t="shared" si="10"/>
        <v>F F001-00024304</v>
      </c>
      <c r="AT179" s="21">
        <f t="shared" si="11"/>
        <v>1</v>
      </c>
      <c r="AU179" s="21">
        <f t="shared" si="12"/>
        <v>0</v>
      </c>
      <c r="AW179" s="8" t="s">
        <v>877</v>
      </c>
      <c r="AX179" s="39">
        <v>1172</v>
      </c>
      <c r="AY179" s="39">
        <v>210.95999999999998</v>
      </c>
      <c r="AZ179" s="39">
        <v>1382.96</v>
      </c>
      <c r="BA179">
        <f t="shared" si="13"/>
        <v>1</v>
      </c>
      <c r="BB179">
        <f t="shared" si="14"/>
        <v>1</v>
      </c>
      <c r="BJ179" s="24" t="s">
        <v>877</v>
      </c>
      <c r="BK179" s="40">
        <v>2</v>
      </c>
      <c r="BL179" s="40">
        <v>1172</v>
      </c>
      <c r="BM179" s="40">
        <v>210.95999999999989</v>
      </c>
      <c r="BN179" s="40">
        <v>1382.96</v>
      </c>
      <c r="BO179"/>
      <c r="BP179"/>
      <c r="BQ179"/>
      <c r="BR179"/>
      <c r="BS179"/>
      <c r="BT179"/>
      <c r="CF179" s="24">
        <v>1980</v>
      </c>
      <c r="CG179" s="40">
        <v>8.4700000000000006</v>
      </c>
      <c r="CH179" s="40">
        <v>1.52999999999999</v>
      </c>
      <c r="CI179" s="40">
        <v>10</v>
      </c>
      <c r="CK179"/>
      <c r="CL179"/>
      <c r="CM179"/>
      <c r="CN179"/>
      <c r="DE179" s="38" t="s">
        <v>2083</v>
      </c>
      <c r="DF179" s="40">
        <v>36.44</v>
      </c>
      <c r="DG179" s="40">
        <v>6.56</v>
      </c>
      <c r="DH179" s="40">
        <v>43</v>
      </c>
    </row>
    <row r="180" spans="4:112">
      <c r="D180" s="24" t="s">
        <v>547</v>
      </c>
      <c r="E180" s="21">
        <v>3</v>
      </c>
      <c r="G180" s="24" t="s">
        <v>2095</v>
      </c>
      <c r="H180" s="21">
        <v>9114.41</v>
      </c>
      <c r="AD180" s="24" t="s">
        <v>790</v>
      </c>
      <c r="AE180" s="40">
        <v>2</v>
      </c>
      <c r="AF180" s="40">
        <v>1172</v>
      </c>
      <c r="AG180" s="40">
        <v>210.95999999999989</v>
      </c>
      <c r="AH180" s="40">
        <v>1382.96</v>
      </c>
      <c r="AI180" s="40">
        <v>1172</v>
      </c>
      <c r="AJ180" s="40">
        <v>210.95999999999989</v>
      </c>
      <c r="AK180" s="40">
        <v>1382.96</v>
      </c>
      <c r="AL180" s="24" t="s">
        <v>790</v>
      </c>
      <c r="AN180" s="24" t="s">
        <v>790</v>
      </c>
      <c r="AO180" s="21">
        <v>1</v>
      </c>
      <c r="AP180" s="21">
        <v>-1172</v>
      </c>
      <c r="AQ180" s="21">
        <v>-210.96</v>
      </c>
      <c r="AR180" s="21">
        <v>-1382.96</v>
      </c>
      <c r="AS180" s="21" t="str">
        <f t="shared" si="10"/>
        <v>F F001-00024648</v>
      </c>
      <c r="AT180" s="21">
        <f t="shared" si="11"/>
        <v>1</v>
      </c>
      <c r="AU180" s="21">
        <f t="shared" si="12"/>
        <v>0</v>
      </c>
      <c r="AW180" s="8" t="s">
        <v>790</v>
      </c>
      <c r="AX180" s="39">
        <v>1172</v>
      </c>
      <c r="AY180" s="39">
        <v>210.95999999999998</v>
      </c>
      <c r="AZ180" s="39">
        <v>1382.96</v>
      </c>
      <c r="BA180">
        <f t="shared" si="13"/>
        <v>1</v>
      </c>
      <c r="BB180">
        <f t="shared" si="14"/>
        <v>1</v>
      </c>
      <c r="BJ180" s="24" t="s">
        <v>790</v>
      </c>
      <c r="BK180" s="40">
        <v>2</v>
      </c>
      <c r="BL180" s="40">
        <v>1172</v>
      </c>
      <c r="BM180" s="40">
        <v>210.95999999999989</v>
      </c>
      <c r="BN180" s="40">
        <v>1382.96</v>
      </c>
      <c r="BO180"/>
      <c r="BP180"/>
      <c r="BQ180"/>
      <c r="BR180"/>
      <c r="BS180"/>
      <c r="BT180"/>
      <c r="CF180" s="24">
        <v>1981</v>
      </c>
      <c r="CG180" s="40">
        <v>12.71</v>
      </c>
      <c r="CH180" s="40">
        <v>2.2899999999999898</v>
      </c>
      <c r="CI180" s="40">
        <v>15</v>
      </c>
      <c r="CK180"/>
      <c r="CL180"/>
      <c r="CM180"/>
      <c r="CN180"/>
      <c r="DE180" s="38" t="s">
        <v>2042</v>
      </c>
      <c r="DF180" s="40">
        <v>9.75</v>
      </c>
      <c r="DG180" s="40">
        <v>1.75999999999999</v>
      </c>
      <c r="DH180" s="40">
        <v>11.51</v>
      </c>
    </row>
    <row r="181" spans="4:112">
      <c r="D181" s="24" t="s">
        <v>556</v>
      </c>
      <c r="E181" s="21">
        <v>1</v>
      </c>
      <c r="G181" s="24" t="s">
        <v>2461</v>
      </c>
      <c r="H181" s="21">
        <v>300</v>
      </c>
      <c r="AD181" s="24" t="s">
        <v>778</v>
      </c>
      <c r="AE181" s="40">
        <v>1</v>
      </c>
      <c r="AF181" s="40">
        <v>192</v>
      </c>
      <c r="AG181" s="40">
        <v>34.56</v>
      </c>
      <c r="AH181" s="40">
        <v>226.56</v>
      </c>
      <c r="AI181" s="40">
        <v>192</v>
      </c>
      <c r="AJ181" s="40">
        <v>34.56</v>
      </c>
      <c r="AK181" s="40">
        <v>226.56</v>
      </c>
      <c r="AL181" s="24" t="s">
        <v>778</v>
      </c>
      <c r="AN181" s="24" t="s">
        <v>778</v>
      </c>
      <c r="AO181" s="21">
        <v>1</v>
      </c>
      <c r="AP181" s="21">
        <v>-192</v>
      </c>
      <c r="AQ181" s="21">
        <v>-34.56</v>
      </c>
      <c r="AR181" s="21">
        <v>-226.56</v>
      </c>
      <c r="AS181" s="21" t="str">
        <f t="shared" si="10"/>
        <v>F F001-00024683</v>
      </c>
      <c r="AT181" s="21">
        <f t="shared" si="11"/>
        <v>1</v>
      </c>
      <c r="AU181" s="21">
        <f t="shared" si="12"/>
        <v>0</v>
      </c>
      <c r="AW181" s="8" t="s">
        <v>778</v>
      </c>
      <c r="AX181" s="39">
        <v>192</v>
      </c>
      <c r="AY181" s="39">
        <v>34.56</v>
      </c>
      <c r="AZ181" s="39">
        <v>226.56</v>
      </c>
      <c r="BA181">
        <f t="shared" si="13"/>
        <v>1</v>
      </c>
      <c r="BB181">
        <f t="shared" si="14"/>
        <v>1</v>
      </c>
      <c r="BJ181" s="24" t="s">
        <v>778</v>
      </c>
      <c r="BK181" s="40">
        <v>1</v>
      </c>
      <c r="BL181" s="40">
        <v>192</v>
      </c>
      <c r="BM181" s="40">
        <v>34.56</v>
      </c>
      <c r="BN181" s="40">
        <v>226.56</v>
      </c>
      <c r="BO181"/>
      <c r="BP181"/>
      <c r="BQ181"/>
      <c r="BR181"/>
      <c r="BS181"/>
      <c r="BT181"/>
      <c r="CF181" s="24">
        <v>1982</v>
      </c>
      <c r="CG181" s="40">
        <v>12.71</v>
      </c>
      <c r="CH181" s="40">
        <v>2.2899999999999898</v>
      </c>
      <c r="CI181" s="40">
        <v>15</v>
      </c>
      <c r="CK181"/>
      <c r="CL181"/>
      <c r="CM181"/>
      <c r="CN181"/>
      <c r="DE181" s="38" t="s">
        <v>2112</v>
      </c>
      <c r="DF181" s="40">
        <v>42.2</v>
      </c>
      <c r="DG181" s="40">
        <v>7.5999999999999899</v>
      </c>
      <c r="DH181" s="40">
        <v>49.8</v>
      </c>
    </row>
    <row r="182" spans="4:112">
      <c r="D182" s="24" t="s">
        <v>562</v>
      </c>
      <c r="E182" s="21">
        <v>1</v>
      </c>
      <c r="G182" s="24" t="s">
        <v>2096</v>
      </c>
      <c r="H182" s="21">
        <v>26129.799999999992</v>
      </c>
      <c r="AD182" s="24" t="s">
        <v>757</v>
      </c>
      <c r="AE182" s="40">
        <v>2</v>
      </c>
      <c r="AF182" s="40">
        <v>2069.8000000000002</v>
      </c>
      <c r="AG182" s="40">
        <v>372.55999999999898</v>
      </c>
      <c r="AH182" s="40">
        <v>2442.36</v>
      </c>
      <c r="AI182" s="40">
        <v>2069.8000000000002</v>
      </c>
      <c r="AJ182" s="40">
        <v>372.55999999999898</v>
      </c>
      <c r="AK182" s="40">
        <v>2442.36</v>
      </c>
      <c r="AL182" s="24" t="s">
        <v>757</v>
      </c>
      <c r="AN182" s="24" t="s">
        <v>757</v>
      </c>
      <c r="AO182" s="21">
        <v>1</v>
      </c>
      <c r="AP182" s="21">
        <v>-2069.8000000000002</v>
      </c>
      <c r="AQ182" s="21">
        <v>-372.56</v>
      </c>
      <c r="AR182" s="21">
        <v>-2442.36</v>
      </c>
      <c r="AS182" s="21" t="str">
        <f t="shared" si="10"/>
        <v>F F001-00024718</v>
      </c>
      <c r="AT182" s="21">
        <f t="shared" si="11"/>
        <v>1</v>
      </c>
      <c r="AU182" s="21">
        <f t="shared" si="12"/>
        <v>0</v>
      </c>
      <c r="AW182" s="8" t="s">
        <v>757</v>
      </c>
      <c r="AX182" s="39">
        <v>2069.8000000000002</v>
      </c>
      <c r="AY182" s="39">
        <v>372.56</v>
      </c>
      <c r="AZ182" s="39">
        <v>2442.36</v>
      </c>
      <c r="BA182">
        <f t="shared" si="13"/>
        <v>1</v>
      </c>
      <c r="BB182">
        <f t="shared" si="14"/>
        <v>1</v>
      </c>
      <c r="BJ182" s="24" t="s">
        <v>757</v>
      </c>
      <c r="BK182" s="40">
        <v>2</v>
      </c>
      <c r="BL182" s="40">
        <v>2069.8000000000002</v>
      </c>
      <c r="BM182" s="40">
        <v>372.55999999999898</v>
      </c>
      <c r="BN182" s="40">
        <v>2442.36</v>
      </c>
      <c r="BO182"/>
      <c r="BP182"/>
      <c r="BQ182"/>
      <c r="BR182"/>
      <c r="BS182"/>
      <c r="BT182"/>
      <c r="CF182" s="24">
        <v>1983</v>
      </c>
      <c r="CG182" s="40">
        <v>2.12</v>
      </c>
      <c r="CH182" s="40">
        <v>0.37999999999999901</v>
      </c>
      <c r="CI182" s="40">
        <v>2.5</v>
      </c>
      <c r="CK182"/>
      <c r="CL182"/>
      <c r="CM182"/>
      <c r="CN182"/>
      <c r="DE182" s="38" t="s">
        <v>2098</v>
      </c>
      <c r="DF182" s="40">
        <v>81.78</v>
      </c>
      <c r="DG182" s="40">
        <v>14.71999999999999</v>
      </c>
      <c r="DH182" s="40">
        <v>96.5</v>
      </c>
    </row>
    <row r="183" spans="4:112">
      <c r="D183" s="24" t="s">
        <v>553</v>
      </c>
      <c r="E183" s="21">
        <v>1</v>
      </c>
      <c r="G183" s="24" t="s">
        <v>2097</v>
      </c>
      <c r="H183" s="21">
        <v>1600</v>
      </c>
      <c r="AD183" s="24" t="s">
        <v>624</v>
      </c>
      <c r="AE183" s="40">
        <v>3</v>
      </c>
      <c r="AF183" s="40">
        <v>2261.8000000000002</v>
      </c>
      <c r="AG183" s="40">
        <v>407.11999999999898</v>
      </c>
      <c r="AH183" s="40">
        <v>2668.92</v>
      </c>
      <c r="AI183" s="40">
        <v>2261.8000000000002</v>
      </c>
      <c r="AJ183" s="40">
        <v>407.11999999999898</v>
      </c>
      <c r="AK183" s="40">
        <v>2668.92</v>
      </c>
      <c r="AL183" s="24" t="s">
        <v>624</v>
      </c>
      <c r="AN183" s="24" t="s">
        <v>624</v>
      </c>
      <c r="AO183" s="21">
        <v>1</v>
      </c>
      <c r="AP183" s="21">
        <v>-2261.8000000000002</v>
      </c>
      <c r="AQ183" s="21">
        <v>-407.12</v>
      </c>
      <c r="AR183" s="21">
        <v>-2668.92</v>
      </c>
      <c r="AS183" s="21" t="str">
        <f t="shared" si="10"/>
        <v>F F001-00024991</v>
      </c>
      <c r="AT183" s="21">
        <f t="shared" si="11"/>
        <v>1</v>
      </c>
      <c r="AU183" s="21">
        <f t="shared" si="12"/>
        <v>0</v>
      </c>
      <c r="AW183" s="8" t="s">
        <v>624</v>
      </c>
      <c r="AX183" s="39">
        <v>2261.8000000000002</v>
      </c>
      <c r="AY183" s="39">
        <v>407.12</v>
      </c>
      <c r="AZ183" s="39">
        <v>2668.92</v>
      </c>
      <c r="BA183">
        <f t="shared" si="13"/>
        <v>1</v>
      </c>
      <c r="BB183">
        <f t="shared" si="14"/>
        <v>1</v>
      </c>
      <c r="BJ183" s="24" t="s">
        <v>624</v>
      </c>
      <c r="BK183" s="40">
        <v>3</v>
      </c>
      <c r="BL183" s="40">
        <v>2261.8000000000002</v>
      </c>
      <c r="BM183" s="40">
        <v>407.11999999999898</v>
      </c>
      <c r="BN183" s="40">
        <v>2668.92</v>
      </c>
      <c r="BO183"/>
      <c r="BP183"/>
      <c r="BQ183"/>
      <c r="BR183"/>
      <c r="BS183"/>
      <c r="BT183"/>
      <c r="CF183" s="24">
        <v>1984</v>
      </c>
      <c r="CG183" s="40">
        <v>63.56</v>
      </c>
      <c r="CH183" s="40">
        <v>11.4399999999999</v>
      </c>
      <c r="CI183" s="40">
        <v>75</v>
      </c>
      <c r="CK183"/>
      <c r="CL183"/>
      <c r="CM183"/>
      <c r="CN183"/>
      <c r="DE183" s="38" t="s">
        <v>1989</v>
      </c>
      <c r="DF183" s="40">
        <v>263.14</v>
      </c>
      <c r="DG183" s="40">
        <v>47.359999999999971</v>
      </c>
      <c r="DH183" s="40">
        <v>310.5</v>
      </c>
    </row>
    <row r="184" spans="4:112">
      <c r="D184" s="24" t="s">
        <v>558</v>
      </c>
      <c r="E184" s="21">
        <v>1</v>
      </c>
      <c r="G184" s="24" t="s">
        <v>2098</v>
      </c>
      <c r="H184" s="21">
        <v>81.78</v>
      </c>
      <c r="AD184" s="24" t="s">
        <v>562</v>
      </c>
      <c r="AE184" s="40">
        <v>1</v>
      </c>
      <c r="AF184" s="40">
        <v>820</v>
      </c>
      <c r="AG184" s="40">
        <v>147.6</v>
      </c>
      <c r="AH184" s="40">
        <v>967.6</v>
      </c>
      <c r="AI184" s="40">
        <v>820</v>
      </c>
      <c r="AJ184" s="40">
        <v>147.6</v>
      </c>
      <c r="AK184" s="40">
        <v>967.6</v>
      </c>
      <c r="AL184" s="24" t="s">
        <v>562</v>
      </c>
      <c r="AN184" s="24" t="s">
        <v>562</v>
      </c>
      <c r="AO184" s="21">
        <v>1</v>
      </c>
      <c r="AP184" s="21">
        <v>-820</v>
      </c>
      <c r="AQ184" s="21">
        <v>-147.6</v>
      </c>
      <c r="AR184" s="21">
        <v>-967.6</v>
      </c>
      <c r="AS184" s="21" t="str">
        <f t="shared" si="10"/>
        <v>F F001-00025171</v>
      </c>
      <c r="AT184" s="21">
        <f t="shared" si="11"/>
        <v>1</v>
      </c>
      <c r="AU184" s="21">
        <f t="shared" si="12"/>
        <v>0</v>
      </c>
      <c r="AW184" s="8" t="s">
        <v>562</v>
      </c>
      <c r="AX184" s="39">
        <v>820</v>
      </c>
      <c r="AY184" s="39">
        <v>147.6</v>
      </c>
      <c r="AZ184" s="39">
        <v>967.6</v>
      </c>
      <c r="BA184">
        <f t="shared" si="13"/>
        <v>1</v>
      </c>
      <c r="BB184">
        <f t="shared" si="14"/>
        <v>1</v>
      </c>
      <c r="BJ184" s="24" t="s">
        <v>562</v>
      </c>
      <c r="BK184" s="40">
        <v>1</v>
      </c>
      <c r="BL184" s="40">
        <v>820</v>
      </c>
      <c r="BM184" s="40">
        <v>147.6</v>
      </c>
      <c r="BN184" s="40">
        <v>967.6</v>
      </c>
      <c r="BO184"/>
      <c r="BP184"/>
      <c r="BQ184"/>
      <c r="BR184"/>
      <c r="BS184"/>
      <c r="BT184"/>
      <c r="CF184" s="24">
        <v>1985</v>
      </c>
      <c r="CG184" s="40">
        <v>24.49</v>
      </c>
      <c r="CH184" s="40">
        <v>4.41</v>
      </c>
      <c r="CI184" s="40">
        <v>28.9</v>
      </c>
      <c r="CK184"/>
      <c r="CL184"/>
      <c r="CM184"/>
      <c r="CN184"/>
      <c r="DE184" s="38" t="s">
        <v>2355</v>
      </c>
      <c r="DF184" s="40">
        <v>150</v>
      </c>
      <c r="DG184" s="40">
        <v>0</v>
      </c>
      <c r="DH184" s="40">
        <v>150</v>
      </c>
    </row>
    <row r="185" spans="4:112">
      <c r="D185" s="24" t="s">
        <v>1694</v>
      </c>
      <c r="E185" s="21">
        <v>19</v>
      </c>
      <c r="G185" s="24" t="s">
        <v>2100</v>
      </c>
      <c r="H185" s="21">
        <v>3750</v>
      </c>
      <c r="AD185" s="24" t="s">
        <v>520</v>
      </c>
      <c r="AE185" s="40">
        <v>1</v>
      </c>
      <c r="AF185" s="40">
        <v>2028</v>
      </c>
      <c r="AG185" s="40">
        <v>365.039999999999</v>
      </c>
      <c r="AH185" s="40">
        <v>2393.04</v>
      </c>
      <c r="AI185" s="40">
        <v>2028</v>
      </c>
      <c r="AJ185" s="40">
        <v>365.039999999999</v>
      </c>
      <c r="AK185" s="40">
        <v>2393.04</v>
      </c>
      <c r="AL185" s="24" t="s">
        <v>520</v>
      </c>
      <c r="AN185" s="24" t="s">
        <v>520</v>
      </c>
      <c r="AO185" s="21">
        <v>1</v>
      </c>
      <c r="AP185" s="21">
        <v>-2028</v>
      </c>
      <c r="AQ185" s="21">
        <v>-365.04</v>
      </c>
      <c r="AR185" s="21">
        <v>-2393.04</v>
      </c>
      <c r="AS185" s="21" t="str">
        <f t="shared" si="10"/>
        <v>F F001-00025294</v>
      </c>
      <c r="AT185" s="21">
        <f t="shared" si="11"/>
        <v>1</v>
      </c>
      <c r="AU185" s="21">
        <f t="shared" si="12"/>
        <v>0</v>
      </c>
      <c r="AW185" s="8" t="s">
        <v>520</v>
      </c>
      <c r="AX185" s="39">
        <v>2028</v>
      </c>
      <c r="AY185" s="39">
        <v>365.04</v>
      </c>
      <c r="AZ185" s="39">
        <v>2393.04</v>
      </c>
      <c r="BA185">
        <f t="shared" si="13"/>
        <v>1</v>
      </c>
      <c r="BB185">
        <f t="shared" si="14"/>
        <v>1</v>
      </c>
      <c r="BJ185" s="24" t="s">
        <v>520</v>
      </c>
      <c r="BK185" s="40">
        <v>1</v>
      </c>
      <c r="BL185" s="40">
        <v>2028</v>
      </c>
      <c r="BM185" s="40">
        <v>365.039999999999</v>
      </c>
      <c r="BN185" s="40">
        <v>2393.04</v>
      </c>
      <c r="BO185"/>
      <c r="BP185"/>
      <c r="BQ185"/>
      <c r="BR185"/>
      <c r="BS185"/>
      <c r="BT185"/>
      <c r="CF185" s="24">
        <v>1986</v>
      </c>
      <c r="CG185" s="40">
        <v>12.71</v>
      </c>
      <c r="CH185" s="40">
        <v>2.2899999999999898</v>
      </c>
      <c r="CI185" s="40">
        <v>15</v>
      </c>
      <c r="CK185"/>
      <c r="CL185"/>
      <c r="CM185"/>
      <c r="CN185"/>
      <c r="DE185" s="38" t="s">
        <v>2111</v>
      </c>
      <c r="DF185" s="40">
        <v>59.32</v>
      </c>
      <c r="DG185" s="40">
        <v>10.68</v>
      </c>
      <c r="DH185" s="40">
        <v>70</v>
      </c>
    </row>
    <row r="186" spans="4:112">
      <c r="D186" s="24" t="s">
        <v>567</v>
      </c>
      <c r="E186" s="21">
        <v>2</v>
      </c>
      <c r="G186" s="24" t="s">
        <v>2101</v>
      </c>
      <c r="H186" s="21">
        <v>2000</v>
      </c>
      <c r="AD186" s="24" t="s">
        <v>704</v>
      </c>
      <c r="AE186" s="40">
        <v>8</v>
      </c>
      <c r="AF186" s="40">
        <v>145.23999999999998</v>
      </c>
      <c r="AG186" s="40">
        <v>26.159999999999847</v>
      </c>
      <c r="AH186" s="40">
        <v>171.4</v>
      </c>
      <c r="AI186" s="40">
        <v>145.23999999999998</v>
      </c>
      <c r="AJ186" s="40">
        <v>26.159999999999847</v>
      </c>
      <c r="AK186" s="40">
        <v>171.4</v>
      </c>
      <c r="AL186" s="24" t="s">
        <v>704</v>
      </c>
      <c r="AN186" s="24" t="s">
        <v>704</v>
      </c>
      <c r="AO186" s="21">
        <v>1</v>
      </c>
      <c r="AP186" s="21">
        <v>-145.24</v>
      </c>
      <c r="AQ186" s="21">
        <v>-26.16</v>
      </c>
      <c r="AR186" s="21">
        <v>-171.4</v>
      </c>
      <c r="AS186" s="21" t="str">
        <f t="shared" si="10"/>
        <v>F F002-00000001</v>
      </c>
      <c r="AT186" s="21">
        <f t="shared" si="11"/>
        <v>1</v>
      </c>
      <c r="AU186" s="21">
        <f t="shared" si="12"/>
        <v>0</v>
      </c>
      <c r="AW186" s="8" t="s">
        <v>704</v>
      </c>
      <c r="AX186" s="39">
        <v>145.23999999999998</v>
      </c>
      <c r="AY186" s="39">
        <v>26.16</v>
      </c>
      <c r="AZ186" s="39">
        <v>171.4</v>
      </c>
      <c r="BA186">
        <f t="shared" si="13"/>
        <v>1</v>
      </c>
      <c r="BB186">
        <f t="shared" si="14"/>
        <v>1</v>
      </c>
      <c r="BJ186" s="24" t="s">
        <v>704</v>
      </c>
      <c r="BK186" s="40">
        <v>8</v>
      </c>
      <c r="BL186" s="40">
        <v>145.23999999999998</v>
      </c>
      <c r="BM186" s="40">
        <v>26.159999999999847</v>
      </c>
      <c r="BN186" s="40">
        <v>171.4</v>
      </c>
      <c r="BO186"/>
      <c r="BP186"/>
      <c r="BQ186"/>
      <c r="BR186"/>
      <c r="BS186"/>
      <c r="BT186"/>
      <c r="CF186" s="24">
        <v>1987</v>
      </c>
      <c r="CG186" s="40">
        <v>263.14</v>
      </c>
      <c r="CH186" s="40">
        <v>47.359999999999971</v>
      </c>
      <c r="CI186" s="40">
        <v>310.5</v>
      </c>
      <c r="CK186"/>
      <c r="CL186"/>
      <c r="CM186"/>
      <c r="CN186"/>
      <c r="DE186" s="38" t="s">
        <v>2066</v>
      </c>
      <c r="DF186" s="40">
        <v>4.28</v>
      </c>
      <c r="DG186" s="40">
        <v>0.76999999999999802</v>
      </c>
      <c r="DH186" s="40">
        <v>5.05</v>
      </c>
    </row>
    <row r="187" spans="4:112">
      <c r="D187" s="24" t="s">
        <v>1695</v>
      </c>
      <c r="E187" s="21">
        <v>1</v>
      </c>
      <c r="G187" s="24" t="s">
        <v>2102</v>
      </c>
      <c r="H187" s="21">
        <v>500</v>
      </c>
      <c r="AD187" s="24" t="s">
        <v>1034</v>
      </c>
      <c r="AE187" s="40">
        <v>1</v>
      </c>
      <c r="AF187" s="40">
        <v>2220</v>
      </c>
      <c r="AG187" s="40">
        <v>399.599999999999</v>
      </c>
      <c r="AH187" s="40">
        <v>2619.6</v>
      </c>
      <c r="AI187" s="40">
        <v>2220</v>
      </c>
      <c r="AJ187" s="40">
        <v>399.599999999999</v>
      </c>
      <c r="AK187" s="40">
        <v>2619.6</v>
      </c>
      <c r="AL187" s="24" t="s">
        <v>1034</v>
      </c>
      <c r="AN187" s="24" t="s">
        <v>1034</v>
      </c>
      <c r="AO187" s="21">
        <v>1</v>
      </c>
      <c r="AP187" s="21">
        <v>-2220</v>
      </c>
      <c r="AQ187" s="21">
        <v>-399.6</v>
      </c>
      <c r="AR187" s="21">
        <v>-2619.6</v>
      </c>
      <c r="AS187" s="21" t="str">
        <f t="shared" si="10"/>
        <v>F F002-00001282</v>
      </c>
      <c r="AT187" s="21">
        <f t="shared" si="11"/>
        <v>1</v>
      </c>
      <c r="AU187" s="21">
        <f t="shared" si="12"/>
        <v>0</v>
      </c>
      <c r="AW187" s="8" t="s">
        <v>1034</v>
      </c>
      <c r="AX187" s="39">
        <v>2220</v>
      </c>
      <c r="AY187" s="39">
        <v>399.6</v>
      </c>
      <c r="AZ187" s="39">
        <v>2619.6</v>
      </c>
      <c r="BA187">
        <f t="shared" si="13"/>
        <v>1</v>
      </c>
      <c r="BB187">
        <f t="shared" si="14"/>
        <v>1</v>
      </c>
      <c r="BJ187" s="24" t="s">
        <v>1034</v>
      </c>
      <c r="BK187" s="40">
        <v>1</v>
      </c>
      <c r="BL187" s="40">
        <v>2220</v>
      </c>
      <c r="BM187" s="40">
        <v>399.599999999999</v>
      </c>
      <c r="BN187" s="40">
        <v>2619.6</v>
      </c>
      <c r="BO187"/>
      <c r="BP187"/>
      <c r="BQ187"/>
      <c r="BR187"/>
      <c r="BS187"/>
      <c r="BT187"/>
      <c r="CF187" s="24">
        <v>1988</v>
      </c>
      <c r="CG187" s="40">
        <v>6.78</v>
      </c>
      <c r="CH187" s="40">
        <v>1.21999999999999</v>
      </c>
      <c r="CI187" s="40">
        <v>8</v>
      </c>
      <c r="CK187"/>
      <c r="CL187"/>
      <c r="CM187"/>
      <c r="CN187"/>
      <c r="DE187" s="38" t="s">
        <v>2064</v>
      </c>
      <c r="DF187" s="40">
        <v>7.93</v>
      </c>
      <c r="DG187" s="40">
        <v>1.4299999999999899</v>
      </c>
      <c r="DH187" s="40">
        <v>9.36</v>
      </c>
    </row>
    <row r="188" spans="4:112">
      <c r="D188" s="24" t="s">
        <v>569</v>
      </c>
      <c r="E188" s="21">
        <v>1</v>
      </c>
      <c r="G188" s="24" t="s">
        <v>2502</v>
      </c>
      <c r="H188" s="21">
        <v>194.07</v>
      </c>
      <c r="AD188" s="24" t="s">
        <v>1032</v>
      </c>
      <c r="AE188" s="40">
        <v>1</v>
      </c>
      <c r="AF188" s="40">
        <v>1800</v>
      </c>
      <c r="AG188" s="40">
        <v>324</v>
      </c>
      <c r="AH188" s="40">
        <v>2124</v>
      </c>
      <c r="AI188" s="40">
        <v>1800</v>
      </c>
      <c r="AJ188" s="40">
        <v>324</v>
      </c>
      <c r="AK188" s="40">
        <v>2124</v>
      </c>
      <c r="AL188" s="24" t="s">
        <v>1032</v>
      </c>
      <c r="AN188" s="24" t="s">
        <v>1032</v>
      </c>
      <c r="AO188" s="21">
        <v>1</v>
      </c>
      <c r="AP188" s="21">
        <v>-1800</v>
      </c>
      <c r="AQ188" s="21">
        <v>-324</v>
      </c>
      <c r="AR188" s="21">
        <v>-2124</v>
      </c>
      <c r="AS188" s="21" t="str">
        <f t="shared" si="10"/>
        <v>F F002-00001286</v>
      </c>
      <c r="AT188" s="21">
        <f t="shared" si="11"/>
        <v>1</v>
      </c>
      <c r="AU188" s="21">
        <f t="shared" si="12"/>
        <v>0</v>
      </c>
      <c r="AW188" s="8" t="s">
        <v>1032</v>
      </c>
      <c r="AX188" s="39">
        <v>1800</v>
      </c>
      <c r="AY188" s="39">
        <v>324</v>
      </c>
      <c r="AZ188" s="39">
        <v>2124</v>
      </c>
      <c r="BA188">
        <f t="shared" si="13"/>
        <v>1</v>
      </c>
      <c r="BB188">
        <f t="shared" si="14"/>
        <v>1</v>
      </c>
      <c r="BJ188" s="24" t="s">
        <v>1032</v>
      </c>
      <c r="BK188" s="40">
        <v>1</v>
      </c>
      <c r="BL188" s="40">
        <v>1800</v>
      </c>
      <c r="BM188" s="40">
        <v>324</v>
      </c>
      <c r="BN188" s="40">
        <v>2124</v>
      </c>
      <c r="BO188"/>
      <c r="BP188"/>
      <c r="BQ188"/>
      <c r="BR188"/>
      <c r="BS188"/>
      <c r="BT188"/>
      <c r="CF188" s="24">
        <v>1989</v>
      </c>
      <c r="CG188" s="40">
        <v>580.51</v>
      </c>
      <c r="CH188" s="40">
        <v>104.49</v>
      </c>
      <c r="CI188" s="40">
        <v>685</v>
      </c>
      <c r="CK188"/>
      <c r="CL188"/>
      <c r="CM188"/>
      <c r="CN188"/>
      <c r="DE188" s="38" t="s">
        <v>1973</v>
      </c>
      <c r="DF188" s="40">
        <v>196.69</v>
      </c>
      <c r="DG188" s="40">
        <v>18.309999999999999</v>
      </c>
      <c r="DH188" s="40">
        <v>215</v>
      </c>
    </row>
    <row r="189" spans="4:112">
      <c r="D189" s="24" t="s">
        <v>571</v>
      </c>
      <c r="E189" s="21">
        <v>3</v>
      </c>
      <c r="G189" s="24" t="s">
        <v>2503</v>
      </c>
      <c r="H189" s="21">
        <v>24.58</v>
      </c>
      <c r="AD189" s="24" t="s">
        <v>1018</v>
      </c>
      <c r="AE189" s="40">
        <v>1</v>
      </c>
      <c r="AF189" s="40">
        <v>750</v>
      </c>
      <c r="AG189" s="40">
        <v>135</v>
      </c>
      <c r="AH189" s="40">
        <v>885</v>
      </c>
      <c r="AI189" s="40">
        <v>750</v>
      </c>
      <c r="AJ189" s="40">
        <v>135</v>
      </c>
      <c r="AK189" s="40">
        <v>885</v>
      </c>
      <c r="AL189" s="24" t="s">
        <v>1018</v>
      </c>
      <c r="AN189" s="24" t="s">
        <v>1018</v>
      </c>
      <c r="AO189" s="21">
        <v>1</v>
      </c>
      <c r="AP189" s="21">
        <v>-750</v>
      </c>
      <c r="AQ189" s="21">
        <v>-135</v>
      </c>
      <c r="AR189" s="21">
        <v>-885</v>
      </c>
      <c r="AS189" s="21" t="str">
        <f t="shared" si="10"/>
        <v>F F002-00001290</v>
      </c>
      <c r="AT189" s="21">
        <f t="shared" si="11"/>
        <v>1</v>
      </c>
      <c r="AU189" s="21">
        <f t="shared" si="12"/>
        <v>0</v>
      </c>
      <c r="AW189" s="8" t="s">
        <v>1018</v>
      </c>
      <c r="AX189" s="39">
        <v>750</v>
      </c>
      <c r="AY189" s="39">
        <v>135</v>
      </c>
      <c r="AZ189" s="39">
        <v>885</v>
      </c>
      <c r="BA189">
        <f t="shared" si="13"/>
        <v>1</v>
      </c>
      <c r="BB189">
        <f t="shared" si="14"/>
        <v>1</v>
      </c>
      <c r="BJ189" s="24" t="s">
        <v>1018</v>
      </c>
      <c r="BK189" s="40">
        <v>1</v>
      </c>
      <c r="BL189" s="40">
        <v>750</v>
      </c>
      <c r="BM189" s="40">
        <v>135</v>
      </c>
      <c r="BN189" s="40">
        <v>885</v>
      </c>
      <c r="BO189"/>
      <c r="BP189"/>
      <c r="BQ189"/>
      <c r="BR189"/>
      <c r="BS189"/>
      <c r="BT189"/>
      <c r="CF189" s="24">
        <v>1990</v>
      </c>
      <c r="CG189" s="40">
        <v>6.78</v>
      </c>
      <c r="CH189" s="40">
        <v>1.21999999999999</v>
      </c>
      <c r="CI189" s="40">
        <v>8</v>
      </c>
      <c r="CK189"/>
      <c r="CL189"/>
      <c r="CM189"/>
      <c r="CN189"/>
      <c r="DE189" s="38" t="s">
        <v>2502</v>
      </c>
      <c r="DF189" s="40">
        <v>194.07</v>
      </c>
      <c r="DG189" s="40">
        <v>34.93</v>
      </c>
      <c r="DH189" s="40">
        <v>229</v>
      </c>
    </row>
    <row r="190" spans="4:112">
      <c r="D190" s="24" t="s">
        <v>576</v>
      </c>
      <c r="E190" s="21">
        <v>1</v>
      </c>
      <c r="G190" s="24" t="s">
        <v>2504</v>
      </c>
      <c r="H190" s="21">
        <v>33.049999999999997</v>
      </c>
      <c r="AD190" s="24" t="s">
        <v>864</v>
      </c>
      <c r="AE190" s="40">
        <v>1</v>
      </c>
      <c r="AF190" s="40">
        <v>270</v>
      </c>
      <c r="AG190" s="40">
        <v>48.6</v>
      </c>
      <c r="AH190" s="40">
        <v>318.60000000000002</v>
      </c>
      <c r="AI190" s="40">
        <v>270</v>
      </c>
      <c r="AJ190" s="40">
        <v>48.6</v>
      </c>
      <c r="AK190" s="40">
        <v>318.60000000000002</v>
      </c>
      <c r="AL190" s="24" t="s">
        <v>864</v>
      </c>
      <c r="AN190" s="24" t="s">
        <v>864</v>
      </c>
      <c r="AO190" s="21">
        <v>1</v>
      </c>
      <c r="AP190" s="21">
        <v>-270</v>
      </c>
      <c r="AQ190" s="21">
        <v>-48.6</v>
      </c>
      <c r="AR190" s="21">
        <v>-318.60000000000002</v>
      </c>
      <c r="AS190" s="21" t="str">
        <f t="shared" si="10"/>
        <v>F F002-00001374</v>
      </c>
      <c r="AT190" s="21">
        <f t="shared" si="11"/>
        <v>1</v>
      </c>
      <c r="AU190" s="21">
        <f t="shared" si="12"/>
        <v>0</v>
      </c>
      <c r="AW190" s="8" t="s">
        <v>864</v>
      </c>
      <c r="AX190" s="39">
        <v>270</v>
      </c>
      <c r="AY190" s="39">
        <v>48.6</v>
      </c>
      <c r="AZ190" s="39">
        <v>318.60000000000002</v>
      </c>
      <c r="BA190">
        <f t="shared" si="13"/>
        <v>1</v>
      </c>
      <c r="BB190">
        <f t="shared" si="14"/>
        <v>1</v>
      </c>
      <c r="BJ190" s="24" t="s">
        <v>864</v>
      </c>
      <c r="BK190" s="40">
        <v>1</v>
      </c>
      <c r="BL190" s="40">
        <v>270</v>
      </c>
      <c r="BM190" s="40">
        <v>48.6</v>
      </c>
      <c r="BN190" s="40">
        <v>318.60000000000002</v>
      </c>
      <c r="BO190"/>
      <c r="BP190"/>
      <c r="BQ190"/>
      <c r="BR190"/>
      <c r="BS190"/>
      <c r="BT190"/>
      <c r="CF190" s="24">
        <v>1991</v>
      </c>
      <c r="CG190" s="40">
        <v>18.73</v>
      </c>
      <c r="CH190" s="40">
        <v>3.3699999999999899</v>
      </c>
      <c r="CI190" s="40">
        <v>22.1</v>
      </c>
      <c r="CK190"/>
      <c r="CL190"/>
      <c r="CM190"/>
      <c r="CN190"/>
      <c r="DE190" s="38" t="s">
        <v>1999</v>
      </c>
      <c r="DF190" s="40">
        <v>560</v>
      </c>
      <c r="DG190" s="40">
        <v>0</v>
      </c>
      <c r="DH190" s="40">
        <v>560</v>
      </c>
    </row>
    <row r="191" spans="4:112">
      <c r="D191" s="24" t="s">
        <v>574</v>
      </c>
      <c r="E191" s="21">
        <v>1</v>
      </c>
      <c r="G191" s="24" t="s">
        <v>2505</v>
      </c>
      <c r="H191" s="21">
        <v>169.49</v>
      </c>
      <c r="AD191" s="24" t="s">
        <v>821</v>
      </c>
      <c r="AE191" s="40">
        <v>1</v>
      </c>
      <c r="AF191" s="40">
        <v>337.5</v>
      </c>
      <c r="AG191" s="40">
        <v>60.75</v>
      </c>
      <c r="AH191" s="40">
        <v>398.25</v>
      </c>
      <c r="AI191" s="40">
        <v>337.5</v>
      </c>
      <c r="AJ191" s="40">
        <v>60.75</v>
      </c>
      <c r="AK191" s="40">
        <v>398.25</v>
      </c>
      <c r="AL191" s="24" t="s">
        <v>821</v>
      </c>
      <c r="AN191" s="24" t="s">
        <v>821</v>
      </c>
      <c r="AO191" s="21">
        <v>1</v>
      </c>
      <c r="AP191" s="21">
        <v>-337.5</v>
      </c>
      <c r="AQ191" s="21">
        <v>-60.75</v>
      </c>
      <c r="AR191" s="21">
        <v>-398.25</v>
      </c>
      <c r="AS191" s="21" t="str">
        <f t="shared" si="10"/>
        <v>F F002-00001409</v>
      </c>
      <c r="AT191" s="21">
        <f t="shared" si="11"/>
        <v>1</v>
      </c>
      <c r="AU191" s="21">
        <f t="shared" si="12"/>
        <v>0</v>
      </c>
      <c r="AW191" s="8" t="s">
        <v>821</v>
      </c>
      <c r="AX191" s="39">
        <v>337.5</v>
      </c>
      <c r="AY191" s="39">
        <v>60.75</v>
      </c>
      <c r="AZ191" s="39">
        <v>398.25</v>
      </c>
      <c r="BA191">
        <f t="shared" si="13"/>
        <v>1</v>
      </c>
      <c r="BB191">
        <f t="shared" si="14"/>
        <v>1</v>
      </c>
      <c r="BJ191" s="24" t="s">
        <v>821</v>
      </c>
      <c r="BK191" s="40">
        <v>1</v>
      </c>
      <c r="BL191" s="40">
        <v>337.5</v>
      </c>
      <c r="BM191" s="40">
        <v>60.75</v>
      </c>
      <c r="BN191" s="40">
        <v>398.25</v>
      </c>
      <c r="BO191"/>
      <c r="BP191"/>
      <c r="BQ191"/>
      <c r="BR191"/>
      <c r="BS191"/>
      <c r="BT191"/>
      <c r="CF191" s="24">
        <v>1992</v>
      </c>
      <c r="CG191" s="40">
        <v>355.93</v>
      </c>
      <c r="CH191" s="40">
        <v>64.069999999999993</v>
      </c>
      <c r="CI191" s="40">
        <v>420</v>
      </c>
      <c r="CK191"/>
      <c r="CL191"/>
      <c r="CM191"/>
      <c r="CN191"/>
      <c r="DE191" s="38" t="s">
        <v>1977</v>
      </c>
      <c r="DF191" s="40">
        <v>880</v>
      </c>
      <c r="DG191" s="40">
        <v>0</v>
      </c>
      <c r="DH191" s="40">
        <v>880</v>
      </c>
    </row>
    <row r="192" spans="4:112">
      <c r="D192" s="24" t="s">
        <v>578</v>
      </c>
      <c r="E192" s="21">
        <v>1</v>
      </c>
      <c r="G192" s="24" t="s">
        <v>2103</v>
      </c>
      <c r="H192" s="21">
        <v>2724.59</v>
      </c>
      <c r="AD192" s="24" t="s">
        <v>819</v>
      </c>
      <c r="AE192" s="40">
        <v>1</v>
      </c>
      <c r="AF192" s="40">
        <v>300</v>
      </c>
      <c r="AG192" s="40">
        <v>54</v>
      </c>
      <c r="AH192" s="40">
        <v>354</v>
      </c>
      <c r="AI192" s="40">
        <v>300</v>
      </c>
      <c r="AJ192" s="40">
        <v>54</v>
      </c>
      <c r="AK192" s="40">
        <v>354</v>
      </c>
      <c r="AL192" s="24" t="s">
        <v>819</v>
      </c>
      <c r="AN192" s="24" t="s">
        <v>819</v>
      </c>
      <c r="AO192" s="21">
        <v>1</v>
      </c>
      <c r="AP192" s="21">
        <v>-300</v>
      </c>
      <c r="AQ192" s="21">
        <v>-54</v>
      </c>
      <c r="AR192" s="21">
        <v>-354</v>
      </c>
      <c r="AS192" s="21" t="str">
        <f t="shared" si="10"/>
        <v>F F002-00001411</v>
      </c>
      <c r="AT192" s="21">
        <f t="shared" si="11"/>
        <v>1</v>
      </c>
      <c r="AU192" s="21">
        <f t="shared" si="12"/>
        <v>0</v>
      </c>
      <c r="AW192" s="8" t="s">
        <v>819</v>
      </c>
      <c r="AX192" s="39">
        <v>300</v>
      </c>
      <c r="AY192" s="39">
        <v>54</v>
      </c>
      <c r="AZ192" s="39">
        <v>354</v>
      </c>
      <c r="BA192">
        <f t="shared" si="13"/>
        <v>1</v>
      </c>
      <c r="BB192">
        <f t="shared" si="14"/>
        <v>1</v>
      </c>
      <c r="BJ192" s="24" t="s">
        <v>819</v>
      </c>
      <c r="BK192" s="40">
        <v>1</v>
      </c>
      <c r="BL192" s="40">
        <v>300</v>
      </c>
      <c r="BM192" s="40">
        <v>54</v>
      </c>
      <c r="BN192" s="40">
        <v>354</v>
      </c>
      <c r="BO192"/>
      <c r="BP192"/>
      <c r="BQ192"/>
      <c r="BR192"/>
      <c r="BS192"/>
      <c r="BT192"/>
      <c r="CF192" s="24">
        <v>1993</v>
      </c>
      <c r="CG192" s="40">
        <v>4456.09</v>
      </c>
      <c r="CH192" s="40">
        <v>55.8</v>
      </c>
      <c r="CI192" s="40">
        <v>4511.8900000000003</v>
      </c>
      <c r="CK192"/>
      <c r="CL192"/>
      <c r="CM192"/>
      <c r="CN192"/>
      <c r="DE192" s="38" t="s">
        <v>1997</v>
      </c>
      <c r="DF192" s="40">
        <v>200</v>
      </c>
      <c r="DG192" s="40">
        <v>36</v>
      </c>
      <c r="DH192" s="40">
        <v>236</v>
      </c>
    </row>
    <row r="193" spans="4:112">
      <c r="D193" s="24" t="s">
        <v>581</v>
      </c>
      <c r="E193" s="21">
        <v>8</v>
      </c>
      <c r="G193" s="24" t="s">
        <v>2512</v>
      </c>
      <c r="H193" s="21">
        <v>169.49</v>
      </c>
      <c r="AD193" s="24" t="s">
        <v>518</v>
      </c>
      <c r="AE193" s="40">
        <v>1</v>
      </c>
      <c r="AF193" s="40">
        <v>1950</v>
      </c>
      <c r="AG193" s="40">
        <v>351</v>
      </c>
      <c r="AH193" s="40">
        <v>2301</v>
      </c>
      <c r="AI193" s="40">
        <v>1950</v>
      </c>
      <c r="AJ193" s="40">
        <v>351</v>
      </c>
      <c r="AK193" s="40">
        <v>2301</v>
      </c>
      <c r="AL193" s="24" t="s">
        <v>518</v>
      </c>
      <c r="AN193" s="24" t="s">
        <v>518</v>
      </c>
      <c r="AO193" s="21">
        <v>1</v>
      </c>
      <c r="AP193" s="21">
        <v>-1950</v>
      </c>
      <c r="AQ193" s="21">
        <v>-351</v>
      </c>
      <c r="AR193" s="21">
        <v>-2301</v>
      </c>
      <c r="AS193" s="21" t="str">
        <f t="shared" si="10"/>
        <v>F F002-00001504</v>
      </c>
      <c r="AT193" s="21">
        <f t="shared" si="11"/>
        <v>1</v>
      </c>
      <c r="AU193" s="21">
        <f t="shared" si="12"/>
        <v>0</v>
      </c>
      <c r="AW193" s="8" t="s">
        <v>518</v>
      </c>
      <c r="AX193" s="39">
        <v>1950</v>
      </c>
      <c r="AY193" s="39">
        <v>351</v>
      </c>
      <c r="AZ193" s="39">
        <v>2301</v>
      </c>
      <c r="BA193">
        <f t="shared" si="13"/>
        <v>1</v>
      </c>
      <c r="BB193">
        <f t="shared" si="14"/>
        <v>1</v>
      </c>
      <c r="BJ193" s="24" t="s">
        <v>518</v>
      </c>
      <c r="BK193" s="40">
        <v>1</v>
      </c>
      <c r="BL193" s="40">
        <v>1950</v>
      </c>
      <c r="BM193" s="40">
        <v>351</v>
      </c>
      <c r="BN193" s="40">
        <v>2301</v>
      </c>
      <c r="BO193"/>
      <c r="BP193"/>
      <c r="BQ193"/>
      <c r="BR193"/>
      <c r="BS193"/>
      <c r="BT193"/>
      <c r="CF193" s="24">
        <v>1994</v>
      </c>
      <c r="CG193" s="40">
        <v>281.90999999999997</v>
      </c>
      <c r="CH193" s="40">
        <v>14.29</v>
      </c>
      <c r="CI193" s="40">
        <v>296.2</v>
      </c>
      <c r="CK193"/>
      <c r="CL193"/>
      <c r="CM193"/>
      <c r="CN193"/>
      <c r="DE193" s="38" t="s">
        <v>2108</v>
      </c>
      <c r="DF193" s="40">
        <v>42.37</v>
      </c>
      <c r="DG193" s="40">
        <v>7.63</v>
      </c>
      <c r="DH193" s="40">
        <v>50</v>
      </c>
    </row>
    <row r="194" spans="4:112">
      <c r="D194" s="24" t="s">
        <v>585</v>
      </c>
      <c r="E194" s="21">
        <v>1</v>
      </c>
      <c r="G194" s="24" t="s">
        <v>2104</v>
      </c>
      <c r="H194" s="21">
        <v>336</v>
      </c>
      <c r="AD194" s="24" t="s">
        <v>503</v>
      </c>
      <c r="AE194" s="40">
        <v>1</v>
      </c>
      <c r="AF194" s="40">
        <v>562.5</v>
      </c>
      <c r="AG194" s="40">
        <v>101.25</v>
      </c>
      <c r="AH194" s="40">
        <v>663.75</v>
      </c>
      <c r="AI194" s="40">
        <v>562.5</v>
      </c>
      <c r="AJ194" s="40">
        <v>101.25</v>
      </c>
      <c r="AK194" s="40">
        <v>663.75</v>
      </c>
      <c r="AL194" s="24" t="s">
        <v>503</v>
      </c>
      <c r="AN194" s="24" t="s">
        <v>503</v>
      </c>
      <c r="AO194" s="21">
        <v>1</v>
      </c>
      <c r="AP194" s="21">
        <v>-562.5</v>
      </c>
      <c r="AQ194" s="21">
        <v>-101.25</v>
      </c>
      <c r="AR194" s="21">
        <v>-663.75</v>
      </c>
      <c r="AS194" s="21" t="str">
        <f t="shared" si="10"/>
        <v>F F002-00001507</v>
      </c>
      <c r="AT194" s="21">
        <f t="shared" si="11"/>
        <v>1</v>
      </c>
      <c r="AU194" s="21">
        <f t="shared" si="12"/>
        <v>0</v>
      </c>
      <c r="AW194" s="8" t="s">
        <v>503</v>
      </c>
      <c r="AX194" s="39">
        <v>562.5</v>
      </c>
      <c r="AY194" s="39">
        <v>101.25</v>
      </c>
      <c r="AZ194" s="39">
        <v>663.75</v>
      </c>
      <c r="BA194">
        <f t="shared" si="13"/>
        <v>1</v>
      </c>
      <c r="BB194">
        <f t="shared" si="14"/>
        <v>1</v>
      </c>
      <c r="BJ194" s="24" t="s">
        <v>503</v>
      </c>
      <c r="BK194" s="40">
        <v>1</v>
      </c>
      <c r="BL194" s="40">
        <v>562.5</v>
      </c>
      <c r="BM194" s="40">
        <v>101.25</v>
      </c>
      <c r="BN194" s="40">
        <v>663.75</v>
      </c>
      <c r="BO194"/>
      <c r="BP194"/>
      <c r="BQ194"/>
      <c r="BR194"/>
      <c r="BS194"/>
      <c r="BT194"/>
      <c r="CF194" s="24">
        <v>1997</v>
      </c>
      <c r="CG194" s="40">
        <v>150</v>
      </c>
      <c r="CH194" s="40">
        <v>0</v>
      </c>
      <c r="CI194" s="40">
        <v>150</v>
      </c>
      <c r="CK194"/>
      <c r="CL194"/>
      <c r="CM194"/>
      <c r="CN194"/>
      <c r="DE194" s="38" t="s">
        <v>2030</v>
      </c>
      <c r="DF194" s="40">
        <v>23.310000000000002</v>
      </c>
      <c r="DG194" s="40">
        <v>4.1899999999999897</v>
      </c>
      <c r="DH194" s="40">
        <v>27.5</v>
      </c>
    </row>
    <row r="195" spans="4:112">
      <c r="D195" s="24" t="s">
        <v>583</v>
      </c>
      <c r="E195" s="21">
        <v>1</v>
      </c>
      <c r="G195" s="24" t="s">
        <v>2515</v>
      </c>
      <c r="H195" s="21">
        <v>576</v>
      </c>
      <c r="AD195" s="24" t="s">
        <v>1722</v>
      </c>
      <c r="AE195" s="40">
        <v>2</v>
      </c>
      <c r="AF195" s="40">
        <v>949.15</v>
      </c>
      <c r="AG195" s="40">
        <v>170.84999999999991</v>
      </c>
      <c r="AH195" s="40">
        <v>1120</v>
      </c>
      <c r="AI195" s="40">
        <v>949.15</v>
      </c>
      <c r="AJ195" s="40">
        <v>170.84999999999991</v>
      </c>
      <c r="AK195" s="40">
        <v>1120</v>
      </c>
      <c r="AL195" s="24" t="s">
        <v>1722</v>
      </c>
      <c r="AN195" s="24" t="s">
        <v>1722</v>
      </c>
      <c r="AO195" s="21">
        <v>1</v>
      </c>
      <c r="AP195" s="21">
        <v>-949.15</v>
      </c>
      <c r="AQ195" s="21">
        <v>-170.85</v>
      </c>
      <c r="AR195" s="21">
        <v>-1120</v>
      </c>
      <c r="AS195" s="21" t="str">
        <f t="shared" si="10"/>
        <v>F F002-00003881</v>
      </c>
      <c r="AT195" s="21">
        <f t="shared" si="11"/>
        <v>1</v>
      </c>
      <c r="AU195" s="21">
        <f t="shared" si="12"/>
        <v>0</v>
      </c>
      <c r="AW195" s="8" t="s">
        <v>1722</v>
      </c>
      <c r="AX195" s="39">
        <v>949.15</v>
      </c>
      <c r="AY195" s="39">
        <v>170.85</v>
      </c>
      <c r="AZ195" s="39">
        <v>1120</v>
      </c>
      <c r="BA195">
        <f t="shared" si="13"/>
        <v>1</v>
      </c>
      <c r="BB195">
        <f t="shared" si="14"/>
        <v>1</v>
      </c>
      <c r="BJ195" s="24" t="s">
        <v>1722</v>
      </c>
      <c r="BK195" s="40">
        <v>2</v>
      </c>
      <c r="BL195" s="40">
        <v>949.15</v>
      </c>
      <c r="BM195" s="40">
        <v>170.84999999999991</v>
      </c>
      <c r="BN195" s="40">
        <v>1120</v>
      </c>
      <c r="BO195"/>
      <c r="BP195"/>
      <c r="BQ195"/>
      <c r="BR195"/>
      <c r="BS195"/>
      <c r="BT195"/>
      <c r="CF195" s="24">
        <v>1998</v>
      </c>
      <c r="CG195" s="40">
        <v>9627.19</v>
      </c>
      <c r="CH195" s="40">
        <v>0</v>
      </c>
      <c r="CI195" s="40">
        <v>9627.19</v>
      </c>
      <c r="CK195"/>
      <c r="CL195"/>
      <c r="CM195"/>
      <c r="CN195"/>
      <c r="DE195" s="38" t="s">
        <v>2128</v>
      </c>
      <c r="DF195" s="40">
        <v>1936.78</v>
      </c>
      <c r="DG195" s="40">
        <v>348.62</v>
      </c>
      <c r="DH195" s="40">
        <v>2285.4</v>
      </c>
    </row>
    <row r="196" spans="4:112">
      <c r="D196" s="24" t="s">
        <v>1696</v>
      </c>
      <c r="E196" s="21">
        <v>1</v>
      </c>
      <c r="G196" s="24" t="s">
        <v>2105</v>
      </c>
      <c r="H196" s="21">
        <v>288</v>
      </c>
      <c r="AD196" s="24" t="s">
        <v>660</v>
      </c>
      <c r="AE196" s="40">
        <v>1</v>
      </c>
      <c r="AF196" s="40">
        <v>211.86</v>
      </c>
      <c r="AG196" s="40">
        <v>38.139999999999901</v>
      </c>
      <c r="AH196" s="40">
        <v>250</v>
      </c>
      <c r="AI196" s="40">
        <v>211.86</v>
      </c>
      <c r="AJ196" s="40">
        <v>38.139999999999901</v>
      </c>
      <c r="AK196" s="40">
        <v>250</v>
      </c>
      <c r="AL196" s="24" t="s">
        <v>660</v>
      </c>
      <c r="AN196" s="24" t="s">
        <v>660</v>
      </c>
      <c r="AO196" s="21">
        <v>1</v>
      </c>
      <c r="AP196" s="21">
        <v>-211.86</v>
      </c>
      <c r="AQ196" s="21">
        <v>-38.14</v>
      </c>
      <c r="AR196" s="21">
        <v>-250</v>
      </c>
      <c r="AS196" s="21" t="str">
        <f t="shared" ref="AS196:AS259" si="15">+VLOOKUP(AN196,AD:AD,1,0)</f>
        <v>F F002-00009971</v>
      </c>
      <c r="AT196" s="21">
        <f t="shared" ref="AT196:AT259" si="16">+IF(ABS(AR196)=ABS(AH196),1,0)</f>
        <v>1</v>
      </c>
      <c r="AU196" s="21">
        <f t="shared" ref="AU196:AU259" si="17">+ABS(AH196)-ABS(AR196)</f>
        <v>0</v>
      </c>
      <c r="AW196" s="8" t="s">
        <v>660</v>
      </c>
      <c r="AX196" s="39">
        <v>211.86</v>
      </c>
      <c r="AY196" s="39">
        <v>38.14</v>
      </c>
      <c r="AZ196" s="39">
        <v>250</v>
      </c>
      <c r="BA196">
        <f t="shared" si="13"/>
        <v>1</v>
      </c>
      <c r="BB196">
        <f t="shared" si="14"/>
        <v>1</v>
      </c>
      <c r="BJ196" s="24" t="s">
        <v>660</v>
      </c>
      <c r="BK196" s="40">
        <v>1</v>
      </c>
      <c r="BL196" s="40">
        <v>211.86</v>
      </c>
      <c r="BM196" s="40">
        <v>38.139999999999901</v>
      </c>
      <c r="BN196" s="40">
        <v>250</v>
      </c>
      <c r="BO196"/>
      <c r="BP196"/>
      <c r="BQ196"/>
      <c r="BR196"/>
      <c r="BS196"/>
      <c r="BT196"/>
      <c r="CF196" s="24">
        <v>1999</v>
      </c>
      <c r="CG196" s="40">
        <v>2700</v>
      </c>
      <c r="CH196" s="40">
        <v>486</v>
      </c>
      <c r="CI196" s="40">
        <v>3186</v>
      </c>
      <c r="CK196"/>
      <c r="CL196"/>
      <c r="CM196"/>
      <c r="CN196"/>
      <c r="DE196" s="38" t="s">
        <v>2103</v>
      </c>
      <c r="DF196" s="40">
        <v>2724.59</v>
      </c>
      <c r="DG196" s="40">
        <v>490.409999999999</v>
      </c>
      <c r="DH196" s="40">
        <v>3215</v>
      </c>
    </row>
    <row r="197" spans="4:112">
      <c r="D197" s="24" t="s">
        <v>592</v>
      </c>
      <c r="E197" s="21">
        <v>1</v>
      </c>
      <c r="G197" s="24" t="s">
        <v>2106</v>
      </c>
      <c r="H197" s="21">
        <v>133.9</v>
      </c>
      <c r="AD197" s="24" t="s">
        <v>817</v>
      </c>
      <c r="AE197" s="40">
        <v>1</v>
      </c>
      <c r="AF197" s="40">
        <v>41.8</v>
      </c>
      <c r="AG197" s="40">
        <v>7.52</v>
      </c>
      <c r="AH197" s="40">
        <v>49.32</v>
      </c>
      <c r="AI197" s="40">
        <v>41.8</v>
      </c>
      <c r="AJ197" s="40">
        <v>7.52</v>
      </c>
      <c r="AK197" s="40">
        <v>49.32</v>
      </c>
      <c r="AL197" s="24" t="s">
        <v>817</v>
      </c>
      <c r="AN197" s="24" t="s">
        <v>817</v>
      </c>
      <c r="AO197" s="21">
        <v>1</v>
      </c>
      <c r="AP197" s="21">
        <v>-41.8</v>
      </c>
      <c r="AQ197" s="21">
        <v>-7.52</v>
      </c>
      <c r="AR197" s="21">
        <v>-49.32</v>
      </c>
      <c r="AS197" s="21" t="str">
        <f t="shared" si="15"/>
        <v>F F002-00014647</v>
      </c>
      <c r="AT197" s="21">
        <f t="shared" si="16"/>
        <v>1</v>
      </c>
      <c r="AU197" s="21">
        <f t="shared" si="17"/>
        <v>0</v>
      </c>
      <c r="AW197" s="8" t="s">
        <v>817</v>
      </c>
      <c r="AX197" s="39">
        <v>41.8</v>
      </c>
      <c r="AY197" s="39">
        <v>7.52</v>
      </c>
      <c r="AZ197" s="39">
        <v>49.32</v>
      </c>
      <c r="BA197">
        <f t="shared" ref="BA197:BA260" si="18">+IF(AW197=AN197,1,0)</f>
        <v>1</v>
      </c>
      <c r="BB197">
        <f t="shared" ref="BB197:BB260" si="19">+IF(AZ197=AK197,1,0)</f>
        <v>1</v>
      </c>
      <c r="BJ197" s="24" t="s">
        <v>817</v>
      </c>
      <c r="BK197" s="40">
        <v>1</v>
      </c>
      <c r="BL197" s="40">
        <v>41.8</v>
      </c>
      <c r="BM197" s="40">
        <v>7.52</v>
      </c>
      <c r="BN197" s="40">
        <v>49.32</v>
      </c>
      <c r="BO197"/>
      <c r="BP197"/>
      <c r="BQ197"/>
      <c r="BR197"/>
      <c r="BS197"/>
      <c r="BT197"/>
      <c r="CF197" s="24">
        <v>2000</v>
      </c>
      <c r="CG197" s="40">
        <v>623.4</v>
      </c>
      <c r="CH197" s="40">
        <v>7.27</v>
      </c>
      <c r="CI197" s="40">
        <v>630.66999999999996</v>
      </c>
      <c r="CK197"/>
      <c r="CL197"/>
      <c r="CM197"/>
      <c r="CN197"/>
      <c r="DE197" s="38" t="s">
        <v>2002</v>
      </c>
      <c r="DF197" s="40">
        <v>9.4700000000000006</v>
      </c>
      <c r="DG197" s="40">
        <v>1.70999999999999</v>
      </c>
      <c r="DH197" s="40">
        <v>11.18</v>
      </c>
    </row>
    <row r="198" spans="4:112">
      <c r="D198" s="24" t="s">
        <v>590</v>
      </c>
      <c r="E198" s="21">
        <v>3</v>
      </c>
      <c r="G198" s="24" t="s">
        <v>2520</v>
      </c>
      <c r="H198" s="21">
        <v>94.92</v>
      </c>
      <c r="AD198" s="24" t="s">
        <v>569</v>
      </c>
      <c r="AE198" s="40">
        <v>1</v>
      </c>
      <c r="AF198" s="40">
        <v>1240</v>
      </c>
      <c r="AG198" s="40">
        <v>223.2</v>
      </c>
      <c r="AH198" s="40">
        <v>1463.2</v>
      </c>
      <c r="AI198" s="40">
        <v>1240</v>
      </c>
      <c r="AJ198" s="40">
        <v>223.2</v>
      </c>
      <c r="AK198" s="40">
        <v>1463.2</v>
      </c>
      <c r="AL198" s="24" t="s">
        <v>569</v>
      </c>
      <c r="AN198" s="24" t="s">
        <v>569</v>
      </c>
      <c r="AO198" s="21">
        <v>1</v>
      </c>
      <c r="AP198" s="21">
        <v>-1240</v>
      </c>
      <c r="AQ198" s="21">
        <v>-223.2</v>
      </c>
      <c r="AR198" s="21">
        <v>-1463.2</v>
      </c>
      <c r="AS198" s="21" t="str">
        <f t="shared" si="15"/>
        <v>F F002-00015013</v>
      </c>
      <c r="AT198" s="21">
        <f t="shared" si="16"/>
        <v>1</v>
      </c>
      <c r="AU198" s="21">
        <f t="shared" si="17"/>
        <v>0</v>
      </c>
      <c r="AW198" s="8" t="s">
        <v>569</v>
      </c>
      <c r="AX198" s="39">
        <v>1240</v>
      </c>
      <c r="AY198" s="39">
        <v>223.2</v>
      </c>
      <c r="AZ198" s="39">
        <v>1463.2</v>
      </c>
      <c r="BA198">
        <f t="shared" si="18"/>
        <v>1</v>
      </c>
      <c r="BB198">
        <f t="shared" si="19"/>
        <v>1</v>
      </c>
      <c r="BJ198" s="24" t="s">
        <v>569</v>
      </c>
      <c r="BK198" s="40">
        <v>1</v>
      </c>
      <c r="BL198" s="40">
        <v>1240</v>
      </c>
      <c r="BM198" s="40">
        <v>223.2</v>
      </c>
      <c r="BN198" s="40">
        <v>1463.2</v>
      </c>
      <c r="BO198"/>
      <c r="BP198"/>
      <c r="BQ198"/>
      <c r="BR198"/>
      <c r="BS198"/>
      <c r="BT198"/>
      <c r="CF198" s="24">
        <v>2001</v>
      </c>
      <c r="CG198" s="40">
        <v>31.47</v>
      </c>
      <c r="CH198" s="40">
        <v>5.6699999999999804</v>
      </c>
      <c r="CI198" s="40">
        <v>37.14</v>
      </c>
      <c r="CK198"/>
      <c r="CL198"/>
      <c r="CM198"/>
      <c r="CN198"/>
      <c r="DE198" s="38" t="s">
        <v>2413</v>
      </c>
      <c r="DF198" s="40">
        <v>160</v>
      </c>
      <c r="DG198" s="40">
        <v>0</v>
      </c>
      <c r="DH198" s="40">
        <v>160</v>
      </c>
    </row>
    <row r="199" spans="4:112">
      <c r="D199" s="24" t="s">
        <v>1697</v>
      </c>
      <c r="E199" s="21">
        <v>1</v>
      </c>
      <c r="G199" s="24" t="s">
        <v>2522</v>
      </c>
      <c r="H199" s="21">
        <v>754.24</v>
      </c>
      <c r="AD199" s="24" t="s">
        <v>755</v>
      </c>
      <c r="AE199" s="40">
        <v>1</v>
      </c>
      <c r="AF199" s="40">
        <v>1283.9000000000001</v>
      </c>
      <c r="AG199" s="40">
        <v>231.099999999999</v>
      </c>
      <c r="AH199" s="40">
        <v>1515</v>
      </c>
      <c r="AI199" s="40">
        <v>1283.9000000000001</v>
      </c>
      <c r="AJ199" s="40">
        <v>231.099999999999</v>
      </c>
      <c r="AK199" s="40">
        <v>1515</v>
      </c>
      <c r="AL199" s="24" t="s">
        <v>755</v>
      </c>
      <c r="AN199" s="24" t="s">
        <v>755</v>
      </c>
      <c r="AO199" s="21">
        <v>1</v>
      </c>
      <c r="AP199" s="21">
        <v>-1283.9000000000001</v>
      </c>
      <c r="AQ199" s="21">
        <v>-231.1</v>
      </c>
      <c r="AR199" s="21">
        <v>-1515</v>
      </c>
      <c r="AS199" s="21" t="str">
        <f t="shared" si="15"/>
        <v>F F002-00023825</v>
      </c>
      <c r="AT199" s="21">
        <f t="shared" si="16"/>
        <v>1</v>
      </c>
      <c r="AU199" s="21">
        <f t="shared" si="17"/>
        <v>0</v>
      </c>
      <c r="AW199" s="8" t="s">
        <v>755</v>
      </c>
      <c r="AX199" s="39">
        <v>1283.9000000000001</v>
      </c>
      <c r="AY199" s="39">
        <v>231.1</v>
      </c>
      <c r="AZ199" s="39">
        <v>1515</v>
      </c>
      <c r="BA199">
        <f t="shared" si="18"/>
        <v>1</v>
      </c>
      <c r="BB199">
        <f t="shared" si="19"/>
        <v>1</v>
      </c>
      <c r="BJ199" s="24" t="s">
        <v>755</v>
      </c>
      <c r="BK199" s="40">
        <v>1</v>
      </c>
      <c r="BL199" s="40">
        <v>1283.9000000000001</v>
      </c>
      <c r="BM199" s="40">
        <v>231.099999999999</v>
      </c>
      <c r="BN199" s="40">
        <v>1515</v>
      </c>
      <c r="BO199"/>
      <c r="BP199"/>
      <c r="BQ199"/>
      <c r="BR199"/>
      <c r="BS199"/>
      <c r="BT199"/>
      <c r="CF199" s="24">
        <v>2002</v>
      </c>
      <c r="CG199" s="40">
        <v>16.2</v>
      </c>
      <c r="CH199" s="40">
        <v>2.9099999999999802</v>
      </c>
      <c r="CI199" s="40">
        <v>19.11</v>
      </c>
      <c r="CK199"/>
      <c r="CL199"/>
      <c r="CM199"/>
      <c r="CN199"/>
      <c r="DE199" s="24" t="s">
        <v>138</v>
      </c>
      <c r="DF199" s="40">
        <v>170338.08000000002</v>
      </c>
      <c r="DG199" s="40">
        <v>27398.079999999973</v>
      </c>
      <c r="DH199" s="40">
        <v>197736.16</v>
      </c>
    </row>
    <row r="200" spans="4:112">
      <c r="D200" s="24" t="s">
        <v>595</v>
      </c>
      <c r="E200" s="21">
        <v>1</v>
      </c>
      <c r="G200" s="24" t="s">
        <v>2107</v>
      </c>
      <c r="H200" s="21">
        <v>122.88</v>
      </c>
      <c r="AD200" s="24" t="s">
        <v>883</v>
      </c>
      <c r="AE200" s="40">
        <v>4</v>
      </c>
      <c r="AF200" s="40">
        <v>644.08000000000004</v>
      </c>
      <c r="AG200" s="40">
        <v>115.9199999999996</v>
      </c>
      <c r="AH200" s="40">
        <v>760</v>
      </c>
      <c r="AI200" s="40">
        <v>644.08000000000004</v>
      </c>
      <c r="AJ200" s="40">
        <v>115.9199999999996</v>
      </c>
      <c r="AK200" s="40">
        <v>760</v>
      </c>
      <c r="AL200" s="24" t="s">
        <v>883</v>
      </c>
      <c r="AN200" s="24" t="s">
        <v>883</v>
      </c>
      <c r="AO200" s="21">
        <v>1</v>
      </c>
      <c r="AP200" s="21">
        <v>-644.08000000000004</v>
      </c>
      <c r="AQ200" s="21">
        <v>-115.92</v>
      </c>
      <c r="AR200" s="21">
        <v>-760</v>
      </c>
      <c r="AS200" s="21" t="str">
        <f t="shared" si="15"/>
        <v>F F002-00031007</v>
      </c>
      <c r="AT200" s="21">
        <f t="shared" si="16"/>
        <v>1</v>
      </c>
      <c r="AU200" s="21">
        <f t="shared" si="17"/>
        <v>0</v>
      </c>
      <c r="AW200" s="8" t="s">
        <v>883</v>
      </c>
      <c r="AX200" s="39">
        <v>644.08000000000004</v>
      </c>
      <c r="AY200" s="39">
        <v>115.92</v>
      </c>
      <c r="AZ200" s="39">
        <v>760</v>
      </c>
      <c r="BA200">
        <f t="shared" si="18"/>
        <v>1</v>
      </c>
      <c r="BB200">
        <f t="shared" si="19"/>
        <v>1</v>
      </c>
      <c r="BJ200" s="24" t="s">
        <v>883</v>
      </c>
      <c r="BK200" s="40">
        <v>4</v>
      </c>
      <c r="BL200" s="40">
        <v>644.08000000000004</v>
      </c>
      <c r="BM200" s="40">
        <v>115.9199999999996</v>
      </c>
      <c r="BN200" s="40">
        <v>760</v>
      </c>
      <c r="BO200"/>
      <c r="BP200"/>
      <c r="BQ200"/>
      <c r="BR200"/>
      <c r="BS200"/>
      <c r="BT200"/>
      <c r="CF200" s="24">
        <v>2012</v>
      </c>
      <c r="CG200" s="40">
        <v>51.69</v>
      </c>
      <c r="CH200" s="40">
        <v>9.3000000000000007</v>
      </c>
      <c r="CI200" s="40">
        <v>60.99</v>
      </c>
      <c r="CK200"/>
      <c r="CL200"/>
      <c r="CM200"/>
      <c r="CN200"/>
      <c r="DE200" s="38" t="s">
        <v>2061</v>
      </c>
      <c r="DF200" s="40">
        <v>130313.56</v>
      </c>
      <c r="DG200" s="40">
        <v>20778.659999999985</v>
      </c>
      <c r="DH200" s="40">
        <v>151092.22</v>
      </c>
    </row>
    <row r="201" spans="4:112">
      <c r="D201" s="24" t="s">
        <v>598</v>
      </c>
      <c r="E201" s="21">
        <v>1</v>
      </c>
      <c r="G201" s="24" t="s">
        <v>2108</v>
      </c>
      <c r="H201" s="21">
        <v>42.37</v>
      </c>
      <c r="AD201" s="24" t="s">
        <v>875</v>
      </c>
      <c r="AE201" s="40">
        <v>1</v>
      </c>
      <c r="AF201" s="40">
        <v>1000</v>
      </c>
      <c r="AG201" s="40">
        <v>180</v>
      </c>
      <c r="AH201" s="40">
        <v>1180</v>
      </c>
      <c r="AI201" s="40">
        <v>1000</v>
      </c>
      <c r="AJ201" s="40">
        <v>180</v>
      </c>
      <c r="AK201" s="40">
        <v>1180</v>
      </c>
      <c r="AL201" s="24" t="s">
        <v>875</v>
      </c>
      <c r="AN201" s="24" t="s">
        <v>875</v>
      </c>
      <c r="AO201" s="21">
        <v>1</v>
      </c>
      <c r="AP201" s="21">
        <v>-1000</v>
      </c>
      <c r="AQ201" s="21">
        <v>-180</v>
      </c>
      <c r="AR201" s="21">
        <v>-1180</v>
      </c>
      <c r="AS201" s="21" t="str">
        <f t="shared" si="15"/>
        <v>F F002-00031139</v>
      </c>
      <c r="AT201" s="21">
        <f t="shared" si="16"/>
        <v>1</v>
      </c>
      <c r="AU201" s="21">
        <f t="shared" si="17"/>
        <v>0</v>
      </c>
      <c r="AW201" s="8" t="s">
        <v>875</v>
      </c>
      <c r="AX201" s="39">
        <v>1000</v>
      </c>
      <c r="AY201" s="39">
        <v>180</v>
      </c>
      <c r="AZ201" s="39">
        <v>1180</v>
      </c>
      <c r="BA201">
        <f t="shared" si="18"/>
        <v>1</v>
      </c>
      <c r="BB201">
        <f t="shared" si="19"/>
        <v>1</v>
      </c>
      <c r="BJ201" s="24" t="s">
        <v>875</v>
      </c>
      <c r="BK201" s="40">
        <v>1</v>
      </c>
      <c r="BL201" s="40">
        <v>1000</v>
      </c>
      <c r="BM201" s="40">
        <v>180</v>
      </c>
      <c r="BN201" s="40">
        <v>1180</v>
      </c>
      <c r="BO201"/>
      <c r="BP201"/>
      <c r="BQ201"/>
      <c r="BR201"/>
      <c r="BS201"/>
      <c r="BT201"/>
      <c r="CF201" s="24">
        <v>2014</v>
      </c>
      <c r="CG201" s="40">
        <v>218.64</v>
      </c>
      <c r="CH201" s="40">
        <v>39.36</v>
      </c>
      <c r="CI201" s="40">
        <v>258</v>
      </c>
      <c r="CK201"/>
      <c r="CL201"/>
      <c r="CM201"/>
      <c r="CN201"/>
      <c r="DE201" s="38" t="s">
        <v>1994</v>
      </c>
      <c r="DF201" s="40">
        <v>40024.520000000004</v>
      </c>
      <c r="DG201" s="40">
        <v>6619.4199999999892</v>
      </c>
      <c r="DH201" s="40">
        <v>46643.939999999995</v>
      </c>
    </row>
    <row r="202" spans="4:112">
      <c r="D202" s="24" t="s">
        <v>603</v>
      </c>
      <c r="E202" s="21">
        <v>8</v>
      </c>
      <c r="G202" s="24" t="s">
        <v>2523</v>
      </c>
      <c r="H202" s="21">
        <v>27.12</v>
      </c>
      <c r="AD202" s="24" t="s">
        <v>860</v>
      </c>
      <c r="AE202" s="40">
        <v>8</v>
      </c>
      <c r="AF202" s="40">
        <v>6440.68</v>
      </c>
      <c r="AG202" s="40">
        <v>1159.3199999999918</v>
      </c>
      <c r="AH202" s="40">
        <v>7600.0000000000009</v>
      </c>
      <c r="AI202" s="40">
        <v>6440.68</v>
      </c>
      <c r="AJ202" s="40">
        <v>1159.3199999999918</v>
      </c>
      <c r="AK202" s="40">
        <v>7600.0000000000009</v>
      </c>
      <c r="AL202" s="24" t="s">
        <v>860</v>
      </c>
      <c r="AN202" s="24" t="s">
        <v>860</v>
      </c>
      <c r="AO202" s="21">
        <v>1</v>
      </c>
      <c r="AP202" s="21">
        <v>-6440.68</v>
      </c>
      <c r="AQ202" s="21">
        <v>-1159.32</v>
      </c>
      <c r="AR202" s="21">
        <v>-7600</v>
      </c>
      <c r="AS202" s="21" t="str">
        <f t="shared" si="15"/>
        <v>F F002-00031205</v>
      </c>
      <c r="AT202" s="21">
        <f t="shared" si="16"/>
        <v>1</v>
      </c>
      <c r="AU202" s="21">
        <f t="shared" si="17"/>
        <v>0</v>
      </c>
      <c r="AW202" s="8" t="s">
        <v>860</v>
      </c>
      <c r="AX202" s="39">
        <v>6440.68</v>
      </c>
      <c r="AY202" s="39">
        <v>1159.32</v>
      </c>
      <c r="AZ202" s="39">
        <v>7600.0000000000009</v>
      </c>
      <c r="BA202">
        <f t="shared" si="18"/>
        <v>1</v>
      </c>
      <c r="BB202">
        <f t="shared" si="19"/>
        <v>1</v>
      </c>
      <c r="BJ202" s="24" t="s">
        <v>860</v>
      </c>
      <c r="BK202" s="40">
        <v>8</v>
      </c>
      <c r="BL202" s="40">
        <v>6440.68</v>
      </c>
      <c r="BM202" s="40">
        <v>1159.3199999999918</v>
      </c>
      <c r="BN202" s="40">
        <v>7600.0000000000009</v>
      </c>
      <c r="BO202"/>
      <c r="BP202"/>
      <c r="BQ202"/>
      <c r="BR202"/>
      <c r="BS202"/>
      <c r="BT202"/>
      <c r="CF202" s="24">
        <v>2015</v>
      </c>
      <c r="CG202" s="40">
        <v>214.9</v>
      </c>
      <c r="CH202" s="40">
        <v>38.68</v>
      </c>
      <c r="CI202" s="40">
        <v>253.58</v>
      </c>
      <c r="CK202"/>
      <c r="CL202"/>
      <c r="CM202"/>
      <c r="CN202"/>
      <c r="DE202" s="24" t="s">
        <v>1171</v>
      </c>
      <c r="DF202" s="40">
        <v>49773.209999999992</v>
      </c>
      <c r="DG202" s="40">
        <v>8959.139999999983</v>
      </c>
      <c r="DH202" s="40">
        <v>58732.350000000006</v>
      </c>
    </row>
    <row r="203" spans="4:112">
      <c r="D203" s="24" t="s">
        <v>605</v>
      </c>
      <c r="E203" s="21">
        <v>1</v>
      </c>
      <c r="G203" s="24" t="s">
        <v>2109</v>
      </c>
      <c r="H203" s="21">
        <v>220.34</v>
      </c>
      <c r="AD203" s="24" t="s">
        <v>845</v>
      </c>
      <c r="AE203" s="40">
        <v>2</v>
      </c>
      <c r="AF203" s="40">
        <v>1610.16</v>
      </c>
      <c r="AG203" s="40">
        <v>289.83999999999799</v>
      </c>
      <c r="AH203" s="40">
        <v>1900</v>
      </c>
      <c r="AI203" s="40">
        <v>1610.16</v>
      </c>
      <c r="AJ203" s="40">
        <v>289.83999999999799</v>
      </c>
      <c r="AK203" s="40">
        <v>1900</v>
      </c>
      <c r="AL203" s="24" t="s">
        <v>845</v>
      </c>
      <c r="AN203" s="24" t="s">
        <v>845</v>
      </c>
      <c r="AO203" s="21">
        <v>1</v>
      </c>
      <c r="AP203" s="21">
        <v>-1610.16</v>
      </c>
      <c r="AQ203" s="21">
        <v>-289.83999999999997</v>
      </c>
      <c r="AR203" s="21">
        <v>-1900</v>
      </c>
      <c r="AS203" s="21" t="str">
        <f t="shared" si="15"/>
        <v>F F002-00031355</v>
      </c>
      <c r="AT203" s="21">
        <f t="shared" si="16"/>
        <v>1</v>
      </c>
      <c r="AU203" s="21">
        <f t="shared" si="17"/>
        <v>0</v>
      </c>
      <c r="AW203" s="8" t="s">
        <v>845</v>
      </c>
      <c r="AX203" s="39">
        <v>1610.16</v>
      </c>
      <c r="AY203" s="39">
        <v>289.83999999999997</v>
      </c>
      <c r="AZ203" s="39">
        <v>1900</v>
      </c>
      <c r="BA203">
        <f t="shared" si="18"/>
        <v>1</v>
      </c>
      <c r="BB203">
        <f t="shared" si="19"/>
        <v>1</v>
      </c>
      <c r="BJ203" s="24" t="s">
        <v>845</v>
      </c>
      <c r="BK203" s="40">
        <v>2</v>
      </c>
      <c r="BL203" s="40">
        <v>1610.16</v>
      </c>
      <c r="BM203" s="40">
        <v>289.83999999999799</v>
      </c>
      <c r="BN203" s="40">
        <v>1900</v>
      </c>
      <c r="BO203"/>
      <c r="BP203"/>
      <c r="BQ203"/>
      <c r="BR203"/>
      <c r="BS203"/>
      <c r="BT203"/>
      <c r="CF203" s="24">
        <v>2016</v>
      </c>
      <c r="CG203" s="40">
        <v>8.1999999999999993</v>
      </c>
      <c r="CH203" s="40">
        <v>1.4799999999999969</v>
      </c>
      <c r="CI203" s="40">
        <v>9.68</v>
      </c>
      <c r="CK203"/>
      <c r="CL203"/>
      <c r="CM203"/>
      <c r="CN203"/>
      <c r="DE203" s="38" t="s">
        <v>2095</v>
      </c>
      <c r="DF203" s="40">
        <v>9114.41</v>
      </c>
      <c r="DG203" s="40">
        <v>1640.59</v>
      </c>
      <c r="DH203" s="40">
        <v>10755</v>
      </c>
    </row>
    <row r="204" spans="4:112">
      <c r="D204" s="24" t="s">
        <v>600</v>
      </c>
      <c r="E204" s="21">
        <v>3</v>
      </c>
      <c r="G204" s="24" t="s">
        <v>2110</v>
      </c>
      <c r="H204" s="21">
        <v>101.69</v>
      </c>
      <c r="AD204" s="24" t="s">
        <v>798</v>
      </c>
      <c r="AE204" s="40">
        <v>8</v>
      </c>
      <c r="AF204" s="40">
        <v>6440.64</v>
      </c>
      <c r="AG204" s="40">
        <v>1159.3599999999917</v>
      </c>
      <c r="AH204" s="40">
        <v>7600</v>
      </c>
      <c r="AI204" s="40">
        <v>6440.64</v>
      </c>
      <c r="AJ204" s="40">
        <v>1159.3599999999917</v>
      </c>
      <c r="AK204" s="40">
        <v>7600</v>
      </c>
      <c r="AL204" s="24" t="s">
        <v>798</v>
      </c>
      <c r="AN204" s="24" t="s">
        <v>798</v>
      </c>
      <c r="AO204" s="21">
        <v>1</v>
      </c>
      <c r="AP204" s="21">
        <v>-6440.64</v>
      </c>
      <c r="AQ204" s="21">
        <v>-1159.3599999999999</v>
      </c>
      <c r="AR204" s="21">
        <v>-7600</v>
      </c>
      <c r="AS204" s="21" t="str">
        <f t="shared" si="15"/>
        <v>F F002-00031619</v>
      </c>
      <c r="AT204" s="21">
        <f t="shared" si="16"/>
        <v>1</v>
      </c>
      <c r="AU204" s="21">
        <f t="shared" si="17"/>
        <v>0</v>
      </c>
      <c r="AW204" s="8" t="s">
        <v>798</v>
      </c>
      <c r="AX204" s="39">
        <v>6440.64</v>
      </c>
      <c r="AY204" s="39">
        <v>1159.3599999999999</v>
      </c>
      <c r="AZ204" s="39">
        <v>7600</v>
      </c>
      <c r="BA204">
        <f t="shared" si="18"/>
        <v>1</v>
      </c>
      <c r="BB204">
        <f t="shared" si="19"/>
        <v>1</v>
      </c>
      <c r="BJ204" s="24" t="s">
        <v>798</v>
      </c>
      <c r="BK204" s="40">
        <v>8</v>
      </c>
      <c r="BL204" s="40">
        <v>6440.64</v>
      </c>
      <c r="BM204" s="40">
        <v>1159.3599999999917</v>
      </c>
      <c r="BN204" s="40">
        <v>7600</v>
      </c>
      <c r="BO204"/>
      <c r="BP204"/>
      <c r="BQ204"/>
      <c r="BR204"/>
      <c r="BS204"/>
      <c r="BT204"/>
      <c r="CF204" s="24">
        <v>2017</v>
      </c>
      <c r="CG204" s="40">
        <v>9.75</v>
      </c>
      <c r="CH204" s="40">
        <v>1.75999999999999</v>
      </c>
      <c r="CI204" s="40">
        <v>11.51</v>
      </c>
      <c r="CK204"/>
      <c r="CL204"/>
      <c r="CM204"/>
      <c r="CN204"/>
      <c r="DE204" s="38" t="s">
        <v>2217</v>
      </c>
      <c r="DF204" s="40">
        <v>11878.999999999995</v>
      </c>
      <c r="DG204" s="40">
        <v>2138.149999999996</v>
      </c>
      <c r="DH204" s="40">
        <v>14017.150000000001</v>
      </c>
    </row>
    <row r="205" spans="4:112">
      <c r="D205" s="24" t="s">
        <v>608</v>
      </c>
      <c r="E205" s="21">
        <v>1</v>
      </c>
      <c r="G205" s="24" t="s">
        <v>2111</v>
      </c>
      <c r="H205" s="21">
        <v>59.32</v>
      </c>
      <c r="AD205" s="24" t="s">
        <v>707</v>
      </c>
      <c r="AE205" s="40">
        <v>7</v>
      </c>
      <c r="AF205" s="40">
        <v>1127.1400000000001</v>
      </c>
      <c r="AG205" s="40">
        <v>202.8599999999993</v>
      </c>
      <c r="AH205" s="40">
        <v>1330</v>
      </c>
      <c r="AI205" s="40">
        <v>1127.1400000000001</v>
      </c>
      <c r="AJ205" s="40">
        <v>202.8599999999993</v>
      </c>
      <c r="AK205" s="40">
        <v>1330</v>
      </c>
      <c r="AL205" s="24" t="s">
        <v>707</v>
      </c>
      <c r="AN205" s="24" t="s">
        <v>707</v>
      </c>
      <c r="AO205" s="21">
        <v>1</v>
      </c>
      <c r="AP205" s="21">
        <v>-1127.1400000000001</v>
      </c>
      <c r="AQ205" s="21">
        <v>-202.86</v>
      </c>
      <c r="AR205" s="21">
        <v>-1330</v>
      </c>
      <c r="AS205" s="21" t="str">
        <f t="shared" si="15"/>
        <v>F F002-00032036</v>
      </c>
      <c r="AT205" s="21">
        <f t="shared" si="16"/>
        <v>1</v>
      </c>
      <c r="AU205" s="21">
        <f t="shared" si="17"/>
        <v>0</v>
      </c>
      <c r="AW205" s="8" t="s">
        <v>707</v>
      </c>
      <c r="AX205" s="39">
        <v>1127.1400000000001</v>
      </c>
      <c r="AY205" s="39">
        <v>202.85999999999999</v>
      </c>
      <c r="AZ205" s="39">
        <v>1330</v>
      </c>
      <c r="BA205">
        <f t="shared" si="18"/>
        <v>1</v>
      </c>
      <c r="BB205">
        <f t="shared" si="19"/>
        <v>1</v>
      </c>
      <c r="BJ205" s="24" t="s">
        <v>707</v>
      </c>
      <c r="BK205" s="40">
        <v>7</v>
      </c>
      <c r="BL205" s="40">
        <v>1127.1400000000001</v>
      </c>
      <c r="BM205" s="40">
        <v>202.8599999999993</v>
      </c>
      <c r="BN205" s="40">
        <v>1330</v>
      </c>
      <c r="BO205"/>
      <c r="BP205"/>
      <c r="BQ205"/>
      <c r="BR205"/>
      <c r="BS205"/>
      <c r="BT205"/>
      <c r="CF205" s="24">
        <v>2018</v>
      </c>
      <c r="CG205" s="40">
        <v>6.36</v>
      </c>
      <c r="CH205" s="40">
        <v>1.1399999999999899</v>
      </c>
      <c r="CI205" s="40">
        <v>7.5</v>
      </c>
      <c r="CK205"/>
      <c r="CL205"/>
      <c r="CM205"/>
      <c r="CN205"/>
      <c r="DE205" s="38" t="s">
        <v>2011</v>
      </c>
      <c r="DF205" s="40">
        <v>2650</v>
      </c>
      <c r="DG205" s="40">
        <v>477</v>
      </c>
      <c r="DH205" s="40">
        <v>3127</v>
      </c>
    </row>
    <row r="206" spans="4:112">
      <c r="D206" s="24" t="s">
        <v>496</v>
      </c>
      <c r="E206" s="21">
        <v>1</v>
      </c>
      <c r="G206" s="24" t="s">
        <v>2112</v>
      </c>
      <c r="H206" s="21">
        <v>42.2</v>
      </c>
      <c r="AD206" s="24" t="s">
        <v>603</v>
      </c>
      <c r="AE206" s="40">
        <v>8</v>
      </c>
      <c r="AF206" s="40">
        <v>6440.64</v>
      </c>
      <c r="AG206" s="40">
        <v>1159.3599999999917</v>
      </c>
      <c r="AH206" s="40">
        <v>7600</v>
      </c>
      <c r="AI206" s="40">
        <v>6440.64</v>
      </c>
      <c r="AJ206" s="40">
        <v>1159.3599999999917</v>
      </c>
      <c r="AK206" s="40">
        <v>7600</v>
      </c>
      <c r="AL206" s="24" t="s">
        <v>603</v>
      </c>
      <c r="AN206" s="24" t="s">
        <v>603</v>
      </c>
      <c r="AO206" s="21">
        <v>1</v>
      </c>
      <c r="AP206" s="21">
        <v>-6440.64</v>
      </c>
      <c r="AQ206" s="21">
        <v>-1159.3599999999999</v>
      </c>
      <c r="AR206" s="21">
        <v>-7600</v>
      </c>
      <c r="AS206" s="21" t="str">
        <f t="shared" si="15"/>
        <v>F F002-00032310</v>
      </c>
      <c r="AT206" s="21">
        <f t="shared" si="16"/>
        <v>1</v>
      </c>
      <c r="AU206" s="21">
        <f t="shared" si="17"/>
        <v>0</v>
      </c>
      <c r="AW206" s="8" t="s">
        <v>603</v>
      </c>
      <c r="AX206" s="39">
        <v>6440.64</v>
      </c>
      <c r="AY206" s="39">
        <v>1159.3599999999999</v>
      </c>
      <c r="AZ206" s="39">
        <v>7600</v>
      </c>
      <c r="BA206">
        <f t="shared" si="18"/>
        <v>1</v>
      </c>
      <c r="BB206">
        <f t="shared" si="19"/>
        <v>1</v>
      </c>
      <c r="BJ206" s="24" t="s">
        <v>603</v>
      </c>
      <c r="BK206" s="40">
        <v>8</v>
      </c>
      <c r="BL206" s="40">
        <v>6440.64</v>
      </c>
      <c r="BM206" s="40">
        <v>1159.3599999999917</v>
      </c>
      <c r="BN206" s="40">
        <v>7600</v>
      </c>
      <c r="BO206"/>
      <c r="BP206"/>
      <c r="BQ206"/>
      <c r="BR206"/>
      <c r="BS206"/>
      <c r="BT206"/>
      <c r="CF206" s="24">
        <v>2019</v>
      </c>
      <c r="CG206" s="40">
        <v>11.85</v>
      </c>
      <c r="CH206" s="40">
        <v>2.1399999999999988</v>
      </c>
      <c r="CI206" s="40">
        <v>13.989999999999998</v>
      </c>
      <c r="CK206"/>
      <c r="CL206"/>
      <c r="CM206"/>
      <c r="CN206"/>
      <c r="DE206" s="38" t="s">
        <v>2096</v>
      </c>
      <c r="DF206" s="40">
        <v>26129.799999999992</v>
      </c>
      <c r="DG206" s="40">
        <v>4703.3999999999869</v>
      </c>
      <c r="DH206" s="40">
        <v>30833.200000000001</v>
      </c>
    </row>
    <row r="207" spans="4:112">
      <c r="D207" s="24" t="s">
        <v>613</v>
      </c>
      <c r="E207" s="21">
        <v>1</v>
      </c>
      <c r="G207" s="24" t="s">
        <v>2113</v>
      </c>
      <c r="H207" s="21">
        <v>53.39</v>
      </c>
      <c r="AD207" s="24" t="s">
        <v>526</v>
      </c>
      <c r="AE207" s="40">
        <v>11</v>
      </c>
      <c r="AF207" s="40">
        <v>8855.880000000001</v>
      </c>
      <c r="AG207" s="40">
        <v>1594.1199999999885</v>
      </c>
      <c r="AH207" s="40">
        <v>10450</v>
      </c>
      <c r="AI207" s="40">
        <v>8855.880000000001</v>
      </c>
      <c r="AJ207" s="40">
        <v>1594.1199999999885</v>
      </c>
      <c r="AK207" s="40">
        <v>10450</v>
      </c>
      <c r="AL207" s="24" t="s">
        <v>526</v>
      </c>
      <c r="AN207" s="24" t="s">
        <v>526</v>
      </c>
      <c r="AO207" s="21">
        <v>1</v>
      </c>
      <c r="AP207" s="21">
        <v>-8855.8799999999992</v>
      </c>
      <c r="AQ207" s="21">
        <v>-1594.12</v>
      </c>
      <c r="AR207" s="21">
        <v>-10450</v>
      </c>
      <c r="AS207" s="21" t="str">
        <f t="shared" si="15"/>
        <v>F F002-00032725</v>
      </c>
      <c r="AT207" s="21">
        <f t="shared" si="16"/>
        <v>1</v>
      </c>
      <c r="AU207" s="21">
        <f t="shared" si="17"/>
        <v>0</v>
      </c>
      <c r="AW207" s="8" t="s">
        <v>526</v>
      </c>
      <c r="AX207" s="39">
        <v>8855.880000000001</v>
      </c>
      <c r="AY207" s="39">
        <v>1594.1200000000001</v>
      </c>
      <c r="AZ207" s="39">
        <v>10450</v>
      </c>
      <c r="BA207">
        <f t="shared" si="18"/>
        <v>1</v>
      </c>
      <c r="BB207">
        <f t="shared" si="19"/>
        <v>1</v>
      </c>
      <c r="BJ207" s="24" t="s">
        <v>526</v>
      </c>
      <c r="BK207" s="40">
        <v>11</v>
      </c>
      <c r="BL207" s="40">
        <v>8855.880000000001</v>
      </c>
      <c r="BM207" s="40">
        <v>1594.1199999999885</v>
      </c>
      <c r="BN207" s="40">
        <v>10450</v>
      </c>
      <c r="BO207"/>
      <c r="BP207"/>
      <c r="BQ207"/>
      <c r="BR207"/>
      <c r="BS207"/>
      <c r="BT207"/>
      <c r="CF207" s="24">
        <v>2020</v>
      </c>
      <c r="CG207" s="40">
        <v>26.6</v>
      </c>
      <c r="CH207" s="40">
        <v>4.7799999999999985</v>
      </c>
      <c r="CI207" s="40">
        <v>31.38</v>
      </c>
      <c r="CK207"/>
      <c r="CL207"/>
      <c r="CM207"/>
      <c r="CN207"/>
      <c r="DE207" s="24" t="s">
        <v>1135</v>
      </c>
      <c r="DF207" s="40">
        <v>30338.499999999989</v>
      </c>
      <c r="DG207" s="40">
        <v>5460.9599999999964</v>
      </c>
      <c r="DH207" s="40">
        <v>35799.46</v>
      </c>
    </row>
    <row r="208" spans="4:112">
      <c r="D208" s="24" t="s">
        <v>614</v>
      </c>
      <c r="E208" s="21">
        <v>1</v>
      </c>
      <c r="G208" s="24" t="s">
        <v>2526</v>
      </c>
      <c r="H208" s="21">
        <v>262.70999999999998</v>
      </c>
      <c r="AD208" s="24" t="s">
        <v>437</v>
      </c>
      <c r="AE208" s="40">
        <v>2</v>
      </c>
      <c r="AF208" s="40">
        <v>805.08</v>
      </c>
      <c r="AG208" s="40">
        <v>144.91999999999979</v>
      </c>
      <c r="AH208" s="40">
        <v>950</v>
      </c>
      <c r="AI208" s="40">
        <v>805.08</v>
      </c>
      <c r="AJ208" s="40">
        <v>144.91999999999979</v>
      </c>
      <c r="AK208" s="40">
        <v>950</v>
      </c>
      <c r="AL208" s="24" t="s">
        <v>437</v>
      </c>
      <c r="AN208" s="24" t="s">
        <v>437</v>
      </c>
      <c r="AO208" s="21">
        <v>1</v>
      </c>
      <c r="AP208" s="21">
        <v>-805.08</v>
      </c>
      <c r="AQ208" s="21">
        <v>-144.91999999999999</v>
      </c>
      <c r="AR208" s="21">
        <v>-950</v>
      </c>
      <c r="AS208" s="21" t="str">
        <f t="shared" si="15"/>
        <v>F F002-00033121</v>
      </c>
      <c r="AT208" s="21">
        <f t="shared" si="16"/>
        <v>1</v>
      </c>
      <c r="AU208" s="21">
        <f t="shared" si="17"/>
        <v>0</v>
      </c>
      <c r="AW208" s="8" t="s">
        <v>437</v>
      </c>
      <c r="AX208" s="39">
        <v>805.08</v>
      </c>
      <c r="AY208" s="39">
        <v>144.91999999999999</v>
      </c>
      <c r="AZ208" s="39">
        <v>950</v>
      </c>
      <c r="BA208">
        <f t="shared" si="18"/>
        <v>1</v>
      </c>
      <c r="BB208">
        <f t="shared" si="19"/>
        <v>1</v>
      </c>
      <c r="BJ208" s="24" t="s">
        <v>437</v>
      </c>
      <c r="BK208" s="40">
        <v>2</v>
      </c>
      <c r="BL208" s="40">
        <v>805.08</v>
      </c>
      <c r="BM208" s="40">
        <v>144.91999999999979</v>
      </c>
      <c r="BN208" s="40">
        <v>950</v>
      </c>
      <c r="BO208"/>
      <c r="BP208"/>
      <c r="BQ208"/>
      <c r="BR208"/>
      <c r="BS208"/>
      <c r="BT208"/>
      <c r="CF208" s="24">
        <v>2021</v>
      </c>
      <c r="CG208" s="40">
        <v>48.14</v>
      </c>
      <c r="CH208" s="40">
        <v>8.67</v>
      </c>
      <c r="CI208" s="40">
        <v>56.81</v>
      </c>
      <c r="CK208"/>
      <c r="CL208"/>
      <c r="CM208"/>
      <c r="CN208"/>
      <c r="DE208" s="38" t="s">
        <v>2060</v>
      </c>
      <c r="DF208" s="40">
        <v>1095.76</v>
      </c>
      <c r="DG208" s="40">
        <v>197.2399999999989</v>
      </c>
      <c r="DH208" s="40">
        <v>1293</v>
      </c>
    </row>
    <row r="209" spans="4:112">
      <c r="D209" s="24" t="s">
        <v>1698</v>
      </c>
      <c r="E209" s="21">
        <v>1</v>
      </c>
      <c r="G209" s="24" t="s">
        <v>2114</v>
      </c>
      <c r="H209" s="21">
        <v>76.27</v>
      </c>
      <c r="AD209" s="24" t="s">
        <v>401</v>
      </c>
      <c r="AE209" s="40">
        <v>2</v>
      </c>
      <c r="AF209" s="40">
        <v>483.04999999999995</v>
      </c>
      <c r="AG209" s="40">
        <v>86.949999999999903</v>
      </c>
      <c r="AH209" s="40">
        <v>570</v>
      </c>
      <c r="AI209" s="40">
        <v>483.04999999999995</v>
      </c>
      <c r="AJ209" s="40">
        <v>86.949999999999903</v>
      </c>
      <c r="AK209" s="40">
        <v>570</v>
      </c>
      <c r="AL209" s="24" t="s">
        <v>401</v>
      </c>
      <c r="AN209" s="24" t="s">
        <v>401</v>
      </c>
      <c r="AO209" s="21">
        <v>1</v>
      </c>
      <c r="AP209" s="21">
        <v>-483.05</v>
      </c>
      <c r="AQ209" s="21">
        <v>-86.95</v>
      </c>
      <c r="AR209" s="21">
        <v>-570</v>
      </c>
      <c r="AS209" s="21" t="str">
        <f t="shared" si="15"/>
        <v>F F002-00033229</v>
      </c>
      <c r="AT209" s="21">
        <f t="shared" si="16"/>
        <v>1</v>
      </c>
      <c r="AU209" s="21">
        <f t="shared" si="17"/>
        <v>0</v>
      </c>
      <c r="AW209" s="8" t="s">
        <v>401</v>
      </c>
      <c r="AX209" s="39">
        <v>483.04999999999995</v>
      </c>
      <c r="AY209" s="39">
        <v>86.95</v>
      </c>
      <c r="AZ209" s="39">
        <v>570</v>
      </c>
      <c r="BA209">
        <f t="shared" si="18"/>
        <v>1</v>
      </c>
      <c r="BB209">
        <f t="shared" si="19"/>
        <v>1</v>
      </c>
      <c r="BJ209" s="24" t="s">
        <v>401</v>
      </c>
      <c r="BK209" s="40">
        <v>2</v>
      </c>
      <c r="BL209" s="40">
        <v>483.04999999999995</v>
      </c>
      <c r="BM209" s="40">
        <v>86.949999999999903</v>
      </c>
      <c r="BN209" s="40">
        <v>570</v>
      </c>
      <c r="BO209"/>
      <c r="BP209"/>
      <c r="BQ209"/>
      <c r="BR209"/>
      <c r="BS209"/>
      <c r="BT209"/>
      <c r="CF209" s="24">
        <v>2022</v>
      </c>
      <c r="CG209" s="40">
        <v>10.59</v>
      </c>
      <c r="CH209" s="40">
        <v>1.91</v>
      </c>
      <c r="CI209" s="40">
        <v>12.5</v>
      </c>
      <c r="CK209"/>
      <c r="CL209"/>
      <c r="CM209"/>
      <c r="CN209"/>
      <c r="DE209" s="38" t="s">
        <v>1221</v>
      </c>
      <c r="DF209" s="40">
        <v>156.78</v>
      </c>
      <c r="DG209" s="40">
        <v>28.22</v>
      </c>
      <c r="DH209" s="40">
        <v>185</v>
      </c>
    </row>
    <row r="210" spans="4:112">
      <c r="D210" s="24" t="s">
        <v>1699</v>
      </c>
      <c r="E210" s="21">
        <v>1</v>
      </c>
      <c r="G210" s="24" t="s">
        <v>2115</v>
      </c>
      <c r="H210" s="21">
        <v>609.32000000000005</v>
      </c>
      <c r="AD210" s="24" t="s">
        <v>689</v>
      </c>
      <c r="AE210" s="40">
        <v>1</v>
      </c>
      <c r="AF210" s="40">
        <v>870.59</v>
      </c>
      <c r="AG210" s="40">
        <v>156.70999999999901</v>
      </c>
      <c r="AH210" s="40">
        <v>1027.3</v>
      </c>
      <c r="AI210" s="40">
        <v>870.59</v>
      </c>
      <c r="AJ210" s="40">
        <v>156.70999999999901</v>
      </c>
      <c r="AK210" s="40">
        <v>1027.3</v>
      </c>
      <c r="AL210" s="24" t="s">
        <v>689</v>
      </c>
      <c r="AN210" s="24" t="s">
        <v>689</v>
      </c>
      <c r="AO210" s="21">
        <v>1</v>
      </c>
      <c r="AP210" s="21">
        <v>-870.59</v>
      </c>
      <c r="AQ210" s="21">
        <v>-156.71</v>
      </c>
      <c r="AR210" s="21">
        <v>-1027.3</v>
      </c>
      <c r="AS210" s="21" t="str">
        <f t="shared" si="15"/>
        <v>F F002-00034865</v>
      </c>
      <c r="AT210" s="21">
        <f t="shared" si="16"/>
        <v>1</v>
      </c>
      <c r="AU210" s="21">
        <f t="shared" si="17"/>
        <v>0</v>
      </c>
      <c r="AW210" s="8" t="s">
        <v>689</v>
      </c>
      <c r="AX210" s="39">
        <v>870.59</v>
      </c>
      <c r="AY210" s="39">
        <v>156.71</v>
      </c>
      <c r="AZ210" s="39">
        <v>1027.3</v>
      </c>
      <c r="BA210">
        <f t="shared" si="18"/>
        <v>1</v>
      </c>
      <c r="BB210">
        <f t="shared" si="19"/>
        <v>1</v>
      </c>
      <c r="BJ210" s="24" t="s">
        <v>689</v>
      </c>
      <c r="BK210" s="40">
        <v>1</v>
      </c>
      <c r="BL210" s="40">
        <v>870.59</v>
      </c>
      <c r="BM210" s="40">
        <v>156.70999999999901</v>
      </c>
      <c r="BN210" s="40">
        <v>1027.3</v>
      </c>
      <c r="BO210"/>
      <c r="BP210"/>
      <c r="BQ210"/>
      <c r="BR210"/>
      <c r="BS210"/>
      <c r="BT210"/>
      <c r="CF210" s="24">
        <v>2023</v>
      </c>
      <c r="CG210" s="40">
        <v>1344.17</v>
      </c>
      <c r="CH210" s="40">
        <v>116.329999999999</v>
      </c>
      <c r="CI210" s="40">
        <v>1460.5</v>
      </c>
      <c r="CK210"/>
      <c r="CL210"/>
      <c r="CM210"/>
      <c r="CN210"/>
      <c r="DE210" s="38" t="s">
        <v>2133</v>
      </c>
      <c r="DF210" s="40">
        <v>210.17</v>
      </c>
      <c r="DG210" s="40">
        <v>37.83</v>
      </c>
      <c r="DH210" s="40">
        <v>248</v>
      </c>
    </row>
    <row r="211" spans="4:112">
      <c r="D211" s="24" t="s">
        <v>618</v>
      </c>
      <c r="E211" s="21">
        <v>1</v>
      </c>
      <c r="G211" s="24" t="s">
        <v>2116</v>
      </c>
      <c r="H211" s="21">
        <v>566.1</v>
      </c>
      <c r="AD211" s="24" t="s">
        <v>553</v>
      </c>
      <c r="AE211" s="40">
        <v>1</v>
      </c>
      <c r="AF211" s="40">
        <v>214.9</v>
      </c>
      <c r="AG211" s="40">
        <v>38.68</v>
      </c>
      <c r="AH211" s="40">
        <v>253.58</v>
      </c>
      <c r="AI211" s="40">
        <v>214.9</v>
      </c>
      <c r="AJ211" s="40">
        <v>38.68</v>
      </c>
      <c r="AK211" s="40">
        <v>253.58</v>
      </c>
      <c r="AL211" s="24" t="s">
        <v>553</v>
      </c>
      <c r="AN211" s="24" t="s">
        <v>553</v>
      </c>
      <c r="AO211" s="21">
        <v>1</v>
      </c>
      <c r="AP211" s="21">
        <v>-214.9</v>
      </c>
      <c r="AQ211" s="21">
        <v>-38.68</v>
      </c>
      <c r="AR211" s="21">
        <v>-253.58</v>
      </c>
      <c r="AS211" s="21" t="str">
        <f t="shared" si="15"/>
        <v>F F002-00057777</v>
      </c>
      <c r="AT211" s="21">
        <f t="shared" si="16"/>
        <v>1</v>
      </c>
      <c r="AU211" s="21">
        <f t="shared" si="17"/>
        <v>0</v>
      </c>
      <c r="AW211" s="8" t="s">
        <v>553</v>
      </c>
      <c r="AX211" s="39">
        <v>214.9</v>
      </c>
      <c r="AY211" s="39">
        <v>38.68</v>
      </c>
      <c r="AZ211" s="39">
        <v>253.58</v>
      </c>
      <c r="BA211">
        <f t="shared" si="18"/>
        <v>1</v>
      </c>
      <c r="BB211">
        <f t="shared" si="19"/>
        <v>1</v>
      </c>
      <c r="BJ211" s="24" t="s">
        <v>553</v>
      </c>
      <c r="BK211" s="40">
        <v>1</v>
      </c>
      <c r="BL211" s="40">
        <v>214.9</v>
      </c>
      <c r="BM211" s="40">
        <v>38.68</v>
      </c>
      <c r="BN211" s="40">
        <v>253.58</v>
      </c>
      <c r="BO211"/>
      <c r="BP211"/>
      <c r="BQ211"/>
      <c r="BR211"/>
      <c r="BS211"/>
      <c r="BT211"/>
      <c r="CF211" s="24">
        <v>2024</v>
      </c>
      <c r="CG211" s="40">
        <v>570</v>
      </c>
      <c r="CH211" s="40">
        <v>0</v>
      </c>
      <c r="CI211" s="40">
        <v>570</v>
      </c>
      <c r="CK211"/>
      <c r="CL211"/>
      <c r="CM211"/>
      <c r="CN211"/>
      <c r="DE211" s="38" t="s">
        <v>1234</v>
      </c>
      <c r="DF211" s="40">
        <v>2202.54</v>
      </c>
      <c r="DG211" s="40">
        <v>396.46</v>
      </c>
      <c r="DH211" s="40">
        <v>2599</v>
      </c>
    </row>
    <row r="212" spans="4:112">
      <c r="D212" s="24" t="s">
        <v>626</v>
      </c>
      <c r="E212" s="21">
        <v>1</v>
      </c>
      <c r="G212" s="24" t="s">
        <v>2117</v>
      </c>
      <c r="H212" s="21">
        <v>50.85</v>
      </c>
      <c r="AD212" s="24" t="s">
        <v>1700</v>
      </c>
      <c r="AE212" s="40">
        <v>1</v>
      </c>
      <c r="AF212" s="40">
        <v>124</v>
      </c>
      <c r="AG212" s="40">
        <v>22.319999999999901</v>
      </c>
      <c r="AH212" s="40">
        <v>146.32</v>
      </c>
      <c r="AI212" s="40">
        <v>124</v>
      </c>
      <c r="AJ212" s="40">
        <v>22.319999999999901</v>
      </c>
      <c r="AK212" s="40">
        <v>146.32</v>
      </c>
      <c r="AL212" s="24" t="s">
        <v>1700</v>
      </c>
      <c r="AN212" s="24" t="s">
        <v>1700</v>
      </c>
      <c r="AO212" s="21">
        <v>1</v>
      </c>
      <c r="AP212" s="21">
        <v>-124</v>
      </c>
      <c r="AQ212" s="21">
        <v>-22.32</v>
      </c>
      <c r="AR212" s="21">
        <v>-146.32</v>
      </c>
      <c r="AS212" s="21" t="str">
        <f t="shared" si="15"/>
        <v>F F003-0001115</v>
      </c>
      <c r="AT212" s="21">
        <f t="shared" si="16"/>
        <v>1</v>
      </c>
      <c r="AU212" s="21">
        <f t="shared" si="17"/>
        <v>0</v>
      </c>
      <c r="AW212" s="8" t="s">
        <v>1700</v>
      </c>
      <c r="AX212" s="39">
        <v>124</v>
      </c>
      <c r="AY212" s="39">
        <v>22.32</v>
      </c>
      <c r="AZ212" s="39">
        <v>146.32</v>
      </c>
      <c r="BA212">
        <f t="shared" si="18"/>
        <v>1</v>
      </c>
      <c r="BB212">
        <f t="shared" si="19"/>
        <v>1</v>
      </c>
      <c r="BJ212" s="24" t="s">
        <v>1700</v>
      </c>
      <c r="BK212" s="40">
        <v>1</v>
      </c>
      <c r="BL212" s="40">
        <v>124</v>
      </c>
      <c r="BM212" s="40">
        <v>22.319999999999901</v>
      </c>
      <c r="BN212" s="40">
        <v>146.32</v>
      </c>
      <c r="BO212"/>
      <c r="BP212"/>
      <c r="BQ212"/>
      <c r="BR212"/>
      <c r="BS212"/>
      <c r="BT212"/>
      <c r="CF212" s="24">
        <v>2025</v>
      </c>
      <c r="CG212" s="40">
        <v>4193.64527</v>
      </c>
      <c r="CH212" s="40">
        <v>754.82632999999896</v>
      </c>
      <c r="CI212" s="40">
        <v>4948.4715999999989</v>
      </c>
      <c r="CK212"/>
      <c r="CL212"/>
      <c r="CM212"/>
      <c r="CN212"/>
      <c r="DE212" s="38" t="s">
        <v>2616</v>
      </c>
      <c r="DF212" s="40">
        <v>1327.12</v>
      </c>
      <c r="DG212" s="40">
        <v>238.88</v>
      </c>
      <c r="DH212" s="40">
        <v>1566</v>
      </c>
    </row>
    <row r="213" spans="4:112">
      <c r="D213" s="24" t="s">
        <v>624</v>
      </c>
      <c r="E213" s="21">
        <v>3</v>
      </c>
      <c r="G213" s="24" t="s">
        <v>2118</v>
      </c>
      <c r="H213" s="21">
        <v>350</v>
      </c>
      <c r="AD213" s="24" t="s">
        <v>873</v>
      </c>
      <c r="AE213" s="40">
        <v>3</v>
      </c>
      <c r="AF213" s="40">
        <v>88.56</v>
      </c>
      <c r="AG213" s="40">
        <v>15.93999999999998</v>
      </c>
      <c r="AH213" s="40">
        <v>104.5</v>
      </c>
      <c r="AI213" s="40">
        <v>88.56</v>
      </c>
      <c r="AJ213" s="40">
        <v>15.93999999999998</v>
      </c>
      <c r="AK213" s="40">
        <v>104.5</v>
      </c>
      <c r="AL213" s="24" t="s">
        <v>873</v>
      </c>
      <c r="AN213" s="24" t="s">
        <v>873</v>
      </c>
      <c r="AO213" s="21">
        <v>1</v>
      </c>
      <c r="AP213" s="21">
        <v>-88.56</v>
      </c>
      <c r="AQ213" s="21">
        <v>-15.94</v>
      </c>
      <c r="AR213" s="21">
        <v>-104.5</v>
      </c>
      <c r="AS213" s="21" t="str">
        <f t="shared" si="15"/>
        <v>F F004-00023984</v>
      </c>
      <c r="AT213" s="21">
        <f t="shared" si="16"/>
        <v>1</v>
      </c>
      <c r="AU213" s="21">
        <f t="shared" si="17"/>
        <v>0</v>
      </c>
      <c r="AW213" s="8" t="s">
        <v>873</v>
      </c>
      <c r="AX213" s="39">
        <v>88.56</v>
      </c>
      <c r="AY213" s="39">
        <v>15.940000000000001</v>
      </c>
      <c r="AZ213" s="39">
        <v>104.5</v>
      </c>
      <c r="BA213">
        <f t="shared" si="18"/>
        <v>1</v>
      </c>
      <c r="BB213">
        <f t="shared" si="19"/>
        <v>1</v>
      </c>
      <c r="BJ213" s="24" t="s">
        <v>873</v>
      </c>
      <c r="BK213" s="40">
        <v>3</v>
      </c>
      <c r="BL213" s="40">
        <v>88.56</v>
      </c>
      <c r="BM213" s="40">
        <v>15.93999999999998</v>
      </c>
      <c r="BN213" s="40">
        <v>104.5</v>
      </c>
      <c r="BO213"/>
      <c r="BP213"/>
      <c r="BQ213"/>
      <c r="BR213"/>
      <c r="BS213"/>
      <c r="BT213"/>
      <c r="CF213" s="24">
        <v>2026</v>
      </c>
      <c r="CG213" s="40">
        <v>3261.02</v>
      </c>
      <c r="CH213" s="40">
        <v>146.01</v>
      </c>
      <c r="CI213" s="40">
        <v>3407.0299999999997</v>
      </c>
      <c r="CK213"/>
      <c r="CL213"/>
      <c r="CM213"/>
      <c r="CN213"/>
      <c r="DE213" s="38" t="s">
        <v>2054</v>
      </c>
      <c r="DF213" s="40">
        <v>2470</v>
      </c>
      <c r="DG213" s="40">
        <v>444.6</v>
      </c>
      <c r="DH213" s="40">
        <v>2914.6</v>
      </c>
    </row>
    <row r="214" spans="4:112">
      <c r="D214" s="24" t="s">
        <v>1700</v>
      </c>
      <c r="E214" s="21">
        <v>1</v>
      </c>
      <c r="G214" s="24" t="s">
        <v>2531</v>
      </c>
      <c r="H214" s="21">
        <v>42.29</v>
      </c>
      <c r="AD214" s="24" t="s">
        <v>702</v>
      </c>
      <c r="AE214" s="40">
        <v>3</v>
      </c>
      <c r="AF214" s="40">
        <v>75.849999999999994</v>
      </c>
      <c r="AG214" s="40">
        <v>13.649999999999979</v>
      </c>
      <c r="AH214" s="40">
        <v>89.5</v>
      </c>
      <c r="AI214" s="40">
        <v>75.849999999999994</v>
      </c>
      <c r="AJ214" s="40">
        <v>13.649999999999979</v>
      </c>
      <c r="AK214" s="40">
        <v>89.5</v>
      </c>
      <c r="AL214" s="24" t="s">
        <v>702</v>
      </c>
      <c r="AN214" s="24" t="s">
        <v>702</v>
      </c>
      <c r="AO214" s="21">
        <v>1</v>
      </c>
      <c r="AP214" s="21">
        <v>-75.849999999999994</v>
      </c>
      <c r="AQ214" s="21">
        <v>-13.65</v>
      </c>
      <c r="AR214" s="21">
        <v>-89.5</v>
      </c>
      <c r="AS214" s="21" t="str">
        <f t="shared" si="15"/>
        <v>F F004-00025461</v>
      </c>
      <c r="AT214" s="21">
        <f t="shared" si="16"/>
        <v>1</v>
      </c>
      <c r="AU214" s="21">
        <f t="shared" si="17"/>
        <v>0</v>
      </c>
      <c r="AW214" s="8" t="s">
        <v>702</v>
      </c>
      <c r="AX214" s="39">
        <v>75.849999999999994</v>
      </c>
      <c r="AY214" s="39">
        <v>13.65</v>
      </c>
      <c r="AZ214" s="39">
        <v>89.5</v>
      </c>
      <c r="BA214">
        <f t="shared" si="18"/>
        <v>1</v>
      </c>
      <c r="BB214">
        <f t="shared" si="19"/>
        <v>1</v>
      </c>
      <c r="BJ214" s="24" t="s">
        <v>702</v>
      </c>
      <c r="BK214" s="40">
        <v>3</v>
      </c>
      <c r="BL214" s="40">
        <v>75.849999999999994</v>
      </c>
      <c r="BM214" s="40">
        <v>13.649999999999979</v>
      </c>
      <c r="BN214" s="40">
        <v>89.5</v>
      </c>
      <c r="BO214"/>
      <c r="BP214"/>
      <c r="BQ214"/>
      <c r="BR214"/>
      <c r="BS214"/>
      <c r="BT214"/>
      <c r="CF214" s="24">
        <v>2027</v>
      </c>
      <c r="CG214" s="40">
        <v>51.98</v>
      </c>
      <c r="CH214" s="40">
        <v>9.36</v>
      </c>
      <c r="CI214" s="40">
        <v>61.34</v>
      </c>
      <c r="CK214"/>
      <c r="CL214"/>
      <c r="CM214"/>
      <c r="CN214"/>
      <c r="DE214" s="38" t="s">
        <v>2010</v>
      </c>
      <c r="DF214" s="40">
        <v>109.74000000000001</v>
      </c>
      <c r="DG214" s="40">
        <v>19.759999999999991</v>
      </c>
      <c r="DH214" s="40">
        <v>129.5</v>
      </c>
    </row>
    <row r="215" spans="4:112">
      <c r="D215" s="24" t="s">
        <v>616</v>
      </c>
      <c r="E215" s="21">
        <v>1</v>
      </c>
      <c r="G215" s="24" t="s">
        <v>2532</v>
      </c>
      <c r="H215" s="21">
        <v>406.02</v>
      </c>
      <c r="AD215" s="24" t="s">
        <v>470</v>
      </c>
      <c r="AE215" s="40">
        <v>3</v>
      </c>
      <c r="AF215" s="40">
        <v>95.34</v>
      </c>
      <c r="AG215" s="40">
        <v>17.159999999999979</v>
      </c>
      <c r="AH215" s="40">
        <v>112.5</v>
      </c>
      <c r="AI215" s="40">
        <v>95.34</v>
      </c>
      <c r="AJ215" s="40">
        <v>17.159999999999979</v>
      </c>
      <c r="AK215" s="40">
        <v>112.5</v>
      </c>
      <c r="AL215" s="24" t="s">
        <v>470</v>
      </c>
      <c r="AN215" s="24" t="s">
        <v>470</v>
      </c>
      <c r="AO215" s="21">
        <v>1</v>
      </c>
      <c r="AP215" s="21">
        <v>-95.34</v>
      </c>
      <c r="AQ215" s="21">
        <v>-17.16</v>
      </c>
      <c r="AR215" s="21">
        <v>-112.5</v>
      </c>
      <c r="AS215" s="21" t="str">
        <f t="shared" si="15"/>
        <v>F F004-00026751</v>
      </c>
      <c r="AT215" s="21">
        <f t="shared" si="16"/>
        <v>1</v>
      </c>
      <c r="AU215" s="21">
        <f t="shared" si="17"/>
        <v>0</v>
      </c>
      <c r="AW215" s="8" t="s">
        <v>470</v>
      </c>
      <c r="AX215" s="39">
        <v>95.34</v>
      </c>
      <c r="AY215" s="39">
        <v>17.16</v>
      </c>
      <c r="AZ215" s="39">
        <v>112.5</v>
      </c>
      <c r="BA215">
        <f t="shared" si="18"/>
        <v>1</v>
      </c>
      <c r="BB215">
        <f t="shared" si="19"/>
        <v>1</v>
      </c>
      <c r="BJ215" s="24" t="s">
        <v>470</v>
      </c>
      <c r="BK215" s="40">
        <v>3</v>
      </c>
      <c r="BL215" s="40">
        <v>95.34</v>
      </c>
      <c r="BM215" s="40">
        <v>17.159999999999979</v>
      </c>
      <c r="BN215" s="40">
        <v>112.5</v>
      </c>
      <c r="BO215"/>
      <c r="BP215"/>
      <c r="BQ215"/>
      <c r="BR215"/>
      <c r="BS215"/>
      <c r="BT215"/>
      <c r="CF215" s="24">
        <v>2029</v>
      </c>
      <c r="CG215" s="40">
        <v>3550</v>
      </c>
      <c r="CH215" s="40">
        <v>0</v>
      </c>
      <c r="CI215" s="40">
        <v>3550</v>
      </c>
      <c r="CK215"/>
      <c r="CL215"/>
      <c r="CM215"/>
      <c r="CN215"/>
      <c r="DE215" s="38" t="s">
        <v>2038</v>
      </c>
      <c r="DF215" s="40">
        <v>238.98</v>
      </c>
      <c r="DG215" s="40">
        <v>43.02</v>
      </c>
      <c r="DH215" s="40">
        <v>282</v>
      </c>
    </row>
    <row r="216" spans="4:112">
      <c r="D216" s="24" t="s">
        <v>652</v>
      </c>
      <c r="E216" s="21">
        <v>1</v>
      </c>
      <c r="G216" s="24" t="s">
        <v>2533</v>
      </c>
      <c r="H216" s="21">
        <v>16.100000000000001</v>
      </c>
      <c r="AD216" s="24" t="s">
        <v>581</v>
      </c>
      <c r="AE216" s="40">
        <v>8</v>
      </c>
      <c r="AF216" s="40">
        <v>142.00000000000003</v>
      </c>
      <c r="AG216" s="40">
        <v>25.549999999999955</v>
      </c>
      <c r="AH216" s="40">
        <v>167.55</v>
      </c>
      <c r="AI216" s="40">
        <v>142.00000000000003</v>
      </c>
      <c r="AJ216" s="40">
        <v>25.549999999999955</v>
      </c>
      <c r="AK216" s="40">
        <v>167.55</v>
      </c>
      <c r="AL216" s="24" t="s">
        <v>581</v>
      </c>
      <c r="AN216" s="24" t="s">
        <v>581</v>
      </c>
      <c r="AO216" s="21">
        <v>1</v>
      </c>
      <c r="AP216" s="21">
        <v>-142</v>
      </c>
      <c r="AQ216" s="21">
        <v>-25.55</v>
      </c>
      <c r="AR216" s="21">
        <v>-167.55</v>
      </c>
      <c r="AS216" s="21" t="str">
        <f t="shared" si="15"/>
        <v>F F004-00102454</v>
      </c>
      <c r="AT216" s="21">
        <f t="shared" si="16"/>
        <v>1</v>
      </c>
      <c r="AU216" s="21">
        <f t="shared" si="17"/>
        <v>0</v>
      </c>
      <c r="AW216" s="8" t="s">
        <v>581</v>
      </c>
      <c r="AX216" s="39">
        <v>142.00000000000003</v>
      </c>
      <c r="AY216" s="39">
        <v>25.55</v>
      </c>
      <c r="AZ216" s="39">
        <v>167.55</v>
      </c>
      <c r="BA216">
        <f t="shared" si="18"/>
        <v>1</v>
      </c>
      <c r="BB216">
        <f t="shared" si="19"/>
        <v>1</v>
      </c>
      <c r="BJ216" s="24" t="s">
        <v>581</v>
      </c>
      <c r="BK216" s="40">
        <v>8</v>
      </c>
      <c r="BL216" s="40">
        <v>142.00000000000003</v>
      </c>
      <c r="BM216" s="40">
        <v>25.549999999999955</v>
      </c>
      <c r="BN216" s="40">
        <v>167.55</v>
      </c>
      <c r="BO216"/>
      <c r="BP216"/>
      <c r="BQ216"/>
      <c r="BR216"/>
      <c r="BS216"/>
      <c r="BT216"/>
      <c r="CF216" s="24">
        <v>2031</v>
      </c>
      <c r="CG216" s="40">
        <v>77.97</v>
      </c>
      <c r="CH216" s="40">
        <v>14.029999999999971</v>
      </c>
      <c r="CI216" s="40">
        <v>92</v>
      </c>
      <c r="CK216"/>
      <c r="CL216"/>
      <c r="CM216"/>
      <c r="CN216"/>
      <c r="DE216" s="38" t="s">
        <v>2558</v>
      </c>
      <c r="DF216" s="40">
        <v>6271.19</v>
      </c>
      <c r="DG216" s="40">
        <v>1128.81</v>
      </c>
      <c r="DH216" s="40">
        <v>7400</v>
      </c>
    </row>
    <row r="217" spans="4:112">
      <c r="D217" s="24" t="s">
        <v>1701</v>
      </c>
      <c r="E217" s="21">
        <v>1</v>
      </c>
      <c r="G217" s="24" t="s">
        <v>2119</v>
      </c>
      <c r="H217" s="21">
        <v>4521.1899999999996</v>
      </c>
      <c r="AD217" s="24" t="s">
        <v>687</v>
      </c>
      <c r="AE217" s="40">
        <v>22</v>
      </c>
      <c r="AF217" s="40">
        <v>309.63</v>
      </c>
      <c r="AG217" s="40">
        <v>55.699999999999932</v>
      </c>
      <c r="AH217" s="40">
        <v>365.33</v>
      </c>
      <c r="AI217" s="40">
        <v>309.63</v>
      </c>
      <c r="AJ217" s="40">
        <v>55.699999999999932</v>
      </c>
      <c r="AK217" s="40">
        <v>365.33</v>
      </c>
      <c r="AL217" s="24" t="s">
        <v>687</v>
      </c>
      <c r="AN217" s="24" t="s">
        <v>687</v>
      </c>
      <c r="AO217" s="21">
        <v>1</v>
      </c>
      <c r="AP217" s="21">
        <v>-309.63</v>
      </c>
      <c r="AQ217" s="21">
        <v>-55.7</v>
      </c>
      <c r="AR217" s="21">
        <v>-365.33</v>
      </c>
      <c r="AS217" s="21" t="str">
        <f t="shared" si="15"/>
        <v>F F004-01090808</v>
      </c>
      <c r="AT217" s="21">
        <f t="shared" si="16"/>
        <v>1</v>
      </c>
      <c r="AU217" s="21">
        <f t="shared" si="17"/>
        <v>0</v>
      </c>
      <c r="AW217" s="8" t="s">
        <v>687</v>
      </c>
      <c r="AX217" s="39">
        <v>309.63</v>
      </c>
      <c r="AY217" s="39">
        <v>55.699999999999996</v>
      </c>
      <c r="AZ217" s="39">
        <v>365.33</v>
      </c>
      <c r="BA217">
        <f t="shared" si="18"/>
        <v>1</v>
      </c>
      <c r="BB217">
        <f t="shared" si="19"/>
        <v>1</v>
      </c>
      <c r="BJ217" s="24" t="s">
        <v>687</v>
      </c>
      <c r="BK217" s="40">
        <v>22</v>
      </c>
      <c r="BL217" s="40">
        <v>309.63</v>
      </c>
      <c r="BM217" s="40">
        <v>55.699999999999932</v>
      </c>
      <c r="BN217" s="40">
        <v>365.33</v>
      </c>
      <c r="BO217"/>
      <c r="BP217"/>
      <c r="BQ217"/>
      <c r="BR217"/>
      <c r="BS217"/>
      <c r="BT217"/>
      <c r="CF217" s="24">
        <v>2032</v>
      </c>
      <c r="CG217" s="40">
        <v>39.32</v>
      </c>
      <c r="CH217" s="40">
        <v>7.0799999999999796</v>
      </c>
      <c r="CI217" s="40">
        <v>46.4</v>
      </c>
      <c r="CK217"/>
      <c r="CL217"/>
      <c r="CM217"/>
      <c r="CN217"/>
      <c r="DE217" s="38" t="s">
        <v>2049</v>
      </c>
      <c r="DF217" s="40">
        <v>820</v>
      </c>
      <c r="DG217" s="40">
        <v>147.6</v>
      </c>
      <c r="DH217" s="40">
        <v>967.6</v>
      </c>
    </row>
    <row r="218" spans="4:112">
      <c r="D218" s="24" t="s">
        <v>638</v>
      </c>
      <c r="E218" s="21">
        <v>1</v>
      </c>
      <c r="G218" s="24" t="s">
        <v>2537</v>
      </c>
      <c r="H218" s="21">
        <v>135</v>
      </c>
      <c r="AD218" s="24" t="s">
        <v>551</v>
      </c>
      <c r="AE218" s="40">
        <v>3</v>
      </c>
      <c r="AF218" s="40">
        <v>366.09999999999997</v>
      </c>
      <c r="AG218" s="40">
        <v>65.889999999999986</v>
      </c>
      <c r="AH218" s="40">
        <v>431.99</v>
      </c>
      <c r="AI218" s="40">
        <v>366.09999999999997</v>
      </c>
      <c r="AJ218" s="40">
        <v>65.889999999999986</v>
      </c>
      <c r="AK218" s="40">
        <v>431.99</v>
      </c>
      <c r="AL218" s="24" t="s">
        <v>551</v>
      </c>
      <c r="AN218" s="24" t="s">
        <v>551</v>
      </c>
      <c r="AO218" s="21">
        <v>1</v>
      </c>
      <c r="AP218" s="21">
        <v>-366.1</v>
      </c>
      <c r="AQ218" s="21">
        <v>-65.89</v>
      </c>
      <c r="AR218" s="21">
        <v>-431.99</v>
      </c>
      <c r="AS218" s="21" t="str">
        <f t="shared" si="15"/>
        <v>F F004-01101419</v>
      </c>
      <c r="AT218" s="21">
        <f t="shared" si="16"/>
        <v>1</v>
      </c>
      <c r="AU218" s="21">
        <f t="shared" si="17"/>
        <v>0</v>
      </c>
      <c r="AW218" s="8" t="s">
        <v>551</v>
      </c>
      <c r="AX218" s="39">
        <v>366.09999999999997</v>
      </c>
      <c r="AY218" s="39">
        <v>65.89</v>
      </c>
      <c r="AZ218" s="39">
        <v>431.99</v>
      </c>
      <c r="BA218">
        <f t="shared" si="18"/>
        <v>1</v>
      </c>
      <c r="BB218">
        <f t="shared" si="19"/>
        <v>1</v>
      </c>
      <c r="BJ218" s="24" t="s">
        <v>551</v>
      </c>
      <c r="BK218" s="40">
        <v>3</v>
      </c>
      <c r="BL218" s="40">
        <v>366.09999999999997</v>
      </c>
      <c r="BM218" s="40">
        <v>65.889999999999986</v>
      </c>
      <c r="BN218" s="40">
        <v>431.99</v>
      </c>
      <c r="BO218"/>
      <c r="BP218"/>
      <c r="BQ218"/>
      <c r="BR218"/>
      <c r="BS218"/>
      <c r="BT218"/>
      <c r="CF218" s="24">
        <v>2033</v>
      </c>
      <c r="CG218" s="40">
        <v>65.599999999999994</v>
      </c>
      <c r="CH218" s="40">
        <v>11.79999999999999</v>
      </c>
      <c r="CI218" s="40">
        <v>77.400000000000006</v>
      </c>
      <c r="CK218"/>
      <c r="CL218"/>
      <c r="CM218"/>
      <c r="CN218"/>
      <c r="DE218" s="38" t="s">
        <v>2125</v>
      </c>
      <c r="DF218" s="40">
        <v>508.47</v>
      </c>
      <c r="DG218" s="40">
        <v>91.529999999999802</v>
      </c>
      <c r="DH218" s="40">
        <v>600</v>
      </c>
    </row>
    <row r="219" spans="4:112">
      <c r="D219" s="24" t="s">
        <v>644</v>
      </c>
      <c r="E219" s="21">
        <v>8</v>
      </c>
      <c r="G219" s="24" t="s">
        <v>2120</v>
      </c>
      <c r="H219" s="21">
        <v>63.56</v>
      </c>
      <c r="AD219" s="24" t="s">
        <v>763</v>
      </c>
      <c r="AE219" s="40">
        <v>1</v>
      </c>
      <c r="AF219" s="40">
        <v>227.05</v>
      </c>
      <c r="AG219" s="40">
        <v>40.869999999999997</v>
      </c>
      <c r="AH219" s="40">
        <v>267.92</v>
      </c>
      <c r="AI219" s="40">
        <v>227.05</v>
      </c>
      <c r="AJ219" s="40">
        <v>40.869999999999997</v>
      </c>
      <c r="AK219" s="40">
        <v>267.92</v>
      </c>
      <c r="AL219" s="24" t="s">
        <v>763</v>
      </c>
      <c r="AN219" s="24" t="s">
        <v>763</v>
      </c>
      <c r="AO219" s="21">
        <v>1</v>
      </c>
      <c r="AP219" s="21">
        <v>-227.05</v>
      </c>
      <c r="AQ219" s="21">
        <v>-40.869999999999997</v>
      </c>
      <c r="AR219" s="21">
        <v>-267.92</v>
      </c>
      <c r="AS219" s="21" t="str">
        <f t="shared" si="15"/>
        <v>F F005-00029664</v>
      </c>
      <c r="AT219" s="21">
        <f t="shared" si="16"/>
        <v>1</v>
      </c>
      <c r="AU219" s="21">
        <f t="shared" si="17"/>
        <v>0</v>
      </c>
      <c r="AW219" s="8" t="s">
        <v>763</v>
      </c>
      <c r="AX219" s="39">
        <v>227.05</v>
      </c>
      <c r="AY219" s="39">
        <v>40.869999999999997</v>
      </c>
      <c r="AZ219" s="39">
        <v>267.92</v>
      </c>
      <c r="BA219">
        <f t="shared" si="18"/>
        <v>1</v>
      </c>
      <c r="BB219">
        <f t="shared" si="19"/>
        <v>1</v>
      </c>
      <c r="BJ219" s="24" t="s">
        <v>763</v>
      </c>
      <c r="BK219" s="40">
        <v>1</v>
      </c>
      <c r="BL219" s="40">
        <v>227.05</v>
      </c>
      <c r="BM219" s="40">
        <v>40.869999999999997</v>
      </c>
      <c r="BN219" s="40">
        <v>267.92</v>
      </c>
      <c r="BO219"/>
      <c r="BP219"/>
      <c r="BQ219"/>
      <c r="BR219"/>
      <c r="BS219"/>
      <c r="BT219"/>
      <c r="CF219" s="24">
        <v>2034</v>
      </c>
      <c r="CG219" s="40">
        <v>46.53</v>
      </c>
      <c r="CH219" s="40">
        <v>8.3699999999999903</v>
      </c>
      <c r="CI219" s="40">
        <v>54.9</v>
      </c>
      <c r="CK219"/>
      <c r="CL219"/>
      <c r="CM219"/>
      <c r="CN219"/>
      <c r="DE219" s="38" t="s">
        <v>1823</v>
      </c>
      <c r="DF219" s="40">
        <v>8535.59</v>
      </c>
      <c r="DG219" s="40">
        <v>1536.399999999999</v>
      </c>
      <c r="DH219" s="40">
        <v>10071.99</v>
      </c>
    </row>
    <row r="220" spans="4:112">
      <c r="D220" s="24" t="s">
        <v>641</v>
      </c>
      <c r="E220" s="21">
        <v>1</v>
      </c>
      <c r="G220" s="24" t="s">
        <v>2547</v>
      </c>
      <c r="H220" s="21">
        <v>329.66</v>
      </c>
      <c r="AD220" s="24" t="s">
        <v>467</v>
      </c>
      <c r="AE220" s="40">
        <v>1</v>
      </c>
      <c r="AF220" s="40">
        <v>227.05</v>
      </c>
      <c r="AG220" s="40">
        <v>40.869999999999997</v>
      </c>
      <c r="AH220" s="40">
        <v>267.92</v>
      </c>
      <c r="AI220" s="40">
        <v>227.05</v>
      </c>
      <c r="AJ220" s="40">
        <v>40.869999999999997</v>
      </c>
      <c r="AK220" s="40">
        <v>267.92</v>
      </c>
      <c r="AL220" s="24" t="s">
        <v>467</v>
      </c>
      <c r="AN220" s="24" t="s">
        <v>467</v>
      </c>
      <c r="AO220" s="21">
        <v>1</v>
      </c>
      <c r="AP220" s="21">
        <v>-227.05</v>
      </c>
      <c r="AQ220" s="21">
        <v>-40.869999999999997</v>
      </c>
      <c r="AR220" s="21">
        <v>-267.92</v>
      </c>
      <c r="AS220" s="21" t="str">
        <f t="shared" si="15"/>
        <v>F F005-00030678</v>
      </c>
      <c r="AT220" s="21">
        <f t="shared" si="16"/>
        <v>1</v>
      </c>
      <c r="AU220" s="21">
        <f t="shared" si="17"/>
        <v>0</v>
      </c>
      <c r="AW220" s="8" t="s">
        <v>467</v>
      </c>
      <c r="AX220" s="39">
        <v>227.05</v>
      </c>
      <c r="AY220" s="39">
        <v>40.869999999999997</v>
      </c>
      <c r="AZ220" s="39">
        <v>267.92</v>
      </c>
      <c r="BA220">
        <f t="shared" si="18"/>
        <v>1</v>
      </c>
      <c r="BB220">
        <f t="shared" si="19"/>
        <v>1</v>
      </c>
      <c r="BJ220" s="24" t="s">
        <v>467</v>
      </c>
      <c r="BK220" s="40">
        <v>1</v>
      </c>
      <c r="BL220" s="40">
        <v>227.05</v>
      </c>
      <c r="BM220" s="40">
        <v>40.869999999999997</v>
      </c>
      <c r="BN220" s="40">
        <v>267.92</v>
      </c>
      <c r="BO220"/>
      <c r="BP220"/>
      <c r="BQ220"/>
      <c r="BR220"/>
      <c r="BS220"/>
      <c r="BT220"/>
      <c r="CF220" s="24">
        <v>2035</v>
      </c>
      <c r="CG220" s="40">
        <v>7.54</v>
      </c>
      <c r="CH220" s="40">
        <v>1.36</v>
      </c>
      <c r="CI220" s="40">
        <v>8.9</v>
      </c>
      <c r="CK220"/>
      <c r="CL220"/>
      <c r="CM220"/>
      <c r="CN220"/>
      <c r="DE220" s="38" t="s">
        <v>2563</v>
      </c>
      <c r="DF220" s="40">
        <v>1905.93</v>
      </c>
      <c r="DG220" s="40">
        <v>343.06999999999903</v>
      </c>
      <c r="DH220" s="40">
        <v>2249</v>
      </c>
    </row>
    <row r="221" spans="4:112">
      <c r="D221" s="24" t="s">
        <v>1702</v>
      </c>
      <c r="E221" s="21">
        <v>1</v>
      </c>
      <c r="G221" s="24" t="s">
        <v>2121</v>
      </c>
      <c r="H221" s="21">
        <v>451.7</v>
      </c>
      <c r="AD221" s="24" t="s">
        <v>659</v>
      </c>
      <c r="AE221" s="40">
        <v>1</v>
      </c>
      <c r="AF221" s="40">
        <v>261.86</v>
      </c>
      <c r="AG221" s="40">
        <v>47.139999999999901</v>
      </c>
      <c r="AH221" s="40">
        <v>309</v>
      </c>
      <c r="AI221" s="40">
        <v>261.86</v>
      </c>
      <c r="AJ221" s="40">
        <v>47.139999999999901</v>
      </c>
      <c r="AK221" s="40">
        <v>309</v>
      </c>
      <c r="AL221" s="24" t="s">
        <v>659</v>
      </c>
      <c r="AN221" s="24" t="s">
        <v>659</v>
      </c>
      <c r="AO221" s="21">
        <v>1</v>
      </c>
      <c r="AP221" s="21">
        <v>-261.86</v>
      </c>
      <c r="AQ221" s="21">
        <v>-47.14</v>
      </c>
      <c r="AR221" s="21">
        <v>-309</v>
      </c>
      <c r="AS221" s="21" t="str">
        <f t="shared" si="15"/>
        <v>F F008-00006896</v>
      </c>
      <c r="AT221" s="21">
        <f t="shared" si="16"/>
        <v>1</v>
      </c>
      <c r="AU221" s="21">
        <f t="shared" si="17"/>
        <v>0</v>
      </c>
      <c r="AW221" s="8" t="s">
        <v>659</v>
      </c>
      <c r="AX221" s="39">
        <v>261.86</v>
      </c>
      <c r="AY221" s="39">
        <v>47.14</v>
      </c>
      <c r="AZ221" s="39">
        <v>309</v>
      </c>
      <c r="BA221">
        <f t="shared" si="18"/>
        <v>1</v>
      </c>
      <c r="BB221">
        <f t="shared" si="19"/>
        <v>1</v>
      </c>
      <c r="BJ221" s="24" t="s">
        <v>659</v>
      </c>
      <c r="BK221" s="40">
        <v>1</v>
      </c>
      <c r="BL221" s="40">
        <v>261.86</v>
      </c>
      <c r="BM221" s="40">
        <v>47.139999999999901</v>
      </c>
      <c r="BN221" s="40">
        <v>309</v>
      </c>
      <c r="BO221"/>
      <c r="BP221"/>
      <c r="BQ221"/>
      <c r="BR221"/>
      <c r="BS221"/>
      <c r="BT221"/>
      <c r="CF221" s="24">
        <v>2036</v>
      </c>
      <c r="CG221" s="40">
        <v>22.37</v>
      </c>
      <c r="CH221" s="40">
        <v>4.0299999999999896</v>
      </c>
      <c r="CI221" s="40">
        <v>26.4</v>
      </c>
      <c r="CK221"/>
      <c r="CL221"/>
      <c r="CM221"/>
      <c r="CN221"/>
      <c r="DE221" s="38" t="s">
        <v>2559</v>
      </c>
      <c r="DF221" s="40">
        <v>262.70999999999998</v>
      </c>
      <c r="DG221" s="40">
        <v>47.29</v>
      </c>
      <c r="DH221" s="40">
        <v>310</v>
      </c>
    </row>
    <row r="222" spans="4:112">
      <c r="D222" s="24" t="s">
        <v>646</v>
      </c>
      <c r="E222" s="21">
        <v>5</v>
      </c>
      <c r="G222" s="24" t="s">
        <v>2550</v>
      </c>
      <c r="H222" s="21">
        <v>329.66</v>
      </c>
      <c r="AD222" s="24" t="s">
        <v>717</v>
      </c>
      <c r="AE222" s="40">
        <v>1</v>
      </c>
      <c r="AF222" s="40">
        <v>86.44</v>
      </c>
      <c r="AG222" s="40">
        <v>15.56</v>
      </c>
      <c r="AH222" s="40">
        <v>102</v>
      </c>
      <c r="AI222" s="40">
        <v>86.44</v>
      </c>
      <c r="AJ222" s="40">
        <v>15.56</v>
      </c>
      <c r="AK222" s="40">
        <v>102</v>
      </c>
      <c r="AL222" s="24" t="s">
        <v>717</v>
      </c>
      <c r="AN222" s="24" t="s">
        <v>717</v>
      </c>
      <c r="AO222" s="21">
        <v>1</v>
      </c>
      <c r="AP222" s="21">
        <v>-86.44</v>
      </c>
      <c r="AQ222" s="21">
        <v>-15.56</v>
      </c>
      <c r="AR222" s="21">
        <v>-102</v>
      </c>
      <c r="AS222" s="21" t="str">
        <f t="shared" si="15"/>
        <v>F F021-00004869</v>
      </c>
      <c r="AT222" s="21">
        <f t="shared" si="16"/>
        <v>1</v>
      </c>
      <c r="AU222" s="21">
        <f t="shared" si="17"/>
        <v>0</v>
      </c>
      <c r="AW222" s="8" t="s">
        <v>717</v>
      </c>
      <c r="AX222" s="39">
        <v>86.44</v>
      </c>
      <c r="AY222" s="39">
        <v>15.56</v>
      </c>
      <c r="AZ222" s="39">
        <v>102</v>
      </c>
      <c r="BA222">
        <f t="shared" si="18"/>
        <v>1</v>
      </c>
      <c r="BB222">
        <f t="shared" si="19"/>
        <v>1</v>
      </c>
      <c r="BJ222" s="24" t="s">
        <v>717</v>
      </c>
      <c r="BK222" s="40">
        <v>1</v>
      </c>
      <c r="BL222" s="40">
        <v>86.44</v>
      </c>
      <c r="BM222" s="40">
        <v>15.56</v>
      </c>
      <c r="BN222" s="40">
        <v>102</v>
      </c>
      <c r="BO222"/>
      <c r="BP222"/>
      <c r="BQ222"/>
      <c r="BR222"/>
      <c r="BS222"/>
      <c r="BT222"/>
      <c r="CF222" s="24">
        <v>2037</v>
      </c>
      <c r="CG222" s="40">
        <v>30.85</v>
      </c>
      <c r="CH222" s="40">
        <v>5.5499999999999901</v>
      </c>
      <c r="CI222" s="40">
        <v>36.4</v>
      </c>
      <c r="CK222"/>
      <c r="CL222"/>
      <c r="CM222"/>
      <c r="CN222"/>
      <c r="DE222" s="38" t="s">
        <v>2560</v>
      </c>
      <c r="DF222" s="40">
        <v>101.69</v>
      </c>
      <c r="DG222" s="40">
        <v>18.309999999999999</v>
      </c>
      <c r="DH222" s="40">
        <v>120</v>
      </c>
    </row>
    <row r="223" spans="4:112">
      <c r="D223" s="24" t="s">
        <v>632</v>
      </c>
      <c r="E223" s="21">
        <v>1</v>
      </c>
      <c r="G223" s="24" t="s">
        <v>2551</v>
      </c>
      <c r="H223" s="21">
        <v>244.92</v>
      </c>
      <c r="AD223" s="24" t="s">
        <v>748</v>
      </c>
      <c r="AE223" s="40">
        <v>1</v>
      </c>
      <c r="AF223" s="40">
        <v>92.8</v>
      </c>
      <c r="AG223" s="40">
        <v>16.7</v>
      </c>
      <c r="AH223" s="40">
        <v>109.5</v>
      </c>
      <c r="AI223" s="40">
        <v>92.8</v>
      </c>
      <c r="AJ223" s="40">
        <v>16.7</v>
      </c>
      <c r="AK223" s="40">
        <v>109.5</v>
      </c>
      <c r="AL223" s="24" t="s">
        <v>748</v>
      </c>
      <c r="AN223" s="24" t="s">
        <v>748</v>
      </c>
      <c r="AO223" s="21">
        <v>1</v>
      </c>
      <c r="AP223" s="21">
        <v>-92.8</v>
      </c>
      <c r="AQ223" s="21">
        <v>-16.7</v>
      </c>
      <c r="AR223" s="21">
        <v>-109.5</v>
      </c>
      <c r="AS223" s="21" t="str">
        <f t="shared" si="15"/>
        <v>F F037-00038714</v>
      </c>
      <c r="AT223" s="21">
        <f t="shared" si="16"/>
        <v>1</v>
      </c>
      <c r="AU223" s="21">
        <f t="shared" si="17"/>
        <v>0</v>
      </c>
      <c r="AW223" s="8" t="s">
        <v>748</v>
      </c>
      <c r="AX223" s="39">
        <v>92.8</v>
      </c>
      <c r="AY223" s="39">
        <v>16.7</v>
      </c>
      <c r="AZ223" s="39">
        <v>109.5</v>
      </c>
      <c r="BA223">
        <f t="shared" si="18"/>
        <v>1</v>
      </c>
      <c r="BB223">
        <f t="shared" si="19"/>
        <v>1</v>
      </c>
      <c r="BJ223" s="24" t="s">
        <v>748</v>
      </c>
      <c r="BK223" s="40">
        <v>1</v>
      </c>
      <c r="BL223" s="40">
        <v>92.8</v>
      </c>
      <c r="BM223" s="40">
        <v>16.7</v>
      </c>
      <c r="BN223" s="40">
        <v>109.5</v>
      </c>
      <c r="BO223"/>
      <c r="BP223"/>
      <c r="BQ223"/>
      <c r="BR223"/>
      <c r="BS223"/>
      <c r="BT223"/>
      <c r="CF223" s="24">
        <v>2038</v>
      </c>
      <c r="CG223" s="40">
        <v>163.29999999999998</v>
      </c>
      <c r="CH223" s="40">
        <v>29.4</v>
      </c>
      <c r="CI223" s="40">
        <v>192.70000000000002</v>
      </c>
      <c r="CK223"/>
      <c r="CL223"/>
      <c r="CM223"/>
      <c r="CN223"/>
      <c r="DE223" s="38" t="s">
        <v>2562</v>
      </c>
      <c r="DF223" s="40">
        <v>27.97</v>
      </c>
      <c r="DG223" s="40">
        <v>5.03</v>
      </c>
      <c r="DH223" s="40">
        <v>33</v>
      </c>
    </row>
    <row r="224" spans="4:112">
      <c r="D224" s="24" t="s">
        <v>648</v>
      </c>
      <c r="E224" s="21">
        <v>2</v>
      </c>
      <c r="G224" s="24" t="s">
        <v>2122</v>
      </c>
      <c r="H224" s="21">
        <v>48</v>
      </c>
      <c r="AD224" s="24" t="s">
        <v>992</v>
      </c>
      <c r="AE224" s="40">
        <v>1</v>
      </c>
      <c r="AF224" s="40">
        <v>100</v>
      </c>
      <c r="AG224" s="40">
        <v>18</v>
      </c>
      <c r="AH224" s="40">
        <v>118</v>
      </c>
      <c r="AI224" s="40">
        <v>100</v>
      </c>
      <c r="AJ224" s="40">
        <v>18</v>
      </c>
      <c r="AK224" s="40">
        <v>118</v>
      </c>
      <c r="AL224" s="24" t="s">
        <v>992</v>
      </c>
      <c r="AN224" s="24" t="s">
        <v>992</v>
      </c>
      <c r="AO224" s="21">
        <v>1</v>
      </c>
      <c r="AP224" s="21">
        <v>-100</v>
      </c>
      <c r="AQ224" s="21">
        <v>-18</v>
      </c>
      <c r="AR224" s="21">
        <v>-118</v>
      </c>
      <c r="AS224" s="21" t="str">
        <f t="shared" si="15"/>
        <v>F F052-01510600</v>
      </c>
      <c r="AT224" s="21">
        <f t="shared" si="16"/>
        <v>1</v>
      </c>
      <c r="AU224" s="21">
        <f t="shared" si="17"/>
        <v>0</v>
      </c>
      <c r="AW224" s="8" t="s">
        <v>992</v>
      </c>
      <c r="AX224" s="39">
        <v>100</v>
      </c>
      <c r="AY224" s="39">
        <v>18</v>
      </c>
      <c r="AZ224" s="39">
        <v>118</v>
      </c>
      <c r="BA224">
        <f t="shared" si="18"/>
        <v>1</v>
      </c>
      <c r="BB224">
        <f t="shared" si="19"/>
        <v>1</v>
      </c>
      <c r="BJ224" s="24" t="s">
        <v>992</v>
      </c>
      <c r="BK224" s="40">
        <v>1</v>
      </c>
      <c r="BL224" s="40">
        <v>100</v>
      </c>
      <c r="BM224" s="40">
        <v>18</v>
      </c>
      <c r="BN224" s="40">
        <v>118</v>
      </c>
      <c r="BO224"/>
      <c r="BP224"/>
      <c r="BQ224"/>
      <c r="BR224"/>
      <c r="BS224"/>
      <c r="BT224"/>
      <c r="CF224" s="24">
        <v>2039</v>
      </c>
      <c r="CG224" s="40">
        <v>101.7</v>
      </c>
      <c r="CH224" s="40">
        <v>18.309999999999999</v>
      </c>
      <c r="CI224" s="40">
        <v>120.01</v>
      </c>
      <c r="CK224"/>
      <c r="CL224"/>
      <c r="CM224"/>
      <c r="CN224"/>
      <c r="DE224" s="38" t="s">
        <v>2561</v>
      </c>
      <c r="DF224" s="40">
        <v>165.25</v>
      </c>
      <c r="DG224" s="40">
        <v>29.75</v>
      </c>
      <c r="DH224" s="40">
        <v>195</v>
      </c>
    </row>
    <row r="225" spans="4:112">
      <c r="D225" s="24" t="s">
        <v>656</v>
      </c>
      <c r="E225" s="21">
        <v>1</v>
      </c>
      <c r="G225" s="24" t="s">
        <v>2124</v>
      </c>
      <c r="H225" s="21">
        <v>1120</v>
      </c>
      <c r="AD225" s="24" t="s">
        <v>932</v>
      </c>
      <c r="AE225" s="40">
        <v>1</v>
      </c>
      <c r="AF225" s="40">
        <v>100</v>
      </c>
      <c r="AG225" s="40">
        <v>18</v>
      </c>
      <c r="AH225" s="40">
        <v>118</v>
      </c>
      <c r="AI225" s="40">
        <v>100</v>
      </c>
      <c r="AJ225" s="40">
        <v>18</v>
      </c>
      <c r="AK225" s="40">
        <v>118</v>
      </c>
      <c r="AL225" s="24" t="s">
        <v>932</v>
      </c>
      <c r="AN225" s="24" t="s">
        <v>932</v>
      </c>
      <c r="AO225" s="21">
        <v>1</v>
      </c>
      <c r="AP225" s="21">
        <v>-100</v>
      </c>
      <c r="AQ225" s="21">
        <v>-18</v>
      </c>
      <c r="AR225" s="21">
        <v>-118</v>
      </c>
      <c r="AS225" s="21" t="str">
        <f t="shared" si="15"/>
        <v>F F052-01536673</v>
      </c>
      <c r="AT225" s="21">
        <f t="shared" si="16"/>
        <v>1</v>
      </c>
      <c r="AU225" s="21">
        <f t="shared" si="17"/>
        <v>0</v>
      </c>
      <c r="AW225" s="8" t="s">
        <v>932</v>
      </c>
      <c r="AX225" s="39">
        <v>100</v>
      </c>
      <c r="AY225" s="39">
        <v>18</v>
      </c>
      <c r="AZ225" s="39">
        <v>118</v>
      </c>
      <c r="BA225">
        <f t="shared" si="18"/>
        <v>1</v>
      </c>
      <c r="BB225">
        <f t="shared" si="19"/>
        <v>1</v>
      </c>
      <c r="BJ225" s="24" t="s">
        <v>932</v>
      </c>
      <c r="BK225" s="40">
        <v>1</v>
      </c>
      <c r="BL225" s="40">
        <v>100</v>
      </c>
      <c r="BM225" s="40">
        <v>18</v>
      </c>
      <c r="BN225" s="40">
        <v>118</v>
      </c>
      <c r="BO225"/>
      <c r="BP225"/>
      <c r="BQ225"/>
      <c r="BR225"/>
      <c r="BS225"/>
      <c r="BT225"/>
      <c r="CF225" s="24">
        <v>2040</v>
      </c>
      <c r="CG225" s="40">
        <v>53</v>
      </c>
      <c r="CH225" s="40">
        <v>9.5399999999999991</v>
      </c>
      <c r="CI225" s="40">
        <v>62.54</v>
      </c>
      <c r="CK225"/>
      <c r="CL225"/>
      <c r="CM225"/>
      <c r="CN225"/>
      <c r="DE225" s="38" t="s">
        <v>1274</v>
      </c>
      <c r="DF225" s="40">
        <v>338.98</v>
      </c>
      <c r="DG225" s="40">
        <v>61.019999999999897</v>
      </c>
      <c r="DH225" s="40">
        <v>400</v>
      </c>
    </row>
    <row r="226" spans="4:112">
      <c r="D226" s="24" t="s">
        <v>653</v>
      </c>
      <c r="E226" s="21">
        <v>10</v>
      </c>
      <c r="G226" s="24" t="s">
        <v>2558</v>
      </c>
      <c r="H226" s="21">
        <v>6271.19</v>
      </c>
      <c r="AD226" s="24" t="s">
        <v>843</v>
      </c>
      <c r="AE226" s="40">
        <v>1</v>
      </c>
      <c r="AF226" s="40">
        <v>100</v>
      </c>
      <c r="AG226" s="40">
        <v>18</v>
      </c>
      <c r="AH226" s="40">
        <v>118</v>
      </c>
      <c r="AI226" s="40">
        <v>100</v>
      </c>
      <c r="AJ226" s="40">
        <v>18</v>
      </c>
      <c r="AK226" s="40">
        <v>118</v>
      </c>
      <c r="AL226" s="24" t="s">
        <v>843</v>
      </c>
      <c r="AN226" s="24" t="s">
        <v>843</v>
      </c>
      <c r="AO226" s="21">
        <v>1</v>
      </c>
      <c r="AP226" s="21">
        <v>-100</v>
      </c>
      <c r="AQ226" s="21">
        <v>-18</v>
      </c>
      <c r="AR226" s="21">
        <v>-118</v>
      </c>
      <c r="AS226" s="21" t="str">
        <f t="shared" si="15"/>
        <v>F F052-01567501</v>
      </c>
      <c r="AT226" s="21">
        <f t="shared" si="16"/>
        <v>1</v>
      </c>
      <c r="AU226" s="21">
        <f t="shared" si="17"/>
        <v>0</v>
      </c>
      <c r="AW226" s="8" t="s">
        <v>843</v>
      </c>
      <c r="AX226" s="39">
        <v>100</v>
      </c>
      <c r="AY226" s="39">
        <v>18</v>
      </c>
      <c r="AZ226" s="39">
        <v>118</v>
      </c>
      <c r="BA226">
        <f t="shared" si="18"/>
        <v>1</v>
      </c>
      <c r="BB226">
        <f t="shared" si="19"/>
        <v>1</v>
      </c>
      <c r="BJ226" s="24" t="s">
        <v>843</v>
      </c>
      <c r="BK226" s="40">
        <v>1</v>
      </c>
      <c r="BL226" s="40">
        <v>100</v>
      </c>
      <c r="BM226" s="40">
        <v>18</v>
      </c>
      <c r="BN226" s="40">
        <v>118</v>
      </c>
      <c r="BO226"/>
      <c r="BP226"/>
      <c r="BQ226"/>
      <c r="BR226"/>
      <c r="BS226"/>
      <c r="BT226"/>
      <c r="CF226" s="24">
        <v>2041</v>
      </c>
      <c r="CG226" s="40">
        <v>4930</v>
      </c>
      <c r="CH226" s="40">
        <v>0</v>
      </c>
      <c r="CI226" s="40">
        <v>4930</v>
      </c>
      <c r="CK226"/>
      <c r="CL226"/>
      <c r="CM226"/>
      <c r="CN226"/>
      <c r="DE226" s="38" t="s">
        <v>1996</v>
      </c>
      <c r="DF226" s="40">
        <v>1606.44</v>
      </c>
      <c r="DG226" s="40">
        <v>289.16999999999985</v>
      </c>
      <c r="DH226" s="40">
        <v>1895.6100000000001</v>
      </c>
    </row>
    <row r="227" spans="4:112">
      <c r="D227" s="24" t="s">
        <v>659</v>
      </c>
      <c r="E227" s="21">
        <v>1</v>
      </c>
      <c r="G227" s="24" t="s">
        <v>2125</v>
      </c>
      <c r="H227" s="21">
        <v>508.47</v>
      </c>
      <c r="AD227" s="24" t="s">
        <v>735</v>
      </c>
      <c r="AE227" s="40">
        <v>1</v>
      </c>
      <c r="AF227" s="40">
        <v>100</v>
      </c>
      <c r="AG227" s="40">
        <v>18</v>
      </c>
      <c r="AH227" s="40">
        <v>118</v>
      </c>
      <c r="AI227" s="40">
        <v>100</v>
      </c>
      <c r="AJ227" s="40">
        <v>18</v>
      </c>
      <c r="AK227" s="40">
        <v>118</v>
      </c>
      <c r="AL227" s="24" t="s">
        <v>735</v>
      </c>
      <c r="AN227" s="24" t="s">
        <v>735</v>
      </c>
      <c r="AO227" s="21">
        <v>1</v>
      </c>
      <c r="AP227" s="21">
        <v>-100</v>
      </c>
      <c r="AQ227" s="21">
        <v>-18</v>
      </c>
      <c r="AR227" s="21">
        <v>-118</v>
      </c>
      <c r="AS227" s="21" t="str">
        <f t="shared" si="15"/>
        <v>F F052-01597353</v>
      </c>
      <c r="AT227" s="21">
        <f t="shared" si="16"/>
        <v>1</v>
      </c>
      <c r="AU227" s="21">
        <f t="shared" si="17"/>
        <v>0</v>
      </c>
      <c r="AW227" s="8" t="s">
        <v>735</v>
      </c>
      <c r="AX227" s="39">
        <v>100</v>
      </c>
      <c r="AY227" s="39">
        <v>18</v>
      </c>
      <c r="AZ227" s="39">
        <v>118</v>
      </c>
      <c r="BA227">
        <f t="shared" si="18"/>
        <v>1</v>
      </c>
      <c r="BB227">
        <f t="shared" si="19"/>
        <v>1</v>
      </c>
      <c r="BJ227" s="24" t="s">
        <v>735</v>
      </c>
      <c r="BK227" s="40">
        <v>1</v>
      </c>
      <c r="BL227" s="40">
        <v>100</v>
      </c>
      <c r="BM227" s="40">
        <v>18</v>
      </c>
      <c r="BN227" s="40">
        <v>118</v>
      </c>
      <c r="BO227"/>
      <c r="BP227"/>
      <c r="BQ227"/>
      <c r="BR227"/>
      <c r="BS227"/>
      <c r="BT227"/>
      <c r="CF227" s="24">
        <v>2042</v>
      </c>
      <c r="CG227" s="40">
        <v>300</v>
      </c>
      <c r="CH227" s="40">
        <v>54</v>
      </c>
      <c r="CI227" s="40">
        <v>354</v>
      </c>
      <c r="CK227"/>
      <c r="CL227"/>
      <c r="CM227"/>
      <c r="CN227"/>
      <c r="DE227" s="38" t="s">
        <v>1827</v>
      </c>
      <c r="DF227" s="40">
        <v>165.26</v>
      </c>
      <c r="DG227" s="40">
        <v>29.75</v>
      </c>
      <c r="DH227" s="40">
        <v>195.01</v>
      </c>
    </row>
    <row r="228" spans="4:112">
      <c r="D228" s="24" t="s">
        <v>660</v>
      </c>
      <c r="E228" s="21">
        <v>1</v>
      </c>
      <c r="G228" s="24" t="s">
        <v>2559</v>
      </c>
      <c r="H228" s="21">
        <v>262.70999999999998</v>
      </c>
      <c r="AD228" s="24" t="s">
        <v>1696</v>
      </c>
      <c r="AE228" s="40">
        <v>1</v>
      </c>
      <c r="AF228" s="40">
        <v>100</v>
      </c>
      <c r="AG228" s="40">
        <v>18</v>
      </c>
      <c r="AH228" s="40">
        <v>118</v>
      </c>
      <c r="AI228" s="40">
        <v>100</v>
      </c>
      <c r="AJ228" s="40">
        <v>18</v>
      </c>
      <c r="AK228" s="40">
        <v>118</v>
      </c>
      <c r="AL228" s="24" t="s">
        <v>1696</v>
      </c>
      <c r="AN228" s="24" t="s">
        <v>1696</v>
      </c>
      <c r="AO228" s="21">
        <v>1</v>
      </c>
      <c r="AP228" s="21">
        <v>-100</v>
      </c>
      <c r="AQ228" s="21">
        <v>-18</v>
      </c>
      <c r="AR228" s="21">
        <v>-118</v>
      </c>
      <c r="AS228" s="21" t="str">
        <f t="shared" si="15"/>
        <v>F F052-01625979</v>
      </c>
      <c r="AT228" s="21">
        <f t="shared" si="16"/>
        <v>1</v>
      </c>
      <c r="AU228" s="21">
        <f t="shared" si="17"/>
        <v>0</v>
      </c>
      <c r="AW228" s="8" t="s">
        <v>1696</v>
      </c>
      <c r="AX228" s="39">
        <v>100</v>
      </c>
      <c r="AY228" s="39">
        <v>18</v>
      </c>
      <c r="AZ228" s="39">
        <v>118</v>
      </c>
      <c r="BA228">
        <f t="shared" si="18"/>
        <v>1</v>
      </c>
      <c r="BB228">
        <f t="shared" si="19"/>
        <v>1</v>
      </c>
      <c r="BJ228" s="24" t="s">
        <v>1696</v>
      </c>
      <c r="BK228" s="40">
        <v>1</v>
      </c>
      <c r="BL228" s="40">
        <v>100</v>
      </c>
      <c r="BM228" s="40">
        <v>18</v>
      </c>
      <c r="BN228" s="40">
        <v>118</v>
      </c>
      <c r="BO228"/>
      <c r="BP228"/>
      <c r="BQ228"/>
      <c r="BR228"/>
      <c r="BS228"/>
      <c r="BT228"/>
      <c r="CF228" s="24">
        <v>2043</v>
      </c>
      <c r="CG228" s="40">
        <v>400</v>
      </c>
      <c r="CH228" s="40">
        <v>0</v>
      </c>
      <c r="CI228" s="40">
        <v>400</v>
      </c>
      <c r="CK228"/>
      <c r="CL228"/>
      <c r="CM228"/>
      <c r="CN228"/>
      <c r="DE228" s="38" t="s">
        <v>1220</v>
      </c>
      <c r="DF228" s="40">
        <v>71.19</v>
      </c>
      <c r="DG228" s="40">
        <v>12.81</v>
      </c>
      <c r="DH228" s="40">
        <v>84</v>
      </c>
    </row>
    <row r="229" spans="4:112">
      <c r="D229" s="24" t="s">
        <v>662</v>
      </c>
      <c r="E229" s="21">
        <v>1</v>
      </c>
      <c r="G229" s="24" t="s">
        <v>2560</v>
      </c>
      <c r="H229" s="21">
        <v>101.69</v>
      </c>
      <c r="AD229" s="24" t="s">
        <v>796</v>
      </c>
      <c r="AE229" s="40">
        <v>1</v>
      </c>
      <c r="AF229" s="40">
        <v>355.93</v>
      </c>
      <c r="AG229" s="40">
        <v>64.069999999999993</v>
      </c>
      <c r="AH229" s="40">
        <v>420</v>
      </c>
      <c r="AI229" s="40">
        <v>355.93</v>
      </c>
      <c r="AJ229" s="40">
        <v>64.069999999999993</v>
      </c>
      <c r="AK229" s="40">
        <v>420</v>
      </c>
      <c r="AL229" s="24" t="s">
        <v>796</v>
      </c>
      <c r="AN229" s="24" t="s">
        <v>796</v>
      </c>
      <c r="AO229" s="21">
        <v>1</v>
      </c>
      <c r="AP229" s="21">
        <v>-355.93</v>
      </c>
      <c r="AQ229" s="21">
        <v>-64.069999999999993</v>
      </c>
      <c r="AR229" s="21">
        <v>-420</v>
      </c>
      <c r="AS229" s="21" t="str">
        <f t="shared" si="15"/>
        <v>F F101-00013907</v>
      </c>
      <c r="AT229" s="21">
        <f t="shared" si="16"/>
        <v>1</v>
      </c>
      <c r="AU229" s="21">
        <f t="shared" si="17"/>
        <v>0</v>
      </c>
      <c r="AW229" s="8" t="s">
        <v>796</v>
      </c>
      <c r="AX229" s="39">
        <v>355.93</v>
      </c>
      <c r="AY229" s="39">
        <v>64.069999999999993</v>
      </c>
      <c r="AZ229" s="39">
        <v>420</v>
      </c>
      <c r="BA229">
        <f t="shared" si="18"/>
        <v>1</v>
      </c>
      <c r="BB229">
        <f t="shared" si="19"/>
        <v>1</v>
      </c>
      <c r="BJ229" s="24" t="s">
        <v>796</v>
      </c>
      <c r="BK229" s="40">
        <v>1</v>
      </c>
      <c r="BL229" s="40">
        <v>355.93</v>
      </c>
      <c r="BM229" s="40">
        <v>64.069999999999993</v>
      </c>
      <c r="BN229" s="40">
        <v>420</v>
      </c>
      <c r="BO229"/>
      <c r="BP229"/>
      <c r="BQ229"/>
      <c r="BR229"/>
      <c r="BS229"/>
      <c r="BT229"/>
      <c r="CF229" s="24">
        <v>2044</v>
      </c>
      <c r="CG229" s="40">
        <v>300</v>
      </c>
      <c r="CH229" s="40">
        <v>54</v>
      </c>
      <c r="CI229" s="40">
        <v>354</v>
      </c>
      <c r="CK229"/>
      <c r="CL229"/>
      <c r="CM229"/>
      <c r="CN229"/>
      <c r="DE229" s="38" t="s">
        <v>1510</v>
      </c>
      <c r="DF229" s="40">
        <v>610.16999999999996</v>
      </c>
      <c r="DG229" s="40">
        <v>109.83</v>
      </c>
      <c r="DH229" s="40">
        <v>720</v>
      </c>
    </row>
    <row r="230" spans="4:112">
      <c r="D230" s="24" t="s">
        <v>664</v>
      </c>
      <c r="E230" s="21">
        <v>2</v>
      </c>
      <c r="G230" s="24" t="s">
        <v>2561</v>
      </c>
      <c r="H230" s="21">
        <v>165.25</v>
      </c>
      <c r="AD230" s="24" t="s">
        <v>618</v>
      </c>
      <c r="AE230" s="40">
        <v>1</v>
      </c>
      <c r="AF230" s="40">
        <v>355.93</v>
      </c>
      <c r="AG230" s="40">
        <v>64.069999999999993</v>
      </c>
      <c r="AH230" s="40">
        <v>420</v>
      </c>
      <c r="AI230" s="40">
        <v>355.93</v>
      </c>
      <c r="AJ230" s="40">
        <v>64.069999999999993</v>
      </c>
      <c r="AK230" s="40">
        <v>420</v>
      </c>
      <c r="AL230" s="24" t="s">
        <v>618</v>
      </c>
      <c r="AN230" s="24" t="s">
        <v>618</v>
      </c>
      <c r="AO230" s="21">
        <v>1</v>
      </c>
      <c r="AP230" s="21">
        <v>-355.93</v>
      </c>
      <c r="AQ230" s="21">
        <v>-64.069999999999993</v>
      </c>
      <c r="AR230" s="21">
        <v>-420</v>
      </c>
      <c r="AS230" s="21" t="str">
        <f t="shared" si="15"/>
        <v>F F101-00014405</v>
      </c>
      <c r="AT230" s="21">
        <f t="shared" si="16"/>
        <v>1</v>
      </c>
      <c r="AU230" s="21">
        <f t="shared" si="17"/>
        <v>0</v>
      </c>
      <c r="AW230" s="8" t="s">
        <v>618</v>
      </c>
      <c r="AX230" s="39">
        <v>355.93</v>
      </c>
      <c r="AY230" s="39">
        <v>64.069999999999993</v>
      </c>
      <c r="AZ230" s="39">
        <v>420</v>
      </c>
      <c r="BA230">
        <f t="shared" si="18"/>
        <v>1</v>
      </c>
      <c r="BB230">
        <f t="shared" si="19"/>
        <v>1</v>
      </c>
      <c r="BJ230" s="24" t="s">
        <v>618</v>
      </c>
      <c r="BK230" s="40">
        <v>1</v>
      </c>
      <c r="BL230" s="40">
        <v>355.93</v>
      </c>
      <c r="BM230" s="40">
        <v>64.069999999999993</v>
      </c>
      <c r="BN230" s="40">
        <v>420</v>
      </c>
      <c r="BO230"/>
      <c r="BP230"/>
      <c r="BQ230"/>
      <c r="BR230"/>
      <c r="BS230"/>
      <c r="BT230"/>
      <c r="CF230" s="24">
        <v>2045</v>
      </c>
      <c r="CG230" s="40">
        <v>3300</v>
      </c>
      <c r="CH230" s="40">
        <v>594</v>
      </c>
      <c r="CI230" s="40">
        <v>3894</v>
      </c>
      <c r="CK230"/>
      <c r="CL230"/>
      <c r="CM230"/>
      <c r="CN230"/>
      <c r="DE230" s="38" t="s">
        <v>1140</v>
      </c>
      <c r="DF230" s="40">
        <v>547.16</v>
      </c>
      <c r="DG230" s="40">
        <v>98.49</v>
      </c>
      <c r="DH230" s="40">
        <v>645.65</v>
      </c>
    </row>
    <row r="231" spans="4:112">
      <c r="D231" s="24" t="s">
        <v>1703</v>
      </c>
      <c r="E231" s="21">
        <v>1</v>
      </c>
      <c r="G231" s="24" t="s">
        <v>2562</v>
      </c>
      <c r="H231" s="21">
        <v>27.97</v>
      </c>
      <c r="AD231" s="24" t="s">
        <v>863</v>
      </c>
      <c r="AE231" s="40">
        <v>1</v>
      </c>
      <c r="AF231" s="40">
        <v>150</v>
      </c>
      <c r="AG231" s="40">
        <v>0</v>
      </c>
      <c r="AH231" s="40">
        <v>150</v>
      </c>
      <c r="AI231" s="40">
        <v>150</v>
      </c>
      <c r="AJ231" s="40">
        <v>0</v>
      </c>
      <c r="AK231" s="40">
        <v>150</v>
      </c>
      <c r="AL231" s="24" t="s">
        <v>863</v>
      </c>
      <c r="AN231" s="24" t="s">
        <v>863</v>
      </c>
      <c r="AO231" s="21">
        <v>1</v>
      </c>
      <c r="AP231" s="21">
        <v>-150</v>
      </c>
      <c r="AR231" s="21">
        <v>-150</v>
      </c>
      <c r="AS231" s="21" t="str">
        <f t="shared" si="15"/>
        <v>F F101-00025503</v>
      </c>
      <c r="AT231" s="21">
        <f t="shared" si="16"/>
        <v>1</v>
      </c>
      <c r="AU231" s="21">
        <f t="shared" si="17"/>
        <v>0</v>
      </c>
      <c r="AW231" s="8" t="s">
        <v>863</v>
      </c>
      <c r="AX231" s="39">
        <v>150</v>
      </c>
      <c r="AY231" s="39">
        <v>0</v>
      </c>
      <c r="AZ231" s="39">
        <v>150</v>
      </c>
      <c r="BA231">
        <f t="shared" si="18"/>
        <v>1</v>
      </c>
      <c r="BB231">
        <f t="shared" si="19"/>
        <v>1</v>
      </c>
      <c r="BJ231" s="24" t="s">
        <v>863</v>
      </c>
      <c r="BK231" s="40">
        <v>1</v>
      </c>
      <c r="BL231" s="40">
        <v>150</v>
      </c>
      <c r="BM231" s="40">
        <v>0</v>
      </c>
      <c r="BN231" s="40">
        <v>150</v>
      </c>
      <c r="BO231"/>
      <c r="BP231"/>
      <c r="BQ231"/>
      <c r="BR231"/>
      <c r="BS231"/>
      <c r="BT231"/>
      <c r="CF231" s="24">
        <v>2047</v>
      </c>
      <c r="CG231" s="40">
        <v>972.03</v>
      </c>
      <c r="CH231" s="40">
        <v>174.97</v>
      </c>
      <c r="CI231" s="40">
        <v>1147</v>
      </c>
      <c r="CK231"/>
      <c r="CL231"/>
      <c r="CM231"/>
      <c r="CN231"/>
      <c r="DE231" s="38" t="s">
        <v>2034</v>
      </c>
      <c r="DF231" s="40">
        <v>137.70999999999998</v>
      </c>
      <c r="DG231" s="40">
        <v>24.79</v>
      </c>
      <c r="DH231" s="40">
        <v>162.5</v>
      </c>
    </row>
    <row r="232" spans="4:112">
      <c r="D232" s="24" t="s">
        <v>1704</v>
      </c>
      <c r="E232" s="21">
        <v>1</v>
      </c>
      <c r="G232" s="24" t="s">
        <v>2563</v>
      </c>
      <c r="H232" s="21">
        <v>1905.93</v>
      </c>
      <c r="AD232" s="24" t="s">
        <v>770</v>
      </c>
      <c r="AE232" s="40">
        <v>1</v>
      </c>
      <c r="AF232" s="40">
        <v>127.12</v>
      </c>
      <c r="AG232" s="40">
        <v>22.8799999999999</v>
      </c>
      <c r="AH232" s="40">
        <v>150</v>
      </c>
      <c r="AI232" s="40">
        <v>127.12</v>
      </c>
      <c r="AJ232" s="40">
        <v>22.8799999999999</v>
      </c>
      <c r="AK232" s="40">
        <v>150</v>
      </c>
      <c r="AL232" s="24" t="s">
        <v>770</v>
      </c>
      <c r="AN232" s="24" t="s">
        <v>770</v>
      </c>
      <c r="AO232" s="21">
        <v>1</v>
      </c>
      <c r="AP232" s="21">
        <v>-127.12</v>
      </c>
      <c r="AQ232" s="21">
        <v>-22.88</v>
      </c>
      <c r="AR232" s="21">
        <v>-150</v>
      </c>
      <c r="AS232" s="21" t="str">
        <f t="shared" si="15"/>
        <v>F F101-00025883</v>
      </c>
      <c r="AT232" s="21">
        <f t="shared" si="16"/>
        <v>1</v>
      </c>
      <c r="AU232" s="21">
        <f t="shared" si="17"/>
        <v>0</v>
      </c>
      <c r="AW232" s="8" t="s">
        <v>770</v>
      </c>
      <c r="AX232" s="39">
        <v>127.12</v>
      </c>
      <c r="AY232" s="39">
        <v>22.88</v>
      </c>
      <c r="AZ232" s="39">
        <v>150</v>
      </c>
      <c r="BA232">
        <f t="shared" si="18"/>
        <v>1</v>
      </c>
      <c r="BB232">
        <f t="shared" si="19"/>
        <v>1</v>
      </c>
      <c r="BJ232" s="24" t="s">
        <v>770</v>
      </c>
      <c r="BK232" s="40">
        <v>1</v>
      </c>
      <c r="BL232" s="40">
        <v>127.12</v>
      </c>
      <c r="BM232" s="40">
        <v>22.8799999999999</v>
      </c>
      <c r="BN232" s="40">
        <v>150</v>
      </c>
      <c r="BO232"/>
      <c r="BP232"/>
      <c r="BQ232"/>
      <c r="BR232"/>
      <c r="BS232"/>
      <c r="BT232"/>
      <c r="CF232" s="24">
        <v>2048</v>
      </c>
      <c r="CG232" s="40">
        <v>1642.7400000000002</v>
      </c>
      <c r="CH232" s="40">
        <v>11.59</v>
      </c>
      <c r="CI232" s="40">
        <v>1654.3300000000002</v>
      </c>
      <c r="CK232"/>
      <c r="CL232"/>
      <c r="CM232"/>
      <c r="CN232"/>
      <c r="DE232" s="38" t="s">
        <v>2121</v>
      </c>
      <c r="DF232" s="40">
        <v>451.7</v>
      </c>
      <c r="DG232" s="40">
        <v>81.3</v>
      </c>
      <c r="DH232" s="40">
        <v>533</v>
      </c>
    </row>
    <row r="233" spans="4:112">
      <c r="D233" s="24" t="s">
        <v>668</v>
      </c>
      <c r="E233" s="21">
        <v>1</v>
      </c>
      <c r="G233" s="24" t="s">
        <v>2576</v>
      </c>
      <c r="H233" s="21">
        <v>2000</v>
      </c>
      <c r="AD233" s="24" t="s">
        <v>641</v>
      </c>
      <c r="AE233" s="40">
        <v>1</v>
      </c>
      <c r="AF233" s="40">
        <v>150</v>
      </c>
      <c r="AG233" s="40">
        <v>0</v>
      </c>
      <c r="AH233" s="40">
        <v>150</v>
      </c>
      <c r="AI233" s="40">
        <v>150</v>
      </c>
      <c r="AJ233" s="40">
        <v>0</v>
      </c>
      <c r="AK233" s="40">
        <v>150</v>
      </c>
      <c r="AL233" s="24" t="s">
        <v>641</v>
      </c>
      <c r="AN233" s="24" t="s">
        <v>641</v>
      </c>
      <c r="AO233" s="21">
        <v>1</v>
      </c>
      <c r="AP233" s="21">
        <v>-150</v>
      </c>
      <c r="AR233" s="21">
        <v>-150</v>
      </c>
      <c r="AS233" s="21" t="str">
        <f t="shared" si="15"/>
        <v>F F101-00026143</v>
      </c>
      <c r="AT233" s="21">
        <f t="shared" si="16"/>
        <v>1</v>
      </c>
      <c r="AU233" s="21">
        <f t="shared" si="17"/>
        <v>0</v>
      </c>
      <c r="AW233" s="8" t="s">
        <v>641</v>
      </c>
      <c r="AX233" s="39">
        <v>150</v>
      </c>
      <c r="AY233" s="39">
        <v>0</v>
      </c>
      <c r="AZ233" s="39">
        <v>150</v>
      </c>
      <c r="BA233">
        <f t="shared" si="18"/>
        <v>1</v>
      </c>
      <c r="BB233">
        <f t="shared" si="19"/>
        <v>1</v>
      </c>
      <c r="BJ233" s="24" t="s">
        <v>641</v>
      </c>
      <c r="BK233" s="40">
        <v>1</v>
      </c>
      <c r="BL233" s="40">
        <v>150</v>
      </c>
      <c r="BM233" s="40">
        <v>0</v>
      </c>
      <c r="BN233" s="40">
        <v>150</v>
      </c>
      <c r="BO233"/>
      <c r="BP233"/>
      <c r="BQ233"/>
      <c r="BR233"/>
      <c r="BS233"/>
      <c r="BT233"/>
      <c r="CF233" s="24">
        <v>2258</v>
      </c>
      <c r="CG233" s="40">
        <v>6185</v>
      </c>
      <c r="CH233" s="40">
        <v>696.599999999999</v>
      </c>
      <c r="CI233" s="40">
        <v>6881.6</v>
      </c>
      <c r="CK233"/>
      <c r="CL233"/>
      <c r="CM233"/>
      <c r="CN233"/>
      <c r="DE233" s="24" t="s">
        <v>1052</v>
      </c>
      <c r="DF233" s="40">
        <v>18694.850000000002</v>
      </c>
      <c r="DG233" s="40">
        <v>2257.179999999998</v>
      </c>
      <c r="DH233" s="40">
        <v>20952.030000000002</v>
      </c>
    </row>
    <row r="234" spans="4:112">
      <c r="D234" s="24" t="s">
        <v>670</v>
      </c>
      <c r="E234" s="21">
        <v>1</v>
      </c>
      <c r="G234" s="24" t="s">
        <v>2578</v>
      </c>
      <c r="H234" s="21">
        <v>1300</v>
      </c>
      <c r="AD234" s="24" t="s">
        <v>787</v>
      </c>
      <c r="AE234" s="40">
        <v>2</v>
      </c>
      <c r="AF234" s="40">
        <v>347.46000000000004</v>
      </c>
      <c r="AG234" s="40">
        <v>62.5399999999999</v>
      </c>
      <c r="AH234" s="40">
        <v>410</v>
      </c>
      <c r="AI234" s="40">
        <v>347.46000000000004</v>
      </c>
      <c r="AJ234" s="40">
        <v>62.5399999999999</v>
      </c>
      <c r="AK234" s="40">
        <v>410</v>
      </c>
      <c r="AL234" s="24" t="s">
        <v>787</v>
      </c>
      <c r="AN234" s="24" t="s">
        <v>787</v>
      </c>
      <c r="AO234" s="21">
        <v>1</v>
      </c>
      <c r="AP234" s="21">
        <v>-347.46</v>
      </c>
      <c r="AQ234" s="21">
        <v>-62.54</v>
      </c>
      <c r="AR234" s="21">
        <v>-410</v>
      </c>
      <c r="AS234" s="21" t="str">
        <f t="shared" si="15"/>
        <v>F F203-00010988</v>
      </c>
      <c r="AT234" s="21">
        <f t="shared" si="16"/>
        <v>1</v>
      </c>
      <c r="AU234" s="21">
        <f t="shared" si="17"/>
        <v>0</v>
      </c>
      <c r="AW234" s="8" t="s">
        <v>787</v>
      </c>
      <c r="AX234" s="39">
        <v>347.46000000000004</v>
      </c>
      <c r="AY234" s="39">
        <v>62.540000000000006</v>
      </c>
      <c r="AZ234" s="39">
        <v>410</v>
      </c>
      <c r="BA234">
        <f t="shared" si="18"/>
        <v>1</v>
      </c>
      <c r="BB234">
        <f t="shared" si="19"/>
        <v>1</v>
      </c>
      <c r="BJ234" s="24" t="s">
        <v>787</v>
      </c>
      <c r="BK234" s="40">
        <v>2</v>
      </c>
      <c r="BL234" s="40">
        <v>347.46000000000004</v>
      </c>
      <c r="BM234" s="40">
        <v>62.5399999999999</v>
      </c>
      <c r="BN234" s="40">
        <v>410</v>
      </c>
      <c r="BO234"/>
      <c r="BP234"/>
      <c r="BQ234"/>
      <c r="BR234"/>
      <c r="BS234"/>
      <c r="BT234"/>
      <c r="CF234" s="24">
        <v>2265</v>
      </c>
      <c r="CG234" s="40">
        <v>885.79000000000008</v>
      </c>
      <c r="CH234" s="40">
        <v>159.4399999999998</v>
      </c>
      <c r="CI234" s="40">
        <v>1045.23</v>
      </c>
      <c r="CK234"/>
      <c r="CL234"/>
      <c r="CM234"/>
      <c r="CN234"/>
      <c r="DE234" s="38" t="s">
        <v>2001</v>
      </c>
      <c r="DF234" s="40">
        <v>20.25</v>
      </c>
      <c r="DG234" s="40">
        <v>3.6499999999999901</v>
      </c>
      <c r="DH234" s="40">
        <v>23.9</v>
      </c>
    </row>
    <row r="235" spans="4:112">
      <c r="D235" s="24" t="s">
        <v>672</v>
      </c>
      <c r="E235" s="21">
        <v>1</v>
      </c>
      <c r="G235" s="24" t="s">
        <v>2582</v>
      </c>
      <c r="H235" s="21">
        <v>2500</v>
      </c>
      <c r="AD235" s="24" t="s">
        <v>746</v>
      </c>
      <c r="AE235" s="40">
        <v>1</v>
      </c>
      <c r="AF235" s="40">
        <v>95</v>
      </c>
      <c r="AG235" s="40">
        <v>0</v>
      </c>
      <c r="AH235" s="40">
        <v>95</v>
      </c>
      <c r="AI235" s="40">
        <v>95</v>
      </c>
      <c r="AJ235" s="40">
        <v>0</v>
      </c>
      <c r="AK235" s="40">
        <v>95</v>
      </c>
      <c r="AL235" s="24" t="s">
        <v>746</v>
      </c>
      <c r="AN235" s="24" t="s">
        <v>746</v>
      </c>
      <c r="AO235" s="21">
        <v>1</v>
      </c>
      <c r="AP235" s="21">
        <v>-95</v>
      </c>
      <c r="AR235" s="21">
        <v>-95</v>
      </c>
      <c r="AS235" s="21" t="str">
        <f t="shared" si="15"/>
        <v>F F500-00038780</v>
      </c>
      <c r="AT235" s="21">
        <f t="shared" si="16"/>
        <v>1</v>
      </c>
      <c r="AU235" s="21">
        <f t="shared" si="17"/>
        <v>0</v>
      </c>
      <c r="AW235" s="8" t="s">
        <v>746</v>
      </c>
      <c r="AX235" s="39">
        <v>95</v>
      </c>
      <c r="AY235" s="39">
        <v>0</v>
      </c>
      <c r="AZ235" s="39">
        <v>95</v>
      </c>
      <c r="BA235">
        <f t="shared" si="18"/>
        <v>1</v>
      </c>
      <c r="BB235">
        <f t="shared" si="19"/>
        <v>1</v>
      </c>
      <c r="BJ235" s="24" t="s">
        <v>746</v>
      </c>
      <c r="BK235" s="40">
        <v>1</v>
      </c>
      <c r="BL235" s="40">
        <v>95</v>
      </c>
      <c r="BM235" s="40">
        <v>0</v>
      </c>
      <c r="BN235" s="40">
        <v>95</v>
      </c>
      <c r="BO235"/>
      <c r="BP235"/>
      <c r="BQ235"/>
      <c r="BR235"/>
      <c r="BS235"/>
      <c r="BT235"/>
      <c r="CF235" s="24">
        <v>2283</v>
      </c>
      <c r="CG235" s="40">
        <v>560</v>
      </c>
      <c r="CH235" s="40">
        <v>0</v>
      </c>
      <c r="CI235" s="40">
        <v>560</v>
      </c>
      <c r="CK235"/>
      <c r="CL235"/>
      <c r="CM235"/>
      <c r="CN235"/>
      <c r="DE235" s="38" t="s">
        <v>2158</v>
      </c>
      <c r="DF235" s="40">
        <v>3275.59</v>
      </c>
      <c r="DG235" s="40">
        <v>114.4099999999998</v>
      </c>
      <c r="DH235" s="40">
        <v>3390</v>
      </c>
    </row>
    <row r="236" spans="4:112">
      <c r="D236" s="24" t="s">
        <v>676</v>
      </c>
      <c r="E236" s="21">
        <v>1</v>
      </c>
      <c r="G236" s="24" t="s">
        <v>2126</v>
      </c>
      <c r="H236" s="21">
        <v>1080</v>
      </c>
      <c r="AD236" s="24" t="s">
        <v>592</v>
      </c>
      <c r="AE236" s="40">
        <v>1</v>
      </c>
      <c r="AF236" s="40">
        <v>64.41</v>
      </c>
      <c r="AG236" s="40">
        <v>11.59</v>
      </c>
      <c r="AH236" s="40">
        <v>76</v>
      </c>
      <c r="AI236" s="40">
        <v>64.41</v>
      </c>
      <c r="AJ236" s="40">
        <v>11.59</v>
      </c>
      <c r="AK236" s="40">
        <v>76</v>
      </c>
      <c r="AL236" s="24" t="s">
        <v>592</v>
      </c>
      <c r="AN236" s="24" t="s">
        <v>592</v>
      </c>
      <c r="AO236" s="21">
        <v>1</v>
      </c>
      <c r="AP236" s="21">
        <v>-64.41</v>
      </c>
      <c r="AQ236" s="21">
        <v>-11.59</v>
      </c>
      <c r="AR236" s="21">
        <v>-76</v>
      </c>
      <c r="AS236" s="21" t="str">
        <f t="shared" si="15"/>
        <v>F F52U-00022257</v>
      </c>
      <c r="AT236" s="21">
        <f t="shared" si="16"/>
        <v>1</v>
      </c>
      <c r="AU236" s="21">
        <f t="shared" si="17"/>
        <v>0</v>
      </c>
      <c r="AW236" s="8" t="s">
        <v>592</v>
      </c>
      <c r="AX236" s="39">
        <v>64.41</v>
      </c>
      <c r="AY236" s="39">
        <v>11.59</v>
      </c>
      <c r="AZ236" s="39">
        <v>76</v>
      </c>
      <c r="BA236">
        <f t="shared" si="18"/>
        <v>1</v>
      </c>
      <c r="BB236">
        <f t="shared" si="19"/>
        <v>1</v>
      </c>
      <c r="BJ236" s="24" t="s">
        <v>592</v>
      </c>
      <c r="BK236" s="40">
        <v>1</v>
      </c>
      <c r="BL236" s="40">
        <v>64.41</v>
      </c>
      <c r="BM236" s="40">
        <v>11.59</v>
      </c>
      <c r="BN236" s="40">
        <v>76</v>
      </c>
      <c r="BO236"/>
      <c r="BP236"/>
      <c r="BQ236"/>
      <c r="BR236"/>
      <c r="BS236"/>
      <c r="BT236"/>
      <c r="CF236" s="24">
        <v>2284</v>
      </c>
      <c r="CG236" s="40">
        <v>456</v>
      </c>
      <c r="CH236" s="40">
        <v>82.08</v>
      </c>
      <c r="CI236" s="40">
        <v>538.08000000000004</v>
      </c>
      <c r="CK236"/>
      <c r="CL236"/>
      <c r="CM236"/>
      <c r="CN236"/>
      <c r="DE236" s="38" t="s">
        <v>2622</v>
      </c>
      <c r="DF236" s="40">
        <v>4020</v>
      </c>
      <c r="DG236" s="40">
        <v>723.599999999999</v>
      </c>
      <c r="DH236" s="40">
        <v>4743.6000000000004</v>
      </c>
    </row>
    <row r="237" spans="4:112">
      <c r="D237" s="24" t="s">
        <v>674</v>
      </c>
      <c r="E237" s="21">
        <v>2</v>
      </c>
      <c r="G237" s="24" t="s">
        <v>2127</v>
      </c>
      <c r="H237" s="21">
        <v>795</v>
      </c>
      <c r="AD237" s="24" t="s">
        <v>762</v>
      </c>
      <c r="AE237" s="40">
        <v>1</v>
      </c>
      <c r="AF237" s="40">
        <v>79.41</v>
      </c>
      <c r="AG237" s="40">
        <v>14.29</v>
      </c>
      <c r="AH237" s="40">
        <v>93.7</v>
      </c>
      <c r="AI237" s="40">
        <v>79.41</v>
      </c>
      <c r="AJ237" s="40">
        <v>14.29</v>
      </c>
      <c r="AK237" s="40">
        <v>93.7</v>
      </c>
      <c r="AL237" s="24" t="s">
        <v>762</v>
      </c>
      <c r="AN237" s="24" t="s">
        <v>762</v>
      </c>
      <c r="AO237" s="21">
        <v>1</v>
      </c>
      <c r="AP237" s="21">
        <v>-79.41</v>
      </c>
      <c r="AQ237" s="21">
        <v>-14.29</v>
      </c>
      <c r="AR237" s="21">
        <v>-93.7</v>
      </c>
      <c r="AS237" s="21" t="str">
        <f t="shared" si="15"/>
        <v>F F574-00000062</v>
      </c>
      <c r="AT237" s="21">
        <f t="shared" si="16"/>
        <v>1</v>
      </c>
      <c r="AU237" s="21">
        <f t="shared" si="17"/>
        <v>0</v>
      </c>
      <c r="AW237" s="8" t="s">
        <v>762</v>
      </c>
      <c r="AX237" s="39">
        <v>79.41</v>
      </c>
      <c r="AY237" s="39">
        <v>14.29</v>
      </c>
      <c r="AZ237" s="39">
        <v>93.7</v>
      </c>
      <c r="BA237">
        <f t="shared" si="18"/>
        <v>1</v>
      </c>
      <c r="BB237">
        <f t="shared" si="19"/>
        <v>1</v>
      </c>
      <c r="BJ237" s="24" t="s">
        <v>762</v>
      </c>
      <c r="BK237" s="40">
        <v>1</v>
      </c>
      <c r="BL237" s="40">
        <v>79.41</v>
      </c>
      <c r="BM237" s="40">
        <v>14.29</v>
      </c>
      <c r="BN237" s="40">
        <v>93.7</v>
      </c>
      <c r="BO237"/>
      <c r="BP237"/>
      <c r="BQ237"/>
      <c r="BR237"/>
      <c r="BS237"/>
      <c r="BT237"/>
      <c r="CF237" s="24">
        <v>2285</v>
      </c>
      <c r="CG237" s="40">
        <v>20.25</v>
      </c>
      <c r="CH237" s="40">
        <v>3.6499999999999901</v>
      </c>
      <c r="CI237" s="40">
        <v>23.9</v>
      </c>
      <c r="CK237"/>
      <c r="CL237"/>
      <c r="CM237"/>
      <c r="CN237"/>
      <c r="DE237" s="38" t="s">
        <v>2619</v>
      </c>
      <c r="DF237" s="40">
        <v>1200</v>
      </c>
      <c r="DG237" s="40">
        <v>0</v>
      </c>
      <c r="DH237" s="40">
        <v>1200</v>
      </c>
    </row>
    <row r="238" spans="4:112">
      <c r="D238" s="24" t="s">
        <v>685</v>
      </c>
      <c r="E238" s="21">
        <v>1</v>
      </c>
      <c r="G238" s="24" t="s">
        <v>2128</v>
      </c>
      <c r="H238" s="21">
        <v>1936.78</v>
      </c>
      <c r="AD238" s="24" t="s">
        <v>1693</v>
      </c>
      <c r="AE238" s="40">
        <v>1</v>
      </c>
      <c r="AF238" s="40">
        <v>2081.3000000000002</v>
      </c>
      <c r="AG238" s="40">
        <v>374.62999999999897</v>
      </c>
      <c r="AH238" s="40">
        <v>2455.9299999999998</v>
      </c>
      <c r="AI238" s="40">
        <v>2081.3000000000002</v>
      </c>
      <c r="AJ238" s="40">
        <v>374.62999999999897</v>
      </c>
      <c r="AK238" s="40">
        <v>2455.9299999999998</v>
      </c>
      <c r="AL238" s="24" t="s">
        <v>1693</v>
      </c>
      <c r="AN238" s="24" t="s">
        <v>1693</v>
      </c>
      <c r="AO238" s="21">
        <v>1</v>
      </c>
      <c r="AP238" s="21">
        <v>-2081.3000000000002</v>
      </c>
      <c r="AQ238" s="21">
        <v>-374.63</v>
      </c>
      <c r="AR238" s="21">
        <v>-2455.9299999999998</v>
      </c>
      <c r="AS238" s="21" t="str">
        <f t="shared" si="15"/>
        <v>F F581-07054538</v>
      </c>
      <c r="AT238" s="21">
        <f t="shared" si="16"/>
        <v>1</v>
      </c>
      <c r="AU238" s="21">
        <f t="shared" si="17"/>
        <v>0</v>
      </c>
      <c r="AW238" s="8" t="s">
        <v>1693</v>
      </c>
      <c r="AX238" s="39">
        <v>2081.3000000000002</v>
      </c>
      <c r="AY238" s="39">
        <v>374.63</v>
      </c>
      <c r="AZ238" s="39">
        <v>2455.9299999999998</v>
      </c>
      <c r="BA238">
        <f t="shared" si="18"/>
        <v>1</v>
      </c>
      <c r="BB238">
        <f t="shared" si="19"/>
        <v>1</v>
      </c>
      <c r="BJ238" s="24" t="s">
        <v>1693</v>
      </c>
      <c r="BK238" s="40">
        <v>1</v>
      </c>
      <c r="BL238" s="40">
        <v>2081.3000000000002</v>
      </c>
      <c r="BM238" s="40">
        <v>374.62999999999897</v>
      </c>
      <c r="BN238" s="40">
        <v>2455.9299999999998</v>
      </c>
      <c r="BO238"/>
      <c r="BP238"/>
      <c r="BQ238"/>
      <c r="BR238"/>
      <c r="BS238"/>
      <c r="BT238"/>
      <c r="CF238" s="24">
        <v>2286</v>
      </c>
      <c r="CG238" s="40">
        <v>9.4700000000000006</v>
      </c>
      <c r="CH238" s="40">
        <v>1.70999999999999</v>
      </c>
      <c r="CI238" s="40">
        <v>11.18</v>
      </c>
      <c r="CK238"/>
      <c r="CL238"/>
      <c r="CM238"/>
      <c r="CN238"/>
      <c r="DE238" s="38" t="s">
        <v>2132</v>
      </c>
      <c r="DF238" s="40">
        <v>3202.99</v>
      </c>
      <c r="DG238" s="40">
        <v>576.54</v>
      </c>
      <c r="DH238" s="40">
        <v>3779.53</v>
      </c>
    </row>
    <row r="239" spans="4:112">
      <c r="D239" s="24" t="s">
        <v>681</v>
      </c>
      <c r="E239" s="21">
        <v>1</v>
      </c>
      <c r="G239" s="24" t="s">
        <v>2592</v>
      </c>
      <c r="H239" s="21">
        <v>411</v>
      </c>
      <c r="AD239" s="24" t="s">
        <v>676</v>
      </c>
      <c r="AE239" s="40">
        <v>1</v>
      </c>
      <c r="AF239" s="40">
        <v>58.47</v>
      </c>
      <c r="AG239" s="40">
        <v>10.53</v>
      </c>
      <c r="AH239" s="40">
        <v>69</v>
      </c>
      <c r="AI239" s="40">
        <v>58.47</v>
      </c>
      <c r="AJ239" s="40">
        <v>10.53</v>
      </c>
      <c r="AK239" s="40">
        <v>69</v>
      </c>
      <c r="AL239" s="24" t="s">
        <v>676</v>
      </c>
      <c r="AN239" s="24" t="s">
        <v>676</v>
      </c>
      <c r="AO239" s="21">
        <v>1</v>
      </c>
      <c r="AP239" s="21">
        <v>-58.47</v>
      </c>
      <c r="AQ239" s="21">
        <v>-10.53</v>
      </c>
      <c r="AR239" s="21">
        <v>-69</v>
      </c>
      <c r="AS239" s="21" t="str">
        <f t="shared" si="15"/>
        <v>F FC03-00000218</v>
      </c>
      <c r="AT239" s="21">
        <f t="shared" si="16"/>
        <v>1</v>
      </c>
      <c r="AU239" s="21">
        <f t="shared" si="17"/>
        <v>0</v>
      </c>
      <c r="AW239" s="8" t="s">
        <v>676</v>
      </c>
      <c r="AX239" s="39">
        <v>58.47</v>
      </c>
      <c r="AY239" s="39">
        <v>10.53</v>
      </c>
      <c r="AZ239" s="39">
        <v>69</v>
      </c>
      <c r="BA239">
        <f t="shared" si="18"/>
        <v>1</v>
      </c>
      <c r="BB239">
        <f t="shared" si="19"/>
        <v>1</v>
      </c>
      <c r="BJ239" s="24" t="s">
        <v>676</v>
      </c>
      <c r="BK239" s="40">
        <v>1</v>
      </c>
      <c r="BL239" s="40">
        <v>58.47</v>
      </c>
      <c r="BM239" s="40">
        <v>10.53</v>
      </c>
      <c r="BN239" s="40">
        <v>69</v>
      </c>
      <c r="BO239"/>
      <c r="BP239"/>
      <c r="BQ239"/>
      <c r="BR239"/>
      <c r="BS239"/>
      <c r="BT239"/>
      <c r="CF239" s="24">
        <v>2287</v>
      </c>
      <c r="CG239" s="40">
        <v>80.42</v>
      </c>
      <c r="CH239" s="40">
        <v>14.469999999999979</v>
      </c>
      <c r="CI239" s="40">
        <v>94.889999999999986</v>
      </c>
      <c r="CK239"/>
      <c r="CL239"/>
      <c r="CM239"/>
      <c r="CN239"/>
      <c r="DE239" s="38" t="s">
        <v>1971</v>
      </c>
      <c r="DF239" s="40">
        <v>6185</v>
      </c>
      <c r="DG239" s="40">
        <v>696.599999999999</v>
      </c>
      <c r="DH239" s="40">
        <v>6881.6</v>
      </c>
    </row>
    <row r="240" spans="4:112">
      <c r="D240" s="24" t="s">
        <v>1705</v>
      </c>
      <c r="E240" s="21">
        <v>1</v>
      </c>
      <c r="G240" s="24" t="s">
        <v>2130</v>
      </c>
      <c r="H240" s="21">
        <v>100</v>
      </c>
      <c r="AD240" s="24" t="s">
        <v>1038</v>
      </c>
      <c r="AE240" s="40">
        <v>1</v>
      </c>
      <c r="AF240" s="40">
        <v>193.23</v>
      </c>
      <c r="AG240" s="40">
        <v>34.78</v>
      </c>
      <c r="AH240" s="40">
        <v>228.01</v>
      </c>
      <c r="AI240" s="40">
        <v>193.23</v>
      </c>
      <c r="AJ240" s="40">
        <v>34.78</v>
      </c>
      <c r="AK240" s="40">
        <v>228.01</v>
      </c>
      <c r="AL240" s="24" t="s">
        <v>1038</v>
      </c>
      <c r="AN240" s="24" t="s">
        <v>1038</v>
      </c>
      <c r="AO240" s="21">
        <v>1</v>
      </c>
      <c r="AP240" s="21">
        <v>-193.23</v>
      </c>
      <c r="AQ240" s="21">
        <v>-34.78</v>
      </c>
      <c r="AR240" s="21">
        <v>-228.01</v>
      </c>
      <c r="AS240" s="21" t="str">
        <f t="shared" si="15"/>
        <v>F FE23-00003622</v>
      </c>
      <c r="AT240" s="21">
        <f t="shared" si="16"/>
        <v>1</v>
      </c>
      <c r="AU240" s="21">
        <f t="shared" si="17"/>
        <v>0</v>
      </c>
      <c r="AW240" s="8" t="s">
        <v>1038</v>
      </c>
      <c r="AX240" s="39">
        <v>193.23</v>
      </c>
      <c r="AY240" s="39">
        <v>34.78</v>
      </c>
      <c r="AZ240" s="39">
        <v>228.01</v>
      </c>
      <c r="BA240">
        <f t="shared" si="18"/>
        <v>1</v>
      </c>
      <c r="BB240">
        <f t="shared" si="19"/>
        <v>1</v>
      </c>
      <c r="BJ240" s="24" t="s">
        <v>1038</v>
      </c>
      <c r="BK240" s="40">
        <v>1</v>
      </c>
      <c r="BL240" s="40">
        <v>193.23</v>
      </c>
      <c r="BM240" s="40">
        <v>34.78</v>
      </c>
      <c r="BN240" s="40">
        <v>228.01</v>
      </c>
      <c r="BO240"/>
      <c r="BP240"/>
      <c r="BQ240"/>
      <c r="BR240"/>
      <c r="BS240"/>
      <c r="BT240"/>
      <c r="CF240" s="24">
        <v>2288</v>
      </c>
      <c r="CG240" s="40">
        <v>200</v>
      </c>
      <c r="CH240" s="40">
        <v>36</v>
      </c>
      <c r="CI240" s="40">
        <v>236</v>
      </c>
      <c r="CK240"/>
      <c r="CL240"/>
      <c r="CM240"/>
      <c r="CN240"/>
      <c r="DE240" s="38" t="s">
        <v>2333</v>
      </c>
      <c r="DF240" s="40">
        <v>791.02</v>
      </c>
      <c r="DG240" s="40">
        <v>142.38</v>
      </c>
      <c r="DH240" s="40">
        <v>933.4</v>
      </c>
    </row>
    <row r="241" spans="4:112">
      <c r="D241" s="24" t="s">
        <v>689</v>
      </c>
      <c r="E241" s="21">
        <v>1</v>
      </c>
      <c r="G241" s="24" t="s">
        <v>2131</v>
      </c>
      <c r="H241" s="21">
        <v>825</v>
      </c>
      <c r="AD241" s="24" t="s">
        <v>1020</v>
      </c>
      <c r="AE241" s="40">
        <v>1</v>
      </c>
      <c r="AF241" s="40">
        <v>193.23</v>
      </c>
      <c r="AG241" s="40">
        <v>34.78</v>
      </c>
      <c r="AH241" s="40">
        <v>228.01</v>
      </c>
      <c r="AI241" s="40">
        <v>193.23</v>
      </c>
      <c r="AJ241" s="40">
        <v>34.78</v>
      </c>
      <c r="AK241" s="40">
        <v>228.01</v>
      </c>
      <c r="AL241" s="24" t="s">
        <v>1020</v>
      </c>
      <c r="AN241" s="24" t="s">
        <v>1020</v>
      </c>
      <c r="AO241" s="21">
        <v>1</v>
      </c>
      <c r="AP241" s="21">
        <v>-193.23</v>
      </c>
      <c r="AQ241" s="21">
        <v>-34.78</v>
      </c>
      <c r="AR241" s="21">
        <v>-228.01</v>
      </c>
      <c r="AS241" s="21" t="str">
        <f t="shared" si="15"/>
        <v>F FE24-00003202</v>
      </c>
      <c r="AT241" s="21">
        <f t="shared" si="16"/>
        <v>1</v>
      </c>
      <c r="AU241" s="21">
        <f t="shared" si="17"/>
        <v>0</v>
      </c>
      <c r="AW241" s="8" t="s">
        <v>1020</v>
      </c>
      <c r="AX241" s="39">
        <v>193.23</v>
      </c>
      <c r="AY241" s="39">
        <v>34.78</v>
      </c>
      <c r="AZ241" s="39">
        <v>228.01</v>
      </c>
      <c r="BA241">
        <f t="shared" si="18"/>
        <v>1</v>
      </c>
      <c r="BB241">
        <f t="shared" si="19"/>
        <v>1</v>
      </c>
      <c r="BJ241" s="24" t="s">
        <v>1020</v>
      </c>
      <c r="BK241" s="40">
        <v>1</v>
      </c>
      <c r="BL241" s="40">
        <v>193.23</v>
      </c>
      <c r="BM241" s="40">
        <v>34.78</v>
      </c>
      <c r="BN241" s="40">
        <v>228.01</v>
      </c>
      <c r="BO241"/>
      <c r="BP241"/>
      <c r="BQ241"/>
      <c r="BR241"/>
      <c r="BS241"/>
      <c r="BT241"/>
      <c r="CF241" s="24">
        <v>2290</v>
      </c>
      <c r="CG241" s="40">
        <v>21.1</v>
      </c>
      <c r="CH241" s="40">
        <v>3.7999999999999901</v>
      </c>
      <c r="CI241" s="40">
        <v>24.9</v>
      </c>
      <c r="CK241"/>
      <c r="CL241"/>
      <c r="CM241"/>
      <c r="CN241"/>
      <c r="DE241" s="24" t="s">
        <v>1589</v>
      </c>
      <c r="DF241" s="40">
        <v>9657.44</v>
      </c>
      <c r="DG241" s="40">
        <v>1738.34</v>
      </c>
      <c r="DH241" s="40">
        <v>11395.78</v>
      </c>
    </row>
    <row r="242" spans="4:112">
      <c r="D242" s="24" t="s">
        <v>687</v>
      </c>
      <c r="E242" s="21">
        <v>22</v>
      </c>
      <c r="G242" s="24" t="s">
        <v>2132</v>
      </c>
      <c r="H242" s="21">
        <v>3202.99</v>
      </c>
      <c r="AD242" s="24" t="s">
        <v>956</v>
      </c>
      <c r="AE242" s="40">
        <v>1</v>
      </c>
      <c r="AF242" s="40">
        <v>193.23</v>
      </c>
      <c r="AG242" s="40">
        <v>34.78</v>
      </c>
      <c r="AH242" s="40">
        <v>228.01</v>
      </c>
      <c r="AI242" s="40">
        <v>193.23</v>
      </c>
      <c r="AJ242" s="40">
        <v>34.78</v>
      </c>
      <c r="AK242" s="40">
        <v>228.01</v>
      </c>
      <c r="AL242" s="24" t="s">
        <v>956</v>
      </c>
      <c r="AN242" s="24" t="s">
        <v>956</v>
      </c>
      <c r="AO242" s="21">
        <v>1</v>
      </c>
      <c r="AP242" s="21">
        <v>-193.23</v>
      </c>
      <c r="AQ242" s="21">
        <v>-34.78</v>
      </c>
      <c r="AR242" s="21">
        <v>-228.01</v>
      </c>
      <c r="AS242" s="21" t="str">
        <f t="shared" si="15"/>
        <v>F FE25-00003199</v>
      </c>
      <c r="AT242" s="21">
        <f t="shared" si="16"/>
        <v>1</v>
      </c>
      <c r="AU242" s="21">
        <f t="shared" si="17"/>
        <v>0</v>
      </c>
      <c r="AW242" s="8" t="s">
        <v>956</v>
      </c>
      <c r="AX242" s="39">
        <v>193.23</v>
      </c>
      <c r="AY242" s="39">
        <v>34.78</v>
      </c>
      <c r="AZ242" s="39">
        <v>228.01</v>
      </c>
      <c r="BA242">
        <f t="shared" si="18"/>
        <v>1</v>
      </c>
      <c r="BB242">
        <f t="shared" si="19"/>
        <v>1</v>
      </c>
      <c r="BJ242" s="24" t="s">
        <v>956</v>
      </c>
      <c r="BK242" s="40">
        <v>1</v>
      </c>
      <c r="BL242" s="40">
        <v>193.23</v>
      </c>
      <c r="BM242" s="40">
        <v>34.78</v>
      </c>
      <c r="BN242" s="40">
        <v>228.01</v>
      </c>
      <c r="BO242"/>
      <c r="BP242"/>
      <c r="BQ242"/>
      <c r="BR242"/>
      <c r="BS242"/>
      <c r="BT242"/>
      <c r="CF242" s="24">
        <v>2291</v>
      </c>
      <c r="CG242" s="40">
        <v>59.24</v>
      </c>
      <c r="CH242" s="40">
        <v>10.66</v>
      </c>
      <c r="CI242" s="40">
        <v>69.900000000000006</v>
      </c>
      <c r="CK242"/>
      <c r="CL242"/>
      <c r="CM242"/>
      <c r="CN242"/>
      <c r="DE242" s="38" t="s">
        <v>1588</v>
      </c>
      <c r="DF242" s="40">
        <v>9657.44</v>
      </c>
      <c r="DG242" s="40">
        <v>1738.34</v>
      </c>
      <c r="DH242" s="40">
        <v>11395.78</v>
      </c>
    </row>
    <row r="243" spans="4:112">
      <c r="D243" s="24" t="s">
        <v>697</v>
      </c>
      <c r="E243" s="21">
        <v>1</v>
      </c>
      <c r="G243" s="24" t="s">
        <v>2608</v>
      </c>
      <c r="H243" s="21">
        <v>600</v>
      </c>
      <c r="AD243" s="24" t="s">
        <v>869</v>
      </c>
      <c r="AE243" s="40">
        <v>1</v>
      </c>
      <c r="AF243" s="40">
        <v>221.82</v>
      </c>
      <c r="AG243" s="40">
        <v>39.93</v>
      </c>
      <c r="AH243" s="40">
        <v>261.75</v>
      </c>
      <c r="AI243" s="40">
        <v>221.82</v>
      </c>
      <c r="AJ243" s="40">
        <v>39.93</v>
      </c>
      <c r="AK243" s="40">
        <v>261.75</v>
      </c>
      <c r="AL243" s="24" t="s">
        <v>869</v>
      </c>
      <c r="AN243" s="24" t="s">
        <v>869</v>
      </c>
      <c r="AO243" s="21">
        <v>1</v>
      </c>
      <c r="AP243" s="21">
        <v>-221.82</v>
      </c>
      <c r="AQ243" s="21">
        <v>-39.93</v>
      </c>
      <c r="AR243" s="21">
        <v>-261.75</v>
      </c>
      <c r="AS243" s="21" t="str">
        <f t="shared" si="15"/>
        <v>F FE26-00004637</v>
      </c>
      <c r="AT243" s="21">
        <f t="shared" si="16"/>
        <v>1</v>
      </c>
      <c r="AU243" s="21">
        <f t="shared" si="17"/>
        <v>0</v>
      </c>
      <c r="AW243" s="8" t="s">
        <v>869</v>
      </c>
      <c r="AX243" s="39">
        <v>221.82</v>
      </c>
      <c r="AY243" s="39">
        <v>39.93</v>
      </c>
      <c r="AZ243" s="39">
        <v>261.75</v>
      </c>
      <c r="BA243">
        <f t="shared" si="18"/>
        <v>1</v>
      </c>
      <c r="BB243">
        <f t="shared" si="19"/>
        <v>1</v>
      </c>
      <c r="BJ243" s="24" t="s">
        <v>869</v>
      </c>
      <c r="BK243" s="40">
        <v>1</v>
      </c>
      <c r="BL243" s="40">
        <v>221.82</v>
      </c>
      <c r="BM243" s="40">
        <v>39.93</v>
      </c>
      <c r="BN243" s="40">
        <v>261.75</v>
      </c>
      <c r="BO243"/>
      <c r="BP243"/>
      <c r="BQ243"/>
      <c r="BR243"/>
      <c r="BS243"/>
      <c r="BT243"/>
      <c r="CF243" s="24">
        <v>2292</v>
      </c>
      <c r="CG243" s="40">
        <v>4570</v>
      </c>
      <c r="CH243" s="40">
        <v>0</v>
      </c>
      <c r="CI243" s="40">
        <v>4570</v>
      </c>
      <c r="CK243"/>
      <c r="CL243"/>
      <c r="CM243"/>
      <c r="CN243"/>
      <c r="DE243" s="24" t="s">
        <v>1280</v>
      </c>
      <c r="DF243" s="40">
        <v>9146.25</v>
      </c>
      <c r="DG243" s="40">
        <v>1181.9299999999987</v>
      </c>
      <c r="DH243" s="40">
        <v>10328.18</v>
      </c>
    </row>
    <row r="244" spans="4:112">
      <c r="D244" s="24" t="s">
        <v>696</v>
      </c>
      <c r="E244" s="21">
        <v>1</v>
      </c>
      <c r="G244" s="24" t="s">
        <v>2610</v>
      </c>
      <c r="H244" s="21">
        <v>1680</v>
      </c>
      <c r="AD244" s="24" t="s">
        <v>777</v>
      </c>
      <c r="AE244" s="40">
        <v>1</v>
      </c>
      <c r="AF244" s="40">
        <v>221.82</v>
      </c>
      <c r="AG244" s="40">
        <v>39.93</v>
      </c>
      <c r="AH244" s="40">
        <v>261.75</v>
      </c>
      <c r="AI244" s="40">
        <v>221.82</v>
      </c>
      <c r="AJ244" s="40">
        <v>39.93</v>
      </c>
      <c r="AK244" s="40">
        <v>261.75</v>
      </c>
      <c r="AL244" s="24" t="s">
        <v>777</v>
      </c>
      <c r="AN244" s="24" t="s">
        <v>777</v>
      </c>
      <c r="AO244" s="21">
        <v>1</v>
      </c>
      <c r="AP244" s="21">
        <v>-221.82</v>
      </c>
      <c r="AQ244" s="21">
        <v>-39.93</v>
      </c>
      <c r="AR244" s="21">
        <v>-261.75</v>
      </c>
      <c r="AS244" s="21" t="str">
        <f t="shared" si="15"/>
        <v>F FE27-00014814</v>
      </c>
      <c r="AT244" s="21">
        <f t="shared" si="16"/>
        <v>1</v>
      </c>
      <c r="AU244" s="21">
        <f t="shared" si="17"/>
        <v>0</v>
      </c>
      <c r="AW244" s="8" t="s">
        <v>777</v>
      </c>
      <c r="AX244" s="39">
        <v>221.82</v>
      </c>
      <c r="AY244" s="39">
        <v>39.93</v>
      </c>
      <c r="AZ244" s="39">
        <v>261.75</v>
      </c>
      <c r="BA244">
        <f t="shared" si="18"/>
        <v>1</v>
      </c>
      <c r="BB244">
        <f t="shared" si="19"/>
        <v>1</v>
      </c>
      <c r="BJ244" s="24" t="s">
        <v>777</v>
      </c>
      <c r="BK244" s="40">
        <v>1</v>
      </c>
      <c r="BL244" s="40">
        <v>221.82</v>
      </c>
      <c r="BM244" s="40">
        <v>39.93</v>
      </c>
      <c r="BN244" s="40">
        <v>261.75</v>
      </c>
      <c r="BO244"/>
      <c r="BP244"/>
      <c r="BQ244"/>
      <c r="BR244"/>
      <c r="BS244"/>
      <c r="BT244"/>
      <c r="CF244" s="24">
        <v>2293</v>
      </c>
      <c r="CG244" s="40">
        <v>677.97</v>
      </c>
      <c r="CH244" s="40">
        <v>122.02999999999901</v>
      </c>
      <c r="CI244" s="40">
        <v>800</v>
      </c>
      <c r="CK244"/>
      <c r="CL244"/>
      <c r="CM244"/>
      <c r="CN244"/>
      <c r="DE244" s="38" t="s">
        <v>2036</v>
      </c>
      <c r="DF244" s="40">
        <v>7466.25</v>
      </c>
      <c r="DG244" s="40">
        <v>1181.9299999999987</v>
      </c>
      <c r="DH244" s="40">
        <v>8648.18</v>
      </c>
    </row>
    <row r="245" spans="4:112">
      <c r="D245" s="24" t="s">
        <v>698</v>
      </c>
      <c r="E245" s="21">
        <v>1</v>
      </c>
      <c r="G245" s="24" t="s">
        <v>2133</v>
      </c>
      <c r="H245" s="21">
        <v>210.17</v>
      </c>
      <c r="AD245" s="24" t="s">
        <v>616</v>
      </c>
      <c r="AE245" s="40">
        <v>1</v>
      </c>
      <c r="AF245" s="40">
        <v>261.75</v>
      </c>
      <c r="AG245" s="40">
        <v>0</v>
      </c>
      <c r="AH245" s="40">
        <v>261.75</v>
      </c>
      <c r="AI245" s="40">
        <v>261.75</v>
      </c>
      <c r="AJ245" s="40">
        <v>0</v>
      </c>
      <c r="AK245" s="40">
        <v>261.75</v>
      </c>
      <c r="AL245" s="24" t="s">
        <v>616</v>
      </c>
      <c r="AN245" s="24" t="s">
        <v>616</v>
      </c>
      <c r="AO245" s="21">
        <v>1</v>
      </c>
      <c r="AP245" s="21">
        <v>-261.75</v>
      </c>
      <c r="AR245" s="21">
        <v>-261.75</v>
      </c>
      <c r="AS245" s="21" t="str">
        <f t="shared" si="15"/>
        <v>F FE28-00009926</v>
      </c>
      <c r="AT245" s="21">
        <f t="shared" si="16"/>
        <v>1</v>
      </c>
      <c r="AU245" s="21">
        <f t="shared" si="17"/>
        <v>0</v>
      </c>
      <c r="AW245" s="8" t="s">
        <v>616</v>
      </c>
      <c r="AX245" s="39">
        <v>261.75</v>
      </c>
      <c r="AY245" s="39">
        <v>0</v>
      </c>
      <c r="AZ245" s="39">
        <v>261.75</v>
      </c>
      <c r="BA245">
        <f t="shared" si="18"/>
        <v>1</v>
      </c>
      <c r="BB245">
        <f t="shared" si="19"/>
        <v>1</v>
      </c>
      <c r="BJ245" s="24" t="s">
        <v>616</v>
      </c>
      <c r="BK245" s="40">
        <v>1</v>
      </c>
      <c r="BL245" s="40">
        <v>261.75</v>
      </c>
      <c r="BM245" s="40">
        <v>0</v>
      </c>
      <c r="BN245" s="40">
        <v>261.75</v>
      </c>
      <c r="BO245"/>
      <c r="BP245"/>
      <c r="BQ245"/>
      <c r="BR245"/>
      <c r="BS245"/>
      <c r="BT245"/>
      <c r="CF245" s="24">
        <v>2300</v>
      </c>
      <c r="CG245" s="40">
        <v>148.31</v>
      </c>
      <c r="CH245" s="40">
        <v>26.689999999999898</v>
      </c>
      <c r="CI245" s="40">
        <v>175</v>
      </c>
      <c r="CK245"/>
      <c r="CL245"/>
      <c r="CM245"/>
      <c r="CN245"/>
      <c r="DE245" s="38" t="s">
        <v>2610</v>
      </c>
      <c r="DF245" s="40">
        <v>1680</v>
      </c>
      <c r="DG245" s="40">
        <v>0</v>
      </c>
      <c r="DH245" s="40">
        <v>1680</v>
      </c>
    </row>
    <row r="246" spans="4:112">
      <c r="D246" s="24" t="s">
        <v>694</v>
      </c>
      <c r="E246" s="21">
        <v>1</v>
      </c>
      <c r="G246" s="24" t="s">
        <v>2616</v>
      </c>
      <c r="H246" s="21">
        <v>1327.12</v>
      </c>
      <c r="AD246" s="24" t="s">
        <v>490</v>
      </c>
      <c r="AE246" s="40">
        <v>1</v>
      </c>
      <c r="AF246" s="40">
        <v>221.82</v>
      </c>
      <c r="AG246" s="40">
        <v>39.93</v>
      </c>
      <c r="AH246" s="40">
        <v>261.75</v>
      </c>
      <c r="AI246" s="40">
        <v>221.82</v>
      </c>
      <c r="AJ246" s="40">
        <v>39.93</v>
      </c>
      <c r="AK246" s="40">
        <v>261.75</v>
      </c>
      <c r="AL246" s="24" t="s">
        <v>490</v>
      </c>
      <c r="AN246" s="24" t="s">
        <v>490</v>
      </c>
      <c r="AO246" s="21">
        <v>1</v>
      </c>
      <c r="AP246" s="21">
        <v>-221.82</v>
      </c>
      <c r="AQ246" s="21">
        <v>-39.93</v>
      </c>
      <c r="AR246" s="21">
        <v>-261.75</v>
      </c>
      <c r="AS246" s="21" t="str">
        <f t="shared" si="15"/>
        <v>F FE29-00019866</v>
      </c>
      <c r="AT246" s="21">
        <f t="shared" si="16"/>
        <v>1</v>
      </c>
      <c r="AU246" s="21">
        <f t="shared" si="17"/>
        <v>0</v>
      </c>
      <c r="AW246" s="8" t="s">
        <v>490</v>
      </c>
      <c r="AX246" s="39">
        <v>221.82</v>
      </c>
      <c r="AY246" s="39">
        <v>39.93</v>
      </c>
      <c r="AZ246" s="39">
        <v>261.75</v>
      </c>
      <c r="BA246">
        <f t="shared" si="18"/>
        <v>1</v>
      </c>
      <c r="BB246">
        <f t="shared" si="19"/>
        <v>1</v>
      </c>
      <c r="BJ246" s="24" t="s">
        <v>490</v>
      </c>
      <c r="BK246" s="40">
        <v>1</v>
      </c>
      <c r="BL246" s="40">
        <v>221.82</v>
      </c>
      <c r="BM246" s="40">
        <v>39.93</v>
      </c>
      <c r="BN246" s="40">
        <v>261.75</v>
      </c>
      <c r="BO246"/>
      <c r="BP246"/>
      <c r="BQ246"/>
      <c r="BR246"/>
      <c r="BS246"/>
      <c r="BT246"/>
      <c r="CF246" s="24">
        <v>2301</v>
      </c>
      <c r="CG246" s="40">
        <v>148.31</v>
      </c>
      <c r="CH246" s="40">
        <v>26.689999999999898</v>
      </c>
      <c r="CI246" s="40">
        <v>175</v>
      </c>
      <c r="CK246"/>
      <c r="CL246"/>
      <c r="CM246"/>
      <c r="CN246"/>
      <c r="DE246" s="24" t="s">
        <v>1182</v>
      </c>
      <c r="DF246" s="40">
        <v>7274.24</v>
      </c>
      <c r="DG246" s="40">
        <v>657.75999999999863</v>
      </c>
      <c r="DH246" s="40">
        <v>7932</v>
      </c>
    </row>
    <row r="247" spans="4:112">
      <c r="D247" s="24" t="s">
        <v>691</v>
      </c>
      <c r="E247" s="21">
        <v>1</v>
      </c>
      <c r="G247" s="24" t="s">
        <v>2619</v>
      </c>
      <c r="H247" s="21">
        <v>1200</v>
      </c>
      <c r="AD247" s="24" t="s">
        <v>638</v>
      </c>
      <c r="AE247" s="40">
        <v>1</v>
      </c>
      <c r="AF247" s="40">
        <v>9627.19</v>
      </c>
      <c r="AG247" s="40">
        <v>0</v>
      </c>
      <c r="AH247" s="40">
        <v>9627.19</v>
      </c>
      <c r="AI247" s="40">
        <v>9627.19</v>
      </c>
      <c r="AJ247" s="40">
        <v>0</v>
      </c>
      <c r="AK247" s="40">
        <v>9627.19</v>
      </c>
      <c r="AL247" s="24" t="s">
        <v>638</v>
      </c>
      <c r="AN247" s="24" t="s">
        <v>638</v>
      </c>
      <c r="AO247" s="21">
        <v>1</v>
      </c>
      <c r="AP247" s="21">
        <v>-9627.19</v>
      </c>
      <c r="AR247" s="21">
        <v>-9627.19</v>
      </c>
      <c r="AS247" s="21" t="str">
        <f t="shared" si="15"/>
        <v>F FF01-00041462</v>
      </c>
      <c r="AT247" s="21">
        <f t="shared" si="16"/>
        <v>1</v>
      </c>
      <c r="AU247" s="21">
        <f t="shared" si="17"/>
        <v>0</v>
      </c>
      <c r="AW247" s="8" t="s">
        <v>638</v>
      </c>
      <c r="AX247" s="39">
        <v>9627.19</v>
      </c>
      <c r="AY247" s="39">
        <v>0</v>
      </c>
      <c r="AZ247" s="39">
        <v>9627.19</v>
      </c>
      <c r="BA247">
        <f t="shared" si="18"/>
        <v>1</v>
      </c>
      <c r="BB247">
        <f t="shared" si="19"/>
        <v>1</v>
      </c>
      <c r="BJ247" s="24" t="s">
        <v>638</v>
      </c>
      <c r="BK247" s="40">
        <v>1</v>
      </c>
      <c r="BL247" s="40">
        <v>9627.19</v>
      </c>
      <c r="BM247" s="40">
        <v>0</v>
      </c>
      <c r="BN247" s="40">
        <v>9627.19</v>
      </c>
      <c r="BO247"/>
      <c r="BP247"/>
      <c r="BQ247"/>
      <c r="BR247"/>
      <c r="BS247"/>
      <c r="BT247"/>
      <c r="CF247" s="24">
        <v>2302</v>
      </c>
      <c r="CG247" s="40">
        <v>64.41</v>
      </c>
      <c r="CH247" s="40">
        <v>11.59</v>
      </c>
      <c r="CI247" s="40">
        <v>76</v>
      </c>
      <c r="CK247"/>
      <c r="CL247"/>
      <c r="CM247"/>
      <c r="CN247"/>
      <c r="DE247" s="38" t="s">
        <v>2006</v>
      </c>
      <c r="DF247" s="40">
        <v>5554.24</v>
      </c>
      <c r="DG247" s="40">
        <v>571.35999999999876</v>
      </c>
      <c r="DH247" s="40">
        <v>6125.5999999999995</v>
      </c>
    </row>
    <row r="248" spans="4:112">
      <c r="D248" s="24" t="s">
        <v>699</v>
      </c>
      <c r="E248" s="21">
        <v>1</v>
      </c>
      <c r="G248" s="24" t="s">
        <v>2622</v>
      </c>
      <c r="H248" s="21">
        <v>4020</v>
      </c>
      <c r="AD248" s="24" t="s">
        <v>1027</v>
      </c>
      <c r="AE248" s="40">
        <v>1</v>
      </c>
      <c r="AF248" s="40">
        <v>1327.12</v>
      </c>
      <c r="AG248" s="40">
        <v>238.88</v>
      </c>
      <c r="AH248" s="40">
        <v>1566</v>
      </c>
      <c r="AI248" s="40">
        <v>1327.12</v>
      </c>
      <c r="AJ248" s="40">
        <v>238.88</v>
      </c>
      <c r="AK248" s="40">
        <v>1566</v>
      </c>
      <c r="AL248" s="24" t="s">
        <v>1027</v>
      </c>
      <c r="AN248" s="24" t="s">
        <v>1027</v>
      </c>
      <c r="AO248" s="21">
        <v>1</v>
      </c>
      <c r="AP248" s="21">
        <v>-1327.12</v>
      </c>
      <c r="AQ248" s="21">
        <v>-238.88</v>
      </c>
      <c r="AR248" s="21">
        <v>-1566</v>
      </c>
      <c r="AS248" s="21" t="str">
        <f t="shared" si="15"/>
        <v>F FFF1-00001493</v>
      </c>
      <c r="AT248" s="21">
        <f t="shared" si="16"/>
        <v>1</v>
      </c>
      <c r="AU248" s="21">
        <f t="shared" si="17"/>
        <v>0</v>
      </c>
      <c r="AW248" s="8" t="s">
        <v>1027</v>
      </c>
      <c r="AX248" s="39">
        <v>1327.12</v>
      </c>
      <c r="AY248" s="39">
        <v>238.88</v>
      </c>
      <c r="AZ248" s="39">
        <v>1566</v>
      </c>
      <c r="BA248">
        <f t="shared" si="18"/>
        <v>1</v>
      </c>
      <c r="BB248">
        <f t="shared" si="19"/>
        <v>1</v>
      </c>
      <c r="BJ248" s="24" t="s">
        <v>1027</v>
      </c>
      <c r="BK248" s="40">
        <v>1</v>
      </c>
      <c r="BL248" s="40">
        <v>1327.12</v>
      </c>
      <c r="BM248" s="40">
        <v>238.88</v>
      </c>
      <c r="BN248" s="40">
        <v>1566</v>
      </c>
      <c r="BO248"/>
      <c r="BP248"/>
      <c r="BQ248"/>
      <c r="BR248"/>
      <c r="BS248"/>
      <c r="BT248"/>
      <c r="CF248" s="24">
        <v>2303</v>
      </c>
      <c r="CG248" s="40">
        <v>620.34</v>
      </c>
      <c r="CH248" s="40">
        <v>111.659999999999</v>
      </c>
      <c r="CI248" s="40">
        <v>732</v>
      </c>
      <c r="CK248"/>
      <c r="CL248"/>
      <c r="CM248"/>
      <c r="CN248"/>
      <c r="DE248" s="38" t="s">
        <v>2124</v>
      </c>
      <c r="DF248" s="40">
        <v>1120</v>
      </c>
      <c r="DG248" s="40">
        <v>86.399999999999906</v>
      </c>
      <c r="DH248" s="40">
        <v>1206.4000000000001</v>
      </c>
    </row>
    <row r="249" spans="4:112">
      <c r="D249" s="24" t="s">
        <v>704</v>
      </c>
      <c r="E249" s="21">
        <v>8</v>
      </c>
      <c r="G249" s="24" t="s">
        <v>2624</v>
      </c>
      <c r="H249" s="21">
        <v>2700</v>
      </c>
      <c r="AD249" s="24" t="s">
        <v>1025</v>
      </c>
      <c r="AE249" s="40">
        <v>1</v>
      </c>
      <c r="AF249" s="40">
        <v>661.02</v>
      </c>
      <c r="AG249" s="40">
        <v>118.98</v>
      </c>
      <c r="AH249" s="40">
        <v>780</v>
      </c>
      <c r="AI249" s="40">
        <v>661.02</v>
      </c>
      <c r="AJ249" s="40">
        <v>118.98</v>
      </c>
      <c r="AK249" s="40">
        <v>780</v>
      </c>
      <c r="AL249" s="24" t="s">
        <v>1025</v>
      </c>
      <c r="AN249" s="24" t="s">
        <v>1025</v>
      </c>
      <c r="AO249" s="21">
        <v>1</v>
      </c>
      <c r="AP249" s="21">
        <v>-661.02</v>
      </c>
      <c r="AQ249" s="21">
        <v>-118.98</v>
      </c>
      <c r="AR249" s="21">
        <v>-780</v>
      </c>
      <c r="AS249" s="21" t="str">
        <f t="shared" si="15"/>
        <v>F FFF1-00001494</v>
      </c>
      <c r="AT249" s="21">
        <f t="shared" si="16"/>
        <v>1</v>
      </c>
      <c r="AU249" s="21">
        <f t="shared" si="17"/>
        <v>0</v>
      </c>
      <c r="AW249" s="8" t="s">
        <v>1025</v>
      </c>
      <c r="AX249" s="39">
        <v>661.02</v>
      </c>
      <c r="AY249" s="39">
        <v>118.98</v>
      </c>
      <c r="AZ249" s="39">
        <v>780</v>
      </c>
      <c r="BA249">
        <f t="shared" si="18"/>
        <v>1</v>
      </c>
      <c r="BB249">
        <f t="shared" si="19"/>
        <v>1</v>
      </c>
      <c r="BJ249" s="24" t="s">
        <v>1025</v>
      </c>
      <c r="BK249" s="40">
        <v>1</v>
      </c>
      <c r="BL249" s="40">
        <v>661.02</v>
      </c>
      <c r="BM249" s="40">
        <v>118.98</v>
      </c>
      <c r="BN249" s="40">
        <v>780</v>
      </c>
      <c r="BO249"/>
      <c r="BP249"/>
      <c r="BQ249"/>
      <c r="BR249"/>
      <c r="BS249"/>
      <c r="BT249"/>
      <c r="CF249" s="24">
        <v>2304</v>
      </c>
      <c r="CG249" s="40">
        <v>29.47</v>
      </c>
      <c r="CH249" s="40">
        <v>5.3</v>
      </c>
      <c r="CI249" s="40">
        <v>34.770000000000003</v>
      </c>
      <c r="CK249"/>
      <c r="CL249"/>
      <c r="CM249"/>
      <c r="CN249"/>
      <c r="DE249" s="38" t="s">
        <v>2608</v>
      </c>
      <c r="DF249" s="40">
        <v>600</v>
      </c>
      <c r="DG249" s="40">
        <v>0</v>
      </c>
      <c r="DH249" s="40">
        <v>600</v>
      </c>
    </row>
    <row r="250" spans="4:112">
      <c r="D250" s="24" t="s">
        <v>702</v>
      </c>
      <c r="E250" s="21">
        <v>3</v>
      </c>
      <c r="G250" s="24" t="s">
        <v>41</v>
      </c>
      <c r="H250" s="21">
        <v>668453.99999999977</v>
      </c>
      <c r="AD250" s="24" t="s">
        <v>1016</v>
      </c>
      <c r="AE250" s="40">
        <v>1</v>
      </c>
      <c r="AF250" s="40">
        <v>210.17</v>
      </c>
      <c r="AG250" s="40">
        <v>37.83</v>
      </c>
      <c r="AH250" s="40">
        <v>248</v>
      </c>
      <c r="AI250" s="40">
        <v>210.17</v>
      </c>
      <c r="AJ250" s="40">
        <v>37.83</v>
      </c>
      <c r="AK250" s="40">
        <v>248</v>
      </c>
      <c r="AL250" s="24" t="s">
        <v>1016</v>
      </c>
      <c r="AN250" s="24" t="s">
        <v>1016</v>
      </c>
      <c r="AO250" s="21">
        <v>1</v>
      </c>
      <c r="AP250" s="21">
        <v>-210.17</v>
      </c>
      <c r="AQ250" s="21">
        <v>-37.83</v>
      </c>
      <c r="AR250" s="21">
        <v>-248</v>
      </c>
      <c r="AS250" s="21" t="str">
        <f t="shared" si="15"/>
        <v>F FFF1-00001498</v>
      </c>
      <c r="AT250" s="21">
        <f t="shared" si="16"/>
        <v>1</v>
      </c>
      <c r="AU250" s="21">
        <f t="shared" si="17"/>
        <v>0</v>
      </c>
      <c r="AW250" s="8" t="s">
        <v>1016</v>
      </c>
      <c r="AX250" s="39">
        <v>210.17</v>
      </c>
      <c r="AY250" s="39">
        <v>37.83</v>
      </c>
      <c r="AZ250" s="39">
        <v>248</v>
      </c>
      <c r="BA250">
        <f t="shared" si="18"/>
        <v>1</v>
      </c>
      <c r="BB250">
        <f t="shared" si="19"/>
        <v>1</v>
      </c>
      <c r="BJ250" s="24" t="s">
        <v>1016</v>
      </c>
      <c r="BK250" s="40">
        <v>1</v>
      </c>
      <c r="BL250" s="40">
        <v>210.17</v>
      </c>
      <c r="BM250" s="40">
        <v>37.83</v>
      </c>
      <c r="BN250" s="40">
        <v>248</v>
      </c>
      <c r="BO250"/>
      <c r="BP250"/>
      <c r="BQ250"/>
      <c r="BR250"/>
      <c r="BS250"/>
      <c r="BT250"/>
      <c r="CF250" s="24">
        <v>2306</v>
      </c>
      <c r="CG250" s="40">
        <v>105.93</v>
      </c>
      <c r="CH250" s="40">
        <v>19.069999999999901</v>
      </c>
      <c r="CI250" s="40">
        <v>125</v>
      </c>
      <c r="CK250"/>
      <c r="CL250"/>
      <c r="CM250"/>
      <c r="CN250"/>
      <c r="DE250" s="24" t="s">
        <v>1501</v>
      </c>
      <c r="DF250" s="40">
        <v>4300</v>
      </c>
      <c r="DG250" s="40">
        <v>774</v>
      </c>
      <c r="DH250" s="40">
        <v>5074</v>
      </c>
    </row>
    <row r="251" spans="4:112">
      <c r="D251" s="24" t="s">
        <v>709</v>
      </c>
      <c r="E251" s="21">
        <v>1</v>
      </c>
      <c r="G251"/>
      <c r="H251"/>
      <c r="AD251" s="24" t="s">
        <v>905</v>
      </c>
      <c r="AE251" s="40">
        <v>2</v>
      </c>
      <c r="AF251" s="40">
        <v>50.67</v>
      </c>
      <c r="AG251" s="40">
        <v>9.1299999999999795</v>
      </c>
      <c r="AH251" s="40">
        <v>59.8</v>
      </c>
      <c r="AI251" s="40">
        <v>50.67</v>
      </c>
      <c r="AJ251" s="40">
        <v>9.1299999999999795</v>
      </c>
      <c r="AK251" s="40">
        <v>59.8</v>
      </c>
      <c r="AL251" s="24" t="s">
        <v>905</v>
      </c>
      <c r="AN251" s="24" t="s">
        <v>905</v>
      </c>
      <c r="AO251" s="21">
        <v>1</v>
      </c>
      <c r="AP251" s="21">
        <v>-50.67</v>
      </c>
      <c r="AQ251" s="21">
        <v>-9.1300000000000008</v>
      </c>
      <c r="AR251" s="21">
        <v>-59.8</v>
      </c>
      <c r="AS251" s="21" t="str">
        <f t="shared" si="15"/>
        <v>F FG01-00000002443</v>
      </c>
      <c r="AT251" s="21">
        <f t="shared" si="16"/>
        <v>1</v>
      </c>
      <c r="AU251" s="21">
        <f t="shared" si="17"/>
        <v>0</v>
      </c>
      <c r="AW251" s="8" t="s">
        <v>905</v>
      </c>
      <c r="AX251" s="39">
        <v>50.67</v>
      </c>
      <c r="AY251" s="39">
        <v>9.129999999999999</v>
      </c>
      <c r="AZ251" s="39">
        <v>59.8</v>
      </c>
      <c r="BA251">
        <f t="shared" si="18"/>
        <v>1</v>
      </c>
      <c r="BB251">
        <f t="shared" si="19"/>
        <v>1</v>
      </c>
      <c r="BJ251" s="24" t="s">
        <v>905</v>
      </c>
      <c r="BK251" s="40">
        <v>2</v>
      </c>
      <c r="BL251" s="40">
        <v>50.67</v>
      </c>
      <c r="BM251" s="40">
        <v>9.1299999999999795</v>
      </c>
      <c r="BN251" s="40">
        <v>59.8</v>
      </c>
      <c r="BO251"/>
      <c r="BP251"/>
      <c r="BQ251"/>
      <c r="BR251"/>
      <c r="BS251"/>
      <c r="BT251"/>
      <c r="CF251" s="24">
        <v>2307</v>
      </c>
      <c r="CG251" s="40">
        <v>880</v>
      </c>
      <c r="CH251" s="40">
        <v>0</v>
      </c>
      <c r="CI251" s="40">
        <v>880</v>
      </c>
      <c r="CK251"/>
      <c r="CL251"/>
      <c r="CM251"/>
      <c r="CN251"/>
      <c r="DE251" s="38" t="s">
        <v>2624</v>
      </c>
      <c r="DF251" s="40">
        <v>2700</v>
      </c>
      <c r="DG251" s="40">
        <v>486</v>
      </c>
      <c r="DH251" s="40">
        <v>3186</v>
      </c>
    </row>
    <row r="252" spans="4:112">
      <c r="D252" s="24" t="s">
        <v>710</v>
      </c>
      <c r="E252" s="21">
        <v>2</v>
      </c>
      <c r="G252"/>
      <c r="H252"/>
      <c r="AD252" s="24" t="s">
        <v>737</v>
      </c>
      <c r="AE252" s="40">
        <v>5</v>
      </c>
      <c r="AF252" s="40">
        <v>1907.63</v>
      </c>
      <c r="AG252" s="40">
        <v>343.36999999999887</v>
      </c>
      <c r="AH252" s="40">
        <v>2251</v>
      </c>
      <c r="AI252" s="40">
        <v>1907.63</v>
      </c>
      <c r="AJ252" s="40">
        <v>343.36999999999887</v>
      </c>
      <c r="AK252" s="40">
        <v>2251</v>
      </c>
      <c r="AL252" s="24" t="s">
        <v>737</v>
      </c>
      <c r="AN252" s="24" t="s">
        <v>737</v>
      </c>
      <c r="AO252" s="21">
        <v>1</v>
      </c>
      <c r="AP252" s="21">
        <v>-1907.63</v>
      </c>
      <c r="AQ252" s="21">
        <v>-343.37</v>
      </c>
      <c r="AR252" s="21">
        <v>-2251</v>
      </c>
      <c r="AS252" s="21" t="str">
        <f t="shared" si="15"/>
        <v>F FI37-00026643</v>
      </c>
      <c r="AT252" s="21">
        <f t="shared" si="16"/>
        <v>1</v>
      </c>
      <c r="AU252" s="21">
        <f t="shared" si="17"/>
        <v>0</v>
      </c>
      <c r="AW252" s="8" t="s">
        <v>737</v>
      </c>
      <c r="AX252" s="39">
        <v>1907.63</v>
      </c>
      <c r="AY252" s="39">
        <v>343.37</v>
      </c>
      <c r="AZ252" s="39">
        <v>2251</v>
      </c>
      <c r="BA252">
        <f t="shared" si="18"/>
        <v>1</v>
      </c>
      <c r="BB252">
        <f t="shared" si="19"/>
        <v>1</v>
      </c>
      <c r="BJ252" s="24" t="s">
        <v>737</v>
      </c>
      <c r="BK252" s="40">
        <v>5</v>
      </c>
      <c r="BL252" s="40">
        <v>1907.63</v>
      </c>
      <c r="BM252" s="40">
        <v>343.36999999999887</v>
      </c>
      <c r="BN252" s="40">
        <v>2251</v>
      </c>
      <c r="BO252"/>
      <c r="BP252"/>
      <c r="BQ252"/>
      <c r="BR252"/>
      <c r="BS252"/>
      <c r="BT252"/>
      <c r="CF252" s="24">
        <v>2308</v>
      </c>
      <c r="CG252" s="40">
        <v>308</v>
      </c>
      <c r="CH252" s="40">
        <v>55.44</v>
      </c>
      <c r="CI252" s="40">
        <v>363.44</v>
      </c>
      <c r="CK252"/>
      <c r="CL252"/>
      <c r="CM252"/>
      <c r="CN252"/>
      <c r="DE252" s="38" t="s">
        <v>2097</v>
      </c>
      <c r="DF252" s="40">
        <v>1600</v>
      </c>
      <c r="DG252" s="40">
        <v>288</v>
      </c>
      <c r="DH252" s="40">
        <v>1888</v>
      </c>
    </row>
    <row r="253" spans="4:112">
      <c r="D253" s="24" t="s">
        <v>707</v>
      </c>
      <c r="E253" s="21">
        <v>7</v>
      </c>
      <c r="G253"/>
      <c r="H253"/>
      <c r="AD253" s="24" t="s">
        <v>664</v>
      </c>
      <c r="AE253" s="40">
        <v>2</v>
      </c>
      <c r="AF253" s="40">
        <v>59.319999999999993</v>
      </c>
      <c r="AG253" s="40">
        <v>10.68</v>
      </c>
      <c r="AH253" s="40">
        <v>70</v>
      </c>
      <c r="AI253" s="40">
        <v>59.319999999999993</v>
      </c>
      <c r="AJ253" s="40">
        <v>10.68</v>
      </c>
      <c r="AK253" s="40">
        <v>70</v>
      </c>
      <c r="AL253" s="24" t="s">
        <v>664</v>
      </c>
      <c r="AN253" s="24" t="s">
        <v>664</v>
      </c>
      <c r="AO253" s="21">
        <v>1</v>
      </c>
      <c r="AP253" s="21">
        <v>-59.32</v>
      </c>
      <c r="AQ253" s="21">
        <v>-10.68</v>
      </c>
      <c r="AR253" s="21">
        <v>-70</v>
      </c>
      <c r="AS253" s="21" t="str">
        <f t="shared" si="15"/>
        <v>F FI37-00026962</v>
      </c>
      <c r="AT253" s="21">
        <f t="shared" si="16"/>
        <v>1</v>
      </c>
      <c r="AU253" s="21">
        <f t="shared" si="17"/>
        <v>0</v>
      </c>
      <c r="AW253" s="8" t="s">
        <v>664</v>
      </c>
      <c r="AX253" s="39">
        <v>59.319999999999993</v>
      </c>
      <c r="AY253" s="39">
        <v>10.68</v>
      </c>
      <c r="AZ253" s="39">
        <v>70</v>
      </c>
      <c r="BA253">
        <f t="shared" si="18"/>
        <v>1</v>
      </c>
      <c r="BB253">
        <f t="shared" si="19"/>
        <v>1</v>
      </c>
      <c r="BJ253" s="24" t="s">
        <v>664</v>
      </c>
      <c r="BK253" s="40">
        <v>2</v>
      </c>
      <c r="BL253" s="40">
        <v>59.319999999999993</v>
      </c>
      <c r="BM253" s="40">
        <v>10.68</v>
      </c>
      <c r="BN253" s="40">
        <v>70</v>
      </c>
      <c r="BO253"/>
      <c r="BP253"/>
      <c r="BQ253"/>
      <c r="BR253"/>
      <c r="BS253"/>
      <c r="BT253"/>
      <c r="CF253" s="24">
        <v>2309</v>
      </c>
      <c r="CG253" s="40">
        <v>132.78</v>
      </c>
      <c r="CH253" s="40">
        <v>23.9</v>
      </c>
      <c r="CI253" s="40">
        <v>156.68</v>
      </c>
      <c r="CK253"/>
      <c r="CL253"/>
      <c r="CM253"/>
      <c r="CN253"/>
      <c r="DE253" s="24" t="s">
        <v>1312</v>
      </c>
      <c r="DF253" s="40">
        <v>1436.51</v>
      </c>
      <c r="DG253" s="40">
        <v>258.55999999999892</v>
      </c>
      <c r="DH253" s="40">
        <v>1695.07</v>
      </c>
    </row>
    <row r="254" spans="4:112">
      <c r="D254" s="24" t="s">
        <v>713</v>
      </c>
      <c r="E254" s="21">
        <v>2</v>
      </c>
      <c r="G254"/>
      <c r="H254"/>
      <c r="AD254" s="24" t="s">
        <v>585</v>
      </c>
      <c r="AE254" s="40">
        <v>1</v>
      </c>
      <c r="AF254" s="40">
        <v>224.15</v>
      </c>
      <c r="AG254" s="40">
        <v>40.349999999999902</v>
      </c>
      <c r="AH254" s="40">
        <v>264.5</v>
      </c>
      <c r="AI254" s="40">
        <v>224.15</v>
      </c>
      <c r="AJ254" s="40">
        <v>40.349999999999902</v>
      </c>
      <c r="AK254" s="40">
        <v>264.5</v>
      </c>
      <c r="AL254" s="24" t="s">
        <v>585</v>
      </c>
      <c r="AN254" s="24" t="s">
        <v>585</v>
      </c>
      <c r="AO254" s="21">
        <v>1</v>
      </c>
      <c r="AP254" s="21">
        <v>-224.15</v>
      </c>
      <c r="AQ254" s="21">
        <v>-40.35</v>
      </c>
      <c r="AR254" s="21">
        <v>-264.5</v>
      </c>
      <c r="AS254" s="21" t="str">
        <f t="shared" si="15"/>
        <v>F FI40-00015605</v>
      </c>
      <c r="AT254" s="21">
        <f t="shared" si="16"/>
        <v>1</v>
      </c>
      <c r="AU254" s="21">
        <f t="shared" si="17"/>
        <v>0</v>
      </c>
      <c r="AW254" s="8" t="s">
        <v>585</v>
      </c>
      <c r="AX254" s="39">
        <v>224.15</v>
      </c>
      <c r="AY254" s="39">
        <v>40.35</v>
      </c>
      <c r="AZ254" s="39">
        <v>264.5</v>
      </c>
      <c r="BA254">
        <f t="shared" si="18"/>
        <v>1</v>
      </c>
      <c r="BB254">
        <f t="shared" si="19"/>
        <v>1</v>
      </c>
      <c r="BJ254" s="24" t="s">
        <v>585</v>
      </c>
      <c r="BK254" s="40">
        <v>1</v>
      </c>
      <c r="BL254" s="40">
        <v>224.15</v>
      </c>
      <c r="BM254" s="40">
        <v>40.349999999999902</v>
      </c>
      <c r="BN254" s="40">
        <v>264.5</v>
      </c>
      <c r="BO254"/>
      <c r="BP254"/>
      <c r="BQ254"/>
      <c r="BR254"/>
      <c r="BS254"/>
      <c r="BT254"/>
      <c r="CF254" s="24">
        <v>2313</v>
      </c>
      <c r="CG254" s="40">
        <v>1000</v>
      </c>
      <c r="CH254" s="40">
        <v>180</v>
      </c>
      <c r="CI254" s="40">
        <v>1180</v>
      </c>
      <c r="CK254"/>
      <c r="CL254"/>
      <c r="CM254"/>
      <c r="CN254"/>
      <c r="DE254" s="38" t="s">
        <v>2515</v>
      </c>
      <c r="DF254" s="40">
        <v>576</v>
      </c>
      <c r="DG254" s="40">
        <v>103.679999999999</v>
      </c>
      <c r="DH254" s="40">
        <v>679.68</v>
      </c>
    </row>
    <row r="255" spans="4:112">
      <c r="D255" s="24" t="s">
        <v>717</v>
      </c>
      <c r="E255" s="21">
        <v>1</v>
      </c>
      <c r="G255"/>
      <c r="H255"/>
      <c r="AD255" s="24" t="s">
        <v>576</v>
      </c>
      <c r="AE255" s="40">
        <v>1</v>
      </c>
      <c r="AF255" s="40">
        <v>16.95</v>
      </c>
      <c r="AG255" s="40">
        <v>3.05</v>
      </c>
      <c r="AH255" s="40">
        <v>20</v>
      </c>
      <c r="AI255" s="40">
        <v>16.95</v>
      </c>
      <c r="AJ255" s="40">
        <v>3.05</v>
      </c>
      <c r="AK255" s="40">
        <v>20</v>
      </c>
      <c r="AL255" s="24" t="s">
        <v>576</v>
      </c>
      <c r="AN255" s="24" t="s">
        <v>576</v>
      </c>
      <c r="AO255" s="21">
        <v>1</v>
      </c>
      <c r="AP255" s="21">
        <v>-16.95</v>
      </c>
      <c r="AQ255" s="21">
        <v>-3.05</v>
      </c>
      <c r="AR255" s="21">
        <v>-20</v>
      </c>
      <c r="AS255" s="21" t="str">
        <f t="shared" si="15"/>
        <v>F FI40-00015675</v>
      </c>
      <c r="AT255" s="21">
        <f t="shared" si="16"/>
        <v>1</v>
      </c>
      <c r="AU255" s="21">
        <f t="shared" si="17"/>
        <v>0</v>
      </c>
      <c r="AW255" s="8" t="s">
        <v>576</v>
      </c>
      <c r="AX255" s="39">
        <v>16.95</v>
      </c>
      <c r="AY255" s="39">
        <v>3.05</v>
      </c>
      <c r="AZ255" s="39">
        <v>20</v>
      </c>
      <c r="BA255">
        <f t="shared" si="18"/>
        <v>1</v>
      </c>
      <c r="BB255">
        <f t="shared" si="19"/>
        <v>1</v>
      </c>
      <c r="BJ255" s="24" t="s">
        <v>576</v>
      </c>
      <c r="BK255" s="40">
        <v>1</v>
      </c>
      <c r="BL255" s="40">
        <v>16.95</v>
      </c>
      <c r="BM255" s="40">
        <v>3.05</v>
      </c>
      <c r="BN255" s="40">
        <v>20</v>
      </c>
      <c r="BO255"/>
      <c r="BP255"/>
      <c r="BQ255"/>
      <c r="BR255"/>
      <c r="BS255"/>
      <c r="BT255"/>
      <c r="CF255" s="24" t="s">
        <v>42</v>
      </c>
      <c r="CG255" s="40">
        <v>0</v>
      </c>
      <c r="CH255" s="40">
        <v>0</v>
      </c>
      <c r="CI255" s="40">
        <v>0</v>
      </c>
      <c r="CK255"/>
      <c r="CL255"/>
      <c r="CM255"/>
      <c r="CN255"/>
      <c r="DE255" s="38" t="s">
        <v>833</v>
      </c>
      <c r="DF255" s="40">
        <v>513.04999999999995</v>
      </c>
      <c r="DG255" s="40">
        <v>92.339999999999989</v>
      </c>
      <c r="DH255" s="40">
        <v>605.39</v>
      </c>
    </row>
    <row r="256" spans="4:112">
      <c r="D256" s="24" t="s">
        <v>715</v>
      </c>
      <c r="E256" s="21">
        <v>1</v>
      </c>
      <c r="G256"/>
      <c r="H256"/>
      <c r="AD256" s="24" t="s">
        <v>567</v>
      </c>
      <c r="AE256" s="40">
        <v>2</v>
      </c>
      <c r="AF256" s="40">
        <v>273.73</v>
      </c>
      <c r="AG256" s="40">
        <v>49.269999999999996</v>
      </c>
      <c r="AH256" s="40">
        <v>323</v>
      </c>
      <c r="AI256" s="40">
        <v>273.73</v>
      </c>
      <c r="AJ256" s="40">
        <v>49.269999999999996</v>
      </c>
      <c r="AK256" s="40">
        <v>323</v>
      </c>
      <c r="AL256" s="24" t="s">
        <v>567</v>
      </c>
      <c r="AN256" s="24" t="s">
        <v>567</v>
      </c>
      <c r="AO256" s="21">
        <v>1</v>
      </c>
      <c r="AP256" s="21">
        <v>-273.73</v>
      </c>
      <c r="AQ256" s="21">
        <v>-49.27</v>
      </c>
      <c r="AR256" s="21">
        <v>-323</v>
      </c>
      <c r="AS256" s="21" t="str">
        <f t="shared" si="15"/>
        <v>F FI40-00015738</v>
      </c>
      <c r="AT256" s="21">
        <f t="shared" si="16"/>
        <v>1</v>
      </c>
      <c r="AU256" s="21">
        <f t="shared" si="17"/>
        <v>0</v>
      </c>
      <c r="AW256" s="8" t="s">
        <v>567</v>
      </c>
      <c r="AX256" s="39">
        <v>273.73</v>
      </c>
      <c r="AY256" s="39">
        <v>49.269999999999996</v>
      </c>
      <c r="AZ256" s="39">
        <v>323</v>
      </c>
      <c r="BA256">
        <f t="shared" si="18"/>
        <v>1</v>
      </c>
      <c r="BB256">
        <f t="shared" si="19"/>
        <v>1</v>
      </c>
      <c r="BJ256" s="24" t="s">
        <v>567</v>
      </c>
      <c r="BK256" s="40">
        <v>2</v>
      </c>
      <c r="BL256" s="40">
        <v>273.73</v>
      </c>
      <c r="BM256" s="40">
        <v>49.269999999999996</v>
      </c>
      <c r="BN256" s="40">
        <v>323</v>
      </c>
      <c r="BO256"/>
      <c r="BP256"/>
      <c r="BQ256"/>
      <c r="BR256"/>
      <c r="BS256"/>
      <c r="BT256"/>
      <c r="CF256" s="24" t="s">
        <v>41</v>
      </c>
      <c r="CG256" s="33">
        <v>671100.61827000009</v>
      </c>
      <c r="CH256" s="33">
        <v>100981.31286999982</v>
      </c>
      <c r="CI256" s="33">
        <v>772081.93114000047</v>
      </c>
      <c r="CK256"/>
      <c r="CL256"/>
      <c r="CM256"/>
      <c r="CN256"/>
      <c r="DE256" s="38" t="s">
        <v>2093</v>
      </c>
      <c r="DF256" s="40">
        <v>169.49</v>
      </c>
      <c r="DG256" s="40">
        <v>30.509999999999899</v>
      </c>
      <c r="DH256" s="40">
        <v>200</v>
      </c>
    </row>
    <row r="257" spans="4:112">
      <c r="D257" s="24" t="s">
        <v>722</v>
      </c>
      <c r="E257" s="21">
        <v>1</v>
      </c>
      <c r="G257"/>
      <c r="H257"/>
      <c r="AD257" s="24" t="s">
        <v>674</v>
      </c>
      <c r="AE257" s="40">
        <v>2</v>
      </c>
      <c r="AF257" s="40">
        <v>644.75</v>
      </c>
      <c r="AG257" s="40">
        <v>116.049999999999</v>
      </c>
      <c r="AH257" s="40">
        <v>760.8</v>
      </c>
      <c r="AI257" s="40">
        <v>644.75</v>
      </c>
      <c r="AJ257" s="40">
        <v>116.049999999999</v>
      </c>
      <c r="AK257" s="40">
        <v>760.8</v>
      </c>
      <c r="AL257" s="24" t="s">
        <v>674</v>
      </c>
      <c r="AN257" s="24" t="s">
        <v>674</v>
      </c>
      <c r="AO257" s="21">
        <v>1</v>
      </c>
      <c r="AP257" s="21">
        <v>-644.75</v>
      </c>
      <c r="AQ257" s="21">
        <v>-116.05</v>
      </c>
      <c r="AR257" s="21">
        <v>-760.8</v>
      </c>
      <c r="AS257" s="21" t="str">
        <f t="shared" si="15"/>
        <v>F FRE1-00004528</v>
      </c>
      <c r="AT257" s="21">
        <f t="shared" si="16"/>
        <v>1</v>
      </c>
      <c r="AU257" s="21">
        <f t="shared" si="17"/>
        <v>0</v>
      </c>
      <c r="AW257" s="8" t="s">
        <v>674</v>
      </c>
      <c r="AX257" s="39">
        <v>644.75</v>
      </c>
      <c r="AY257" s="39">
        <v>116.05</v>
      </c>
      <c r="AZ257" s="39">
        <v>760.8</v>
      </c>
      <c r="BA257">
        <f t="shared" si="18"/>
        <v>1</v>
      </c>
      <c r="BB257">
        <f t="shared" si="19"/>
        <v>1</v>
      </c>
      <c r="BJ257" s="24" t="s">
        <v>674</v>
      </c>
      <c r="BK257" s="40">
        <v>2</v>
      </c>
      <c r="BL257" s="40">
        <v>644.75</v>
      </c>
      <c r="BM257" s="40">
        <v>116.049999999999</v>
      </c>
      <c r="BN257" s="40">
        <v>760.8</v>
      </c>
      <c r="BO257"/>
      <c r="BP257"/>
      <c r="BQ257"/>
      <c r="BR257"/>
      <c r="BS257"/>
      <c r="BT257"/>
      <c r="DE257" s="38" t="s">
        <v>2092</v>
      </c>
      <c r="DF257" s="40">
        <v>177.97</v>
      </c>
      <c r="DG257" s="40">
        <v>32.03</v>
      </c>
      <c r="DH257" s="40">
        <v>210</v>
      </c>
    </row>
    <row r="258" spans="4:112">
      <c r="D258" s="24" t="s">
        <v>718</v>
      </c>
      <c r="E258" s="21">
        <v>1</v>
      </c>
      <c r="G258"/>
      <c r="H258"/>
      <c r="AD258" s="24" t="s">
        <v>459</v>
      </c>
      <c r="AE258" s="40">
        <v>1</v>
      </c>
      <c r="AF258" s="40">
        <v>53</v>
      </c>
      <c r="AG258" s="40">
        <v>9.5399999999999991</v>
      </c>
      <c r="AH258" s="40">
        <v>62.54</v>
      </c>
      <c r="AI258" s="40">
        <v>53</v>
      </c>
      <c r="AJ258" s="40">
        <v>9.5399999999999991</v>
      </c>
      <c r="AK258" s="40">
        <v>62.54</v>
      </c>
      <c r="AL258" s="24" t="s">
        <v>459</v>
      </c>
      <c r="AN258" s="24" t="s">
        <v>459</v>
      </c>
      <c r="AO258" s="21">
        <v>1</v>
      </c>
      <c r="AP258" s="21">
        <v>-53</v>
      </c>
      <c r="AQ258" s="21">
        <v>-9.5399999999999991</v>
      </c>
      <c r="AR258" s="21">
        <v>-62.54</v>
      </c>
      <c r="AS258" s="21" t="str">
        <f t="shared" si="15"/>
        <v>F FTR1-00000040</v>
      </c>
      <c r="AT258" s="21">
        <f t="shared" si="16"/>
        <v>1</v>
      </c>
      <c r="AU258" s="21">
        <f t="shared" si="17"/>
        <v>0</v>
      </c>
      <c r="AW258" s="8" t="s">
        <v>459</v>
      </c>
      <c r="AX258" s="39">
        <v>53</v>
      </c>
      <c r="AY258" s="39">
        <v>9.5399999999999991</v>
      </c>
      <c r="AZ258" s="39">
        <v>62.54</v>
      </c>
      <c r="BA258">
        <f t="shared" si="18"/>
        <v>1</v>
      </c>
      <c r="BB258">
        <f t="shared" si="19"/>
        <v>1</v>
      </c>
      <c r="BJ258" s="24" t="s">
        <v>459</v>
      </c>
      <c r="BK258" s="40">
        <v>1</v>
      </c>
      <c r="BL258" s="40">
        <v>53</v>
      </c>
      <c r="BM258" s="40">
        <v>9.5399999999999991</v>
      </c>
      <c r="BN258" s="40">
        <v>62.54</v>
      </c>
      <c r="BO258"/>
      <c r="BP258"/>
      <c r="BQ258"/>
      <c r="BR258"/>
      <c r="BS258"/>
      <c r="BT258"/>
      <c r="DE258" s="24" t="s">
        <v>1100</v>
      </c>
      <c r="DF258" s="40">
        <v>885.79000000000008</v>
      </c>
      <c r="DG258" s="40">
        <v>159.4399999999998</v>
      </c>
      <c r="DH258" s="40">
        <v>1045.23</v>
      </c>
    </row>
    <row r="259" spans="4:112">
      <c r="D259" s="24" t="s">
        <v>720</v>
      </c>
      <c r="E259" s="21">
        <v>1</v>
      </c>
      <c r="G259"/>
      <c r="H259"/>
      <c r="AD259" s="24" t="s">
        <v>920</v>
      </c>
      <c r="AE259" s="40">
        <v>4</v>
      </c>
      <c r="AF259" s="40">
        <v>492.38</v>
      </c>
      <c r="AG259" s="40">
        <v>88.619999999999976</v>
      </c>
      <c r="AH259" s="40">
        <v>581</v>
      </c>
      <c r="AI259" s="40">
        <v>492.38</v>
      </c>
      <c r="AJ259" s="40">
        <v>88.619999999999976</v>
      </c>
      <c r="AK259" s="40">
        <v>581</v>
      </c>
      <c r="AL259" s="24" t="s">
        <v>920</v>
      </c>
      <c r="AN259" s="24" t="s">
        <v>920</v>
      </c>
      <c r="AO259" s="21">
        <v>1</v>
      </c>
      <c r="AP259" s="21">
        <v>-492.38</v>
      </c>
      <c r="AQ259" s="21">
        <v>-88.62</v>
      </c>
      <c r="AR259" s="21">
        <v>-581</v>
      </c>
      <c r="AS259" s="21" t="str">
        <f t="shared" si="15"/>
        <v>F FX02-00343038</v>
      </c>
      <c r="AT259" s="21">
        <f t="shared" si="16"/>
        <v>1</v>
      </c>
      <c r="AU259" s="21">
        <f t="shared" si="17"/>
        <v>0</v>
      </c>
      <c r="AW259" s="8" t="s">
        <v>920</v>
      </c>
      <c r="AX259" s="39">
        <v>492.38</v>
      </c>
      <c r="AY259" s="39">
        <v>88.62</v>
      </c>
      <c r="AZ259" s="39">
        <v>581</v>
      </c>
      <c r="BA259">
        <f t="shared" si="18"/>
        <v>1</v>
      </c>
      <c r="BB259">
        <f t="shared" si="19"/>
        <v>1</v>
      </c>
      <c r="BJ259" s="24" t="s">
        <v>920</v>
      </c>
      <c r="BK259" s="40">
        <v>4</v>
      </c>
      <c r="BL259" s="40">
        <v>492.38</v>
      </c>
      <c r="BM259" s="40">
        <v>88.619999999999976</v>
      </c>
      <c r="BN259" s="40">
        <v>581</v>
      </c>
      <c r="BO259"/>
      <c r="BP259"/>
      <c r="BQ259"/>
      <c r="BR259"/>
      <c r="BS259"/>
      <c r="BT259"/>
      <c r="DE259" s="38" t="s">
        <v>1986</v>
      </c>
      <c r="DF259" s="40">
        <v>885.79000000000008</v>
      </c>
      <c r="DG259" s="40">
        <v>159.4399999999998</v>
      </c>
      <c r="DH259" s="40">
        <v>1045.23</v>
      </c>
    </row>
    <row r="260" spans="4:112">
      <c r="D260" s="24" t="s">
        <v>723</v>
      </c>
      <c r="E260" s="21">
        <v>1</v>
      </c>
      <c r="G260"/>
      <c r="H260"/>
      <c r="AD260" s="24" t="s">
        <v>1712</v>
      </c>
      <c r="AE260" s="40">
        <v>14</v>
      </c>
      <c r="AF260" s="40">
        <v>1915.2600000000002</v>
      </c>
      <c r="AG260" s="40">
        <v>344.73999999999944</v>
      </c>
      <c r="AH260" s="40">
        <v>2260</v>
      </c>
      <c r="AI260" s="40">
        <v>1915.2600000000002</v>
      </c>
      <c r="AJ260" s="40">
        <v>344.73999999999944</v>
      </c>
      <c r="AK260" s="40">
        <v>2260</v>
      </c>
      <c r="AL260" s="24" t="s">
        <v>1712</v>
      </c>
      <c r="AN260" s="24" t="s">
        <v>1712</v>
      </c>
      <c r="AO260" s="21">
        <v>1</v>
      </c>
      <c r="AP260" s="21">
        <v>-1915.26</v>
      </c>
      <c r="AQ260" s="21">
        <v>-344.74</v>
      </c>
      <c r="AR260" s="21">
        <v>-2260</v>
      </c>
      <c r="AS260" s="21" t="str">
        <f t="shared" ref="AS260:AS323" si="20">+VLOOKUP(AN260,AD:AD,1,0)</f>
        <v>F NÂ° F001-00009109</v>
      </c>
      <c r="AT260" s="21">
        <f t="shared" ref="AT260:AT323" si="21">+IF(ABS(AR260)=ABS(AH260),1,0)</f>
        <v>1</v>
      </c>
      <c r="AU260" s="21">
        <f t="shared" ref="AU260:AU323" si="22">+ABS(AH260)-ABS(AR260)</f>
        <v>0</v>
      </c>
      <c r="AW260" s="8" t="s">
        <v>775</v>
      </c>
      <c r="AX260" s="39">
        <v>1915.2600000000002</v>
      </c>
      <c r="AY260" s="39">
        <v>344.73999999999995</v>
      </c>
      <c r="AZ260" s="39">
        <v>2260</v>
      </c>
      <c r="BA260">
        <f t="shared" si="18"/>
        <v>0</v>
      </c>
      <c r="BB260">
        <f t="shared" si="19"/>
        <v>1</v>
      </c>
      <c r="BJ260" s="24" t="s">
        <v>1712</v>
      </c>
      <c r="BK260" s="40">
        <v>14</v>
      </c>
      <c r="BL260" s="40">
        <v>1915.2600000000002</v>
      </c>
      <c r="BM260" s="40">
        <v>344.73999999999944</v>
      </c>
      <c r="BN260" s="40">
        <v>2260</v>
      </c>
      <c r="BO260"/>
      <c r="BP260"/>
      <c r="BQ260"/>
      <c r="BR260"/>
      <c r="BS260"/>
      <c r="BT260"/>
      <c r="DE260" s="24" t="s">
        <v>1591</v>
      </c>
      <c r="DF260" s="40">
        <v>825</v>
      </c>
      <c r="DG260" s="40">
        <v>148.5</v>
      </c>
      <c r="DH260" s="40">
        <v>973.5</v>
      </c>
    </row>
    <row r="261" spans="4:112">
      <c r="D261" s="24" t="s">
        <v>726</v>
      </c>
      <c r="E261" s="21">
        <v>1</v>
      </c>
      <c r="G261"/>
      <c r="H261"/>
      <c r="AD261" s="24" t="s">
        <v>1706</v>
      </c>
      <c r="AE261" s="40">
        <v>19</v>
      </c>
      <c r="AF261" s="40">
        <v>7504.1900000000005</v>
      </c>
      <c r="AG261" s="40">
        <v>1350.8099999999988</v>
      </c>
      <c r="AH261" s="40">
        <v>8855</v>
      </c>
      <c r="AI261" s="40">
        <v>7504.1900000000005</v>
      </c>
      <c r="AJ261" s="40">
        <v>1350.8099999999988</v>
      </c>
      <c r="AK261" s="40">
        <v>8855</v>
      </c>
      <c r="AL261" s="24" t="s">
        <v>1706</v>
      </c>
      <c r="AN261" s="24" t="s">
        <v>1706</v>
      </c>
      <c r="AO261" s="21">
        <v>1</v>
      </c>
      <c r="AP261" s="21">
        <v>-7504.19</v>
      </c>
      <c r="AQ261" s="21">
        <v>-1350.81</v>
      </c>
      <c r="AR261" s="21">
        <v>-8855</v>
      </c>
      <c r="AS261" s="21" t="str">
        <f t="shared" si="20"/>
        <v>F NÂ° F001-00009163</v>
      </c>
      <c r="AT261" s="21">
        <f t="shared" si="21"/>
        <v>1</v>
      </c>
      <c r="AU261" s="21">
        <f t="shared" si="22"/>
        <v>0</v>
      </c>
      <c r="AW261" s="8" t="s">
        <v>733</v>
      </c>
      <c r="AX261" s="39">
        <v>7504.1900000000005</v>
      </c>
      <c r="AY261" s="39">
        <v>1350.81</v>
      </c>
      <c r="AZ261" s="39">
        <v>8855</v>
      </c>
      <c r="BA261">
        <f t="shared" ref="BA261:BA324" si="23">+IF(AW261=AN261,1,0)</f>
        <v>0</v>
      </c>
      <c r="BB261">
        <f t="shared" ref="BB261:BB324" si="24">+IF(AZ261=AK261,1,0)</f>
        <v>1</v>
      </c>
      <c r="BJ261" s="24" t="s">
        <v>1706</v>
      </c>
      <c r="BK261" s="40">
        <v>19</v>
      </c>
      <c r="BL261" s="40">
        <v>7504.1900000000005</v>
      </c>
      <c r="BM261" s="40">
        <v>1350.8099999999988</v>
      </c>
      <c r="BN261" s="40">
        <v>8855</v>
      </c>
      <c r="BO261"/>
      <c r="BP261"/>
      <c r="BQ261"/>
      <c r="BR261"/>
      <c r="BS261"/>
      <c r="BT261"/>
      <c r="DE261" s="38" t="s">
        <v>2131</v>
      </c>
      <c r="DF261" s="40">
        <v>825</v>
      </c>
      <c r="DG261" s="40">
        <v>148.5</v>
      </c>
      <c r="DH261" s="40">
        <v>973.5</v>
      </c>
    </row>
    <row r="262" spans="4:112">
      <c r="D262" s="24" t="s">
        <v>727</v>
      </c>
      <c r="E262" s="21">
        <v>2</v>
      </c>
      <c r="G262"/>
      <c r="H262"/>
      <c r="AD262" s="24" t="s">
        <v>1694</v>
      </c>
      <c r="AE262" s="40">
        <v>19</v>
      </c>
      <c r="AF262" s="40">
        <v>2894.0500000000006</v>
      </c>
      <c r="AG262" s="40">
        <v>520.94999999999868</v>
      </c>
      <c r="AH262" s="40">
        <v>3415</v>
      </c>
      <c r="AI262" s="40">
        <v>2894.0500000000006</v>
      </c>
      <c r="AJ262" s="40">
        <v>520.94999999999868</v>
      </c>
      <c r="AK262" s="40">
        <v>3415</v>
      </c>
      <c r="AL262" s="24" t="s">
        <v>1694</v>
      </c>
      <c r="AN262" s="24" t="s">
        <v>1694</v>
      </c>
      <c r="AO262" s="21">
        <v>1</v>
      </c>
      <c r="AP262" s="21">
        <v>-2894.05</v>
      </c>
      <c r="AQ262" s="21">
        <v>-520.95000000000005</v>
      </c>
      <c r="AR262" s="21">
        <v>-3415</v>
      </c>
      <c r="AS262" s="21" t="str">
        <f t="shared" si="20"/>
        <v>F NÂ° F001-00009370</v>
      </c>
      <c r="AT262" s="21">
        <f t="shared" si="21"/>
        <v>1</v>
      </c>
      <c r="AU262" s="21">
        <f t="shared" si="22"/>
        <v>0</v>
      </c>
      <c r="AW262" s="8" t="s">
        <v>560</v>
      </c>
      <c r="AX262" s="39">
        <v>2894.0500000000006</v>
      </c>
      <c r="AY262" s="39">
        <v>520.94999999999993</v>
      </c>
      <c r="AZ262" s="39">
        <v>3415</v>
      </c>
      <c r="BA262">
        <f t="shared" si="23"/>
        <v>0</v>
      </c>
      <c r="BB262">
        <f t="shared" si="24"/>
        <v>1</v>
      </c>
      <c r="BJ262" s="24" t="s">
        <v>1694</v>
      </c>
      <c r="BK262" s="40">
        <v>19</v>
      </c>
      <c r="BL262" s="40">
        <v>2894.0500000000006</v>
      </c>
      <c r="BM262" s="40">
        <v>520.94999999999868</v>
      </c>
      <c r="BN262" s="40">
        <v>3415</v>
      </c>
      <c r="BO262"/>
      <c r="BP262"/>
      <c r="BQ262"/>
      <c r="BR262"/>
      <c r="BS262"/>
      <c r="BT262"/>
      <c r="DE262" s="24" t="s">
        <v>42</v>
      </c>
      <c r="DF262" s="40">
        <v>0</v>
      </c>
      <c r="DG262" s="40">
        <v>0</v>
      </c>
      <c r="DH262" s="40">
        <v>0</v>
      </c>
    </row>
    <row r="263" spans="4:112">
      <c r="D263" s="24" t="s">
        <v>729</v>
      </c>
      <c r="E263" s="21">
        <v>3</v>
      </c>
      <c r="G263"/>
      <c r="H263"/>
      <c r="AD263" s="24" t="s">
        <v>1686</v>
      </c>
      <c r="AE263" s="40">
        <v>18</v>
      </c>
      <c r="AF263" s="40">
        <v>3226.2299999999991</v>
      </c>
      <c r="AG263" s="40">
        <v>580.76999999999907</v>
      </c>
      <c r="AH263" s="40">
        <v>3807</v>
      </c>
      <c r="AI263" s="40">
        <v>3226.2299999999991</v>
      </c>
      <c r="AJ263" s="40">
        <v>580.76999999999907</v>
      </c>
      <c r="AK263" s="40">
        <v>3807</v>
      </c>
      <c r="AL263" s="24" t="s">
        <v>1686</v>
      </c>
      <c r="AN263" s="24" t="s">
        <v>1686</v>
      </c>
      <c r="AO263" s="21">
        <v>1</v>
      </c>
      <c r="AP263" s="21">
        <v>-3226.23</v>
      </c>
      <c r="AQ263" s="21">
        <v>-580.77</v>
      </c>
      <c r="AR263" s="21">
        <v>-3807</v>
      </c>
      <c r="AS263" s="21" t="str">
        <f t="shared" si="20"/>
        <v>F NÂ° F001-00009487</v>
      </c>
      <c r="AT263" s="21">
        <f t="shared" si="21"/>
        <v>1</v>
      </c>
      <c r="AU263" s="21">
        <f t="shared" si="22"/>
        <v>0</v>
      </c>
      <c r="AW263" s="8" t="s">
        <v>457</v>
      </c>
      <c r="AX263" s="39">
        <v>3226.2299999999991</v>
      </c>
      <c r="AY263" s="39">
        <v>580.77</v>
      </c>
      <c r="AZ263" s="39">
        <v>3807</v>
      </c>
      <c r="BA263">
        <f t="shared" si="23"/>
        <v>0</v>
      </c>
      <c r="BB263">
        <f t="shared" si="24"/>
        <v>1</v>
      </c>
      <c r="BJ263" s="24" t="s">
        <v>1686</v>
      </c>
      <c r="BK263" s="40">
        <v>18</v>
      </c>
      <c r="BL263" s="40">
        <v>3226.2299999999991</v>
      </c>
      <c r="BM263" s="40">
        <v>580.76999999999907</v>
      </c>
      <c r="BN263" s="40">
        <v>3807</v>
      </c>
      <c r="BO263"/>
      <c r="BP263"/>
      <c r="BQ263"/>
      <c r="BR263"/>
      <c r="BS263"/>
      <c r="BT263"/>
      <c r="DE263" s="38" t="s">
        <v>42</v>
      </c>
      <c r="DF263" s="40">
        <v>0</v>
      </c>
      <c r="DG263" s="40">
        <v>0</v>
      </c>
      <c r="DH263" s="40">
        <v>0</v>
      </c>
    </row>
    <row r="264" spans="4:112">
      <c r="D264" s="24" t="s">
        <v>730</v>
      </c>
      <c r="E264" s="21">
        <v>5</v>
      </c>
      <c r="G264"/>
      <c r="H264"/>
      <c r="AD264" s="24" t="s">
        <v>528</v>
      </c>
      <c r="AE264" s="40">
        <v>4</v>
      </c>
      <c r="AF264" s="40">
        <v>100.27</v>
      </c>
      <c r="AG264" s="40">
        <v>18.059999999999999</v>
      </c>
      <c r="AH264" s="40">
        <v>118.33000000000001</v>
      </c>
      <c r="AI264" s="40">
        <v>100.27</v>
      </c>
      <c r="AJ264" s="40">
        <v>18.059999999999999</v>
      </c>
      <c r="AK264" s="40">
        <v>118.33000000000001</v>
      </c>
      <c r="AL264" s="24" t="s">
        <v>528</v>
      </c>
      <c r="AN264" s="24" t="s">
        <v>528</v>
      </c>
      <c r="AO264" s="21">
        <v>1</v>
      </c>
      <c r="AP264" s="21">
        <v>-100.27</v>
      </c>
      <c r="AQ264" s="21">
        <v>-18.059999999999999</v>
      </c>
      <c r="AR264" s="21">
        <v>-118.33</v>
      </c>
      <c r="AS264" s="21" t="str">
        <f t="shared" si="20"/>
        <v>F S002-191441554</v>
      </c>
      <c r="AT264" s="21">
        <f t="shared" si="21"/>
        <v>1</v>
      </c>
      <c r="AU264" s="21">
        <f t="shared" si="22"/>
        <v>0</v>
      </c>
      <c r="AW264" s="8" t="s">
        <v>528</v>
      </c>
      <c r="AX264" s="39">
        <v>100.27</v>
      </c>
      <c r="AY264" s="39">
        <v>18.059999999999999</v>
      </c>
      <c r="AZ264" s="39">
        <v>118.33000000000001</v>
      </c>
      <c r="BA264">
        <f t="shared" si="23"/>
        <v>1</v>
      </c>
      <c r="BB264">
        <f t="shared" si="24"/>
        <v>1</v>
      </c>
      <c r="BJ264" s="24" t="s">
        <v>528</v>
      </c>
      <c r="BK264" s="40">
        <v>4</v>
      </c>
      <c r="BL264" s="40">
        <v>100.27</v>
      </c>
      <c r="BM264" s="40">
        <v>18.059999999999999</v>
      </c>
      <c r="BN264" s="40">
        <v>118.33000000000001</v>
      </c>
      <c r="BO264"/>
      <c r="BP264"/>
      <c r="BQ264"/>
      <c r="BR264"/>
      <c r="BS264"/>
      <c r="BT264"/>
      <c r="DE264" s="24" t="s">
        <v>41</v>
      </c>
      <c r="DF264" s="33">
        <v>671100.61826999998</v>
      </c>
      <c r="DG264" s="33">
        <v>100981.31286999988</v>
      </c>
      <c r="DH264" s="33">
        <v>772081.93114000012</v>
      </c>
    </row>
    <row r="265" spans="4:112">
      <c r="D265" s="24" t="s">
        <v>731</v>
      </c>
      <c r="E265" s="21">
        <v>1</v>
      </c>
      <c r="G265"/>
      <c r="H265"/>
      <c r="AD265" s="24" t="s">
        <v>421</v>
      </c>
      <c r="AE265" s="40">
        <v>1</v>
      </c>
      <c r="AF265" s="40">
        <v>626.19000000000005</v>
      </c>
      <c r="AG265" s="40">
        <v>112.709999999999</v>
      </c>
      <c r="AH265" s="40">
        <v>738.9</v>
      </c>
      <c r="AI265" s="40">
        <v>626.19000000000005</v>
      </c>
      <c r="AJ265" s="40">
        <v>112.709999999999</v>
      </c>
      <c r="AK265" s="40">
        <v>738.9</v>
      </c>
      <c r="AL265" s="24" t="s">
        <v>421</v>
      </c>
      <c r="AN265" s="24" t="s">
        <v>421</v>
      </c>
      <c r="AO265" s="21">
        <v>1</v>
      </c>
      <c r="AP265" s="21">
        <v>-626.19000000000005</v>
      </c>
      <c r="AQ265" s="21">
        <v>-112.71</v>
      </c>
      <c r="AR265" s="21">
        <v>-738.9</v>
      </c>
      <c r="AS265" s="21" t="str">
        <f t="shared" si="20"/>
        <v>F S108-00389525</v>
      </c>
      <c r="AT265" s="21">
        <f t="shared" si="21"/>
        <v>1</v>
      </c>
      <c r="AU265" s="21">
        <f t="shared" si="22"/>
        <v>0</v>
      </c>
      <c r="AW265" s="8" t="s">
        <v>421</v>
      </c>
      <c r="AX265" s="39">
        <v>626.19000000000005</v>
      </c>
      <c r="AY265" s="39">
        <v>112.71</v>
      </c>
      <c r="AZ265" s="39">
        <v>738.9</v>
      </c>
      <c r="BA265">
        <f t="shared" si="23"/>
        <v>1</v>
      </c>
      <c r="BB265">
        <f t="shared" si="24"/>
        <v>1</v>
      </c>
      <c r="BJ265" s="24" t="s">
        <v>421</v>
      </c>
      <c r="BK265" s="40">
        <v>1</v>
      </c>
      <c r="BL265" s="40">
        <v>626.19000000000005</v>
      </c>
      <c r="BM265" s="40">
        <v>112.709999999999</v>
      </c>
      <c r="BN265" s="40">
        <v>738.9</v>
      </c>
      <c r="BO265"/>
      <c r="BP265"/>
      <c r="BQ265"/>
      <c r="BR265"/>
      <c r="BS265"/>
      <c r="BT265"/>
    </row>
    <row r="266" spans="4:112">
      <c r="D266" s="24" t="s">
        <v>1706</v>
      </c>
      <c r="E266" s="21">
        <v>19</v>
      </c>
      <c r="G266"/>
      <c r="H266"/>
      <c r="AD266" s="24" t="s">
        <v>715</v>
      </c>
      <c r="AE266" s="40">
        <v>1</v>
      </c>
      <c r="AF266" s="40">
        <v>25.33</v>
      </c>
      <c r="AG266" s="40">
        <v>4.5599999999999996</v>
      </c>
      <c r="AH266" s="40">
        <v>29.89</v>
      </c>
      <c r="AI266" s="40">
        <v>25.33</v>
      </c>
      <c r="AJ266" s="40">
        <v>4.5599999999999996</v>
      </c>
      <c r="AK266" s="40">
        <v>29.89</v>
      </c>
      <c r="AL266" s="24" t="s">
        <v>715</v>
      </c>
      <c r="AN266" s="24" t="s">
        <v>715</v>
      </c>
      <c r="AO266" s="21">
        <v>1</v>
      </c>
      <c r="AP266" s="21">
        <v>-25.33</v>
      </c>
      <c r="AQ266" s="21">
        <v>-4.5599999999999996</v>
      </c>
      <c r="AR266" s="21">
        <v>-29.89</v>
      </c>
      <c r="AS266" s="21" t="str">
        <f t="shared" si="20"/>
        <v>F SB01-0555279995</v>
      </c>
      <c r="AT266" s="21">
        <f t="shared" si="21"/>
        <v>1</v>
      </c>
      <c r="AU266" s="21">
        <f t="shared" si="22"/>
        <v>0</v>
      </c>
      <c r="AW266" s="8" t="s">
        <v>715</v>
      </c>
      <c r="AX266" s="39">
        <v>25.33</v>
      </c>
      <c r="AY266" s="39">
        <v>4.5599999999999996</v>
      </c>
      <c r="AZ266" s="39">
        <v>29.89</v>
      </c>
      <c r="BA266">
        <f t="shared" si="23"/>
        <v>1</v>
      </c>
      <c r="BB266">
        <f t="shared" si="24"/>
        <v>1</v>
      </c>
      <c r="BJ266" s="24" t="s">
        <v>715</v>
      </c>
      <c r="BK266" s="40">
        <v>1</v>
      </c>
      <c r="BL266" s="40">
        <v>25.33</v>
      </c>
      <c r="BM266" s="40">
        <v>4.5599999999999996</v>
      </c>
      <c r="BN266" s="40">
        <v>29.89</v>
      </c>
      <c r="BO266"/>
      <c r="BP266"/>
      <c r="BQ266"/>
      <c r="BR266"/>
      <c r="BS266"/>
      <c r="BT266"/>
    </row>
    <row r="267" spans="4:112">
      <c r="D267" s="24" t="s">
        <v>735</v>
      </c>
      <c r="E267" s="21">
        <v>1</v>
      </c>
      <c r="G267"/>
      <c r="H267"/>
      <c r="AD267" s="24" t="s">
        <v>1641</v>
      </c>
      <c r="AE267" s="40">
        <v>1</v>
      </c>
      <c r="AF267" s="40">
        <v>104</v>
      </c>
      <c r="AG267" s="40">
        <v>0</v>
      </c>
      <c r="AH267" s="40">
        <v>104</v>
      </c>
      <c r="AI267" s="40">
        <v>104</v>
      </c>
      <c r="AJ267" s="40">
        <v>0</v>
      </c>
      <c r="AK267" s="40">
        <v>104</v>
      </c>
      <c r="AL267" s="24" t="s">
        <v>1641</v>
      </c>
      <c r="AN267" s="24" t="s">
        <v>1641</v>
      </c>
      <c r="AO267" s="21">
        <v>1</v>
      </c>
      <c r="AP267" s="21">
        <v>-104</v>
      </c>
      <c r="AR267" s="21">
        <v>-104</v>
      </c>
      <c r="AS267" s="21" t="str">
        <f t="shared" si="20"/>
        <v>F001-00002213</v>
      </c>
      <c r="AT267" s="21">
        <f t="shared" si="21"/>
        <v>1</v>
      </c>
      <c r="AU267" s="21">
        <f t="shared" si="22"/>
        <v>0</v>
      </c>
      <c r="AW267" s="8" t="s">
        <v>1641</v>
      </c>
      <c r="AX267" s="39">
        <v>104</v>
      </c>
      <c r="AY267" s="39">
        <v>0</v>
      </c>
      <c r="AZ267" s="39">
        <v>104</v>
      </c>
      <c r="BA267">
        <f t="shared" si="23"/>
        <v>1</v>
      </c>
      <c r="BB267">
        <f t="shared" si="24"/>
        <v>1</v>
      </c>
      <c r="BJ267" s="24" t="s">
        <v>1641</v>
      </c>
      <c r="BK267" s="40">
        <v>1</v>
      </c>
      <c r="BL267" s="40">
        <v>104</v>
      </c>
      <c r="BM267" s="40">
        <v>0</v>
      </c>
      <c r="BN267" s="40">
        <v>104</v>
      </c>
      <c r="BO267"/>
      <c r="BP267"/>
      <c r="BQ267"/>
      <c r="BR267"/>
      <c r="BS267"/>
      <c r="BT267"/>
    </row>
    <row r="268" spans="4:112">
      <c r="D268" s="24" t="s">
        <v>739</v>
      </c>
      <c r="E268" s="21">
        <v>1</v>
      </c>
      <c r="G268"/>
      <c r="H268"/>
      <c r="AD268" s="24" t="s">
        <v>309</v>
      </c>
      <c r="AE268" s="40">
        <v>1</v>
      </c>
      <c r="AF268" s="40">
        <v>20.9</v>
      </c>
      <c r="AG268" s="40">
        <v>0</v>
      </c>
      <c r="AH268" s="40">
        <v>20.9</v>
      </c>
      <c r="AI268" s="40">
        <v>20.9</v>
      </c>
      <c r="AJ268" s="40">
        <v>0</v>
      </c>
      <c r="AK268" s="40">
        <v>20.9</v>
      </c>
      <c r="AL268" s="24" t="s">
        <v>309</v>
      </c>
      <c r="AN268" s="24" t="s">
        <v>309</v>
      </c>
      <c r="AO268" s="21">
        <v>1</v>
      </c>
      <c r="AP268" s="21">
        <v>-20.9</v>
      </c>
      <c r="AR268" s="21">
        <v>-20.9</v>
      </c>
      <c r="AS268" s="21" t="str">
        <f t="shared" si="20"/>
        <v>F001-00007397</v>
      </c>
      <c r="AT268" s="21">
        <f t="shared" si="21"/>
        <v>1</v>
      </c>
      <c r="AU268" s="21">
        <f t="shared" si="22"/>
        <v>0</v>
      </c>
      <c r="AW268" s="8" t="s">
        <v>309</v>
      </c>
      <c r="AX268" s="39">
        <v>20.9</v>
      </c>
      <c r="AY268" s="39">
        <v>0</v>
      </c>
      <c r="AZ268" s="39">
        <v>20.9</v>
      </c>
      <c r="BA268">
        <f t="shared" si="23"/>
        <v>1</v>
      </c>
      <c r="BB268">
        <f t="shared" si="24"/>
        <v>1</v>
      </c>
      <c r="BJ268" s="24" t="s">
        <v>309</v>
      </c>
      <c r="BK268" s="40">
        <v>1</v>
      </c>
      <c r="BL268" s="40">
        <v>20.9</v>
      </c>
      <c r="BM268" s="40">
        <v>0</v>
      </c>
      <c r="BN268" s="40">
        <v>20.9</v>
      </c>
      <c r="BO268"/>
      <c r="BP268"/>
      <c r="BQ268"/>
      <c r="BR268"/>
      <c r="BS268"/>
      <c r="BT268"/>
    </row>
    <row r="269" spans="4:112">
      <c r="D269" s="24" t="s">
        <v>737</v>
      </c>
      <c r="E269" s="21">
        <v>5</v>
      </c>
      <c r="G269"/>
      <c r="H269"/>
      <c r="AD269" s="24" t="s">
        <v>1684</v>
      </c>
      <c r="AE269" s="40">
        <v>2</v>
      </c>
      <c r="AF269" s="40">
        <v>66.86</v>
      </c>
      <c r="AG269" s="40">
        <v>12.039999999999988</v>
      </c>
      <c r="AH269" s="40">
        <v>78.900000000000006</v>
      </c>
      <c r="AI269" s="40">
        <v>66.86</v>
      </c>
      <c r="AJ269" s="40">
        <v>12.039999999999988</v>
      </c>
      <c r="AK269" s="40">
        <v>78.900000000000006</v>
      </c>
      <c r="AL269" s="24" t="s">
        <v>1684</v>
      </c>
      <c r="AN269" s="24" t="s">
        <v>1684</v>
      </c>
      <c r="AO269" s="21">
        <v>1</v>
      </c>
      <c r="AP269" s="21">
        <v>-66.86</v>
      </c>
      <c r="AQ269" s="21">
        <v>-12.04</v>
      </c>
      <c r="AR269" s="21">
        <v>-78.900000000000006</v>
      </c>
      <c r="AS269" s="21" t="str">
        <f t="shared" si="20"/>
        <v>F001-00008373</v>
      </c>
      <c r="AT269" s="21">
        <f t="shared" si="21"/>
        <v>1</v>
      </c>
      <c r="AU269" s="21">
        <f t="shared" si="22"/>
        <v>0</v>
      </c>
      <c r="AW269" s="8" t="s">
        <v>1684</v>
      </c>
      <c r="AX269" s="39">
        <v>66.86</v>
      </c>
      <c r="AY269" s="39">
        <v>12.04</v>
      </c>
      <c r="AZ269" s="39">
        <v>78.900000000000006</v>
      </c>
      <c r="BA269">
        <f t="shared" si="23"/>
        <v>1</v>
      </c>
      <c r="BB269">
        <f t="shared" si="24"/>
        <v>1</v>
      </c>
      <c r="BJ269" s="24" t="s">
        <v>1684</v>
      </c>
      <c r="BK269" s="40">
        <v>2</v>
      </c>
      <c r="BL269" s="40">
        <v>66.86</v>
      </c>
      <c r="BM269" s="40">
        <v>12.039999999999988</v>
      </c>
      <c r="BN269" s="40">
        <v>78.900000000000006</v>
      </c>
      <c r="BO269"/>
      <c r="BP269"/>
      <c r="BQ269"/>
      <c r="BR269"/>
      <c r="BS269"/>
      <c r="BT269"/>
    </row>
    <row r="270" spans="4:112">
      <c r="D270" s="24" t="s">
        <v>1707</v>
      </c>
      <c r="E270" s="21">
        <v>1</v>
      </c>
      <c r="G270"/>
      <c r="H270"/>
      <c r="AD270" s="24" t="s">
        <v>302</v>
      </c>
      <c r="AE270" s="40">
        <v>3</v>
      </c>
      <c r="AF270" s="40">
        <v>783.4</v>
      </c>
      <c r="AG270" s="40">
        <v>0</v>
      </c>
      <c r="AH270" s="40">
        <v>783.4</v>
      </c>
      <c r="AI270" s="40">
        <v>783.4</v>
      </c>
      <c r="AJ270" s="40">
        <v>0</v>
      </c>
      <c r="AK270" s="40">
        <v>783.4</v>
      </c>
      <c r="AL270" s="24" t="s">
        <v>302</v>
      </c>
      <c r="AN270" s="24" t="s">
        <v>302</v>
      </c>
      <c r="AO270" s="21">
        <v>1</v>
      </c>
      <c r="AP270" s="21">
        <v>-783.4</v>
      </c>
      <c r="AR270" s="21">
        <v>-783.4</v>
      </c>
      <c r="AS270" s="21" t="str">
        <f t="shared" si="20"/>
        <v>F001-00009648</v>
      </c>
      <c r="AT270" s="21">
        <f t="shared" si="21"/>
        <v>1</v>
      </c>
      <c r="AU270" s="21">
        <f t="shared" si="22"/>
        <v>0</v>
      </c>
      <c r="AW270" s="8" t="s">
        <v>302</v>
      </c>
      <c r="AX270" s="39">
        <v>783.4</v>
      </c>
      <c r="AY270" s="39">
        <v>0</v>
      </c>
      <c r="AZ270" s="39">
        <v>783.4</v>
      </c>
      <c r="BA270">
        <f t="shared" si="23"/>
        <v>1</v>
      </c>
      <c r="BB270">
        <f t="shared" si="24"/>
        <v>1</v>
      </c>
      <c r="BJ270" s="24" t="s">
        <v>302</v>
      </c>
      <c r="BK270" s="40">
        <v>3</v>
      </c>
      <c r="BL270" s="40">
        <v>783.4</v>
      </c>
      <c r="BM270" s="40">
        <v>0</v>
      </c>
      <c r="BN270" s="40">
        <v>783.4</v>
      </c>
      <c r="BO270"/>
      <c r="BP270"/>
      <c r="BQ270"/>
      <c r="BR270"/>
      <c r="BS270"/>
      <c r="BT270"/>
    </row>
    <row r="271" spans="4:112">
      <c r="D271" s="24" t="s">
        <v>1708</v>
      </c>
      <c r="E271" s="21">
        <v>2</v>
      </c>
      <c r="G271"/>
      <c r="H271"/>
      <c r="AD271" s="24" t="s">
        <v>1633</v>
      </c>
      <c r="AE271" s="40">
        <v>12</v>
      </c>
      <c r="AF271" s="40">
        <v>2002.56</v>
      </c>
      <c r="AG271" s="40">
        <v>360.43999999999846</v>
      </c>
      <c r="AH271" s="40">
        <v>2363</v>
      </c>
      <c r="AI271" s="40">
        <v>2002.56</v>
      </c>
      <c r="AJ271" s="40">
        <v>360.43999999999846</v>
      </c>
      <c r="AK271" s="40">
        <v>2363</v>
      </c>
      <c r="AL271" s="24" t="s">
        <v>1633</v>
      </c>
      <c r="AN271" s="24" t="s">
        <v>1633</v>
      </c>
      <c r="AO271" s="21">
        <v>1</v>
      </c>
      <c r="AP271" s="21">
        <v>-2002.56</v>
      </c>
      <c r="AQ271" s="21">
        <v>-360.44</v>
      </c>
      <c r="AR271" s="21">
        <v>-2363</v>
      </c>
      <c r="AS271" s="21" t="str">
        <f t="shared" si="20"/>
        <v>F001-00009665</v>
      </c>
      <c r="AT271" s="21">
        <f t="shared" si="21"/>
        <v>1</v>
      </c>
      <c r="AU271" s="21">
        <f t="shared" si="22"/>
        <v>0</v>
      </c>
      <c r="AW271" s="8" t="s">
        <v>1633</v>
      </c>
      <c r="AX271" s="39">
        <v>2002.56</v>
      </c>
      <c r="AY271" s="39">
        <v>360.44</v>
      </c>
      <c r="AZ271" s="39">
        <v>2363</v>
      </c>
      <c r="BA271">
        <f t="shared" si="23"/>
        <v>1</v>
      </c>
      <c r="BB271">
        <f t="shared" si="24"/>
        <v>1</v>
      </c>
      <c r="BJ271" s="24" t="s">
        <v>1633</v>
      </c>
      <c r="BK271" s="40">
        <v>12</v>
      </c>
      <c r="BL271" s="40">
        <v>2002.56</v>
      </c>
      <c r="BM271" s="40">
        <v>360.43999999999846</v>
      </c>
      <c r="BN271" s="40">
        <v>2363</v>
      </c>
      <c r="BO271"/>
      <c r="BP271"/>
      <c r="BQ271"/>
      <c r="BR271"/>
      <c r="BS271"/>
      <c r="BT271"/>
    </row>
    <row r="272" spans="4:112">
      <c r="D272" s="24" t="s">
        <v>748</v>
      </c>
      <c r="E272" s="21">
        <v>1</v>
      </c>
      <c r="G272"/>
      <c r="H272"/>
      <c r="AD272" s="24" t="s">
        <v>364</v>
      </c>
      <c r="AE272" s="40">
        <v>1</v>
      </c>
      <c r="AF272" s="40">
        <v>217</v>
      </c>
      <c r="AG272" s="40">
        <v>0</v>
      </c>
      <c r="AH272" s="40">
        <v>217</v>
      </c>
      <c r="AI272" s="40">
        <v>217</v>
      </c>
      <c r="AJ272" s="40">
        <v>0</v>
      </c>
      <c r="AK272" s="40">
        <v>217</v>
      </c>
      <c r="AL272" s="24" t="s">
        <v>364</v>
      </c>
      <c r="AN272" s="24" t="s">
        <v>364</v>
      </c>
      <c r="AO272" s="21">
        <v>1</v>
      </c>
      <c r="AP272" s="21">
        <v>-217</v>
      </c>
      <c r="AR272" s="21">
        <v>-217</v>
      </c>
      <c r="AS272" s="21" t="str">
        <f t="shared" si="20"/>
        <v>F001-00009925</v>
      </c>
      <c r="AT272" s="21">
        <f t="shared" si="21"/>
        <v>1</v>
      </c>
      <c r="AU272" s="21">
        <f t="shared" si="22"/>
        <v>0</v>
      </c>
      <c r="AW272" s="8" t="s">
        <v>364</v>
      </c>
      <c r="AX272" s="39">
        <v>217</v>
      </c>
      <c r="AY272" s="39">
        <v>0</v>
      </c>
      <c r="AZ272" s="39">
        <v>217</v>
      </c>
      <c r="BA272">
        <f t="shared" si="23"/>
        <v>1</v>
      </c>
      <c r="BB272">
        <f t="shared" si="24"/>
        <v>1</v>
      </c>
      <c r="BJ272" s="24" t="s">
        <v>364</v>
      </c>
      <c r="BK272" s="40">
        <v>1</v>
      </c>
      <c r="BL272" s="40">
        <v>217</v>
      </c>
      <c r="BM272" s="40">
        <v>0</v>
      </c>
      <c r="BN272" s="40">
        <v>217</v>
      </c>
      <c r="BO272"/>
      <c r="BP272"/>
      <c r="BQ272"/>
      <c r="BR272"/>
      <c r="BS272"/>
      <c r="BT272"/>
    </row>
    <row r="273" spans="4:72">
      <c r="D273" s="24" t="s">
        <v>746</v>
      </c>
      <c r="E273" s="21">
        <v>1</v>
      </c>
      <c r="G273"/>
      <c r="H273"/>
      <c r="AD273" s="24" t="s">
        <v>1639</v>
      </c>
      <c r="AE273" s="40">
        <v>3</v>
      </c>
      <c r="AF273" s="40">
        <v>88.81</v>
      </c>
      <c r="AG273" s="40">
        <v>15.989999999999981</v>
      </c>
      <c r="AH273" s="40">
        <v>104.80000000000001</v>
      </c>
      <c r="AI273" s="40">
        <v>88.81</v>
      </c>
      <c r="AJ273" s="40">
        <v>15.989999999999981</v>
      </c>
      <c r="AK273" s="40">
        <v>104.80000000000001</v>
      </c>
      <c r="AL273" s="24" t="s">
        <v>1639</v>
      </c>
      <c r="AN273" s="24" t="s">
        <v>1639</v>
      </c>
      <c r="AO273" s="21">
        <v>1</v>
      </c>
      <c r="AP273" s="21">
        <v>-88.81</v>
      </c>
      <c r="AQ273" s="21">
        <v>-15.99</v>
      </c>
      <c r="AR273" s="21">
        <v>-104.8</v>
      </c>
      <c r="AS273" s="21" t="str">
        <f t="shared" si="20"/>
        <v>F001-00010802</v>
      </c>
      <c r="AT273" s="21">
        <f t="shared" si="21"/>
        <v>1</v>
      </c>
      <c r="AU273" s="21">
        <f t="shared" si="22"/>
        <v>0</v>
      </c>
      <c r="AW273" s="8" t="s">
        <v>1639</v>
      </c>
      <c r="AX273" s="39">
        <v>88.81</v>
      </c>
      <c r="AY273" s="39">
        <v>15.99</v>
      </c>
      <c r="AZ273" s="39">
        <v>104.80000000000001</v>
      </c>
      <c r="BA273">
        <f t="shared" si="23"/>
        <v>1</v>
      </c>
      <c r="BB273">
        <f t="shared" si="24"/>
        <v>1</v>
      </c>
      <c r="BJ273" s="24" t="s">
        <v>1639</v>
      </c>
      <c r="BK273" s="40">
        <v>3</v>
      </c>
      <c r="BL273" s="40">
        <v>88.81</v>
      </c>
      <c r="BM273" s="40">
        <v>15.989999999999981</v>
      </c>
      <c r="BN273" s="40">
        <v>104.80000000000001</v>
      </c>
      <c r="BO273"/>
      <c r="BP273"/>
      <c r="BQ273"/>
      <c r="BR273"/>
      <c r="BS273"/>
      <c r="BT273"/>
    </row>
    <row r="274" spans="4:72">
      <c r="D274" s="24" t="s">
        <v>1709</v>
      </c>
      <c r="E274" s="21">
        <v>1</v>
      </c>
      <c r="G274"/>
      <c r="H274"/>
      <c r="AD274" s="24" t="s">
        <v>1626</v>
      </c>
      <c r="AE274" s="40">
        <v>2</v>
      </c>
      <c r="AF274" s="40">
        <v>2477</v>
      </c>
      <c r="AG274" s="40">
        <v>445.85999999999899</v>
      </c>
      <c r="AH274" s="40">
        <v>2922.8599999999997</v>
      </c>
      <c r="AI274" s="40">
        <v>2477</v>
      </c>
      <c r="AJ274" s="40">
        <v>445.85999999999899</v>
      </c>
      <c r="AK274" s="40">
        <v>2922.8599999999997</v>
      </c>
      <c r="AL274" s="24" t="s">
        <v>1626</v>
      </c>
      <c r="AN274" s="24" t="s">
        <v>1626</v>
      </c>
      <c r="AO274" s="21">
        <v>1</v>
      </c>
      <c r="AP274" s="21">
        <v>-2477</v>
      </c>
      <c r="AQ274" s="21">
        <v>-445.86</v>
      </c>
      <c r="AR274" s="21">
        <v>-2922.86</v>
      </c>
      <c r="AS274" s="21" t="str">
        <f t="shared" si="20"/>
        <v>F001-00025751</v>
      </c>
      <c r="AT274" s="21">
        <f t="shared" si="21"/>
        <v>1</v>
      </c>
      <c r="AU274" s="21">
        <f t="shared" si="22"/>
        <v>0</v>
      </c>
      <c r="AW274" s="8" t="s">
        <v>1626</v>
      </c>
      <c r="AX274" s="39">
        <v>2477</v>
      </c>
      <c r="AY274" s="39">
        <v>445.86</v>
      </c>
      <c r="AZ274" s="39">
        <v>2922.8599999999997</v>
      </c>
      <c r="BA274">
        <f t="shared" si="23"/>
        <v>1</v>
      </c>
      <c r="BB274">
        <f t="shared" si="24"/>
        <v>1</v>
      </c>
      <c r="BJ274" s="24" t="s">
        <v>1626</v>
      </c>
      <c r="BK274" s="40">
        <v>2</v>
      </c>
      <c r="BL274" s="40">
        <v>2477</v>
      </c>
      <c r="BM274" s="40">
        <v>445.85999999999899</v>
      </c>
      <c r="BN274" s="40">
        <v>2922.8599999999997</v>
      </c>
      <c r="BO274"/>
      <c r="BP274"/>
      <c r="BQ274"/>
      <c r="BR274"/>
      <c r="BS274"/>
      <c r="BT274"/>
    </row>
    <row r="275" spans="4:72">
      <c r="D275" s="24" t="s">
        <v>751</v>
      </c>
      <c r="E275" s="21">
        <v>1</v>
      </c>
      <c r="G275"/>
      <c r="H275"/>
      <c r="AD275" s="24" t="s">
        <v>1672</v>
      </c>
      <c r="AE275" s="40">
        <v>1</v>
      </c>
      <c r="AF275" s="40">
        <v>2550</v>
      </c>
      <c r="AG275" s="40">
        <v>459</v>
      </c>
      <c r="AH275" s="40">
        <v>3009</v>
      </c>
      <c r="AI275" s="40">
        <v>2550</v>
      </c>
      <c r="AJ275" s="40">
        <v>459</v>
      </c>
      <c r="AK275" s="40">
        <v>3009</v>
      </c>
      <c r="AL275" s="24" t="s">
        <v>1672</v>
      </c>
      <c r="AN275" s="24" t="s">
        <v>1672</v>
      </c>
      <c r="AO275" s="21">
        <v>1</v>
      </c>
      <c r="AP275" s="21">
        <v>-2550</v>
      </c>
      <c r="AQ275" s="21">
        <v>-459</v>
      </c>
      <c r="AR275" s="21">
        <v>-3009</v>
      </c>
      <c r="AS275" s="21" t="str">
        <f t="shared" si="20"/>
        <v>F002-00001533</v>
      </c>
      <c r="AT275" s="21">
        <f t="shared" si="21"/>
        <v>1</v>
      </c>
      <c r="AU275" s="21">
        <f t="shared" si="22"/>
        <v>0</v>
      </c>
      <c r="AW275" s="8" t="s">
        <v>1672</v>
      </c>
      <c r="AX275" s="39">
        <v>2550</v>
      </c>
      <c r="AY275" s="39">
        <v>459</v>
      </c>
      <c r="AZ275" s="39">
        <v>3009</v>
      </c>
      <c r="BA275">
        <f t="shared" si="23"/>
        <v>1</v>
      </c>
      <c r="BB275">
        <f t="shared" si="24"/>
        <v>1</v>
      </c>
      <c r="BJ275" s="24" t="s">
        <v>1672</v>
      </c>
      <c r="BK275" s="40">
        <v>1</v>
      </c>
      <c r="BL275" s="40">
        <v>2550</v>
      </c>
      <c r="BM275" s="40">
        <v>459</v>
      </c>
      <c r="BN275" s="40">
        <v>3009</v>
      </c>
      <c r="BO275"/>
      <c r="BP275"/>
      <c r="BQ275"/>
      <c r="BR275"/>
      <c r="BS275"/>
      <c r="BT275"/>
    </row>
    <row r="276" spans="4:72">
      <c r="D276" s="24" t="s">
        <v>752</v>
      </c>
      <c r="E276" s="21">
        <v>1</v>
      </c>
      <c r="G276"/>
      <c r="H276"/>
      <c r="AD276" s="24" t="s">
        <v>176</v>
      </c>
      <c r="AE276" s="40">
        <v>1</v>
      </c>
      <c r="AF276" s="40">
        <v>450</v>
      </c>
      <c r="AG276" s="40">
        <v>81</v>
      </c>
      <c r="AH276" s="40">
        <v>531</v>
      </c>
      <c r="AI276" s="40">
        <v>450</v>
      </c>
      <c r="AJ276" s="40">
        <v>81</v>
      </c>
      <c r="AK276" s="40">
        <v>531</v>
      </c>
      <c r="AL276" s="24" t="s">
        <v>176</v>
      </c>
      <c r="AN276" s="24" t="s">
        <v>176</v>
      </c>
      <c r="AO276" s="21">
        <v>1</v>
      </c>
      <c r="AP276" s="21">
        <v>-450</v>
      </c>
      <c r="AQ276" s="21">
        <v>-81</v>
      </c>
      <c r="AR276" s="21">
        <v>-531</v>
      </c>
      <c r="AS276" s="21" t="str">
        <f t="shared" si="20"/>
        <v>F002-00001584</v>
      </c>
      <c r="AT276" s="21">
        <f t="shared" si="21"/>
        <v>1</v>
      </c>
      <c r="AU276" s="21">
        <f t="shared" si="22"/>
        <v>0</v>
      </c>
      <c r="AW276" s="8" t="s">
        <v>176</v>
      </c>
      <c r="AX276" s="39">
        <v>450</v>
      </c>
      <c r="AY276" s="39">
        <v>81</v>
      </c>
      <c r="AZ276" s="39">
        <v>531</v>
      </c>
      <c r="BA276">
        <f t="shared" si="23"/>
        <v>1</v>
      </c>
      <c r="BB276">
        <f t="shared" si="24"/>
        <v>1</v>
      </c>
      <c r="BJ276" s="24" t="s">
        <v>176</v>
      </c>
      <c r="BK276" s="40">
        <v>1</v>
      </c>
      <c r="BL276" s="40">
        <v>450</v>
      </c>
      <c r="BM276" s="40">
        <v>81</v>
      </c>
      <c r="BN276" s="40">
        <v>531</v>
      </c>
      <c r="BO276"/>
      <c r="BP276"/>
      <c r="BQ276"/>
      <c r="BR276"/>
      <c r="BS276"/>
      <c r="BT276"/>
    </row>
    <row r="277" spans="4:72">
      <c r="D277" s="24" t="s">
        <v>750</v>
      </c>
      <c r="E277" s="21">
        <v>1</v>
      </c>
      <c r="G277"/>
      <c r="H277"/>
      <c r="AD277" s="24" t="s">
        <v>374</v>
      </c>
      <c r="AE277" s="40">
        <v>2</v>
      </c>
      <c r="AF277" s="40">
        <v>444</v>
      </c>
      <c r="AG277" s="40">
        <v>0</v>
      </c>
      <c r="AH277" s="40">
        <v>444</v>
      </c>
      <c r="AI277" s="40">
        <v>444</v>
      </c>
      <c r="AJ277" s="40">
        <v>0</v>
      </c>
      <c r="AK277" s="40">
        <v>444</v>
      </c>
      <c r="AL277" s="24" t="s">
        <v>374</v>
      </c>
      <c r="AN277" s="24" t="s">
        <v>374</v>
      </c>
      <c r="AO277" s="21">
        <v>1</v>
      </c>
      <c r="AP277" s="21">
        <v>-444</v>
      </c>
      <c r="AR277" s="21">
        <v>-444</v>
      </c>
      <c r="AS277" s="21" t="str">
        <f t="shared" si="20"/>
        <v>F003-00000798</v>
      </c>
      <c r="AT277" s="21">
        <f t="shared" si="21"/>
        <v>1</v>
      </c>
      <c r="AU277" s="21">
        <f t="shared" si="22"/>
        <v>0</v>
      </c>
      <c r="AW277" s="8" t="s">
        <v>374</v>
      </c>
      <c r="AX277" s="39">
        <v>444</v>
      </c>
      <c r="AY277" s="39">
        <v>0</v>
      </c>
      <c r="AZ277" s="39">
        <v>444</v>
      </c>
      <c r="BA277">
        <f t="shared" si="23"/>
        <v>1</v>
      </c>
      <c r="BB277">
        <f t="shared" si="24"/>
        <v>1</v>
      </c>
      <c r="BJ277" s="24" t="s">
        <v>374</v>
      </c>
      <c r="BK277" s="40">
        <v>2</v>
      </c>
      <c r="BL277" s="40">
        <v>444</v>
      </c>
      <c r="BM277" s="40">
        <v>0</v>
      </c>
      <c r="BN277" s="40">
        <v>444</v>
      </c>
      <c r="BO277"/>
      <c r="BP277"/>
      <c r="BQ277"/>
      <c r="BR277"/>
      <c r="BS277"/>
      <c r="BT277"/>
    </row>
    <row r="278" spans="4:72">
      <c r="D278" s="24" t="s">
        <v>753</v>
      </c>
      <c r="E278" s="21">
        <v>1</v>
      </c>
      <c r="G278"/>
      <c r="H278"/>
      <c r="AD278" s="24" t="s">
        <v>214</v>
      </c>
      <c r="AE278" s="40">
        <v>1</v>
      </c>
      <c r="AF278" s="40">
        <v>462</v>
      </c>
      <c r="AG278" s="40">
        <v>0</v>
      </c>
      <c r="AH278" s="40">
        <v>462</v>
      </c>
      <c r="AI278" s="40">
        <v>462</v>
      </c>
      <c r="AJ278" s="40">
        <v>0</v>
      </c>
      <c r="AK278" s="40">
        <v>462</v>
      </c>
      <c r="AL278" s="24" t="s">
        <v>214</v>
      </c>
      <c r="AN278" s="24" t="s">
        <v>214</v>
      </c>
      <c r="AO278" s="21">
        <v>1</v>
      </c>
      <c r="AP278" s="21">
        <v>-462</v>
      </c>
      <c r="AR278" s="21">
        <v>-462</v>
      </c>
      <c r="AS278" s="21" t="str">
        <f t="shared" si="20"/>
        <v>F003-00001183</v>
      </c>
      <c r="AT278" s="21">
        <f t="shared" si="21"/>
        <v>1</v>
      </c>
      <c r="AU278" s="21">
        <f t="shared" si="22"/>
        <v>0</v>
      </c>
      <c r="AW278" s="8" t="s">
        <v>214</v>
      </c>
      <c r="AX278" s="39">
        <v>462</v>
      </c>
      <c r="AY278" s="39">
        <v>0</v>
      </c>
      <c r="AZ278" s="39">
        <v>462</v>
      </c>
      <c r="BA278">
        <f t="shared" si="23"/>
        <v>1</v>
      </c>
      <c r="BB278">
        <f t="shared" si="24"/>
        <v>1</v>
      </c>
      <c r="BJ278" s="24" t="s">
        <v>214</v>
      </c>
      <c r="BK278" s="40">
        <v>1</v>
      </c>
      <c r="BL278" s="40">
        <v>462</v>
      </c>
      <c r="BM278" s="40">
        <v>0</v>
      </c>
      <c r="BN278" s="40">
        <v>462</v>
      </c>
      <c r="BO278"/>
      <c r="BP278"/>
      <c r="BQ278"/>
      <c r="BR278"/>
      <c r="BS278"/>
      <c r="BT278"/>
    </row>
    <row r="279" spans="4:72">
      <c r="D279" s="24" t="s">
        <v>1710</v>
      </c>
      <c r="E279" s="21">
        <v>1</v>
      </c>
      <c r="G279"/>
      <c r="H279"/>
      <c r="AD279" s="24" t="s">
        <v>1671</v>
      </c>
      <c r="AE279" s="40">
        <v>1</v>
      </c>
      <c r="AF279" s="40">
        <v>276</v>
      </c>
      <c r="AG279" s="40">
        <v>0</v>
      </c>
      <c r="AH279" s="40">
        <v>276</v>
      </c>
      <c r="AI279" s="40">
        <v>276</v>
      </c>
      <c r="AJ279" s="40">
        <v>0</v>
      </c>
      <c r="AK279" s="40">
        <v>276</v>
      </c>
      <c r="AL279" s="24" t="s">
        <v>1671</v>
      </c>
      <c r="AN279" s="24" t="s">
        <v>1671</v>
      </c>
      <c r="AO279" s="21">
        <v>1</v>
      </c>
      <c r="AP279" s="21">
        <v>-276</v>
      </c>
      <c r="AR279" s="21">
        <v>-276</v>
      </c>
      <c r="AS279" s="21" t="str">
        <f t="shared" si="20"/>
        <v>F003-00007219</v>
      </c>
      <c r="AT279" s="21">
        <f t="shared" si="21"/>
        <v>1</v>
      </c>
      <c r="AU279" s="21">
        <f t="shared" si="22"/>
        <v>0</v>
      </c>
      <c r="AW279" s="8" t="s">
        <v>1671</v>
      </c>
      <c r="AX279" s="39">
        <v>276</v>
      </c>
      <c r="AY279" s="39">
        <v>0</v>
      </c>
      <c r="AZ279" s="39">
        <v>276</v>
      </c>
      <c r="BA279">
        <f t="shared" si="23"/>
        <v>1</v>
      </c>
      <c r="BB279">
        <f t="shared" si="24"/>
        <v>1</v>
      </c>
      <c r="BJ279" s="24" t="s">
        <v>1671</v>
      </c>
      <c r="BK279" s="40">
        <v>1</v>
      </c>
      <c r="BL279" s="40">
        <v>276</v>
      </c>
      <c r="BM279" s="40">
        <v>0</v>
      </c>
      <c r="BN279" s="40">
        <v>276</v>
      </c>
      <c r="BO279"/>
      <c r="BP279"/>
      <c r="BQ279"/>
      <c r="BR279"/>
      <c r="BS279"/>
      <c r="BT279"/>
    </row>
    <row r="280" spans="4:72">
      <c r="D280" s="24" t="s">
        <v>755</v>
      </c>
      <c r="E280" s="21">
        <v>1</v>
      </c>
      <c r="G280"/>
      <c r="H280"/>
      <c r="AD280" s="24" t="s">
        <v>1659</v>
      </c>
      <c r="AE280" s="40">
        <v>1</v>
      </c>
      <c r="AF280" s="40">
        <v>52.97</v>
      </c>
      <c r="AG280" s="40">
        <v>9.5299999999999994</v>
      </c>
      <c r="AH280" s="40">
        <v>62.5</v>
      </c>
      <c r="AI280" s="40">
        <v>52.97</v>
      </c>
      <c r="AJ280" s="40">
        <v>9.5299999999999994</v>
      </c>
      <c r="AK280" s="40">
        <v>62.5</v>
      </c>
      <c r="AL280" s="24" t="s">
        <v>1659</v>
      </c>
      <c r="AN280" s="24" t="s">
        <v>1659</v>
      </c>
      <c r="AO280" s="21">
        <v>1</v>
      </c>
      <c r="AP280" s="21">
        <v>-52.97</v>
      </c>
      <c r="AQ280" s="21">
        <v>-9.5299999999999994</v>
      </c>
      <c r="AR280" s="21">
        <v>-62.5</v>
      </c>
      <c r="AS280" s="21" t="str">
        <f t="shared" si="20"/>
        <v>F004-00001249</v>
      </c>
      <c r="AT280" s="21">
        <f t="shared" si="21"/>
        <v>1</v>
      </c>
      <c r="AU280" s="21">
        <f t="shared" si="22"/>
        <v>0</v>
      </c>
      <c r="AW280" s="8" t="s">
        <v>1659</v>
      </c>
      <c r="AX280" s="39">
        <v>52.97</v>
      </c>
      <c r="AY280" s="39">
        <v>9.5299999999999994</v>
      </c>
      <c r="AZ280" s="39">
        <v>62.5</v>
      </c>
      <c r="BA280">
        <f t="shared" si="23"/>
        <v>1</v>
      </c>
      <c r="BB280">
        <f t="shared" si="24"/>
        <v>1</v>
      </c>
      <c r="BJ280" s="24" t="s">
        <v>1659</v>
      </c>
      <c r="BK280" s="40">
        <v>1</v>
      </c>
      <c r="BL280" s="40">
        <v>52.97</v>
      </c>
      <c r="BM280" s="40">
        <v>9.5299999999999994</v>
      </c>
      <c r="BN280" s="40">
        <v>62.5</v>
      </c>
      <c r="BO280"/>
      <c r="BP280"/>
      <c r="BQ280"/>
      <c r="BR280"/>
      <c r="BS280"/>
      <c r="BT280"/>
    </row>
    <row r="281" spans="4:72">
      <c r="D281" s="24" t="s">
        <v>759</v>
      </c>
      <c r="E281" s="21">
        <v>1</v>
      </c>
      <c r="G281"/>
      <c r="H281"/>
      <c r="AD281" s="24" t="s">
        <v>1625</v>
      </c>
      <c r="AE281" s="40">
        <v>1</v>
      </c>
      <c r="AF281" s="40">
        <v>64.5</v>
      </c>
      <c r="AG281" s="40">
        <v>0</v>
      </c>
      <c r="AH281" s="40">
        <v>64.5</v>
      </c>
      <c r="AI281" s="40">
        <v>64.5</v>
      </c>
      <c r="AJ281" s="40">
        <v>0</v>
      </c>
      <c r="AK281" s="40">
        <v>64.5</v>
      </c>
      <c r="AL281" s="24" t="s">
        <v>1625</v>
      </c>
      <c r="AN281" s="24" t="s">
        <v>1625</v>
      </c>
      <c r="AO281" s="21">
        <v>1</v>
      </c>
      <c r="AP281" s="21">
        <v>-64.5</v>
      </c>
      <c r="AR281" s="21">
        <v>-64.5</v>
      </c>
      <c r="AS281" s="21" t="str">
        <f t="shared" si="20"/>
        <v>F004-00001283</v>
      </c>
      <c r="AT281" s="21">
        <f t="shared" si="21"/>
        <v>1</v>
      </c>
      <c r="AU281" s="21">
        <f t="shared" si="22"/>
        <v>0</v>
      </c>
      <c r="AW281" s="8" t="s">
        <v>1625</v>
      </c>
      <c r="AX281" s="39">
        <v>64.5</v>
      </c>
      <c r="AY281" s="39">
        <v>0</v>
      </c>
      <c r="AZ281" s="39">
        <v>64.5</v>
      </c>
      <c r="BA281">
        <f t="shared" si="23"/>
        <v>1</v>
      </c>
      <c r="BB281">
        <f t="shared" si="24"/>
        <v>1</v>
      </c>
      <c r="BJ281" s="24" t="s">
        <v>1625</v>
      </c>
      <c r="BK281" s="40">
        <v>1</v>
      </c>
      <c r="BL281" s="40">
        <v>64.5</v>
      </c>
      <c r="BM281" s="40">
        <v>0</v>
      </c>
      <c r="BN281" s="40">
        <v>64.5</v>
      </c>
      <c r="BO281"/>
      <c r="BP281"/>
      <c r="BQ281"/>
      <c r="BR281"/>
      <c r="BS281"/>
      <c r="BT281"/>
    </row>
    <row r="282" spans="4:72">
      <c r="D282" s="24" t="s">
        <v>757</v>
      </c>
      <c r="E282" s="21">
        <v>2</v>
      </c>
      <c r="G282"/>
      <c r="H282"/>
      <c r="AD282" s="24" t="s">
        <v>1636</v>
      </c>
      <c r="AE282" s="40">
        <v>1</v>
      </c>
      <c r="AF282" s="40">
        <v>677.97</v>
      </c>
      <c r="AG282" s="40">
        <v>122.02999999999901</v>
      </c>
      <c r="AH282" s="40">
        <v>800</v>
      </c>
      <c r="AI282" s="40">
        <v>677.97</v>
      </c>
      <c r="AJ282" s="40">
        <v>122.02999999999901</v>
      </c>
      <c r="AK282" s="40">
        <v>800</v>
      </c>
      <c r="AL282" s="24" t="s">
        <v>1636</v>
      </c>
      <c r="AN282" s="24" t="s">
        <v>1636</v>
      </c>
      <c r="AO282" s="21">
        <v>1</v>
      </c>
      <c r="AP282" s="21">
        <v>-677.97</v>
      </c>
      <c r="AQ282" s="21">
        <v>-122.03</v>
      </c>
      <c r="AR282" s="21">
        <v>-800</v>
      </c>
      <c r="AS282" s="21" t="str">
        <f t="shared" si="20"/>
        <v>F004-00027539</v>
      </c>
      <c r="AT282" s="21">
        <f t="shared" si="21"/>
        <v>1</v>
      </c>
      <c r="AU282" s="21">
        <f t="shared" si="22"/>
        <v>0</v>
      </c>
      <c r="AW282" s="8" t="s">
        <v>1636</v>
      </c>
      <c r="AX282" s="39">
        <v>677.97</v>
      </c>
      <c r="AY282" s="39">
        <v>122.03</v>
      </c>
      <c r="AZ282" s="39">
        <v>800</v>
      </c>
      <c r="BA282">
        <f t="shared" si="23"/>
        <v>1</v>
      </c>
      <c r="BB282">
        <f t="shared" si="24"/>
        <v>1</v>
      </c>
      <c r="BJ282" s="24" t="s">
        <v>1636</v>
      </c>
      <c r="BK282" s="40">
        <v>1</v>
      </c>
      <c r="BL282" s="40">
        <v>677.97</v>
      </c>
      <c r="BM282" s="40">
        <v>122.02999999999901</v>
      </c>
      <c r="BN282" s="40">
        <v>800</v>
      </c>
      <c r="BO282"/>
      <c r="BP282"/>
      <c r="BQ282"/>
      <c r="BR282"/>
      <c r="BS282"/>
      <c r="BT282"/>
    </row>
    <row r="283" spans="4:72">
      <c r="D283" s="24" t="s">
        <v>1711</v>
      </c>
      <c r="E283" s="21">
        <v>1</v>
      </c>
      <c r="G283"/>
      <c r="H283"/>
      <c r="AD283" s="24" t="s">
        <v>1635</v>
      </c>
      <c r="AE283" s="40">
        <v>3</v>
      </c>
      <c r="AF283" s="40">
        <v>125.85</v>
      </c>
      <c r="AG283" s="40">
        <v>22.649999999999981</v>
      </c>
      <c r="AH283" s="40">
        <v>148.5</v>
      </c>
      <c r="AI283" s="40">
        <v>125.85</v>
      </c>
      <c r="AJ283" s="40">
        <v>22.649999999999981</v>
      </c>
      <c r="AK283" s="40">
        <v>148.5</v>
      </c>
      <c r="AL283" s="24" t="s">
        <v>1635</v>
      </c>
      <c r="AN283" s="24" t="s">
        <v>1635</v>
      </c>
      <c r="AO283" s="21">
        <v>1</v>
      </c>
      <c r="AP283" s="21">
        <v>-125.85</v>
      </c>
      <c r="AQ283" s="21">
        <v>-22.65</v>
      </c>
      <c r="AR283" s="21">
        <v>-148.5</v>
      </c>
      <c r="AS283" s="21" t="str">
        <f t="shared" si="20"/>
        <v>F004-00027540</v>
      </c>
      <c r="AT283" s="21">
        <f t="shared" si="21"/>
        <v>1</v>
      </c>
      <c r="AU283" s="21">
        <f t="shared" si="22"/>
        <v>0</v>
      </c>
      <c r="AW283" s="8" t="s">
        <v>1635</v>
      </c>
      <c r="AX283" s="39">
        <v>125.85</v>
      </c>
      <c r="AY283" s="39">
        <v>22.650000000000002</v>
      </c>
      <c r="AZ283" s="39">
        <v>148.5</v>
      </c>
      <c r="BA283">
        <f t="shared" si="23"/>
        <v>1</v>
      </c>
      <c r="BB283">
        <f t="shared" si="24"/>
        <v>1</v>
      </c>
      <c r="BJ283" s="24" t="s">
        <v>1635</v>
      </c>
      <c r="BK283" s="40">
        <v>3</v>
      </c>
      <c r="BL283" s="40">
        <v>125.85</v>
      </c>
      <c r="BM283" s="40">
        <v>22.649999999999981</v>
      </c>
      <c r="BN283" s="40">
        <v>148.5</v>
      </c>
      <c r="BO283"/>
      <c r="BP283"/>
      <c r="BQ283"/>
      <c r="BR283"/>
      <c r="BS283"/>
      <c r="BT283"/>
    </row>
    <row r="284" spans="4:72">
      <c r="D284" s="24" t="s">
        <v>762</v>
      </c>
      <c r="E284" s="21">
        <v>1</v>
      </c>
      <c r="G284"/>
      <c r="H284"/>
      <c r="AD284" s="24" t="s">
        <v>1685</v>
      </c>
      <c r="AE284" s="40">
        <v>1</v>
      </c>
      <c r="AF284" s="40">
        <v>141.5</v>
      </c>
      <c r="AG284" s="40">
        <v>0</v>
      </c>
      <c r="AH284" s="40">
        <v>141.5</v>
      </c>
      <c r="AI284" s="40">
        <v>141.5</v>
      </c>
      <c r="AJ284" s="40">
        <v>0</v>
      </c>
      <c r="AK284" s="40">
        <v>141.5</v>
      </c>
      <c r="AL284" s="24" t="s">
        <v>1685</v>
      </c>
      <c r="AN284" s="24" t="s">
        <v>1685</v>
      </c>
      <c r="AO284" s="21">
        <v>1</v>
      </c>
      <c r="AP284" s="21">
        <v>-141.5</v>
      </c>
      <c r="AR284" s="21">
        <v>-141.5</v>
      </c>
      <c r="AS284" s="21" t="str">
        <f t="shared" si="20"/>
        <v>F017-00003599</v>
      </c>
      <c r="AT284" s="21">
        <f t="shared" si="21"/>
        <v>1</v>
      </c>
      <c r="AU284" s="21">
        <f t="shared" si="22"/>
        <v>0</v>
      </c>
      <c r="AW284" s="8" t="s">
        <v>1685</v>
      </c>
      <c r="AX284" s="39">
        <v>141.5</v>
      </c>
      <c r="AY284" s="39">
        <v>0</v>
      </c>
      <c r="AZ284" s="39">
        <v>141.5</v>
      </c>
      <c r="BA284">
        <f t="shared" si="23"/>
        <v>1</v>
      </c>
      <c r="BB284">
        <f t="shared" si="24"/>
        <v>1</v>
      </c>
      <c r="BJ284" s="24" t="s">
        <v>1685</v>
      </c>
      <c r="BK284" s="40">
        <v>1</v>
      </c>
      <c r="BL284" s="40">
        <v>141.5</v>
      </c>
      <c r="BM284" s="40">
        <v>0</v>
      </c>
      <c r="BN284" s="40">
        <v>141.5</v>
      </c>
      <c r="BO284"/>
      <c r="BP284"/>
      <c r="BQ284"/>
      <c r="BR284"/>
      <c r="BS284"/>
      <c r="BT284"/>
    </row>
    <row r="285" spans="4:72">
      <c r="D285" s="24" t="s">
        <v>765</v>
      </c>
      <c r="E285" s="21">
        <v>17</v>
      </c>
      <c r="G285"/>
      <c r="H285"/>
      <c r="AD285" s="24" t="s">
        <v>306</v>
      </c>
      <c r="AE285" s="40">
        <v>1</v>
      </c>
      <c r="AF285" s="40">
        <v>86</v>
      </c>
      <c r="AG285" s="40">
        <v>0</v>
      </c>
      <c r="AH285" s="40">
        <v>86</v>
      </c>
      <c r="AI285" s="40">
        <v>86</v>
      </c>
      <c r="AJ285" s="40">
        <v>0</v>
      </c>
      <c r="AK285" s="40">
        <v>86</v>
      </c>
      <c r="AL285" s="24" t="s">
        <v>306</v>
      </c>
      <c r="AN285" s="24" t="s">
        <v>306</v>
      </c>
      <c r="AO285" s="21">
        <v>1</v>
      </c>
      <c r="AP285" s="21">
        <v>-86</v>
      </c>
      <c r="AR285" s="21">
        <v>-86</v>
      </c>
      <c r="AS285" s="21" t="str">
        <f t="shared" si="20"/>
        <v>F021-00005320</v>
      </c>
      <c r="AT285" s="21">
        <f t="shared" si="21"/>
        <v>1</v>
      </c>
      <c r="AU285" s="21">
        <f t="shared" si="22"/>
        <v>0</v>
      </c>
      <c r="AW285" s="8" t="s">
        <v>306</v>
      </c>
      <c r="AX285" s="39">
        <v>86</v>
      </c>
      <c r="AY285" s="39">
        <v>0</v>
      </c>
      <c r="AZ285" s="39">
        <v>86</v>
      </c>
      <c r="BA285">
        <f t="shared" si="23"/>
        <v>1</v>
      </c>
      <c r="BB285">
        <f t="shared" si="24"/>
        <v>1</v>
      </c>
      <c r="BJ285" s="24" t="s">
        <v>306</v>
      </c>
      <c r="BK285" s="40">
        <v>1</v>
      </c>
      <c r="BL285" s="40">
        <v>86</v>
      </c>
      <c r="BM285" s="40">
        <v>0</v>
      </c>
      <c r="BN285" s="40">
        <v>86</v>
      </c>
      <c r="BO285"/>
      <c r="BP285"/>
      <c r="BQ285"/>
      <c r="BR285"/>
      <c r="BS285"/>
      <c r="BT285"/>
    </row>
    <row r="286" spans="4:72">
      <c r="D286" s="24" t="s">
        <v>763</v>
      </c>
      <c r="E286" s="21">
        <v>1</v>
      </c>
      <c r="G286"/>
      <c r="H286"/>
      <c r="AD286" s="24" t="s">
        <v>343</v>
      </c>
      <c r="AE286" s="40">
        <v>1</v>
      </c>
      <c r="AF286" s="40">
        <v>30</v>
      </c>
      <c r="AG286" s="40">
        <v>0</v>
      </c>
      <c r="AH286" s="40">
        <v>30</v>
      </c>
      <c r="AI286" s="40">
        <v>30</v>
      </c>
      <c r="AJ286" s="40">
        <v>0</v>
      </c>
      <c r="AK286" s="40">
        <v>30</v>
      </c>
      <c r="AL286" s="24" t="s">
        <v>343</v>
      </c>
      <c r="AN286" s="24" t="s">
        <v>343</v>
      </c>
      <c r="AO286" s="21">
        <v>1</v>
      </c>
      <c r="AP286" s="21">
        <v>-30</v>
      </c>
      <c r="AR286" s="21">
        <v>-30</v>
      </c>
      <c r="AS286" s="21" t="str">
        <f t="shared" si="20"/>
        <v>F021-00005380</v>
      </c>
      <c r="AT286" s="21">
        <f t="shared" si="21"/>
        <v>1</v>
      </c>
      <c r="AU286" s="21">
        <f t="shared" si="22"/>
        <v>0</v>
      </c>
      <c r="AW286" s="8" t="s">
        <v>343</v>
      </c>
      <c r="AX286" s="39">
        <v>30</v>
      </c>
      <c r="AY286" s="39">
        <v>0</v>
      </c>
      <c r="AZ286" s="39">
        <v>30</v>
      </c>
      <c r="BA286">
        <f t="shared" si="23"/>
        <v>1</v>
      </c>
      <c r="BB286">
        <f t="shared" si="24"/>
        <v>1</v>
      </c>
      <c r="BJ286" s="24" t="s">
        <v>343</v>
      </c>
      <c r="BK286" s="40">
        <v>1</v>
      </c>
      <c r="BL286" s="40">
        <v>30</v>
      </c>
      <c r="BM286" s="40">
        <v>0</v>
      </c>
      <c r="BN286" s="40">
        <v>30</v>
      </c>
      <c r="BO286"/>
      <c r="BP286"/>
      <c r="BQ286"/>
      <c r="BR286"/>
      <c r="BS286"/>
      <c r="BT286"/>
    </row>
    <row r="287" spans="4:72">
      <c r="D287" s="24" t="s">
        <v>770</v>
      </c>
      <c r="E287" s="21">
        <v>1</v>
      </c>
      <c r="G287"/>
      <c r="H287"/>
      <c r="AD287" s="24" t="s">
        <v>205</v>
      </c>
      <c r="AE287" s="40">
        <v>1</v>
      </c>
      <c r="AF287" s="40">
        <v>71.7</v>
      </c>
      <c r="AG287" s="40">
        <v>0</v>
      </c>
      <c r="AH287" s="40">
        <v>71.7</v>
      </c>
      <c r="AI287" s="40">
        <v>71.7</v>
      </c>
      <c r="AJ287" s="40">
        <v>0</v>
      </c>
      <c r="AK287" s="40">
        <v>71.7</v>
      </c>
      <c r="AL287" s="24" t="s">
        <v>205</v>
      </c>
      <c r="AN287" s="24" t="s">
        <v>205</v>
      </c>
      <c r="AO287" s="21">
        <v>1</v>
      </c>
      <c r="AP287" s="21">
        <v>-71.7</v>
      </c>
      <c r="AR287" s="21">
        <v>-71.7</v>
      </c>
      <c r="AS287" s="21" t="str">
        <f t="shared" si="20"/>
        <v>F030-00008004</v>
      </c>
      <c r="AT287" s="21">
        <f t="shared" si="21"/>
        <v>1</v>
      </c>
      <c r="AU287" s="21">
        <f t="shared" si="22"/>
        <v>0</v>
      </c>
      <c r="AW287" s="8" t="s">
        <v>205</v>
      </c>
      <c r="AX287" s="39">
        <v>71.7</v>
      </c>
      <c r="AY287" s="39">
        <v>0</v>
      </c>
      <c r="AZ287" s="39">
        <v>71.7</v>
      </c>
      <c r="BA287">
        <f t="shared" si="23"/>
        <v>1</v>
      </c>
      <c r="BB287">
        <f t="shared" si="24"/>
        <v>1</v>
      </c>
      <c r="BJ287" s="24" t="s">
        <v>205</v>
      </c>
      <c r="BK287" s="40">
        <v>1</v>
      </c>
      <c r="BL287" s="40">
        <v>71.7</v>
      </c>
      <c r="BM287" s="40">
        <v>0</v>
      </c>
      <c r="BN287" s="40">
        <v>71.7</v>
      </c>
      <c r="BO287"/>
      <c r="BP287"/>
      <c r="BQ287"/>
      <c r="BR287"/>
      <c r="BS287"/>
      <c r="BT287"/>
    </row>
    <row r="288" spans="4:72">
      <c r="D288" s="24" t="s">
        <v>774</v>
      </c>
      <c r="E288" s="21">
        <v>2</v>
      </c>
      <c r="G288"/>
      <c r="H288"/>
      <c r="AD288" s="24" t="s">
        <v>1681</v>
      </c>
      <c r="AE288" s="40">
        <v>1</v>
      </c>
      <c r="AF288" s="40">
        <v>225</v>
      </c>
      <c r="AG288" s="40">
        <v>40.5</v>
      </c>
      <c r="AH288" s="40">
        <v>265.5</v>
      </c>
      <c r="AI288" s="40">
        <v>225</v>
      </c>
      <c r="AJ288" s="40">
        <v>40.5</v>
      </c>
      <c r="AK288" s="40">
        <v>265.5</v>
      </c>
      <c r="AL288" s="24" t="s">
        <v>1681</v>
      </c>
      <c r="AN288" s="24" t="s">
        <v>1681</v>
      </c>
      <c r="AO288" s="21">
        <v>1</v>
      </c>
      <c r="AP288" s="21">
        <v>-225</v>
      </c>
      <c r="AQ288" s="21">
        <v>-40.5</v>
      </c>
      <c r="AR288" s="21">
        <v>-265.5</v>
      </c>
      <c r="AS288" s="21" t="str">
        <f t="shared" si="20"/>
        <v>F052-01658369</v>
      </c>
      <c r="AT288" s="21">
        <f t="shared" si="21"/>
        <v>1</v>
      </c>
      <c r="AU288" s="21">
        <f t="shared" si="22"/>
        <v>0</v>
      </c>
      <c r="AW288" s="8" t="s">
        <v>1681</v>
      </c>
      <c r="AX288" s="39">
        <v>225</v>
      </c>
      <c r="AY288" s="39">
        <v>40.5</v>
      </c>
      <c r="AZ288" s="39">
        <v>265.5</v>
      </c>
      <c r="BA288">
        <f t="shared" si="23"/>
        <v>1</v>
      </c>
      <c r="BB288">
        <f t="shared" si="24"/>
        <v>1</v>
      </c>
      <c r="BJ288" s="24" t="s">
        <v>1681</v>
      </c>
      <c r="BK288" s="40">
        <v>1</v>
      </c>
      <c r="BL288" s="40">
        <v>225</v>
      </c>
      <c r="BM288" s="40">
        <v>40.5</v>
      </c>
      <c r="BN288" s="40">
        <v>265.5</v>
      </c>
      <c r="BO288"/>
      <c r="BP288"/>
      <c r="BQ288"/>
      <c r="BR288"/>
      <c r="BS288"/>
      <c r="BT288"/>
    </row>
    <row r="289" spans="4:72">
      <c r="D289" s="24" t="s">
        <v>768</v>
      </c>
      <c r="E289" s="21">
        <v>1</v>
      </c>
      <c r="G289"/>
      <c r="H289"/>
      <c r="AD289" s="24" t="s">
        <v>187</v>
      </c>
      <c r="AE289" s="40">
        <v>1</v>
      </c>
      <c r="AF289" s="40">
        <v>225</v>
      </c>
      <c r="AG289" s="40">
        <v>40.5</v>
      </c>
      <c r="AH289" s="40">
        <v>265.5</v>
      </c>
      <c r="AI289" s="40">
        <v>225</v>
      </c>
      <c r="AJ289" s="40">
        <v>40.5</v>
      </c>
      <c r="AK289" s="40">
        <v>265.5</v>
      </c>
      <c r="AL289" s="24" t="s">
        <v>187</v>
      </c>
      <c r="AN289" s="24" t="s">
        <v>187</v>
      </c>
      <c r="AO289" s="21">
        <v>1</v>
      </c>
      <c r="AP289" s="21">
        <v>-225</v>
      </c>
      <c r="AQ289" s="21">
        <v>-40.5</v>
      </c>
      <c r="AR289" s="21">
        <v>-265.5</v>
      </c>
      <c r="AS289" s="21" t="str">
        <f t="shared" si="20"/>
        <v>F052-01689541</v>
      </c>
      <c r="AT289" s="21">
        <f t="shared" si="21"/>
        <v>1</v>
      </c>
      <c r="AU289" s="21">
        <f t="shared" si="22"/>
        <v>0</v>
      </c>
      <c r="AW289" s="8" t="s">
        <v>187</v>
      </c>
      <c r="AX289" s="39">
        <v>225</v>
      </c>
      <c r="AY289" s="39">
        <v>40.5</v>
      </c>
      <c r="AZ289" s="39">
        <v>265.5</v>
      </c>
      <c r="BA289">
        <f t="shared" si="23"/>
        <v>1</v>
      </c>
      <c r="BB289">
        <f t="shared" si="24"/>
        <v>1</v>
      </c>
      <c r="BJ289" s="24" t="s">
        <v>187</v>
      </c>
      <c r="BK289" s="40">
        <v>1</v>
      </c>
      <c r="BL289" s="40">
        <v>225</v>
      </c>
      <c r="BM289" s="40">
        <v>40.5</v>
      </c>
      <c r="BN289" s="40">
        <v>265.5</v>
      </c>
      <c r="BO289"/>
      <c r="BP289"/>
      <c r="BQ289"/>
      <c r="BR289"/>
      <c r="BS289"/>
      <c r="BT289"/>
    </row>
    <row r="290" spans="4:72">
      <c r="D290" s="24" t="s">
        <v>771</v>
      </c>
      <c r="E290" s="21">
        <v>1</v>
      </c>
      <c r="G290"/>
      <c r="H290"/>
      <c r="AD290" s="24" t="s">
        <v>1669</v>
      </c>
      <c r="AE290" s="40">
        <v>1</v>
      </c>
      <c r="AF290" s="40">
        <v>151.34</v>
      </c>
      <c r="AG290" s="40">
        <v>27.24</v>
      </c>
      <c r="AH290" s="40">
        <v>178.58</v>
      </c>
      <c r="AI290" s="40">
        <v>528.02526</v>
      </c>
      <c r="AJ290" s="40">
        <v>95.040359999999993</v>
      </c>
      <c r="AK290" s="40">
        <v>623.06561999999997</v>
      </c>
      <c r="AL290" s="24" t="s">
        <v>1669</v>
      </c>
      <c r="AN290" s="24" t="s">
        <v>1669</v>
      </c>
      <c r="AO290" s="21">
        <v>1</v>
      </c>
      <c r="AP290" s="21">
        <v>-528.03</v>
      </c>
      <c r="AQ290" s="21">
        <v>-95.04</v>
      </c>
      <c r="AR290" s="21">
        <v>-623.07000000000005</v>
      </c>
      <c r="AS290" s="21" t="str">
        <f t="shared" si="20"/>
        <v>F090-00187665</v>
      </c>
      <c r="AT290" s="29">
        <f t="shared" si="21"/>
        <v>0</v>
      </c>
      <c r="AU290" s="29">
        <f t="shared" si="22"/>
        <v>-444.49</v>
      </c>
      <c r="AW290" s="8" t="s">
        <v>1669</v>
      </c>
      <c r="AX290" s="39">
        <v>528.03</v>
      </c>
      <c r="AY290" s="39">
        <v>95.04</v>
      </c>
      <c r="AZ290" s="39">
        <v>623.07000000000005</v>
      </c>
      <c r="BA290">
        <f t="shared" si="23"/>
        <v>1</v>
      </c>
      <c r="BB290">
        <f t="shared" si="24"/>
        <v>0</v>
      </c>
      <c r="BJ290" s="24" t="s">
        <v>1669</v>
      </c>
      <c r="BK290" s="40">
        <v>1</v>
      </c>
      <c r="BL290" s="40">
        <v>528.02526</v>
      </c>
      <c r="BM290" s="40">
        <v>95.040359999999993</v>
      </c>
      <c r="BN290" s="40">
        <v>623.06561999999997</v>
      </c>
      <c r="BO290"/>
      <c r="BP290"/>
      <c r="BQ290"/>
      <c r="BR290"/>
      <c r="BS290"/>
      <c r="BT290"/>
    </row>
    <row r="291" spans="4:72">
      <c r="D291" s="24" t="s">
        <v>777</v>
      </c>
      <c r="E291" s="21">
        <v>1</v>
      </c>
      <c r="G291"/>
      <c r="H291"/>
      <c r="AD291" s="24" t="s">
        <v>1670</v>
      </c>
      <c r="AE291" s="40">
        <v>1</v>
      </c>
      <c r="AF291" s="40">
        <v>151.34</v>
      </c>
      <c r="AG291" s="40">
        <v>27.24</v>
      </c>
      <c r="AH291" s="40">
        <v>178.58</v>
      </c>
      <c r="AI291" s="40">
        <v>528.02526</v>
      </c>
      <c r="AJ291" s="40">
        <v>95.040359999999993</v>
      </c>
      <c r="AK291" s="40">
        <v>623.06561999999997</v>
      </c>
      <c r="AL291" s="24" t="s">
        <v>1670</v>
      </c>
      <c r="AN291" s="24" t="s">
        <v>1670</v>
      </c>
      <c r="AO291" s="21">
        <v>1</v>
      </c>
      <c r="AP291" s="21">
        <v>-528.03</v>
      </c>
      <c r="AQ291" s="21">
        <v>-95.04</v>
      </c>
      <c r="AR291" s="21">
        <v>-623.07000000000005</v>
      </c>
      <c r="AS291" s="21" t="str">
        <f t="shared" si="20"/>
        <v>F090-00187666</v>
      </c>
      <c r="AT291" s="29">
        <f t="shared" si="21"/>
        <v>0</v>
      </c>
      <c r="AU291" s="29">
        <f t="shared" si="22"/>
        <v>-444.49</v>
      </c>
      <c r="AW291" s="8" t="s">
        <v>1670</v>
      </c>
      <c r="AX291" s="39">
        <v>528.03</v>
      </c>
      <c r="AY291" s="39">
        <v>95.04</v>
      </c>
      <c r="AZ291" s="39">
        <v>623.07000000000005</v>
      </c>
      <c r="BA291">
        <f t="shared" si="23"/>
        <v>1</v>
      </c>
      <c r="BB291">
        <f t="shared" si="24"/>
        <v>0</v>
      </c>
      <c r="BJ291" s="24" t="s">
        <v>1670</v>
      </c>
      <c r="BK291" s="40">
        <v>1</v>
      </c>
      <c r="BL291" s="40">
        <v>528.02526</v>
      </c>
      <c r="BM291" s="40">
        <v>95.040359999999993</v>
      </c>
      <c r="BN291" s="40">
        <v>623.06561999999997</v>
      </c>
      <c r="BO291"/>
      <c r="BP291"/>
      <c r="BQ291"/>
      <c r="BR291"/>
      <c r="BS291"/>
      <c r="BT291"/>
    </row>
    <row r="292" spans="4:72">
      <c r="D292" s="24" t="s">
        <v>1712</v>
      </c>
      <c r="E292" s="21">
        <v>14</v>
      </c>
      <c r="G292"/>
      <c r="H292"/>
      <c r="AD292" s="24" t="s">
        <v>1668</v>
      </c>
      <c r="AE292" s="40">
        <v>1</v>
      </c>
      <c r="AF292" s="40">
        <v>151.34</v>
      </c>
      <c r="AG292" s="40">
        <v>27.24</v>
      </c>
      <c r="AH292" s="40">
        <v>178.58</v>
      </c>
      <c r="AI292" s="40">
        <v>528.02526</v>
      </c>
      <c r="AJ292" s="40">
        <v>95.040359999999993</v>
      </c>
      <c r="AK292" s="40">
        <v>623.06561999999997</v>
      </c>
      <c r="AL292" s="24" t="s">
        <v>1668</v>
      </c>
      <c r="AN292" s="24" t="s">
        <v>1668</v>
      </c>
      <c r="AO292" s="21">
        <v>1</v>
      </c>
      <c r="AP292" s="21">
        <v>-528.03</v>
      </c>
      <c r="AQ292" s="21">
        <v>-95.04</v>
      </c>
      <c r="AR292" s="21">
        <v>-623.07000000000005</v>
      </c>
      <c r="AS292" s="21" t="str">
        <f t="shared" si="20"/>
        <v>F090-00187667</v>
      </c>
      <c r="AT292" s="29">
        <f t="shared" si="21"/>
        <v>0</v>
      </c>
      <c r="AU292" s="29">
        <f t="shared" si="22"/>
        <v>-444.49</v>
      </c>
      <c r="AW292" s="8" t="s">
        <v>1668</v>
      </c>
      <c r="AX292" s="39">
        <v>528.03</v>
      </c>
      <c r="AY292" s="39">
        <v>95.04</v>
      </c>
      <c r="AZ292" s="39">
        <v>623.07000000000005</v>
      </c>
      <c r="BA292">
        <f t="shared" si="23"/>
        <v>1</v>
      </c>
      <c r="BB292">
        <f t="shared" si="24"/>
        <v>0</v>
      </c>
      <c r="BJ292" s="24" t="s">
        <v>1668</v>
      </c>
      <c r="BK292" s="40">
        <v>1</v>
      </c>
      <c r="BL292" s="40">
        <v>528.02526</v>
      </c>
      <c r="BM292" s="40">
        <v>95.040359999999993</v>
      </c>
      <c r="BN292" s="40">
        <v>623.06561999999997</v>
      </c>
      <c r="BO292"/>
      <c r="BP292"/>
      <c r="BQ292"/>
      <c r="BR292"/>
      <c r="BS292"/>
      <c r="BT292"/>
    </row>
    <row r="293" spans="4:72">
      <c r="D293" s="24" t="s">
        <v>778</v>
      </c>
      <c r="E293" s="21">
        <v>1</v>
      </c>
      <c r="G293"/>
      <c r="H293"/>
      <c r="AD293" s="24" t="s">
        <v>1667</v>
      </c>
      <c r="AE293" s="40">
        <v>1</v>
      </c>
      <c r="AF293" s="40">
        <v>151.41</v>
      </c>
      <c r="AG293" s="40">
        <v>27.25</v>
      </c>
      <c r="AH293" s="40">
        <v>178.66</v>
      </c>
      <c r="AI293" s="40">
        <v>528.26949000000002</v>
      </c>
      <c r="AJ293" s="40">
        <v>95.075249999999997</v>
      </c>
      <c r="AK293" s="40">
        <v>623.34474</v>
      </c>
      <c r="AL293" s="24" t="s">
        <v>1667</v>
      </c>
      <c r="AN293" s="24" t="s">
        <v>1667</v>
      </c>
      <c r="AO293" s="21">
        <v>1</v>
      </c>
      <c r="AP293" s="21">
        <v>-528.27</v>
      </c>
      <c r="AQ293" s="21">
        <v>-95.08</v>
      </c>
      <c r="AR293" s="21">
        <v>-623.35</v>
      </c>
      <c r="AS293" s="21" t="str">
        <f t="shared" si="20"/>
        <v>F090-00187668</v>
      </c>
      <c r="AT293" s="29">
        <f t="shared" si="21"/>
        <v>0</v>
      </c>
      <c r="AU293" s="29">
        <f t="shared" si="22"/>
        <v>-444.69000000000005</v>
      </c>
      <c r="AW293" s="8" t="s">
        <v>1667</v>
      </c>
      <c r="AX293" s="39">
        <v>528.27</v>
      </c>
      <c r="AY293" s="39">
        <v>95.08</v>
      </c>
      <c r="AZ293" s="39">
        <v>623.34</v>
      </c>
      <c r="BA293">
        <f t="shared" si="23"/>
        <v>1</v>
      </c>
      <c r="BB293">
        <f t="shared" si="24"/>
        <v>0</v>
      </c>
      <c r="BJ293" s="24" t="s">
        <v>1667</v>
      </c>
      <c r="BK293" s="40">
        <v>1</v>
      </c>
      <c r="BL293" s="40">
        <v>528.26949000000002</v>
      </c>
      <c r="BM293" s="40">
        <v>95.075249999999997</v>
      </c>
      <c r="BN293" s="40">
        <v>623.34474</v>
      </c>
      <c r="BO293"/>
      <c r="BP293"/>
      <c r="BQ293"/>
      <c r="BR293"/>
      <c r="BS293"/>
      <c r="BT293"/>
    </row>
    <row r="294" spans="4:72">
      <c r="D294" s="24" t="s">
        <v>780</v>
      </c>
      <c r="E294" s="21">
        <v>1</v>
      </c>
      <c r="G294"/>
      <c r="H294"/>
      <c r="AD294" s="24" t="s">
        <v>1679</v>
      </c>
      <c r="AE294" s="40">
        <v>1</v>
      </c>
      <c r="AF294" s="40">
        <v>238.98</v>
      </c>
      <c r="AG294" s="40">
        <v>43.02</v>
      </c>
      <c r="AH294" s="40">
        <v>282</v>
      </c>
      <c r="AI294" s="40">
        <v>238.98</v>
      </c>
      <c r="AJ294" s="40">
        <v>43.02</v>
      </c>
      <c r="AK294" s="40">
        <v>282</v>
      </c>
      <c r="AL294" s="24" t="s">
        <v>1679</v>
      </c>
      <c r="AN294" s="24" t="s">
        <v>1679</v>
      </c>
      <c r="AO294" s="21">
        <v>1</v>
      </c>
      <c r="AP294" s="21">
        <v>-238.98</v>
      </c>
      <c r="AQ294" s="21">
        <v>-43.02</v>
      </c>
      <c r="AR294" s="21">
        <v>-282</v>
      </c>
      <c r="AS294" s="21" t="str">
        <f t="shared" si="20"/>
        <v>F100-00008599</v>
      </c>
      <c r="AT294" s="21">
        <f t="shared" si="21"/>
        <v>1</v>
      </c>
      <c r="AU294" s="21">
        <f t="shared" si="22"/>
        <v>0</v>
      </c>
      <c r="AW294" s="8" t="s">
        <v>1679</v>
      </c>
      <c r="AX294" s="39">
        <v>238.98</v>
      </c>
      <c r="AY294" s="39">
        <v>43.02</v>
      </c>
      <c r="AZ294" s="39">
        <v>282</v>
      </c>
      <c r="BA294">
        <f t="shared" si="23"/>
        <v>1</v>
      </c>
      <c r="BB294">
        <f t="shared" si="24"/>
        <v>1</v>
      </c>
      <c r="BJ294" s="24" t="s">
        <v>1679</v>
      </c>
      <c r="BK294" s="40">
        <v>1</v>
      </c>
      <c r="BL294" s="40">
        <v>238.98</v>
      </c>
      <c r="BM294" s="40">
        <v>43.02</v>
      </c>
      <c r="BN294" s="40">
        <v>282</v>
      </c>
      <c r="BO294"/>
      <c r="BP294"/>
      <c r="BQ294"/>
      <c r="BR294"/>
      <c r="BS294"/>
      <c r="BT294"/>
    </row>
    <row r="295" spans="4:72">
      <c r="D295" s="24" t="s">
        <v>782</v>
      </c>
      <c r="E295" s="21">
        <v>1</v>
      </c>
      <c r="G295"/>
      <c r="H295"/>
      <c r="AD295" s="24" t="s">
        <v>338</v>
      </c>
      <c r="AE295" s="40">
        <v>1</v>
      </c>
      <c r="AF295" s="40">
        <v>64</v>
      </c>
      <c r="AG295" s="40">
        <v>0</v>
      </c>
      <c r="AH295" s="40">
        <v>64</v>
      </c>
      <c r="AI295" s="40">
        <v>64</v>
      </c>
      <c r="AJ295" s="40">
        <v>0</v>
      </c>
      <c r="AK295" s="40">
        <v>64</v>
      </c>
      <c r="AL295" s="24" t="s">
        <v>338</v>
      </c>
      <c r="AN295" s="24" t="s">
        <v>338</v>
      </c>
      <c r="AO295" s="21">
        <v>1</v>
      </c>
      <c r="AP295" s="21">
        <v>-64</v>
      </c>
      <c r="AR295" s="21">
        <v>-64</v>
      </c>
      <c r="AS295" s="21" t="str">
        <f t="shared" si="20"/>
        <v>F101-00106453</v>
      </c>
      <c r="AT295" s="21">
        <f t="shared" si="21"/>
        <v>1</v>
      </c>
      <c r="AU295" s="21">
        <f t="shared" si="22"/>
        <v>0</v>
      </c>
      <c r="AW295" s="8" t="s">
        <v>338</v>
      </c>
      <c r="AX295" s="39">
        <v>64</v>
      </c>
      <c r="AY295" s="39">
        <v>0</v>
      </c>
      <c r="AZ295" s="39">
        <v>64</v>
      </c>
      <c r="BA295">
        <f t="shared" si="23"/>
        <v>1</v>
      </c>
      <c r="BB295">
        <f t="shared" si="24"/>
        <v>1</v>
      </c>
      <c r="BJ295" s="24" t="s">
        <v>338</v>
      </c>
      <c r="BK295" s="40">
        <v>1</v>
      </c>
      <c r="BL295" s="40">
        <v>64</v>
      </c>
      <c r="BM295" s="40">
        <v>0</v>
      </c>
      <c r="BN295" s="40">
        <v>64</v>
      </c>
      <c r="BO295"/>
      <c r="BP295"/>
      <c r="BQ295"/>
      <c r="BR295"/>
      <c r="BS295"/>
      <c r="BT295"/>
    </row>
    <row r="296" spans="4:72">
      <c r="D296" s="24" t="s">
        <v>783</v>
      </c>
      <c r="E296" s="21">
        <v>1</v>
      </c>
      <c r="G296"/>
      <c r="H296"/>
      <c r="AD296" s="24" t="s">
        <v>359</v>
      </c>
      <c r="AE296" s="40">
        <v>1</v>
      </c>
      <c r="AF296" s="40">
        <v>30</v>
      </c>
      <c r="AG296" s="40">
        <v>0</v>
      </c>
      <c r="AH296" s="40">
        <v>30</v>
      </c>
      <c r="AI296" s="40">
        <v>30</v>
      </c>
      <c r="AJ296" s="40">
        <v>0</v>
      </c>
      <c r="AK296" s="40">
        <v>30</v>
      </c>
      <c r="AL296" s="24" t="s">
        <v>359</v>
      </c>
      <c r="AN296" s="24" t="s">
        <v>359</v>
      </c>
      <c r="AO296" s="21">
        <v>1</v>
      </c>
      <c r="AP296" s="21">
        <v>-30</v>
      </c>
      <c r="AR296" s="21">
        <v>-30</v>
      </c>
      <c r="AS296" s="21" t="str">
        <f t="shared" si="20"/>
        <v>F121-00003365</v>
      </c>
      <c r="AT296" s="21">
        <f t="shared" si="21"/>
        <v>1</v>
      </c>
      <c r="AU296" s="21">
        <f t="shared" si="22"/>
        <v>0</v>
      </c>
      <c r="AW296" s="8" t="s">
        <v>359</v>
      </c>
      <c r="AX296" s="39">
        <v>30</v>
      </c>
      <c r="AY296" s="39">
        <v>0</v>
      </c>
      <c r="AZ296" s="39">
        <v>30</v>
      </c>
      <c r="BA296">
        <f t="shared" si="23"/>
        <v>1</v>
      </c>
      <c r="BB296">
        <f t="shared" si="24"/>
        <v>1</v>
      </c>
      <c r="BJ296" s="24" t="s">
        <v>359</v>
      </c>
      <c r="BK296" s="40">
        <v>1</v>
      </c>
      <c r="BL296" s="40">
        <v>30</v>
      </c>
      <c r="BM296" s="40">
        <v>0</v>
      </c>
      <c r="BN296" s="40">
        <v>30</v>
      </c>
      <c r="BO296"/>
      <c r="BP296"/>
      <c r="BQ296"/>
      <c r="BR296"/>
      <c r="BS296"/>
      <c r="BT296"/>
    </row>
    <row r="297" spans="4:72">
      <c r="D297" s="24" t="s">
        <v>784</v>
      </c>
      <c r="E297" s="21">
        <v>1</v>
      </c>
      <c r="G297"/>
      <c r="H297"/>
      <c r="AD297" s="24" t="s">
        <v>361</v>
      </c>
      <c r="AE297" s="40">
        <v>1</v>
      </c>
      <c r="AF297" s="40">
        <v>30</v>
      </c>
      <c r="AG297" s="40">
        <v>0</v>
      </c>
      <c r="AH297" s="40">
        <v>30</v>
      </c>
      <c r="AI297" s="40">
        <v>30</v>
      </c>
      <c r="AJ297" s="40">
        <v>0</v>
      </c>
      <c r="AK297" s="40">
        <v>30</v>
      </c>
      <c r="AL297" s="24" t="s">
        <v>361</v>
      </c>
      <c r="AN297" s="24" t="s">
        <v>361</v>
      </c>
      <c r="AO297" s="21">
        <v>1</v>
      </c>
      <c r="AP297" s="21">
        <v>-30</v>
      </c>
      <c r="AR297" s="21">
        <v>-30</v>
      </c>
      <c r="AS297" s="21" t="str">
        <f t="shared" si="20"/>
        <v>F121-00003401</v>
      </c>
      <c r="AT297" s="21">
        <f t="shared" si="21"/>
        <v>1</v>
      </c>
      <c r="AU297" s="21">
        <f t="shared" si="22"/>
        <v>0</v>
      </c>
      <c r="AW297" s="8" t="s">
        <v>361</v>
      </c>
      <c r="AX297" s="39">
        <v>30</v>
      </c>
      <c r="AY297" s="39">
        <v>0</v>
      </c>
      <c r="AZ297" s="39">
        <v>30</v>
      </c>
      <c r="BA297">
        <f t="shared" si="23"/>
        <v>1</v>
      </c>
      <c r="BB297">
        <f t="shared" si="24"/>
        <v>1</v>
      </c>
      <c r="BJ297" s="24" t="s">
        <v>361</v>
      </c>
      <c r="BK297" s="40">
        <v>1</v>
      </c>
      <c r="BL297" s="40">
        <v>30</v>
      </c>
      <c r="BM297" s="40">
        <v>0</v>
      </c>
      <c r="BN297" s="40">
        <v>30</v>
      </c>
      <c r="BO297"/>
      <c r="BP297"/>
      <c r="BQ297"/>
      <c r="BR297"/>
      <c r="BS297"/>
      <c r="BT297"/>
    </row>
    <row r="298" spans="4:72">
      <c r="D298" s="24" t="s">
        <v>790</v>
      </c>
      <c r="E298" s="21">
        <v>2</v>
      </c>
      <c r="G298"/>
      <c r="H298"/>
      <c r="AD298" s="24" t="s">
        <v>1638</v>
      </c>
      <c r="AE298" s="40">
        <v>1</v>
      </c>
      <c r="AF298" s="40">
        <v>30</v>
      </c>
      <c r="AG298" s="40">
        <v>0</v>
      </c>
      <c r="AH298" s="40">
        <v>30</v>
      </c>
      <c r="AI298" s="40">
        <v>30</v>
      </c>
      <c r="AJ298" s="40">
        <v>0</v>
      </c>
      <c r="AK298" s="40">
        <v>30</v>
      </c>
      <c r="AL298" s="24" t="s">
        <v>1638</v>
      </c>
      <c r="AN298" s="24" t="s">
        <v>1638</v>
      </c>
      <c r="AO298" s="21">
        <v>1</v>
      </c>
      <c r="AP298" s="21">
        <v>-30</v>
      </c>
      <c r="AR298" s="21">
        <v>-30</v>
      </c>
      <c r="AS298" s="21" t="str">
        <f t="shared" si="20"/>
        <v>F121-00003530</v>
      </c>
      <c r="AT298" s="21">
        <f t="shared" si="21"/>
        <v>1</v>
      </c>
      <c r="AU298" s="21">
        <f t="shared" si="22"/>
        <v>0</v>
      </c>
      <c r="AW298" s="8" t="s">
        <v>1638</v>
      </c>
      <c r="AX298" s="39">
        <v>30</v>
      </c>
      <c r="AY298" s="39">
        <v>0</v>
      </c>
      <c r="AZ298" s="39">
        <v>30</v>
      </c>
      <c r="BA298">
        <f t="shared" si="23"/>
        <v>1</v>
      </c>
      <c r="BB298">
        <f t="shared" si="24"/>
        <v>1</v>
      </c>
      <c r="BJ298" s="24" t="s">
        <v>1638</v>
      </c>
      <c r="BK298" s="40">
        <v>1</v>
      </c>
      <c r="BL298" s="40">
        <v>30</v>
      </c>
      <c r="BM298" s="40">
        <v>0</v>
      </c>
      <c r="BN298" s="40">
        <v>30</v>
      </c>
      <c r="BO298"/>
      <c r="BP298"/>
      <c r="BQ298"/>
      <c r="BR298"/>
      <c r="BS298"/>
      <c r="BT298"/>
    </row>
    <row r="299" spans="4:72">
      <c r="D299" s="24" t="s">
        <v>787</v>
      </c>
      <c r="E299" s="21">
        <v>2</v>
      </c>
      <c r="G299"/>
      <c r="H299"/>
      <c r="AD299" s="24" t="s">
        <v>296</v>
      </c>
      <c r="AE299" s="40">
        <v>1</v>
      </c>
      <c r="AF299" s="40">
        <v>183.65</v>
      </c>
      <c r="AG299" s="40">
        <v>0</v>
      </c>
      <c r="AH299" s="40">
        <v>183.65</v>
      </c>
      <c r="AI299" s="40">
        <v>183.65</v>
      </c>
      <c r="AJ299" s="40">
        <v>0</v>
      </c>
      <c r="AK299" s="40">
        <v>183.65</v>
      </c>
      <c r="AL299" s="24" t="s">
        <v>296</v>
      </c>
      <c r="AN299" s="24" t="s">
        <v>296</v>
      </c>
      <c r="AO299" s="21">
        <v>1</v>
      </c>
      <c r="AP299" s="21">
        <v>-183.65</v>
      </c>
      <c r="AR299" s="21">
        <v>-183.65</v>
      </c>
      <c r="AS299" s="21" t="str">
        <f t="shared" si="20"/>
        <v>F18U-00070549</v>
      </c>
      <c r="AT299" s="21">
        <f t="shared" si="21"/>
        <v>1</v>
      </c>
      <c r="AU299" s="21">
        <f t="shared" si="22"/>
        <v>0</v>
      </c>
      <c r="AW299" s="8" t="s">
        <v>296</v>
      </c>
      <c r="AX299" s="39">
        <v>183.65</v>
      </c>
      <c r="AY299" s="39">
        <v>0</v>
      </c>
      <c r="AZ299" s="39">
        <v>183.65</v>
      </c>
      <c r="BA299">
        <f t="shared" si="23"/>
        <v>1</v>
      </c>
      <c r="BB299">
        <f t="shared" si="24"/>
        <v>1</v>
      </c>
      <c r="BJ299" s="24" t="s">
        <v>296</v>
      </c>
      <c r="BK299" s="40">
        <v>1</v>
      </c>
      <c r="BL299" s="40">
        <v>183.65</v>
      </c>
      <c r="BM299" s="40">
        <v>0</v>
      </c>
      <c r="BN299" s="40">
        <v>183.65</v>
      </c>
      <c r="BO299"/>
      <c r="BP299"/>
      <c r="BQ299"/>
      <c r="BR299"/>
      <c r="BS299"/>
      <c r="BT299"/>
    </row>
    <row r="300" spans="4:72">
      <c r="D300" s="24" t="s">
        <v>786</v>
      </c>
      <c r="E300" s="21">
        <v>1</v>
      </c>
      <c r="G300"/>
      <c r="H300"/>
      <c r="AD300" s="24" t="s">
        <v>613</v>
      </c>
      <c r="AE300" s="40">
        <v>1</v>
      </c>
      <c r="AF300" s="40">
        <v>61</v>
      </c>
      <c r="AG300" s="40">
        <v>0</v>
      </c>
      <c r="AH300" s="40">
        <v>61</v>
      </c>
      <c r="AI300" s="40">
        <v>61</v>
      </c>
      <c r="AJ300" s="40">
        <v>0</v>
      </c>
      <c r="AK300" s="40">
        <v>61</v>
      </c>
      <c r="AL300" s="24" t="s">
        <v>613</v>
      </c>
      <c r="AN300" s="24" t="s">
        <v>613</v>
      </c>
      <c r="AO300" s="21">
        <v>1</v>
      </c>
      <c r="AP300" s="21">
        <v>-61</v>
      </c>
      <c r="AR300" s="21">
        <v>-61</v>
      </c>
      <c r="AS300" s="21" t="str">
        <f t="shared" si="20"/>
        <v>F201-00012170</v>
      </c>
      <c r="AT300" s="21">
        <f t="shared" si="21"/>
        <v>1</v>
      </c>
      <c r="AU300" s="21">
        <f t="shared" si="22"/>
        <v>0</v>
      </c>
      <c r="AW300" s="8" t="s">
        <v>613</v>
      </c>
      <c r="AX300" s="39">
        <v>61</v>
      </c>
      <c r="AY300" s="39">
        <v>0</v>
      </c>
      <c r="AZ300" s="39">
        <v>61</v>
      </c>
      <c r="BA300">
        <f t="shared" si="23"/>
        <v>1</v>
      </c>
      <c r="BB300">
        <f t="shared" si="24"/>
        <v>1</v>
      </c>
      <c r="BJ300" s="24" t="s">
        <v>613</v>
      </c>
      <c r="BK300" s="40">
        <v>1</v>
      </c>
      <c r="BL300" s="40">
        <v>61</v>
      </c>
      <c r="BM300" s="40">
        <v>0</v>
      </c>
      <c r="BN300" s="40">
        <v>61</v>
      </c>
      <c r="BO300"/>
      <c r="BP300"/>
      <c r="BQ300"/>
      <c r="BR300"/>
      <c r="BS300"/>
      <c r="BT300"/>
    </row>
    <row r="301" spans="4:72">
      <c r="D301" s="24" t="s">
        <v>795</v>
      </c>
      <c r="E301" s="21">
        <v>1</v>
      </c>
      <c r="G301"/>
      <c r="H301"/>
      <c r="AD301" s="24" t="s">
        <v>496</v>
      </c>
      <c r="AE301" s="40">
        <v>1</v>
      </c>
      <c r="AF301" s="40">
        <v>88</v>
      </c>
      <c r="AG301" s="40">
        <v>0</v>
      </c>
      <c r="AH301" s="40">
        <v>88</v>
      </c>
      <c r="AI301" s="40">
        <v>88</v>
      </c>
      <c r="AJ301" s="40">
        <v>0</v>
      </c>
      <c r="AK301" s="40">
        <v>88</v>
      </c>
      <c r="AL301" s="24" t="s">
        <v>496</v>
      </c>
      <c r="AN301" s="24" t="s">
        <v>496</v>
      </c>
      <c r="AO301" s="21">
        <v>1</v>
      </c>
      <c r="AP301" s="21">
        <v>-88</v>
      </c>
      <c r="AR301" s="21">
        <v>-88</v>
      </c>
      <c r="AS301" s="21" t="str">
        <f t="shared" si="20"/>
        <v>F204-00002733</v>
      </c>
      <c r="AT301" s="21">
        <f t="shared" si="21"/>
        <v>1</v>
      </c>
      <c r="AU301" s="21">
        <f t="shared" si="22"/>
        <v>0</v>
      </c>
      <c r="AW301" s="8" t="s">
        <v>496</v>
      </c>
      <c r="AX301" s="39">
        <v>88</v>
      </c>
      <c r="AY301" s="39">
        <v>0</v>
      </c>
      <c r="AZ301" s="39">
        <v>88</v>
      </c>
      <c r="BA301">
        <f t="shared" si="23"/>
        <v>1</v>
      </c>
      <c r="BB301">
        <f t="shared" si="24"/>
        <v>1</v>
      </c>
      <c r="BJ301" s="24" t="s">
        <v>496</v>
      </c>
      <c r="BK301" s="40">
        <v>1</v>
      </c>
      <c r="BL301" s="40">
        <v>88</v>
      </c>
      <c r="BM301" s="40">
        <v>0</v>
      </c>
      <c r="BN301" s="40">
        <v>88</v>
      </c>
      <c r="BO301"/>
      <c r="BP301"/>
      <c r="BQ301"/>
      <c r="BR301"/>
      <c r="BS301"/>
      <c r="BT301"/>
    </row>
    <row r="302" spans="4:72">
      <c r="D302" s="24" t="s">
        <v>792</v>
      </c>
      <c r="E302" s="21">
        <v>1</v>
      </c>
      <c r="G302"/>
      <c r="H302"/>
      <c r="AD302" s="24" t="s">
        <v>294</v>
      </c>
      <c r="AE302" s="40">
        <v>1</v>
      </c>
      <c r="AF302" s="40">
        <v>73.89</v>
      </c>
      <c r="AG302" s="40">
        <v>0</v>
      </c>
      <c r="AH302" s="40">
        <v>73.89</v>
      </c>
      <c r="AI302" s="40">
        <v>73.89</v>
      </c>
      <c r="AJ302" s="40">
        <v>0</v>
      </c>
      <c r="AK302" s="40">
        <v>73.89</v>
      </c>
      <c r="AL302" s="24" t="s">
        <v>294</v>
      </c>
      <c r="AN302" s="24" t="s">
        <v>294</v>
      </c>
      <c r="AO302" s="21">
        <v>1</v>
      </c>
      <c r="AP302" s="21">
        <v>-73.89</v>
      </c>
      <c r="AR302" s="21">
        <v>-73.89</v>
      </c>
      <c r="AS302" s="21" t="str">
        <f t="shared" si="20"/>
        <v>F21U-00028676</v>
      </c>
      <c r="AT302" s="21">
        <f t="shared" si="21"/>
        <v>1</v>
      </c>
      <c r="AU302" s="21">
        <f t="shared" si="22"/>
        <v>0</v>
      </c>
      <c r="AW302" s="8" t="s">
        <v>294</v>
      </c>
      <c r="AX302" s="39">
        <v>73.89</v>
      </c>
      <c r="AY302" s="39">
        <v>0</v>
      </c>
      <c r="AZ302" s="39">
        <v>73.89</v>
      </c>
      <c r="BA302">
        <f t="shared" si="23"/>
        <v>1</v>
      </c>
      <c r="BB302">
        <f t="shared" si="24"/>
        <v>1</v>
      </c>
      <c r="BJ302" s="24" t="s">
        <v>294</v>
      </c>
      <c r="BK302" s="40">
        <v>1</v>
      </c>
      <c r="BL302" s="40">
        <v>73.89</v>
      </c>
      <c r="BM302" s="40">
        <v>0</v>
      </c>
      <c r="BN302" s="40">
        <v>73.89</v>
      </c>
      <c r="BO302"/>
      <c r="BP302"/>
      <c r="BQ302"/>
      <c r="BR302"/>
      <c r="BS302"/>
      <c r="BT302"/>
    </row>
    <row r="303" spans="4:72">
      <c r="D303" s="24" t="s">
        <v>1713</v>
      </c>
      <c r="E303" s="21">
        <v>1</v>
      </c>
      <c r="G303"/>
      <c r="H303"/>
      <c r="AD303" s="24" t="s">
        <v>1612</v>
      </c>
      <c r="AE303" s="40">
        <v>1</v>
      </c>
      <c r="AF303" s="40">
        <v>101.69</v>
      </c>
      <c r="AG303" s="40">
        <v>18.309999999999999</v>
      </c>
      <c r="AH303" s="40">
        <v>120</v>
      </c>
      <c r="AI303" s="40">
        <v>101.69</v>
      </c>
      <c r="AJ303" s="40">
        <v>18.309999999999999</v>
      </c>
      <c r="AK303" s="40">
        <v>120</v>
      </c>
      <c r="AL303" s="24" t="s">
        <v>1612</v>
      </c>
      <c r="AN303" s="24" t="s">
        <v>1612</v>
      </c>
      <c r="AO303" s="21">
        <v>1</v>
      </c>
      <c r="AP303" s="21">
        <v>-101.69</v>
      </c>
      <c r="AQ303" s="21">
        <v>-18.309999999999999</v>
      </c>
      <c r="AR303" s="21">
        <v>-120</v>
      </c>
      <c r="AS303" s="21" t="str">
        <f t="shared" si="20"/>
        <v>F250-00000900</v>
      </c>
      <c r="AT303" s="21">
        <f t="shared" si="21"/>
        <v>1</v>
      </c>
      <c r="AU303" s="21">
        <f t="shared" si="22"/>
        <v>0</v>
      </c>
      <c r="AW303" s="8" t="s">
        <v>1612</v>
      </c>
      <c r="AX303" s="39">
        <v>101.69</v>
      </c>
      <c r="AY303" s="39">
        <v>18.309999999999999</v>
      </c>
      <c r="AZ303" s="39">
        <v>120</v>
      </c>
      <c r="BA303">
        <f t="shared" si="23"/>
        <v>1</v>
      </c>
      <c r="BB303">
        <f t="shared" si="24"/>
        <v>1</v>
      </c>
      <c r="BJ303" s="24" t="s">
        <v>1612</v>
      </c>
      <c r="BK303" s="40">
        <v>1</v>
      </c>
      <c r="BL303" s="40">
        <v>101.69</v>
      </c>
      <c r="BM303" s="40">
        <v>18.309999999999999</v>
      </c>
      <c r="BN303" s="40">
        <v>120</v>
      </c>
      <c r="BO303"/>
      <c r="BP303"/>
      <c r="BQ303"/>
      <c r="BR303"/>
      <c r="BS303"/>
      <c r="BT303"/>
    </row>
    <row r="304" spans="4:72">
      <c r="D304" s="24" t="s">
        <v>798</v>
      </c>
      <c r="E304" s="21">
        <v>8</v>
      </c>
      <c r="G304"/>
      <c r="H304"/>
      <c r="AD304" s="24" t="s">
        <v>208</v>
      </c>
      <c r="AE304" s="40">
        <v>1</v>
      </c>
      <c r="AF304" s="40">
        <v>127.8</v>
      </c>
      <c r="AG304" s="40">
        <v>0</v>
      </c>
      <c r="AH304" s="40">
        <v>127.8</v>
      </c>
      <c r="AI304" s="40">
        <v>127.8</v>
      </c>
      <c r="AJ304" s="40">
        <v>0</v>
      </c>
      <c r="AK304" s="40">
        <v>127.8</v>
      </c>
      <c r="AL304" s="24" t="s">
        <v>208</v>
      </c>
      <c r="AN304" s="24" t="s">
        <v>208</v>
      </c>
      <c r="AO304" s="21">
        <v>1</v>
      </c>
      <c r="AP304" s="21">
        <v>-127.8</v>
      </c>
      <c r="AR304" s="21">
        <v>-127.8</v>
      </c>
      <c r="AS304" s="21" t="str">
        <f t="shared" si="20"/>
        <v>F301-00040284</v>
      </c>
      <c r="AT304" s="21">
        <f t="shared" si="21"/>
        <v>1</v>
      </c>
      <c r="AU304" s="21">
        <f t="shared" si="22"/>
        <v>0</v>
      </c>
      <c r="AW304" s="8" t="s">
        <v>208</v>
      </c>
      <c r="AX304" s="39">
        <v>127.8</v>
      </c>
      <c r="AY304" s="39">
        <v>0</v>
      </c>
      <c r="AZ304" s="39">
        <v>127.8</v>
      </c>
      <c r="BA304">
        <f t="shared" si="23"/>
        <v>1</v>
      </c>
      <c r="BB304">
        <f t="shared" si="24"/>
        <v>1</v>
      </c>
      <c r="BJ304" s="24" t="s">
        <v>208</v>
      </c>
      <c r="BK304" s="40">
        <v>1</v>
      </c>
      <c r="BL304" s="40">
        <v>127.8</v>
      </c>
      <c r="BM304" s="40">
        <v>0</v>
      </c>
      <c r="BN304" s="40">
        <v>127.8</v>
      </c>
      <c r="BO304"/>
      <c r="BP304"/>
      <c r="BQ304"/>
      <c r="BR304"/>
      <c r="BS304"/>
      <c r="BT304"/>
    </row>
    <row r="305" spans="4:72">
      <c r="D305" s="24" t="s">
        <v>801</v>
      </c>
      <c r="E305" s="21">
        <v>1</v>
      </c>
      <c r="G305"/>
      <c r="H305"/>
      <c r="AD305" s="24" t="s">
        <v>1663</v>
      </c>
      <c r="AE305" s="40">
        <v>3</v>
      </c>
      <c r="AF305" s="40">
        <v>38.11</v>
      </c>
      <c r="AG305" s="40">
        <v>6.8699999999999699</v>
      </c>
      <c r="AH305" s="40">
        <v>44.98</v>
      </c>
      <c r="AI305" s="40">
        <v>38.11</v>
      </c>
      <c r="AJ305" s="40">
        <v>6.8699999999999699</v>
      </c>
      <c r="AK305" s="40">
        <v>44.98</v>
      </c>
      <c r="AL305" s="24" t="s">
        <v>1663</v>
      </c>
      <c r="AN305" s="24" t="s">
        <v>1663</v>
      </c>
      <c r="AO305" s="21">
        <v>1</v>
      </c>
      <c r="AP305" s="21">
        <v>-38.11</v>
      </c>
      <c r="AQ305" s="21">
        <v>-6.87</v>
      </c>
      <c r="AR305" s="21">
        <v>-44.98</v>
      </c>
      <c r="AS305" s="21" t="str">
        <f t="shared" si="20"/>
        <v>F315-00455032</v>
      </c>
      <c r="AT305" s="21">
        <f t="shared" si="21"/>
        <v>1</v>
      </c>
      <c r="AU305" s="21">
        <f t="shared" si="22"/>
        <v>0</v>
      </c>
      <c r="AW305" s="8" t="s">
        <v>1663</v>
      </c>
      <c r="AX305" s="39">
        <v>38.11</v>
      </c>
      <c r="AY305" s="39">
        <v>6.8699999999999992</v>
      </c>
      <c r="AZ305" s="39">
        <v>44.98</v>
      </c>
      <c r="BA305">
        <f t="shared" si="23"/>
        <v>1</v>
      </c>
      <c r="BB305">
        <f t="shared" si="24"/>
        <v>1</v>
      </c>
      <c r="BJ305" s="24" t="s">
        <v>1663</v>
      </c>
      <c r="BK305" s="40">
        <v>3</v>
      </c>
      <c r="BL305" s="40">
        <v>38.11</v>
      </c>
      <c r="BM305" s="40">
        <v>6.8699999999999699</v>
      </c>
      <c r="BN305" s="40">
        <v>44.98</v>
      </c>
      <c r="BO305"/>
      <c r="BP305"/>
      <c r="BQ305"/>
      <c r="BR305"/>
      <c r="BS305"/>
      <c r="BT305"/>
    </row>
    <row r="306" spans="4:72">
      <c r="D306" s="24" t="s">
        <v>800</v>
      </c>
      <c r="E306" s="21">
        <v>1</v>
      </c>
      <c r="G306"/>
      <c r="H306"/>
      <c r="AD306" s="24" t="s">
        <v>1652</v>
      </c>
      <c r="AE306" s="40">
        <v>2</v>
      </c>
      <c r="AF306" s="40">
        <v>575.98</v>
      </c>
      <c r="AG306" s="40">
        <v>103.67999999999998</v>
      </c>
      <c r="AH306" s="40">
        <v>679.66</v>
      </c>
      <c r="AI306" s="40">
        <v>575.98</v>
      </c>
      <c r="AJ306" s="40">
        <v>103.67999999999998</v>
      </c>
      <c r="AK306" s="40">
        <v>679.66</v>
      </c>
      <c r="AL306" s="24" t="s">
        <v>1652</v>
      </c>
      <c r="AN306" s="24" t="s">
        <v>1652</v>
      </c>
      <c r="AO306" s="21">
        <v>1</v>
      </c>
      <c r="AP306" s="21">
        <v>-575.98</v>
      </c>
      <c r="AQ306" s="21">
        <v>-103.68</v>
      </c>
      <c r="AR306" s="21">
        <v>-679.66</v>
      </c>
      <c r="AS306" s="21" t="str">
        <f t="shared" si="20"/>
        <v>F448-00023557</v>
      </c>
      <c r="AT306" s="21">
        <f t="shared" si="21"/>
        <v>1</v>
      </c>
      <c r="AU306" s="21">
        <f t="shared" si="22"/>
        <v>0</v>
      </c>
      <c r="AW306" s="8" t="s">
        <v>1652</v>
      </c>
      <c r="AX306" s="39">
        <v>575.98</v>
      </c>
      <c r="AY306" s="39">
        <v>103.67999999999999</v>
      </c>
      <c r="AZ306" s="39">
        <v>679.66</v>
      </c>
      <c r="BA306">
        <f t="shared" si="23"/>
        <v>1</v>
      </c>
      <c r="BB306">
        <f t="shared" si="24"/>
        <v>1</v>
      </c>
      <c r="BJ306" s="24" t="s">
        <v>1652</v>
      </c>
      <c r="BK306" s="40">
        <v>2</v>
      </c>
      <c r="BL306" s="40">
        <v>575.98</v>
      </c>
      <c r="BM306" s="40">
        <v>103.67999999999998</v>
      </c>
      <c r="BN306" s="40">
        <v>679.66</v>
      </c>
      <c r="BO306"/>
      <c r="BP306"/>
      <c r="BQ306"/>
      <c r="BR306"/>
      <c r="BS306"/>
      <c r="BT306"/>
    </row>
    <row r="307" spans="4:72">
      <c r="D307" s="24" t="s">
        <v>802</v>
      </c>
      <c r="E307" s="21">
        <v>1</v>
      </c>
      <c r="G307"/>
      <c r="H307"/>
      <c r="AD307" s="24" t="s">
        <v>550</v>
      </c>
      <c r="AE307" s="40">
        <v>1</v>
      </c>
      <c r="AF307" s="40">
        <v>190.41</v>
      </c>
      <c r="AG307" s="40">
        <v>0</v>
      </c>
      <c r="AH307" s="40">
        <v>190.41</v>
      </c>
      <c r="AI307" s="40">
        <v>190.41</v>
      </c>
      <c r="AJ307" s="40">
        <v>0</v>
      </c>
      <c r="AK307" s="40">
        <v>190.41</v>
      </c>
      <c r="AL307" s="24" t="s">
        <v>550</v>
      </c>
      <c r="AN307" s="24" t="s">
        <v>550</v>
      </c>
      <c r="AO307" s="21">
        <v>1</v>
      </c>
      <c r="AP307" s="21">
        <v>-190.41</v>
      </c>
      <c r="AR307" s="21">
        <v>-190.41</v>
      </c>
      <c r="AS307" s="21" t="str">
        <f t="shared" si="20"/>
        <v>F620-00033046</v>
      </c>
      <c r="AT307" s="21">
        <f t="shared" si="21"/>
        <v>1</v>
      </c>
      <c r="AU307" s="21">
        <f t="shared" si="22"/>
        <v>0</v>
      </c>
      <c r="AW307" s="8" t="s">
        <v>550</v>
      </c>
      <c r="AX307" s="39">
        <v>190.41</v>
      </c>
      <c r="AY307" s="39">
        <v>0</v>
      </c>
      <c r="AZ307" s="39">
        <v>190.41</v>
      </c>
      <c r="BA307">
        <f t="shared" si="23"/>
        <v>1</v>
      </c>
      <c r="BB307">
        <f t="shared" si="24"/>
        <v>1</v>
      </c>
      <c r="BJ307" s="24" t="s">
        <v>550</v>
      </c>
      <c r="BK307" s="40">
        <v>1</v>
      </c>
      <c r="BL307" s="40">
        <v>190.41</v>
      </c>
      <c r="BM307" s="40">
        <v>0</v>
      </c>
      <c r="BN307" s="40">
        <v>190.41</v>
      </c>
      <c r="BO307"/>
      <c r="BP307"/>
      <c r="BQ307"/>
      <c r="BR307"/>
      <c r="BS307"/>
      <c r="BT307"/>
    </row>
    <row r="308" spans="4:72">
      <c r="D308" s="24" t="s">
        <v>796</v>
      </c>
      <c r="E308" s="21">
        <v>1</v>
      </c>
      <c r="G308"/>
      <c r="H308"/>
      <c r="AD308" s="24" t="s">
        <v>335</v>
      </c>
      <c r="AE308" s="40">
        <v>1</v>
      </c>
      <c r="AF308" s="40">
        <v>241.11</v>
      </c>
      <c r="AG308" s="40">
        <v>0</v>
      </c>
      <c r="AH308" s="40">
        <v>241.11</v>
      </c>
      <c r="AI308" s="40">
        <v>241.11</v>
      </c>
      <c r="AJ308" s="40">
        <v>0</v>
      </c>
      <c r="AK308" s="40">
        <v>241.11</v>
      </c>
      <c r="AL308" s="24" t="s">
        <v>335</v>
      </c>
      <c r="AN308" s="24" t="s">
        <v>335</v>
      </c>
      <c r="AO308" s="21">
        <v>1</v>
      </c>
      <c r="AP308" s="21">
        <v>-241.11</v>
      </c>
      <c r="AR308" s="21">
        <v>-241.11</v>
      </c>
      <c r="AS308" s="21" t="str">
        <f t="shared" si="20"/>
        <v>F814-00044499</v>
      </c>
      <c r="AT308" s="21">
        <f t="shared" si="21"/>
        <v>1</v>
      </c>
      <c r="AU308" s="21">
        <f t="shared" si="22"/>
        <v>0</v>
      </c>
      <c r="AW308" s="8" t="s">
        <v>335</v>
      </c>
      <c r="AX308" s="39">
        <v>241.11</v>
      </c>
      <c r="AY308" s="39">
        <v>0</v>
      </c>
      <c r="AZ308" s="39">
        <v>241.11</v>
      </c>
      <c r="BA308">
        <f t="shared" si="23"/>
        <v>1</v>
      </c>
      <c r="BB308">
        <f t="shared" si="24"/>
        <v>1</v>
      </c>
      <c r="BJ308" s="24" t="s">
        <v>335</v>
      </c>
      <c r="BK308" s="40">
        <v>1</v>
      </c>
      <c r="BL308" s="40">
        <v>241.11</v>
      </c>
      <c r="BM308" s="40">
        <v>0</v>
      </c>
      <c r="BN308" s="40">
        <v>241.11</v>
      </c>
      <c r="BO308"/>
      <c r="BP308"/>
      <c r="BQ308"/>
      <c r="BR308"/>
      <c r="BS308"/>
      <c r="BT308"/>
    </row>
    <row r="309" spans="4:72">
      <c r="D309" s="24" t="s">
        <v>804</v>
      </c>
      <c r="E309" s="21">
        <v>1</v>
      </c>
      <c r="G309"/>
      <c r="H309"/>
      <c r="AD309" s="24" t="s">
        <v>1711</v>
      </c>
      <c r="AE309" s="40">
        <v>1</v>
      </c>
      <c r="AF309" s="40">
        <v>250.03</v>
      </c>
      <c r="AG309" s="40">
        <v>0</v>
      </c>
      <c r="AH309" s="40">
        <v>250.03</v>
      </c>
      <c r="AI309" s="40">
        <v>250.03</v>
      </c>
      <c r="AJ309" s="40">
        <v>0</v>
      </c>
      <c r="AK309" s="40">
        <v>250.03</v>
      </c>
      <c r="AL309" s="24" t="s">
        <v>1711</v>
      </c>
      <c r="AN309" s="24" t="s">
        <v>1711</v>
      </c>
      <c r="AO309" s="21">
        <v>1</v>
      </c>
      <c r="AP309" s="21">
        <v>-250.03</v>
      </c>
      <c r="AR309" s="21">
        <v>-250.03</v>
      </c>
      <c r="AS309" s="21" t="str">
        <f t="shared" si="20"/>
        <v>F907-00030714</v>
      </c>
      <c r="AT309" s="21">
        <f t="shared" si="21"/>
        <v>1</v>
      </c>
      <c r="AU309" s="21">
        <f t="shared" si="22"/>
        <v>0</v>
      </c>
      <c r="AW309" s="8" t="s">
        <v>1711</v>
      </c>
      <c r="AX309" s="39">
        <v>250.03</v>
      </c>
      <c r="AY309" s="39">
        <v>0</v>
      </c>
      <c r="AZ309" s="39">
        <v>250.03</v>
      </c>
      <c r="BA309">
        <f t="shared" si="23"/>
        <v>1</v>
      </c>
      <c r="BB309">
        <f t="shared" si="24"/>
        <v>1</v>
      </c>
      <c r="BJ309" s="24" t="s">
        <v>1711</v>
      </c>
      <c r="BK309" s="40">
        <v>1</v>
      </c>
      <c r="BL309" s="40">
        <v>250.03</v>
      </c>
      <c r="BM309" s="40">
        <v>0</v>
      </c>
      <c r="BN309" s="40">
        <v>250.03</v>
      </c>
      <c r="BO309"/>
      <c r="BP309"/>
      <c r="BQ309"/>
      <c r="BR309"/>
      <c r="BS309"/>
      <c r="BT309"/>
    </row>
    <row r="310" spans="4:72">
      <c r="D310" s="24" t="s">
        <v>805</v>
      </c>
      <c r="E310" s="21">
        <v>1</v>
      </c>
      <c r="G310"/>
      <c r="H310"/>
      <c r="AD310" s="24" t="s">
        <v>1689</v>
      </c>
      <c r="AE310" s="40">
        <v>1</v>
      </c>
      <c r="AF310" s="40">
        <v>195.05</v>
      </c>
      <c r="AG310" s="40">
        <v>0</v>
      </c>
      <c r="AH310" s="40">
        <v>195.05</v>
      </c>
      <c r="AI310" s="40">
        <v>195.05</v>
      </c>
      <c r="AJ310" s="40">
        <v>0</v>
      </c>
      <c r="AK310" s="40">
        <v>195.05</v>
      </c>
      <c r="AL310" s="24" t="s">
        <v>1689</v>
      </c>
      <c r="AN310" s="24" t="s">
        <v>1689</v>
      </c>
      <c r="AO310" s="21">
        <v>1</v>
      </c>
      <c r="AP310" s="21">
        <v>-195.05</v>
      </c>
      <c r="AR310" s="21">
        <v>-195.05</v>
      </c>
      <c r="AS310" s="21" t="str">
        <f t="shared" si="20"/>
        <v>FC01-00132402</v>
      </c>
      <c r="AT310" s="21">
        <f t="shared" si="21"/>
        <v>1</v>
      </c>
      <c r="AU310" s="21">
        <f t="shared" si="22"/>
        <v>0</v>
      </c>
      <c r="AW310" s="8" t="s">
        <v>1689</v>
      </c>
      <c r="AX310" s="39">
        <v>195.05</v>
      </c>
      <c r="AY310" s="39">
        <v>0</v>
      </c>
      <c r="AZ310" s="39">
        <v>195.05</v>
      </c>
      <c r="BA310">
        <f t="shared" si="23"/>
        <v>1</v>
      </c>
      <c r="BB310">
        <f t="shared" si="24"/>
        <v>1</v>
      </c>
      <c r="BJ310" s="24" t="s">
        <v>1689</v>
      </c>
      <c r="BK310" s="40">
        <v>1</v>
      </c>
      <c r="BL310" s="40">
        <v>195.05</v>
      </c>
      <c r="BM310" s="40">
        <v>0</v>
      </c>
      <c r="BN310" s="40">
        <v>195.05</v>
      </c>
      <c r="BO310"/>
      <c r="BP310"/>
      <c r="BQ310"/>
      <c r="BR310"/>
      <c r="BS310"/>
      <c r="BT310"/>
    </row>
    <row r="311" spans="4:72">
      <c r="D311" s="24" t="s">
        <v>803</v>
      </c>
      <c r="E311" s="21">
        <v>1</v>
      </c>
      <c r="G311"/>
      <c r="H311"/>
      <c r="AD311" s="24" t="s">
        <v>1682</v>
      </c>
      <c r="AE311" s="40">
        <v>1</v>
      </c>
      <c r="AF311" s="40">
        <v>198.93</v>
      </c>
      <c r="AG311" s="40">
        <v>0</v>
      </c>
      <c r="AH311" s="40">
        <v>198.93</v>
      </c>
      <c r="AI311" s="40">
        <v>198.93</v>
      </c>
      <c r="AJ311" s="40">
        <v>0</v>
      </c>
      <c r="AK311" s="40">
        <v>198.93</v>
      </c>
      <c r="AL311" s="24" t="s">
        <v>1682</v>
      </c>
      <c r="AN311" s="24" t="s">
        <v>1682</v>
      </c>
      <c r="AO311" s="21">
        <v>1</v>
      </c>
      <c r="AP311" s="21">
        <v>-198.93</v>
      </c>
      <c r="AR311" s="21">
        <v>-198.93</v>
      </c>
      <c r="AS311" s="21" t="str">
        <f t="shared" si="20"/>
        <v>FC01-00132753</v>
      </c>
      <c r="AT311" s="21">
        <f t="shared" si="21"/>
        <v>1</v>
      </c>
      <c r="AU311" s="21">
        <f t="shared" si="22"/>
        <v>0</v>
      </c>
      <c r="AW311" s="8" t="s">
        <v>1682</v>
      </c>
      <c r="AX311" s="39">
        <v>198.93</v>
      </c>
      <c r="AY311" s="39">
        <v>0</v>
      </c>
      <c r="AZ311" s="39">
        <v>198.93</v>
      </c>
      <c r="BA311">
        <f t="shared" si="23"/>
        <v>1</v>
      </c>
      <c r="BB311">
        <f t="shared" si="24"/>
        <v>1</v>
      </c>
      <c r="BJ311" s="24" t="s">
        <v>1682</v>
      </c>
      <c r="BK311" s="40">
        <v>1</v>
      </c>
      <c r="BL311" s="40">
        <v>198.93</v>
      </c>
      <c r="BM311" s="40">
        <v>0</v>
      </c>
      <c r="BN311" s="40">
        <v>198.93</v>
      </c>
      <c r="BO311"/>
      <c r="BP311"/>
      <c r="BQ311"/>
      <c r="BR311"/>
      <c r="BS311"/>
      <c r="BT311"/>
    </row>
    <row r="312" spans="4:72">
      <c r="D312" s="24" t="s">
        <v>1714</v>
      </c>
      <c r="E312" s="21">
        <v>1</v>
      </c>
      <c r="G312"/>
      <c r="H312"/>
      <c r="AD312" s="24" t="s">
        <v>1654</v>
      </c>
      <c r="AE312" s="40">
        <v>1</v>
      </c>
      <c r="AF312" s="40">
        <v>181.26</v>
      </c>
      <c r="AG312" s="40">
        <v>0</v>
      </c>
      <c r="AH312" s="40">
        <v>181.26</v>
      </c>
      <c r="AI312" s="40">
        <v>181.26</v>
      </c>
      <c r="AJ312" s="40">
        <v>0</v>
      </c>
      <c r="AK312" s="40">
        <v>181.26</v>
      </c>
      <c r="AL312" s="24" t="s">
        <v>1654</v>
      </c>
      <c r="AN312" s="24" t="s">
        <v>1654</v>
      </c>
      <c r="AO312" s="21">
        <v>1</v>
      </c>
      <c r="AP312" s="21">
        <v>-181.26</v>
      </c>
      <c r="AR312" s="21">
        <v>-181.26</v>
      </c>
      <c r="AS312" s="21" t="str">
        <f t="shared" si="20"/>
        <v>FC03-00086728</v>
      </c>
      <c r="AT312" s="21">
        <f t="shared" si="21"/>
        <v>1</v>
      </c>
      <c r="AU312" s="21">
        <f t="shared" si="22"/>
        <v>0</v>
      </c>
      <c r="AW312" s="8" t="s">
        <v>1654</v>
      </c>
      <c r="AX312" s="39">
        <v>181.26</v>
      </c>
      <c r="AY312" s="39">
        <v>0</v>
      </c>
      <c r="AZ312" s="39">
        <v>181.26</v>
      </c>
      <c r="BA312">
        <f t="shared" si="23"/>
        <v>1</v>
      </c>
      <c r="BB312">
        <f t="shared" si="24"/>
        <v>1</v>
      </c>
      <c r="BJ312" s="24" t="s">
        <v>1654</v>
      </c>
      <c r="BK312" s="40">
        <v>1</v>
      </c>
      <c r="BL312" s="40">
        <v>181.26</v>
      </c>
      <c r="BM312" s="40">
        <v>0</v>
      </c>
      <c r="BN312" s="40">
        <v>181.26</v>
      </c>
      <c r="BO312"/>
      <c r="BP312"/>
      <c r="BQ312"/>
      <c r="BR312"/>
      <c r="BS312"/>
      <c r="BT312"/>
    </row>
    <row r="313" spans="4:72">
      <c r="D313" s="24" t="s">
        <v>808</v>
      </c>
      <c r="E313" s="21">
        <v>1</v>
      </c>
      <c r="G313"/>
      <c r="H313"/>
      <c r="AD313" s="24" t="s">
        <v>1658</v>
      </c>
      <c r="AE313" s="40">
        <v>1</v>
      </c>
      <c r="AF313" s="40">
        <v>87.29</v>
      </c>
      <c r="AG313" s="40">
        <v>15.7099999999999</v>
      </c>
      <c r="AH313" s="40">
        <v>103</v>
      </c>
      <c r="AI313" s="40">
        <v>87.29</v>
      </c>
      <c r="AJ313" s="40">
        <v>15.7099999999999</v>
      </c>
      <c r="AK313" s="40">
        <v>103</v>
      </c>
      <c r="AL313" s="24" t="s">
        <v>1658</v>
      </c>
      <c r="AN313" s="24" t="s">
        <v>1658</v>
      </c>
      <c r="AO313" s="21">
        <v>1</v>
      </c>
      <c r="AP313" s="21">
        <v>-87.29</v>
      </c>
      <c r="AQ313" s="21">
        <v>-15.71</v>
      </c>
      <c r="AR313" s="21">
        <v>-103</v>
      </c>
      <c r="AS313" s="21" t="str">
        <f t="shared" si="20"/>
        <v>FE29-00025243</v>
      </c>
      <c r="AT313" s="21">
        <f t="shared" si="21"/>
        <v>1</v>
      </c>
      <c r="AU313" s="21">
        <f t="shared" si="22"/>
        <v>0</v>
      </c>
      <c r="AW313" s="8" t="s">
        <v>1658</v>
      </c>
      <c r="AX313" s="39">
        <v>87.29</v>
      </c>
      <c r="AY313" s="39">
        <v>15.71</v>
      </c>
      <c r="AZ313" s="39">
        <v>103</v>
      </c>
      <c r="BA313">
        <f t="shared" si="23"/>
        <v>1</v>
      </c>
      <c r="BB313">
        <f t="shared" si="24"/>
        <v>1</v>
      </c>
      <c r="BJ313" s="24" t="s">
        <v>1658</v>
      </c>
      <c r="BK313" s="40">
        <v>1</v>
      </c>
      <c r="BL313" s="40">
        <v>87.29</v>
      </c>
      <c r="BM313" s="40">
        <v>15.7099999999999</v>
      </c>
      <c r="BN313" s="40">
        <v>103</v>
      </c>
      <c r="BO313"/>
      <c r="BP313"/>
      <c r="BQ313"/>
      <c r="BR313"/>
      <c r="BS313"/>
      <c r="BT313"/>
    </row>
    <row r="314" spans="4:72">
      <c r="D314" s="24" t="s">
        <v>810</v>
      </c>
      <c r="E314" s="21">
        <v>1</v>
      </c>
      <c r="G314"/>
      <c r="H314"/>
      <c r="AD314" s="24" t="s">
        <v>1637</v>
      </c>
      <c r="AE314" s="40">
        <v>1</v>
      </c>
      <c r="AF314" s="40">
        <v>87.29</v>
      </c>
      <c r="AG314" s="40">
        <v>15.7099999999999</v>
      </c>
      <c r="AH314" s="40">
        <v>103</v>
      </c>
      <c r="AI314" s="40">
        <v>87.29</v>
      </c>
      <c r="AJ314" s="40">
        <v>15.7099999999999</v>
      </c>
      <c r="AK314" s="40">
        <v>103</v>
      </c>
      <c r="AL314" s="24" t="s">
        <v>1637</v>
      </c>
      <c r="AN314" s="24" t="s">
        <v>1637</v>
      </c>
      <c r="AO314" s="21">
        <v>1</v>
      </c>
      <c r="AP314" s="21">
        <v>-87.29</v>
      </c>
      <c r="AQ314" s="21">
        <v>-15.71</v>
      </c>
      <c r="AR314" s="21">
        <v>-103</v>
      </c>
      <c r="AS314" s="21" t="str">
        <f t="shared" si="20"/>
        <v>FE30-00023070</v>
      </c>
      <c r="AT314" s="21">
        <f t="shared" si="21"/>
        <v>1</v>
      </c>
      <c r="AU314" s="21">
        <f t="shared" si="22"/>
        <v>0</v>
      </c>
      <c r="AW314" s="8" t="s">
        <v>1637</v>
      </c>
      <c r="AX314" s="39">
        <v>87.29</v>
      </c>
      <c r="AY314" s="39">
        <v>15.71</v>
      </c>
      <c r="AZ314" s="39">
        <v>103</v>
      </c>
      <c r="BA314">
        <f t="shared" si="23"/>
        <v>1</v>
      </c>
      <c r="BB314">
        <f t="shared" si="24"/>
        <v>1</v>
      </c>
      <c r="BJ314" s="24" t="s">
        <v>1637</v>
      </c>
      <c r="BK314" s="40">
        <v>1</v>
      </c>
      <c r="BL314" s="40">
        <v>87.29</v>
      </c>
      <c r="BM314" s="40">
        <v>15.7099999999999</v>
      </c>
      <c r="BN314" s="40">
        <v>103</v>
      </c>
      <c r="BO314"/>
      <c r="BP314"/>
      <c r="BQ314"/>
      <c r="BR314"/>
      <c r="BS314"/>
      <c r="BT314"/>
    </row>
    <row r="315" spans="4:72">
      <c r="D315" s="24" t="s">
        <v>812</v>
      </c>
      <c r="E315" s="21">
        <v>1</v>
      </c>
      <c r="G315"/>
      <c r="H315"/>
      <c r="AD315" s="24" t="s">
        <v>1634</v>
      </c>
      <c r="AE315" s="40">
        <v>1</v>
      </c>
      <c r="AF315" s="40">
        <v>221.82</v>
      </c>
      <c r="AG315" s="40">
        <v>39.93</v>
      </c>
      <c r="AH315" s="40">
        <v>261.75</v>
      </c>
      <c r="AI315" s="40">
        <v>221.82</v>
      </c>
      <c r="AJ315" s="40">
        <v>39.93</v>
      </c>
      <c r="AK315" s="40">
        <v>261.75</v>
      </c>
      <c r="AL315" s="24" t="s">
        <v>1634</v>
      </c>
      <c r="AN315" s="24" t="s">
        <v>1634</v>
      </c>
      <c r="AO315" s="21">
        <v>1</v>
      </c>
      <c r="AP315" s="21">
        <v>-221.82</v>
      </c>
      <c r="AQ315" s="21">
        <v>-39.93</v>
      </c>
      <c r="AR315" s="21">
        <v>-261.75</v>
      </c>
      <c r="AS315" s="21" t="str">
        <f t="shared" si="20"/>
        <v>FE30-00023585</v>
      </c>
      <c r="AT315" s="21">
        <f t="shared" si="21"/>
        <v>1</v>
      </c>
      <c r="AU315" s="21">
        <f t="shared" si="22"/>
        <v>0</v>
      </c>
      <c r="AW315" s="8" t="s">
        <v>1634</v>
      </c>
      <c r="AX315" s="39">
        <v>221.82</v>
      </c>
      <c r="AY315" s="39">
        <v>39.93</v>
      </c>
      <c r="AZ315" s="39">
        <v>261.75</v>
      </c>
      <c r="BA315">
        <f t="shared" si="23"/>
        <v>1</v>
      </c>
      <c r="BB315">
        <f t="shared" si="24"/>
        <v>1</v>
      </c>
      <c r="BJ315" s="24" t="s">
        <v>1634</v>
      </c>
      <c r="BK315" s="40">
        <v>1</v>
      </c>
      <c r="BL315" s="40">
        <v>221.82</v>
      </c>
      <c r="BM315" s="40">
        <v>39.93</v>
      </c>
      <c r="BN315" s="40">
        <v>261.75</v>
      </c>
      <c r="BO315"/>
      <c r="BP315"/>
      <c r="BQ315"/>
      <c r="BR315"/>
      <c r="BS315"/>
      <c r="BT315"/>
    </row>
    <row r="316" spans="4:72">
      <c r="D316" s="24" t="s">
        <v>816</v>
      </c>
      <c r="E316" s="21">
        <v>2</v>
      </c>
      <c r="G316"/>
      <c r="H316"/>
      <c r="AD316" s="24" t="s">
        <v>1704</v>
      </c>
      <c r="AE316" s="40">
        <v>1</v>
      </c>
      <c r="AF316" s="40">
        <v>2415.25</v>
      </c>
      <c r="AG316" s="40">
        <v>434.75</v>
      </c>
      <c r="AH316" s="40">
        <v>2850</v>
      </c>
      <c r="AI316" s="40">
        <v>2415.25</v>
      </c>
      <c r="AJ316" s="40">
        <v>434.75</v>
      </c>
      <c r="AK316" s="40">
        <v>2850</v>
      </c>
      <c r="AL316" s="24" t="s">
        <v>1704</v>
      </c>
      <c r="AN316" s="24" t="s">
        <v>1704</v>
      </c>
      <c r="AO316" s="21">
        <v>1</v>
      </c>
      <c r="AP316" s="21">
        <v>-2415.25</v>
      </c>
      <c r="AQ316" s="21">
        <v>-434.75</v>
      </c>
      <c r="AR316" s="21">
        <v>-2850</v>
      </c>
      <c r="AS316" s="21" t="str">
        <f t="shared" si="20"/>
        <v>FF-00200032178</v>
      </c>
      <c r="AT316" s="21">
        <f t="shared" si="21"/>
        <v>1</v>
      </c>
      <c r="AU316" s="21">
        <f t="shared" si="22"/>
        <v>0</v>
      </c>
      <c r="AW316" s="8" t="s">
        <v>1704</v>
      </c>
      <c r="AX316" s="39">
        <v>2415.25</v>
      </c>
      <c r="AY316" s="39">
        <v>434.75</v>
      </c>
      <c r="AZ316" s="39">
        <v>2850</v>
      </c>
      <c r="BA316">
        <f t="shared" si="23"/>
        <v>1</v>
      </c>
      <c r="BB316">
        <f t="shared" si="24"/>
        <v>1</v>
      </c>
      <c r="BJ316" s="24" t="s">
        <v>1704</v>
      </c>
      <c r="BK316" s="40">
        <v>1</v>
      </c>
      <c r="BL316" s="40">
        <v>2415.25</v>
      </c>
      <c r="BM316" s="40">
        <v>434.75</v>
      </c>
      <c r="BN316" s="40">
        <v>2850</v>
      </c>
      <c r="BO316"/>
      <c r="BP316"/>
      <c r="BQ316"/>
      <c r="BR316"/>
      <c r="BS316"/>
      <c r="BT316"/>
    </row>
    <row r="317" spans="4:72">
      <c r="D317" s="24" t="s">
        <v>819</v>
      </c>
      <c r="E317" s="21">
        <v>1</v>
      </c>
      <c r="G317"/>
      <c r="H317"/>
      <c r="AD317" s="24" t="s">
        <v>1697</v>
      </c>
      <c r="AE317" s="40">
        <v>1</v>
      </c>
      <c r="AF317" s="40">
        <v>805.08</v>
      </c>
      <c r="AG317" s="40">
        <v>144.91999999999899</v>
      </c>
      <c r="AH317" s="40">
        <v>950</v>
      </c>
      <c r="AI317" s="40">
        <v>805.08</v>
      </c>
      <c r="AJ317" s="40">
        <v>144.91999999999899</v>
      </c>
      <c r="AK317" s="40">
        <v>950</v>
      </c>
      <c r="AL317" s="24" t="s">
        <v>1697</v>
      </c>
      <c r="AN317" s="24" t="s">
        <v>1697</v>
      </c>
      <c r="AO317" s="21">
        <v>1</v>
      </c>
      <c r="AP317" s="21">
        <v>-805.08</v>
      </c>
      <c r="AQ317" s="21">
        <v>-144.91999999999999</v>
      </c>
      <c r="AR317" s="21">
        <v>-950</v>
      </c>
      <c r="AS317" s="21" t="str">
        <f t="shared" si="20"/>
        <v>FF-00200032368</v>
      </c>
      <c r="AT317" s="21">
        <f t="shared" si="21"/>
        <v>1</v>
      </c>
      <c r="AU317" s="21">
        <f t="shared" si="22"/>
        <v>0</v>
      </c>
      <c r="AW317" s="8" t="s">
        <v>1697</v>
      </c>
      <c r="AX317" s="39">
        <v>805.08</v>
      </c>
      <c r="AY317" s="39">
        <v>144.91999999999999</v>
      </c>
      <c r="AZ317" s="39">
        <v>950</v>
      </c>
      <c r="BA317">
        <f t="shared" si="23"/>
        <v>1</v>
      </c>
      <c r="BB317">
        <f t="shared" si="24"/>
        <v>1</v>
      </c>
      <c r="BJ317" s="24" t="s">
        <v>1697</v>
      </c>
      <c r="BK317" s="40">
        <v>1</v>
      </c>
      <c r="BL317" s="40">
        <v>805.08</v>
      </c>
      <c r="BM317" s="40">
        <v>144.91999999999899</v>
      </c>
      <c r="BN317" s="40">
        <v>950</v>
      </c>
      <c r="BO317"/>
      <c r="BP317"/>
      <c r="BQ317"/>
      <c r="BR317"/>
      <c r="BS317"/>
      <c r="BT317"/>
    </row>
    <row r="318" spans="4:72">
      <c r="D318" s="24" t="s">
        <v>817</v>
      </c>
      <c r="E318" s="21">
        <v>1</v>
      </c>
      <c r="G318"/>
      <c r="H318"/>
      <c r="AD318" s="24" t="s">
        <v>1629</v>
      </c>
      <c r="AE318" s="40">
        <v>1</v>
      </c>
      <c r="AF318" s="40">
        <v>50.85</v>
      </c>
      <c r="AG318" s="40">
        <v>9.1499999999999897</v>
      </c>
      <c r="AH318" s="40">
        <v>60</v>
      </c>
      <c r="AI318" s="40">
        <v>50.85</v>
      </c>
      <c r="AJ318" s="40">
        <v>9.1499999999999897</v>
      </c>
      <c r="AK318" s="40">
        <v>60</v>
      </c>
      <c r="AL318" s="24" t="s">
        <v>1629</v>
      </c>
      <c r="AN318" s="24" t="s">
        <v>1629</v>
      </c>
      <c r="AO318" s="21">
        <v>1</v>
      </c>
      <c r="AP318" s="21">
        <v>-50.85</v>
      </c>
      <c r="AQ318" s="21">
        <v>-9.15</v>
      </c>
      <c r="AR318" s="21">
        <v>-60</v>
      </c>
      <c r="AS318" s="21" t="str">
        <f t="shared" si="20"/>
        <v>FF13-00000401</v>
      </c>
      <c r="AT318" s="21">
        <f t="shared" si="21"/>
        <v>1</v>
      </c>
      <c r="AU318" s="21">
        <f t="shared" si="22"/>
        <v>0</v>
      </c>
      <c r="AW318" s="8" t="s">
        <v>1629</v>
      </c>
      <c r="AX318" s="39">
        <v>50.85</v>
      </c>
      <c r="AY318" s="39">
        <v>9.15</v>
      </c>
      <c r="AZ318" s="39">
        <v>60</v>
      </c>
      <c r="BA318">
        <f t="shared" si="23"/>
        <v>1</v>
      </c>
      <c r="BB318">
        <f t="shared" si="24"/>
        <v>1</v>
      </c>
      <c r="BJ318" s="24" t="s">
        <v>1629</v>
      </c>
      <c r="BK318" s="40">
        <v>1</v>
      </c>
      <c r="BL318" s="40">
        <v>50.85</v>
      </c>
      <c r="BM318" s="40">
        <v>9.1499999999999897</v>
      </c>
      <c r="BN318" s="40">
        <v>60</v>
      </c>
      <c r="BO318"/>
      <c r="BP318"/>
      <c r="BQ318"/>
      <c r="BR318"/>
      <c r="BS318"/>
      <c r="BT318"/>
    </row>
    <row r="319" spans="4:72">
      <c r="D319" s="24" t="s">
        <v>821</v>
      </c>
      <c r="E319" s="21">
        <v>1</v>
      </c>
      <c r="G319"/>
      <c r="H319"/>
      <c r="AD319" s="24" t="s">
        <v>1657</v>
      </c>
      <c r="AE319" s="40">
        <v>1</v>
      </c>
      <c r="AF319" s="40">
        <v>168.64</v>
      </c>
      <c r="AG319" s="40">
        <v>30.36</v>
      </c>
      <c r="AH319" s="40">
        <v>199</v>
      </c>
      <c r="AI319" s="40">
        <v>168.64</v>
      </c>
      <c r="AJ319" s="40">
        <v>30.36</v>
      </c>
      <c r="AK319" s="40">
        <v>199</v>
      </c>
      <c r="AL319" s="24" t="s">
        <v>1657</v>
      </c>
      <c r="AN319" s="24" t="s">
        <v>1657</v>
      </c>
      <c r="AO319" s="21">
        <v>1</v>
      </c>
      <c r="AP319" s="21">
        <v>-168.64</v>
      </c>
      <c r="AQ319" s="21">
        <v>-30.36</v>
      </c>
      <c r="AR319" s="21">
        <v>-199</v>
      </c>
      <c r="AS319" s="21" t="str">
        <f t="shared" si="20"/>
        <v>FF29-00003107</v>
      </c>
      <c r="AT319" s="21">
        <f t="shared" si="21"/>
        <v>1</v>
      </c>
      <c r="AU319" s="21">
        <f t="shared" si="22"/>
        <v>0</v>
      </c>
      <c r="AW319" s="8" t="s">
        <v>1657</v>
      </c>
      <c r="AX319" s="39">
        <v>168.64</v>
      </c>
      <c r="AY319" s="39">
        <v>30.36</v>
      </c>
      <c r="AZ319" s="39">
        <v>199</v>
      </c>
      <c r="BA319">
        <f t="shared" si="23"/>
        <v>1</v>
      </c>
      <c r="BB319">
        <f t="shared" si="24"/>
        <v>1</v>
      </c>
      <c r="BJ319" s="24" t="s">
        <v>1657</v>
      </c>
      <c r="BK319" s="40">
        <v>1</v>
      </c>
      <c r="BL319" s="40">
        <v>168.64</v>
      </c>
      <c r="BM319" s="40">
        <v>30.36</v>
      </c>
      <c r="BN319" s="40">
        <v>199</v>
      </c>
      <c r="BO319"/>
      <c r="BP319"/>
      <c r="BQ319"/>
      <c r="BR319"/>
      <c r="BS319"/>
      <c r="BT319"/>
    </row>
    <row r="320" spans="4:72">
      <c r="D320" s="24" t="s">
        <v>823</v>
      </c>
      <c r="E320" s="21">
        <v>1</v>
      </c>
      <c r="G320"/>
      <c r="H320"/>
      <c r="AD320" s="24" t="s">
        <v>1690</v>
      </c>
      <c r="AE320" s="40">
        <v>1</v>
      </c>
      <c r="AF320" s="40">
        <v>238.98</v>
      </c>
      <c r="AG320" s="40">
        <v>43.02</v>
      </c>
      <c r="AH320" s="40">
        <v>282</v>
      </c>
      <c r="AI320" s="40">
        <v>238.98</v>
      </c>
      <c r="AJ320" s="40">
        <v>43.02</v>
      </c>
      <c r="AK320" s="40">
        <v>282</v>
      </c>
      <c r="AL320" s="24" t="s">
        <v>1690</v>
      </c>
      <c r="AN320" s="24" t="s">
        <v>1690</v>
      </c>
      <c r="AO320" s="21">
        <v>1</v>
      </c>
      <c r="AP320" s="21">
        <v>-238.98</v>
      </c>
      <c r="AQ320" s="21">
        <v>-43.02</v>
      </c>
      <c r="AR320" s="21">
        <v>-282</v>
      </c>
      <c r="AS320" s="21" t="str">
        <f t="shared" si="20"/>
        <v>FFBNÂº-8800045721</v>
      </c>
      <c r="AT320" s="21">
        <f t="shared" si="21"/>
        <v>1</v>
      </c>
      <c r="AU320" s="21">
        <f t="shared" si="22"/>
        <v>0</v>
      </c>
      <c r="AW320" s="8" t="s">
        <v>2135</v>
      </c>
      <c r="AX320" s="39">
        <v>238.98</v>
      </c>
      <c r="AY320" s="39">
        <v>43.02</v>
      </c>
      <c r="AZ320" s="39">
        <v>282</v>
      </c>
      <c r="BA320">
        <f t="shared" si="23"/>
        <v>0</v>
      </c>
      <c r="BB320">
        <f t="shared" si="24"/>
        <v>1</v>
      </c>
      <c r="BJ320" s="24" t="s">
        <v>1690</v>
      </c>
      <c r="BK320" s="40">
        <v>1</v>
      </c>
      <c r="BL320" s="40">
        <v>238.98</v>
      </c>
      <c r="BM320" s="40">
        <v>43.02</v>
      </c>
      <c r="BN320" s="40">
        <v>282</v>
      </c>
      <c r="BO320"/>
      <c r="BP320"/>
      <c r="BQ320"/>
      <c r="BR320"/>
      <c r="BS320"/>
      <c r="BT320"/>
    </row>
    <row r="321" spans="4:72">
      <c r="D321" s="24" t="s">
        <v>825</v>
      </c>
      <c r="E321" s="21">
        <v>16</v>
      </c>
      <c r="G321"/>
      <c r="H321"/>
      <c r="AD321" s="24" t="s">
        <v>1692</v>
      </c>
      <c r="AE321" s="40">
        <v>16</v>
      </c>
      <c r="AF321" s="40">
        <v>176.73000000000002</v>
      </c>
      <c r="AG321" s="40">
        <v>31.819999999999972</v>
      </c>
      <c r="AH321" s="40">
        <v>208.55</v>
      </c>
      <c r="AI321" s="40">
        <v>176.73000000000002</v>
      </c>
      <c r="AJ321" s="40">
        <v>31.819999999999972</v>
      </c>
      <c r="AK321" s="40">
        <v>208.55</v>
      </c>
      <c r="AL321" s="24" t="s">
        <v>1692</v>
      </c>
      <c r="AN321" s="24" t="s">
        <v>1692</v>
      </c>
      <c r="AO321" s="21">
        <v>1</v>
      </c>
      <c r="AP321" s="21">
        <v>-176.73</v>
      </c>
      <c r="AQ321" s="21">
        <v>-31.82</v>
      </c>
      <c r="AR321" s="21">
        <v>-208.55</v>
      </c>
      <c r="AS321" s="21" t="str">
        <f t="shared" si="20"/>
        <v>FFNÂº-00401103267</v>
      </c>
      <c r="AT321" s="21">
        <f t="shared" si="21"/>
        <v>1</v>
      </c>
      <c r="AU321" s="21">
        <f t="shared" si="22"/>
        <v>0</v>
      </c>
      <c r="AW321" s="8" t="s">
        <v>2136</v>
      </c>
      <c r="AX321" s="39">
        <v>176.73000000000002</v>
      </c>
      <c r="AY321" s="39">
        <v>31.82</v>
      </c>
      <c r="AZ321" s="39">
        <v>208.55</v>
      </c>
      <c r="BA321">
        <f t="shared" si="23"/>
        <v>0</v>
      </c>
      <c r="BB321">
        <f t="shared" si="24"/>
        <v>1</v>
      </c>
      <c r="BJ321" s="24" t="s">
        <v>1692</v>
      </c>
      <c r="BK321" s="40">
        <v>16</v>
      </c>
      <c r="BL321" s="40">
        <v>176.73000000000002</v>
      </c>
      <c r="BM321" s="40">
        <v>31.819999999999972</v>
      </c>
      <c r="BN321" s="40">
        <v>208.55</v>
      </c>
      <c r="BO321"/>
      <c r="BP321"/>
      <c r="BQ321"/>
      <c r="BR321"/>
      <c r="BS321"/>
      <c r="BT321"/>
    </row>
    <row r="322" spans="4:72">
      <c r="D322" s="24" t="s">
        <v>1715</v>
      </c>
      <c r="E322" s="21">
        <v>1</v>
      </c>
      <c r="G322"/>
      <c r="H322"/>
      <c r="AD322" s="24" t="s">
        <v>1677</v>
      </c>
      <c r="AE322" s="40">
        <v>2</v>
      </c>
      <c r="AF322" s="40">
        <v>169.49</v>
      </c>
      <c r="AG322" s="40">
        <v>30.509999999999987</v>
      </c>
      <c r="AH322" s="40">
        <v>200</v>
      </c>
      <c r="AI322" s="40">
        <v>169.49</v>
      </c>
      <c r="AJ322" s="40">
        <v>30.509999999999987</v>
      </c>
      <c r="AK322" s="40">
        <v>200</v>
      </c>
      <c r="AL322" s="24" t="s">
        <v>1677</v>
      </c>
      <c r="AN322" s="24" t="s">
        <v>1677</v>
      </c>
      <c r="AO322" s="21">
        <v>1</v>
      </c>
      <c r="AP322" s="21">
        <v>-169.49</v>
      </c>
      <c r="AQ322" s="21">
        <v>-30.51</v>
      </c>
      <c r="AR322" s="21">
        <v>-200</v>
      </c>
      <c r="AS322" s="21" t="str">
        <f t="shared" si="20"/>
        <v>FI25-00017049</v>
      </c>
      <c r="AT322" s="21">
        <f t="shared" si="21"/>
        <v>1</v>
      </c>
      <c r="AU322" s="21">
        <f t="shared" si="22"/>
        <v>0</v>
      </c>
      <c r="AW322" s="8" t="s">
        <v>1677</v>
      </c>
      <c r="AX322" s="39">
        <v>169.49</v>
      </c>
      <c r="AY322" s="39">
        <v>30.509999999999998</v>
      </c>
      <c r="AZ322" s="39">
        <v>200</v>
      </c>
      <c r="BA322">
        <f t="shared" si="23"/>
        <v>1</v>
      </c>
      <c r="BB322">
        <f t="shared" si="24"/>
        <v>1</v>
      </c>
      <c r="BJ322" s="24" t="s">
        <v>1677</v>
      </c>
      <c r="BK322" s="40">
        <v>2</v>
      </c>
      <c r="BL322" s="40">
        <v>169.49</v>
      </c>
      <c r="BM322" s="40">
        <v>30.509999999999987</v>
      </c>
      <c r="BN322" s="40">
        <v>200</v>
      </c>
      <c r="BO322"/>
      <c r="BP322"/>
      <c r="BQ322"/>
      <c r="BR322"/>
      <c r="BS322"/>
      <c r="BT322"/>
    </row>
    <row r="323" spans="4:72">
      <c r="D323" s="24" t="s">
        <v>1716</v>
      </c>
      <c r="E323" s="21">
        <v>1</v>
      </c>
      <c r="G323"/>
      <c r="H323"/>
      <c r="AD323" s="24" t="s">
        <v>1646</v>
      </c>
      <c r="AE323" s="40">
        <v>1</v>
      </c>
      <c r="AF323" s="40">
        <v>538.14</v>
      </c>
      <c r="AG323" s="40">
        <v>96.86</v>
      </c>
      <c r="AH323" s="40">
        <v>635</v>
      </c>
      <c r="AI323" s="40">
        <v>538.14</v>
      </c>
      <c r="AJ323" s="40">
        <v>96.86</v>
      </c>
      <c r="AK323" s="40">
        <v>635</v>
      </c>
      <c r="AL323" s="24" t="s">
        <v>1646</v>
      </c>
      <c r="AN323" s="24" t="s">
        <v>1646</v>
      </c>
      <c r="AO323" s="21">
        <v>1</v>
      </c>
      <c r="AP323" s="21">
        <v>-538.14</v>
      </c>
      <c r="AQ323" s="21">
        <v>-96.86</v>
      </c>
      <c r="AR323" s="21">
        <v>-635</v>
      </c>
      <c r="AS323" s="21" t="str">
        <f t="shared" si="20"/>
        <v>FI25-00017305</v>
      </c>
      <c r="AT323" s="21">
        <f t="shared" si="21"/>
        <v>1</v>
      </c>
      <c r="AU323" s="21">
        <f t="shared" si="22"/>
        <v>0</v>
      </c>
      <c r="AW323" s="8" t="s">
        <v>1646</v>
      </c>
      <c r="AX323" s="39">
        <v>538.14</v>
      </c>
      <c r="AY323" s="39">
        <v>96.86</v>
      </c>
      <c r="AZ323" s="39">
        <v>635</v>
      </c>
      <c r="BA323">
        <f t="shared" si="23"/>
        <v>1</v>
      </c>
      <c r="BB323">
        <f t="shared" si="24"/>
        <v>1</v>
      </c>
      <c r="BJ323" s="24" t="s">
        <v>1646</v>
      </c>
      <c r="BK323" s="40">
        <v>1</v>
      </c>
      <c r="BL323" s="40">
        <v>538.14</v>
      </c>
      <c r="BM323" s="40">
        <v>96.86</v>
      </c>
      <c r="BN323" s="40">
        <v>635</v>
      </c>
      <c r="BO323"/>
      <c r="BP323"/>
      <c r="BQ323"/>
      <c r="BR323"/>
      <c r="BS323"/>
      <c r="BT323"/>
    </row>
    <row r="324" spans="4:72">
      <c r="D324" s="24" t="s">
        <v>837</v>
      </c>
      <c r="E324" s="21">
        <v>1</v>
      </c>
      <c r="G324"/>
      <c r="H324"/>
      <c r="AD324" s="24" t="s">
        <v>1688</v>
      </c>
      <c r="AE324" s="40">
        <v>4</v>
      </c>
      <c r="AF324" s="40">
        <v>3669.1499999999996</v>
      </c>
      <c r="AG324" s="40">
        <v>660.45</v>
      </c>
      <c r="AH324" s="40">
        <v>4329.6000000000004</v>
      </c>
      <c r="AI324" s="40">
        <v>3669.1499999999996</v>
      </c>
      <c r="AJ324" s="40">
        <v>660.45</v>
      </c>
      <c r="AK324" s="40">
        <v>4329.6000000000004</v>
      </c>
      <c r="AL324" s="24" t="s">
        <v>1688</v>
      </c>
      <c r="AN324" s="24" t="s">
        <v>1688</v>
      </c>
      <c r="AO324" s="21">
        <v>1</v>
      </c>
      <c r="AP324" s="21">
        <v>-3669.15</v>
      </c>
      <c r="AQ324" s="21">
        <v>-660.45</v>
      </c>
      <c r="AR324" s="21">
        <v>-4329.6000000000004</v>
      </c>
      <c r="AS324" s="21" t="str">
        <f t="shared" ref="AS324:AS387" si="25">+VLOOKUP(AN324,AD:AD,1,0)</f>
        <v>FI37-00027698</v>
      </c>
      <c r="AT324" s="21">
        <f t="shared" ref="AT324:AT387" si="26">+IF(ABS(AR324)=ABS(AH324),1,0)</f>
        <v>1</v>
      </c>
      <c r="AU324" s="21">
        <f t="shared" ref="AU324:AU387" si="27">+ABS(AH324)-ABS(AR324)</f>
        <v>0</v>
      </c>
      <c r="AW324" s="8" t="s">
        <v>1688</v>
      </c>
      <c r="AX324" s="39">
        <v>3669.1499999999996</v>
      </c>
      <c r="AY324" s="39">
        <v>660.45</v>
      </c>
      <c r="AZ324" s="39">
        <v>4329.6000000000004</v>
      </c>
      <c r="BA324">
        <f t="shared" si="23"/>
        <v>1</v>
      </c>
      <c r="BB324">
        <f t="shared" si="24"/>
        <v>1</v>
      </c>
      <c r="BJ324" s="24" t="s">
        <v>1688</v>
      </c>
      <c r="BK324" s="40">
        <v>4</v>
      </c>
      <c r="BL324" s="40">
        <v>3669.1499999999996</v>
      </c>
      <c r="BM324" s="40">
        <v>660.45</v>
      </c>
      <c r="BN324" s="40">
        <v>4329.6000000000004</v>
      </c>
      <c r="BO324"/>
      <c r="BP324"/>
      <c r="BQ324"/>
      <c r="BR324"/>
      <c r="BS324"/>
      <c r="BT324"/>
    </row>
    <row r="325" spans="4:72">
      <c r="D325" s="24" t="s">
        <v>1717</v>
      </c>
      <c r="E325" s="21">
        <v>1</v>
      </c>
      <c r="G325"/>
      <c r="H325"/>
      <c r="AD325" s="24" t="s">
        <v>1680</v>
      </c>
      <c r="AE325" s="40">
        <v>4</v>
      </c>
      <c r="AF325" s="40">
        <v>296.19</v>
      </c>
      <c r="AG325" s="40">
        <v>53.309999999999988</v>
      </c>
      <c r="AH325" s="40">
        <v>349.5</v>
      </c>
      <c r="AI325" s="40">
        <v>296.19</v>
      </c>
      <c r="AJ325" s="40">
        <v>53.309999999999988</v>
      </c>
      <c r="AK325" s="40">
        <v>349.5</v>
      </c>
      <c r="AL325" s="24" t="s">
        <v>1680</v>
      </c>
      <c r="AN325" s="24" t="s">
        <v>1680</v>
      </c>
      <c r="AO325" s="21">
        <v>1</v>
      </c>
      <c r="AP325" s="21">
        <v>-296.19</v>
      </c>
      <c r="AQ325" s="21">
        <v>-53.31</v>
      </c>
      <c r="AR325" s="21">
        <v>-349.5</v>
      </c>
      <c r="AS325" s="21" t="str">
        <f t="shared" si="25"/>
        <v>FI40-00016363</v>
      </c>
      <c r="AT325" s="21">
        <f t="shared" si="26"/>
        <v>1</v>
      </c>
      <c r="AU325" s="21">
        <f t="shared" si="27"/>
        <v>0</v>
      </c>
      <c r="AW325" s="8" t="s">
        <v>1680</v>
      </c>
      <c r="AX325" s="39">
        <v>296.19</v>
      </c>
      <c r="AY325" s="39">
        <v>53.31</v>
      </c>
      <c r="AZ325" s="39">
        <v>349.5</v>
      </c>
      <c r="BA325">
        <f t="shared" ref="BA325:BA388" si="28">+IF(AW325=AN325,1,0)</f>
        <v>1</v>
      </c>
      <c r="BB325">
        <f t="shared" ref="BB325:BB388" si="29">+IF(AZ325=AK325,1,0)</f>
        <v>1</v>
      </c>
      <c r="BJ325" s="24" t="s">
        <v>1680</v>
      </c>
      <c r="BK325" s="40">
        <v>4</v>
      </c>
      <c r="BL325" s="40">
        <v>296.19</v>
      </c>
      <c r="BM325" s="40">
        <v>53.309999999999988</v>
      </c>
      <c r="BN325" s="40">
        <v>349.5</v>
      </c>
      <c r="BO325"/>
      <c r="BP325"/>
      <c r="BQ325"/>
      <c r="BR325"/>
      <c r="BS325"/>
      <c r="BT325"/>
    </row>
    <row r="326" spans="4:72">
      <c r="D326" s="24" t="s">
        <v>1718</v>
      </c>
      <c r="E326" s="21">
        <v>1</v>
      </c>
      <c r="G326"/>
      <c r="H326"/>
      <c r="AD326" s="24" t="s">
        <v>1628</v>
      </c>
      <c r="AE326" s="40">
        <v>1</v>
      </c>
      <c r="AF326" s="40">
        <v>128.81</v>
      </c>
      <c r="AG326" s="40">
        <v>23.189999999999898</v>
      </c>
      <c r="AH326" s="40">
        <v>152</v>
      </c>
      <c r="AI326" s="40">
        <v>128.81</v>
      </c>
      <c r="AJ326" s="40">
        <v>23.189999999999898</v>
      </c>
      <c r="AK326" s="40">
        <v>152</v>
      </c>
      <c r="AL326" s="24" t="s">
        <v>1628</v>
      </c>
      <c r="AN326" s="24" t="s">
        <v>1628</v>
      </c>
      <c r="AO326" s="21">
        <v>1</v>
      </c>
      <c r="AP326" s="21">
        <v>-128.81</v>
      </c>
      <c r="AQ326" s="21">
        <v>-23.19</v>
      </c>
      <c r="AR326" s="21">
        <v>-152</v>
      </c>
      <c r="AS326" s="21" t="str">
        <f t="shared" si="25"/>
        <v>FP03-00001558</v>
      </c>
      <c r="AT326" s="21">
        <f t="shared" si="26"/>
        <v>1</v>
      </c>
      <c r="AU326" s="21">
        <f t="shared" si="27"/>
        <v>0</v>
      </c>
      <c r="AW326" s="8" t="s">
        <v>1628</v>
      </c>
      <c r="AX326" s="39">
        <v>128.81</v>
      </c>
      <c r="AY326" s="39">
        <v>23.19</v>
      </c>
      <c r="AZ326" s="39">
        <v>152</v>
      </c>
      <c r="BA326">
        <f t="shared" si="28"/>
        <v>1</v>
      </c>
      <c r="BB326">
        <f t="shared" si="29"/>
        <v>1</v>
      </c>
      <c r="BJ326" s="24" t="s">
        <v>1628</v>
      </c>
      <c r="BK326" s="40">
        <v>1</v>
      </c>
      <c r="BL326" s="40">
        <v>128.81</v>
      </c>
      <c r="BM326" s="40">
        <v>23.189999999999898</v>
      </c>
      <c r="BN326" s="40">
        <v>152</v>
      </c>
      <c r="BO326"/>
      <c r="BP326"/>
      <c r="BQ326"/>
      <c r="BR326"/>
      <c r="BS326"/>
      <c r="BT326"/>
    </row>
    <row r="327" spans="4:72">
      <c r="D327" s="24" t="s">
        <v>840</v>
      </c>
      <c r="E327" s="21">
        <v>1</v>
      </c>
      <c r="G327"/>
      <c r="H327"/>
      <c r="AD327" s="24" t="s">
        <v>341</v>
      </c>
      <c r="AE327" s="40">
        <v>1</v>
      </c>
      <c r="AF327" s="40">
        <v>59.8</v>
      </c>
      <c r="AG327" s="40">
        <v>0</v>
      </c>
      <c r="AH327" s="40">
        <v>59.8</v>
      </c>
      <c r="AI327" s="40">
        <v>59.8</v>
      </c>
      <c r="AJ327" s="40">
        <v>0</v>
      </c>
      <c r="AK327" s="40">
        <v>59.8</v>
      </c>
      <c r="AL327" s="24" t="s">
        <v>341</v>
      </c>
      <c r="AN327" s="24" t="s">
        <v>341</v>
      </c>
      <c r="AO327" s="21">
        <v>1</v>
      </c>
      <c r="AP327" s="21">
        <v>-59.8</v>
      </c>
      <c r="AR327" s="21">
        <v>-59.8</v>
      </c>
      <c r="AS327" s="21" t="str">
        <f t="shared" si="25"/>
        <v>FR02-00001013</v>
      </c>
      <c r="AT327" s="21">
        <f t="shared" si="26"/>
        <v>1</v>
      </c>
      <c r="AU327" s="21">
        <f t="shared" si="27"/>
        <v>0</v>
      </c>
      <c r="AW327" s="8" t="s">
        <v>341</v>
      </c>
      <c r="AX327" s="39">
        <v>59.8</v>
      </c>
      <c r="AY327" s="39">
        <v>0</v>
      </c>
      <c r="AZ327" s="39">
        <v>59.8</v>
      </c>
      <c r="BA327">
        <f t="shared" si="28"/>
        <v>1</v>
      </c>
      <c r="BB327">
        <f t="shared" si="29"/>
        <v>1</v>
      </c>
      <c r="BJ327" s="24" t="s">
        <v>341</v>
      </c>
      <c r="BK327" s="40">
        <v>1</v>
      </c>
      <c r="BL327" s="40">
        <v>59.8</v>
      </c>
      <c r="BM327" s="40">
        <v>0</v>
      </c>
      <c r="BN327" s="40">
        <v>59.8</v>
      </c>
      <c r="BO327"/>
      <c r="BP327"/>
      <c r="BQ327"/>
      <c r="BR327"/>
      <c r="BS327"/>
      <c r="BT327"/>
    </row>
    <row r="328" spans="4:72">
      <c r="D328" s="24" t="s">
        <v>841</v>
      </c>
      <c r="E328" s="21">
        <v>1</v>
      </c>
      <c r="G328"/>
      <c r="H328"/>
      <c r="AD328" s="24" t="s">
        <v>1651</v>
      </c>
      <c r="AE328" s="40">
        <v>2</v>
      </c>
      <c r="AF328" s="40">
        <v>33.730000000000004</v>
      </c>
      <c r="AG328" s="40">
        <v>6.0699999999999799</v>
      </c>
      <c r="AH328" s="40">
        <v>39.799999999999997</v>
      </c>
      <c r="AI328" s="40">
        <v>33.730000000000004</v>
      </c>
      <c r="AJ328" s="40">
        <v>6.0699999999999799</v>
      </c>
      <c r="AK328" s="40">
        <v>39.799999999999997</v>
      </c>
      <c r="AL328" s="24" t="s">
        <v>1651</v>
      </c>
      <c r="AN328" s="24" t="s">
        <v>1651</v>
      </c>
      <c r="AO328" s="21">
        <v>1</v>
      </c>
      <c r="AP328" s="21">
        <v>-33.729999999999997</v>
      </c>
      <c r="AQ328" s="21">
        <v>-6.07</v>
      </c>
      <c r="AR328" s="21">
        <v>-39.799999999999997</v>
      </c>
      <c r="AS328" s="21" t="str">
        <f t="shared" si="25"/>
        <v>FRE1-00007301</v>
      </c>
      <c r="AT328" s="21">
        <f t="shared" si="26"/>
        <v>1</v>
      </c>
      <c r="AU328" s="21">
        <f t="shared" si="27"/>
        <v>0</v>
      </c>
      <c r="AW328" s="8" t="s">
        <v>1651</v>
      </c>
      <c r="AX328" s="39">
        <v>33.730000000000004</v>
      </c>
      <c r="AY328" s="39">
        <v>6.0699999999999994</v>
      </c>
      <c r="AZ328" s="39">
        <v>39.799999999999997</v>
      </c>
      <c r="BA328">
        <f t="shared" si="28"/>
        <v>1</v>
      </c>
      <c r="BB328">
        <f t="shared" si="29"/>
        <v>1</v>
      </c>
      <c r="BJ328" s="24" t="s">
        <v>1651</v>
      </c>
      <c r="BK328" s="40">
        <v>2</v>
      </c>
      <c r="BL328" s="40">
        <v>33.730000000000004</v>
      </c>
      <c r="BM328" s="40">
        <v>6.0699999999999799</v>
      </c>
      <c r="BN328" s="40">
        <v>39.799999999999997</v>
      </c>
      <c r="BO328"/>
      <c r="BP328"/>
      <c r="BQ328"/>
      <c r="BR328"/>
      <c r="BS328"/>
      <c r="BT328"/>
    </row>
    <row r="329" spans="4:72">
      <c r="D329" s="24" t="s">
        <v>843</v>
      </c>
      <c r="E329" s="21">
        <v>1</v>
      </c>
      <c r="G329"/>
      <c r="H329"/>
      <c r="AD329" s="24" t="s">
        <v>1649</v>
      </c>
      <c r="AE329" s="40">
        <v>1</v>
      </c>
      <c r="AF329" s="40">
        <v>9.24</v>
      </c>
      <c r="AG329" s="40">
        <v>1.66</v>
      </c>
      <c r="AH329" s="40">
        <v>10.9</v>
      </c>
      <c r="AI329" s="40">
        <v>9.24</v>
      </c>
      <c r="AJ329" s="40">
        <v>1.66</v>
      </c>
      <c r="AK329" s="40">
        <v>10.9</v>
      </c>
      <c r="AL329" s="24" t="s">
        <v>1649</v>
      </c>
      <c r="AN329" s="24" t="s">
        <v>1649</v>
      </c>
      <c r="AO329" s="21">
        <v>1</v>
      </c>
      <c r="AP329" s="21">
        <v>-9.24</v>
      </c>
      <c r="AQ329" s="21">
        <v>-1.66</v>
      </c>
      <c r="AR329" s="21">
        <v>-10.9</v>
      </c>
      <c r="AS329" s="21" t="str">
        <f t="shared" si="25"/>
        <v>FRE1-00007302</v>
      </c>
      <c r="AT329" s="21">
        <f t="shared" si="26"/>
        <v>1</v>
      </c>
      <c r="AU329" s="21">
        <f t="shared" si="27"/>
        <v>0</v>
      </c>
      <c r="AW329" s="8" t="s">
        <v>1649</v>
      </c>
      <c r="AX329" s="39">
        <v>9.24</v>
      </c>
      <c r="AY329" s="39">
        <v>1.66</v>
      </c>
      <c r="AZ329" s="39">
        <v>10.9</v>
      </c>
      <c r="BA329">
        <f t="shared" si="28"/>
        <v>1</v>
      </c>
      <c r="BB329">
        <f t="shared" si="29"/>
        <v>1</v>
      </c>
      <c r="BJ329" s="24" t="s">
        <v>1649</v>
      </c>
      <c r="BK329" s="40">
        <v>1</v>
      </c>
      <c r="BL329" s="40">
        <v>9.24</v>
      </c>
      <c r="BM329" s="40">
        <v>1.66</v>
      </c>
      <c r="BN329" s="40">
        <v>10.9</v>
      </c>
      <c r="BO329"/>
      <c r="BP329"/>
      <c r="BQ329"/>
      <c r="BR329"/>
      <c r="BS329"/>
      <c r="BT329"/>
    </row>
    <row r="330" spans="4:72">
      <c r="D330" s="24" t="s">
        <v>845</v>
      </c>
      <c r="E330" s="21">
        <v>2</v>
      </c>
      <c r="G330"/>
      <c r="H330"/>
      <c r="AD330" s="24" t="s">
        <v>1640</v>
      </c>
      <c r="AE330" s="40">
        <v>2</v>
      </c>
      <c r="AF330" s="40">
        <v>64.400000000000006</v>
      </c>
      <c r="AG330" s="40">
        <v>11.589999999999979</v>
      </c>
      <c r="AH330" s="40">
        <v>75.989999999999995</v>
      </c>
      <c r="AI330" s="40">
        <v>64.400000000000006</v>
      </c>
      <c r="AJ330" s="40">
        <v>11.589999999999979</v>
      </c>
      <c r="AK330" s="40">
        <v>75.989999999999995</v>
      </c>
      <c r="AL330" s="24" t="s">
        <v>1640</v>
      </c>
      <c r="AN330" s="24" t="s">
        <v>1640</v>
      </c>
      <c r="AO330" s="21">
        <v>1</v>
      </c>
      <c r="AP330" s="21">
        <v>-64.400000000000006</v>
      </c>
      <c r="AQ330" s="21">
        <v>-11.59</v>
      </c>
      <c r="AR330" s="21">
        <v>-75.989999999999995</v>
      </c>
      <c r="AS330" s="21" t="str">
        <f t="shared" si="25"/>
        <v>FS01-00002899</v>
      </c>
      <c r="AT330" s="21">
        <f t="shared" si="26"/>
        <v>1</v>
      </c>
      <c r="AU330" s="21">
        <f t="shared" si="27"/>
        <v>0</v>
      </c>
      <c r="AW330" s="8" t="s">
        <v>1640</v>
      </c>
      <c r="AX330" s="39">
        <v>64.400000000000006</v>
      </c>
      <c r="AY330" s="39">
        <v>11.59</v>
      </c>
      <c r="AZ330" s="39">
        <v>75.989999999999995</v>
      </c>
      <c r="BA330">
        <f t="shared" si="28"/>
        <v>1</v>
      </c>
      <c r="BB330">
        <f t="shared" si="29"/>
        <v>1</v>
      </c>
      <c r="BJ330" s="24" t="s">
        <v>1640</v>
      </c>
      <c r="BK330" s="40">
        <v>2</v>
      </c>
      <c r="BL330" s="40">
        <v>64.400000000000006</v>
      </c>
      <c r="BM330" s="40">
        <v>11.589999999999979</v>
      </c>
      <c r="BN330" s="40">
        <v>75.989999999999995</v>
      </c>
      <c r="BO330"/>
      <c r="BP330"/>
      <c r="BQ330"/>
      <c r="BR330"/>
      <c r="BS330"/>
      <c r="BT330"/>
    </row>
    <row r="331" spans="4:72">
      <c r="D331" s="24" t="s">
        <v>847</v>
      </c>
      <c r="E331" s="21">
        <v>1</v>
      </c>
      <c r="G331"/>
      <c r="H331"/>
      <c r="AD331" s="24" t="s">
        <v>1683</v>
      </c>
      <c r="AE331" s="40">
        <v>2</v>
      </c>
      <c r="AF331" s="40">
        <v>2213.4699999999998</v>
      </c>
      <c r="AG331" s="40">
        <v>398.43</v>
      </c>
      <c r="AH331" s="40">
        <v>2611.9</v>
      </c>
      <c r="AI331" s="40">
        <v>2213.4699999999998</v>
      </c>
      <c r="AJ331" s="40">
        <v>398.43</v>
      </c>
      <c r="AK331" s="40">
        <v>2611.9</v>
      </c>
      <c r="AL331" s="24" t="s">
        <v>1683</v>
      </c>
      <c r="AN331" s="24" t="s">
        <v>1683</v>
      </c>
      <c r="AO331" s="21">
        <v>1</v>
      </c>
      <c r="AP331" s="21">
        <v>-2213.4699999999998</v>
      </c>
      <c r="AQ331" s="21">
        <v>-398.43</v>
      </c>
      <c r="AR331" s="21">
        <v>-2611.9</v>
      </c>
      <c r="AS331" s="21" t="str">
        <f t="shared" si="25"/>
        <v>FX02-00376089</v>
      </c>
      <c r="AT331" s="21">
        <f t="shared" si="26"/>
        <v>1</v>
      </c>
      <c r="AU331" s="21">
        <f t="shared" si="27"/>
        <v>0</v>
      </c>
      <c r="AW331" s="8" t="s">
        <v>1683</v>
      </c>
      <c r="AX331" s="39">
        <v>2213.4699999999998</v>
      </c>
      <c r="AY331" s="39">
        <v>398.43</v>
      </c>
      <c r="AZ331" s="39">
        <v>2611.9</v>
      </c>
      <c r="BA331">
        <f t="shared" si="28"/>
        <v>1</v>
      </c>
      <c r="BB331">
        <f t="shared" si="29"/>
        <v>1</v>
      </c>
      <c r="BJ331" s="24" t="s">
        <v>1683</v>
      </c>
      <c r="BK331" s="40">
        <v>2</v>
      </c>
      <c r="BL331" s="40">
        <v>2213.4699999999998</v>
      </c>
      <c r="BM331" s="40">
        <v>398.43</v>
      </c>
      <c r="BN331" s="40">
        <v>2611.9</v>
      </c>
      <c r="BO331"/>
      <c r="BP331"/>
      <c r="BQ331"/>
      <c r="BR331"/>
      <c r="BS331"/>
      <c r="BT331"/>
    </row>
    <row r="332" spans="4:72">
      <c r="D332" s="24" t="s">
        <v>1719</v>
      </c>
      <c r="E332" s="21">
        <v>1</v>
      </c>
      <c r="G332"/>
      <c r="H332"/>
      <c r="AD332" s="24" t="s">
        <v>1718</v>
      </c>
      <c r="AE332" s="40">
        <v>1</v>
      </c>
      <c r="AF332" s="40">
        <v>6.9</v>
      </c>
      <c r="AG332" s="40">
        <v>0</v>
      </c>
      <c r="AH332" s="40">
        <v>6.9</v>
      </c>
      <c r="AI332" s="40">
        <v>6.9</v>
      </c>
      <c r="AJ332" s="40">
        <v>0</v>
      </c>
      <c r="AK332" s="40">
        <v>6.9</v>
      </c>
      <c r="AL332" s="24" t="s">
        <v>1718</v>
      </c>
      <c r="AN332" s="24" t="s">
        <v>1718</v>
      </c>
      <c r="AO332" s="21">
        <v>1</v>
      </c>
      <c r="AP332" s="21">
        <v>-6.9</v>
      </c>
      <c r="AR332" s="21">
        <v>-6.9</v>
      </c>
      <c r="AS332" s="21" t="str">
        <f t="shared" si="25"/>
        <v>GAST-2025060001</v>
      </c>
      <c r="AT332" s="21">
        <f t="shared" si="26"/>
        <v>1</v>
      </c>
      <c r="AU332" s="21">
        <f t="shared" si="27"/>
        <v>0</v>
      </c>
      <c r="AW332" s="8" t="s">
        <v>1718</v>
      </c>
      <c r="AX332" s="39">
        <v>6.9</v>
      </c>
      <c r="AY332" s="39">
        <v>0</v>
      </c>
      <c r="AZ332" s="39">
        <v>6.9</v>
      </c>
      <c r="BA332">
        <f t="shared" si="28"/>
        <v>1</v>
      </c>
      <c r="BB332">
        <f t="shared" si="29"/>
        <v>1</v>
      </c>
      <c r="BJ332" s="24" t="s">
        <v>1718</v>
      </c>
      <c r="BK332" s="40">
        <v>1</v>
      </c>
      <c r="BL332" s="40">
        <v>6.9</v>
      </c>
      <c r="BM332" s="40">
        <v>0</v>
      </c>
      <c r="BN332" s="40">
        <v>6.9</v>
      </c>
      <c r="BO332"/>
      <c r="BP332"/>
      <c r="BQ332"/>
      <c r="BR332"/>
      <c r="BS332"/>
      <c r="BT332"/>
    </row>
    <row r="333" spans="4:72">
      <c r="D333" s="24" t="s">
        <v>1720</v>
      </c>
      <c r="E333" s="21">
        <v>1</v>
      </c>
      <c r="G333"/>
      <c r="H333"/>
      <c r="AD333" s="24" t="s">
        <v>1717</v>
      </c>
      <c r="AE333" s="40">
        <v>1</v>
      </c>
      <c r="AF333" s="40">
        <v>146.94999999999999</v>
      </c>
      <c r="AG333" s="40">
        <v>26.45</v>
      </c>
      <c r="AH333" s="40">
        <v>173.4</v>
      </c>
      <c r="AI333" s="40">
        <v>146.94999999999999</v>
      </c>
      <c r="AJ333" s="40">
        <v>26.45</v>
      </c>
      <c r="AK333" s="40">
        <v>173.4</v>
      </c>
      <c r="AL333" s="24" t="s">
        <v>1717</v>
      </c>
      <c r="AN333" s="24" t="s">
        <v>1717</v>
      </c>
      <c r="AO333" s="21">
        <v>1</v>
      </c>
      <c r="AP333" s="21">
        <v>-146.94999999999999</v>
      </c>
      <c r="AQ333" s="21">
        <v>-26.45</v>
      </c>
      <c r="AR333" s="21">
        <v>-173.4</v>
      </c>
      <c r="AS333" s="21" t="str">
        <f t="shared" si="25"/>
        <v>GAST-2025060002</v>
      </c>
      <c r="AT333" s="21">
        <f t="shared" si="26"/>
        <v>1</v>
      </c>
      <c r="AU333" s="21">
        <f t="shared" si="27"/>
        <v>0</v>
      </c>
      <c r="AW333" s="8" t="s">
        <v>1717</v>
      </c>
      <c r="AX333" s="39">
        <v>146.94999999999999</v>
      </c>
      <c r="AY333" s="39">
        <v>26.45</v>
      </c>
      <c r="AZ333" s="39">
        <v>173.4</v>
      </c>
      <c r="BA333">
        <f t="shared" si="28"/>
        <v>1</v>
      </c>
      <c r="BB333">
        <f t="shared" si="29"/>
        <v>1</v>
      </c>
      <c r="BJ333" s="24" t="s">
        <v>1717</v>
      </c>
      <c r="BK333" s="40">
        <v>1</v>
      </c>
      <c r="BL333" s="40">
        <v>146.94999999999999</v>
      </c>
      <c r="BM333" s="40">
        <v>26.45</v>
      </c>
      <c r="BN333" s="40">
        <v>173.4</v>
      </c>
      <c r="BO333"/>
      <c r="BP333"/>
      <c r="BQ333"/>
      <c r="BR333"/>
      <c r="BS333"/>
      <c r="BT333"/>
    </row>
    <row r="334" spans="4:72">
      <c r="D334" s="24" t="s">
        <v>1721</v>
      </c>
      <c r="E334" s="21">
        <v>1</v>
      </c>
      <c r="G334"/>
      <c r="H334"/>
      <c r="AD334" s="24" t="s">
        <v>1708</v>
      </c>
      <c r="AE334" s="40">
        <v>2</v>
      </c>
      <c r="AF334" s="40">
        <v>160</v>
      </c>
      <c r="AG334" s="40">
        <v>0</v>
      </c>
      <c r="AH334" s="40">
        <v>160</v>
      </c>
      <c r="AI334" s="40">
        <v>160</v>
      </c>
      <c r="AJ334" s="40">
        <v>0</v>
      </c>
      <c r="AK334" s="40">
        <v>160</v>
      </c>
      <c r="AL334" s="24" t="s">
        <v>1708</v>
      </c>
      <c r="AN334" s="24" t="s">
        <v>1708</v>
      </c>
      <c r="AO334" s="21">
        <v>1</v>
      </c>
      <c r="AP334" s="21">
        <v>-160</v>
      </c>
      <c r="AR334" s="21">
        <v>-160</v>
      </c>
      <c r="AS334" s="21" t="str">
        <f t="shared" si="25"/>
        <v>GAST-2025060003</v>
      </c>
      <c r="AT334" s="21">
        <f t="shared" si="26"/>
        <v>1</v>
      </c>
      <c r="AU334" s="21">
        <f t="shared" si="27"/>
        <v>0</v>
      </c>
      <c r="AW334" s="8" t="s">
        <v>1708</v>
      </c>
      <c r="AX334" s="39">
        <v>160</v>
      </c>
      <c r="AY334" s="39">
        <v>0</v>
      </c>
      <c r="AZ334" s="39">
        <v>160</v>
      </c>
      <c r="BA334">
        <f t="shared" si="28"/>
        <v>1</v>
      </c>
      <c r="BB334">
        <f t="shared" si="29"/>
        <v>1</v>
      </c>
      <c r="BJ334" s="24" t="s">
        <v>1708</v>
      </c>
      <c r="BK334" s="40">
        <v>2</v>
      </c>
      <c r="BL334" s="40">
        <v>160</v>
      </c>
      <c r="BM334" s="40">
        <v>0</v>
      </c>
      <c r="BN334" s="40">
        <v>160</v>
      </c>
      <c r="BO334"/>
      <c r="BP334"/>
      <c r="BQ334"/>
      <c r="BR334"/>
      <c r="BS334"/>
      <c r="BT334"/>
    </row>
    <row r="335" spans="4:72">
      <c r="D335" s="24" t="s">
        <v>1722</v>
      </c>
      <c r="E335" s="21">
        <v>2</v>
      </c>
      <c r="G335"/>
      <c r="H335"/>
      <c r="AD335" s="24" t="s">
        <v>1707</v>
      </c>
      <c r="AE335" s="40">
        <v>1</v>
      </c>
      <c r="AF335" s="40">
        <v>355.08</v>
      </c>
      <c r="AG335" s="40">
        <v>63.92</v>
      </c>
      <c r="AH335" s="40">
        <v>419</v>
      </c>
      <c r="AI335" s="40">
        <v>355.08</v>
      </c>
      <c r="AJ335" s="40">
        <v>63.92</v>
      </c>
      <c r="AK335" s="40">
        <v>419</v>
      </c>
      <c r="AL335" s="24" t="s">
        <v>1707</v>
      </c>
      <c r="AN335" s="24" t="s">
        <v>1707</v>
      </c>
      <c r="AO335" s="21">
        <v>1</v>
      </c>
      <c r="AP335" s="21">
        <v>-355.08</v>
      </c>
      <c r="AQ335" s="21">
        <v>-63.92</v>
      </c>
      <c r="AR335" s="21">
        <v>-419</v>
      </c>
      <c r="AS335" s="21" t="str">
        <f t="shared" si="25"/>
        <v>GAST-2025060004</v>
      </c>
      <c r="AT335" s="21">
        <f t="shared" si="26"/>
        <v>1</v>
      </c>
      <c r="AU335" s="21">
        <f t="shared" si="27"/>
        <v>0</v>
      </c>
      <c r="AW335" s="8" t="s">
        <v>1707</v>
      </c>
      <c r="AX335" s="39">
        <v>355.08</v>
      </c>
      <c r="AY335" s="39">
        <v>63.92</v>
      </c>
      <c r="AZ335" s="39">
        <v>419</v>
      </c>
      <c r="BA335">
        <f t="shared" si="28"/>
        <v>1</v>
      </c>
      <c r="BB335">
        <f t="shared" si="29"/>
        <v>1</v>
      </c>
      <c r="BJ335" s="24" t="s">
        <v>1707</v>
      </c>
      <c r="BK335" s="40">
        <v>1</v>
      </c>
      <c r="BL335" s="40">
        <v>355.08</v>
      </c>
      <c r="BM335" s="40">
        <v>63.92</v>
      </c>
      <c r="BN335" s="40">
        <v>419</v>
      </c>
      <c r="BO335"/>
      <c r="BP335"/>
      <c r="BQ335"/>
      <c r="BR335"/>
      <c r="BS335"/>
      <c r="BT335"/>
    </row>
    <row r="336" spans="4:72">
      <c r="D336" s="24" t="s">
        <v>861</v>
      </c>
      <c r="E336" s="21">
        <v>10</v>
      </c>
      <c r="G336"/>
      <c r="H336"/>
      <c r="AD336" s="24" t="s">
        <v>1664</v>
      </c>
      <c r="AE336" s="40">
        <v>20</v>
      </c>
      <c r="AF336" s="40">
        <v>2394.0899999999997</v>
      </c>
      <c r="AG336" s="40">
        <v>430.90999999999963</v>
      </c>
      <c r="AH336" s="40">
        <v>2824.9999999999995</v>
      </c>
      <c r="AI336" s="40">
        <v>2394.0899999999997</v>
      </c>
      <c r="AJ336" s="40">
        <v>430.90999999999963</v>
      </c>
      <c r="AK336" s="40">
        <v>2824.9999999999995</v>
      </c>
      <c r="AL336" s="24" t="s">
        <v>1664</v>
      </c>
      <c r="AN336" s="24" t="s">
        <v>1664</v>
      </c>
      <c r="AO336" s="21">
        <v>1</v>
      </c>
      <c r="AP336" s="21">
        <v>-2394.09</v>
      </c>
      <c r="AQ336" s="21">
        <v>-430.91</v>
      </c>
      <c r="AR336" s="21">
        <v>-2825</v>
      </c>
      <c r="AS336" s="21" t="str">
        <f t="shared" si="25"/>
        <v>NÂ° F001-00009566</v>
      </c>
      <c r="AT336" s="21">
        <f t="shared" si="26"/>
        <v>1</v>
      </c>
      <c r="AU336" s="21">
        <f t="shared" si="27"/>
        <v>0</v>
      </c>
      <c r="AW336" s="8" t="s">
        <v>2134</v>
      </c>
      <c r="AX336" s="39">
        <v>2394.0899999999997</v>
      </c>
      <c r="AY336" s="39">
        <v>430.91</v>
      </c>
      <c r="AZ336" s="39">
        <v>2824.9999999999995</v>
      </c>
      <c r="BA336">
        <f t="shared" si="28"/>
        <v>0</v>
      </c>
      <c r="BB336">
        <f t="shared" si="29"/>
        <v>1</v>
      </c>
      <c r="BJ336" s="24" t="s">
        <v>1664</v>
      </c>
      <c r="BK336" s="40">
        <v>20</v>
      </c>
      <c r="BL336" s="40">
        <v>2394.0899999999997</v>
      </c>
      <c r="BM336" s="40">
        <v>430.90999999999963</v>
      </c>
      <c r="BN336" s="40">
        <v>2824.9999999999995</v>
      </c>
      <c r="BO336"/>
      <c r="BP336"/>
      <c r="BQ336"/>
      <c r="BR336"/>
      <c r="BS336"/>
      <c r="BT336"/>
    </row>
    <row r="337" spans="4:72">
      <c r="D337" s="24" t="s">
        <v>860</v>
      </c>
      <c r="E337" s="21">
        <v>8</v>
      </c>
      <c r="G337"/>
      <c r="H337"/>
      <c r="AD337" s="24" t="s">
        <v>382</v>
      </c>
      <c r="AE337" s="40">
        <v>1</v>
      </c>
      <c r="AF337" s="40">
        <v>1317.5</v>
      </c>
      <c r="AG337" s="40">
        <v>0</v>
      </c>
      <c r="AH337" s="40">
        <v>1317.5</v>
      </c>
      <c r="AI337" s="40">
        <v>1317.5</v>
      </c>
      <c r="AJ337" s="40">
        <v>0</v>
      </c>
      <c r="AK337" s="40">
        <v>1317.5</v>
      </c>
      <c r="AL337" s="24" t="s">
        <v>382</v>
      </c>
      <c r="AN337" s="24" t="s">
        <v>382</v>
      </c>
      <c r="AO337" s="21">
        <v>1</v>
      </c>
      <c r="AP337" s="21">
        <v>-1317.5</v>
      </c>
      <c r="AR337" s="21">
        <v>-1317.5</v>
      </c>
      <c r="AS337" s="21" t="str">
        <f t="shared" si="25"/>
        <v>R E001-00000015</v>
      </c>
      <c r="AT337" s="21">
        <f t="shared" si="26"/>
        <v>1</v>
      </c>
      <c r="AU337" s="21">
        <f t="shared" si="27"/>
        <v>0</v>
      </c>
      <c r="AW337" s="8" t="s">
        <v>382</v>
      </c>
      <c r="AX337" s="39">
        <v>1317.5</v>
      </c>
      <c r="AY337" s="39">
        <v>0</v>
      </c>
      <c r="AZ337" s="39">
        <v>1317.5</v>
      </c>
      <c r="BA337">
        <f t="shared" si="28"/>
        <v>1</v>
      </c>
      <c r="BB337">
        <f t="shared" si="29"/>
        <v>1</v>
      </c>
      <c r="BJ337" s="24" t="s">
        <v>382</v>
      </c>
      <c r="BK337" s="40">
        <v>1</v>
      </c>
      <c r="BL337" s="40">
        <v>1317.5</v>
      </c>
      <c r="BM337" s="40">
        <v>0</v>
      </c>
      <c r="BN337" s="40">
        <v>1317.5</v>
      </c>
      <c r="BO337"/>
      <c r="BP337"/>
      <c r="BQ337"/>
      <c r="BR337"/>
      <c r="BS337"/>
      <c r="BT337"/>
    </row>
    <row r="338" spans="4:72">
      <c r="D338" s="24" t="s">
        <v>867</v>
      </c>
      <c r="E338" s="21">
        <v>1</v>
      </c>
      <c r="G338"/>
      <c r="H338"/>
      <c r="AD338" s="24" t="s">
        <v>1728</v>
      </c>
      <c r="AE338" s="40">
        <v>1</v>
      </c>
      <c r="AF338" s="40">
        <v>350</v>
      </c>
      <c r="AG338" s="40">
        <v>0</v>
      </c>
      <c r="AH338" s="40">
        <v>350</v>
      </c>
      <c r="AI338" s="40">
        <v>350</v>
      </c>
      <c r="AJ338" s="40">
        <v>0</v>
      </c>
      <c r="AK338" s="40">
        <v>350</v>
      </c>
      <c r="AL338" s="24" t="s">
        <v>1728</v>
      </c>
      <c r="AN338" s="24" t="s">
        <v>1728</v>
      </c>
      <c r="AO338" s="21">
        <v>1</v>
      </c>
      <c r="AP338" s="21">
        <v>-350</v>
      </c>
      <c r="AR338" s="21">
        <v>-350</v>
      </c>
      <c r="AS338" s="21" t="str">
        <f t="shared" si="25"/>
        <v>R E001-115</v>
      </c>
      <c r="AT338" s="21">
        <f t="shared" si="26"/>
        <v>1</v>
      </c>
      <c r="AU338" s="21">
        <f t="shared" si="27"/>
        <v>0</v>
      </c>
      <c r="AW338" s="8" t="s">
        <v>1728</v>
      </c>
      <c r="AX338" s="39">
        <v>350</v>
      </c>
      <c r="AY338" s="39">
        <v>0</v>
      </c>
      <c r="AZ338" s="39">
        <v>350</v>
      </c>
      <c r="BA338">
        <f t="shared" si="28"/>
        <v>1</v>
      </c>
      <c r="BB338">
        <f t="shared" si="29"/>
        <v>1</v>
      </c>
      <c r="BJ338" s="24" t="s">
        <v>1728</v>
      </c>
      <c r="BK338" s="40">
        <v>1</v>
      </c>
      <c r="BL338" s="40">
        <v>350</v>
      </c>
      <c r="BM338" s="40">
        <v>0</v>
      </c>
      <c r="BN338" s="40">
        <v>350</v>
      </c>
      <c r="BO338"/>
      <c r="BP338"/>
      <c r="BQ338"/>
      <c r="BR338"/>
      <c r="BS338"/>
      <c r="BT338"/>
    </row>
    <row r="339" spans="4:72">
      <c r="D339" s="24" t="s">
        <v>868</v>
      </c>
      <c r="E339" s="21">
        <v>1</v>
      </c>
      <c r="G339"/>
      <c r="H339"/>
      <c r="AD339" s="24" t="s">
        <v>960</v>
      </c>
      <c r="AE339" s="40">
        <v>1</v>
      </c>
      <c r="AF339" s="40">
        <v>1700</v>
      </c>
      <c r="AG339" s="40">
        <v>0</v>
      </c>
      <c r="AH339" s="40">
        <v>1700</v>
      </c>
      <c r="AI339" s="40">
        <v>1700</v>
      </c>
      <c r="AJ339" s="40">
        <v>0</v>
      </c>
      <c r="AK339" s="40">
        <v>1700</v>
      </c>
      <c r="AL339" s="24" t="s">
        <v>960</v>
      </c>
      <c r="AN339" s="24" t="s">
        <v>960</v>
      </c>
      <c r="AO339" s="21">
        <v>1</v>
      </c>
      <c r="AP339" s="21">
        <v>-1700</v>
      </c>
      <c r="AR339" s="21">
        <v>-1700</v>
      </c>
      <c r="AS339" s="21" t="str">
        <f t="shared" si="25"/>
        <v>R E001-12</v>
      </c>
      <c r="AT339" s="21">
        <f t="shared" si="26"/>
        <v>1</v>
      </c>
      <c r="AU339" s="21">
        <f t="shared" si="27"/>
        <v>0</v>
      </c>
      <c r="AW339" s="8" t="s">
        <v>960</v>
      </c>
      <c r="AX339" s="39">
        <v>1700</v>
      </c>
      <c r="AY339" s="39">
        <v>0</v>
      </c>
      <c r="AZ339" s="39">
        <v>1700</v>
      </c>
      <c r="BA339">
        <f t="shared" si="28"/>
        <v>1</v>
      </c>
      <c r="BB339">
        <f t="shared" si="29"/>
        <v>1</v>
      </c>
      <c r="BJ339" s="24" t="s">
        <v>960</v>
      </c>
      <c r="BK339" s="40">
        <v>1</v>
      </c>
      <c r="BL339" s="40">
        <v>1700</v>
      </c>
      <c r="BM339" s="40">
        <v>0</v>
      </c>
      <c r="BN339" s="40">
        <v>1700</v>
      </c>
      <c r="BO339"/>
      <c r="BP339"/>
      <c r="BQ339"/>
      <c r="BR339"/>
      <c r="BS339"/>
      <c r="BT339"/>
    </row>
    <row r="340" spans="4:72">
      <c r="D340" s="24" t="s">
        <v>865</v>
      </c>
      <c r="E340" s="21">
        <v>12</v>
      </c>
      <c r="G340"/>
      <c r="H340"/>
      <c r="AD340" s="28" t="s">
        <v>590</v>
      </c>
      <c r="AE340" s="41">
        <v>3</v>
      </c>
      <c r="AF340" s="41">
        <v>2646.09</v>
      </c>
      <c r="AG340" s="41">
        <v>0</v>
      </c>
      <c r="AH340" s="41">
        <v>2646.09</v>
      </c>
      <c r="AI340" s="41">
        <v>2646.09</v>
      </c>
      <c r="AJ340" s="41">
        <v>0</v>
      </c>
      <c r="AK340" s="41">
        <v>2646.09</v>
      </c>
      <c r="AL340" s="28" t="s">
        <v>590</v>
      </c>
      <c r="AN340" s="24" t="s">
        <v>590</v>
      </c>
      <c r="AO340" s="21">
        <v>3</v>
      </c>
      <c r="AP340" s="21">
        <v>-2646.09</v>
      </c>
      <c r="AR340" s="21">
        <v>-2646.09</v>
      </c>
      <c r="AS340" s="21" t="str">
        <f t="shared" si="25"/>
        <v>R E001-13</v>
      </c>
      <c r="AT340" s="21">
        <f t="shared" si="26"/>
        <v>1</v>
      </c>
      <c r="AU340" s="21">
        <f t="shared" si="27"/>
        <v>0</v>
      </c>
      <c r="AW340" s="8" t="s">
        <v>590</v>
      </c>
      <c r="AX340" s="39">
        <v>2646.09</v>
      </c>
      <c r="AY340" s="39">
        <v>0</v>
      </c>
      <c r="AZ340" s="39">
        <v>2646.09</v>
      </c>
      <c r="BA340">
        <f t="shared" si="28"/>
        <v>1</v>
      </c>
      <c r="BB340">
        <f t="shared" si="29"/>
        <v>1</v>
      </c>
      <c r="BJ340" s="28" t="s">
        <v>590</v>
      </c>
      <c r="BK340" s="41">
        <v>3</v>
      </c>
      <c r="BL340" s="41">
        <v>2646.09</v>
      </c>
      <c r="BM340" s="41">
        <v>0</v>
      </c>
      <c r="BN340" s="41">
        <v>2646.09</v>
      </c>
      <c r="BO340"/>
      <c r="BP340"/>
      <c r="BQ340"/>
      <c r="BR340"/>
      <c r="BS340"/>
      <c r="BT340"/>
    </row>
    <row r="341" spans="4:72">
      <c r="D341" s="24" t="s">
        <v>863</v>
      </c>
      <c r="E341" s="21">
        <v>1</v>
      </c>
      <c r="G341"/>
      <c r="H341"/>
      <c r="AD341" s="24" t="s">
        <v>1735</v>
      </c>
      <c r="AE341" s="40">
        <v>1</v>
      </c>
      <c r="AF341" s="40">
        <v>840</v>
      </c>
      <c r="AG341" s="40">
        <v>0</v>
      </c>
      <c r="AH341" s="40">
        <v>840</v>
      </c>
      <c r="AI341" s="40">
        <v>840</v>
      </c>
      <c r="AJ341" s="40">
        <v>0</v>
      </c>
      <c r="AK341" s="40">
        <v>840</v>
      </c>
      <c r="AL341" s="24" t="s">
        <v>1735</v>
      </c>
      <c r="AN341" s="24" t="s">
        <v>1735</v>
      </c>
      <c r="AO341" s="21">
        <v>1</v>
      </c>
      <c r="AP341" s="21">
        <v>-840</v>
      </c>
      <c r="AR341" s="21">
        <v>-840</v>
      </c>
      <c r="AS341" s="21" t="str">
        <f t="shared" si="25"/>
        <v>R E001-136</v>
      </c>
      <c r="AT341" s="21">
        <f t="shared" si="26"/>
        <v>1</v>
      </c>
      <c r="AU341" s="21">
        <f t="shared" si="27"/>
        <v>0</v>
      </c>
      <c r="AW341" s="8" t="s">
        <v>1735</v>
      </c>
      <c r="AX341" s="39">
        <v>840</v>
      </c>
      <c r="AY341" s="39">
        <v>0</v>
      </c>
      <c r="AZ341" s="39">
        <v>840</v>
      </c>
      <c r="BA341">
        <f t="shared" si="28"/>
        <v>1</v>
      </c>
      <c r="BB341">
        <f t="shared" si="29"/>
        <v>1</v>
      </c>
      <c r="BJ341" s="24" t="s">
        <v>1735</v>
      </c>
      <c r="BK341" s="40">
        <v>1</v>
      </c>
      <c r="BL341" s="40">
        <v>840</v>
      </c>
      <c r="BM341" s="40">
        <v>0</v>
      </c>
      <c r="BN341" s="40">
        <v>840</v>
      </c>
      <c r="BO341"/>
      <c r="BP341"/>
      <c r="BQ341"/>
      <c r="BR341"/>
      <c r="BS341"/>
      <c r="BT341"/>
    </row>
    <row r="342" spans="4:72">
      <c r="D342" s="24" t="s">
        <v>864</v>
      </c>
      <c r="E342" s="21">
        <v>1</v>
      </c>
      <c r="G342"/>
      <c r="H342"/>
      <c r="AD342" s="28" t="s">
        <v>547</v>
      </c>
      <c r="AE342" s="41">
        <v>3</v>
      </c>
      <c r="AF342" s="41">
        <v>2420</v>
      </c>
      <c r="AG342" s="41">
        <v>0</v>
      </c>
      <c r="AH342" s="41">
        <v>2420</v>
      </c>
      <c r="AI342" s="41">
        <v>2420</v>
      </c>
      <c r="AJ342" s="41">
        <v>0</v>
      </c>
      <c r="AK342" s="41">
        <v>2420</v>
      </c>
      <c r="AL342" s="28" t="s">
        <v>547</v>
      </c>
      <c r="AN342" s="24" t="s">
        <v>547</v>
      </c>
      <c r="AO342" s="21">
        <v>3</v>
      </c>
      <c r="AP342" s="21">
        <v>-2420</v>
      </c>
      <c r="AR342" s="21">
        <v>-2420</v>
      </c>
      <c r="AS342" s="21" t="str">
        <f t="shared" si="25"/>
        <v>R E001-14</v>
      </c>
      <c r="AT342" s="21">
        <f t="shared" si="26"/>
        <v>1</v>
      </c>
      <c r="AU342" s="21">
        <f t="shared" si="27"/>
        <v>0</v>
      </c>
      <c r="AW342" s="8" t="s">
        <v>547</v>
      </c>
      <c r="AX342" s="39">
        <v>2420</v>
      </c>
      <c r="AY342" s="39">
        <v>0</v>
      </c>
      <c r="AZ342" s="39">
        <v>2420</v>
      </c>
      <c r="BA342">
        <f t="shared" si="28"/>
        <v>1</v>
      </c>
      <c r="BB342">
        <f t="shared" si="29"/>
        <v>1</v>
      </c>
      <c r="BJ342" s="28" t="s">
        <v>547</v>
      </c>
      <c r="BK342" s="41">
        <v>3</v>
      </c>
      <c r="BL342" s="41">
        <v>2420</v>
      </c>
      <c r="BM342" s="41">
        <v>0</v>
      </c>
      <c r="BN342" s="41">
        <v>2420</v>
      </c>
      <c r="BO342"/>
      <c r="BP342"/>
      <c r="BQ342"/>
      <c r="BR342"/>
      <c r="BS342"/>
      <c r="BT342"/>
    </row>
    <row r="343" spans="4:72">
      <c r="D343" s="24" t="s">
        <v>869</v>
      </c>
      <c r="E343" s="21">
        <v>1</v>
      </c>
      <c r="G343"/>
      <c r="H343"/>
      <c r="AD343" s="24" t="s">
        <v>939</v>
      </c>
      <c r="AE343" s="40">
        <v>2</v>
      </c>
      <c r="AF343" s="40">
        <v>352.5</v>
      </c>
      <c r="AG343" s="40">
        <v>0</v>
      </c>
      <c r="AH343" s="40">
        <v>352.5</v>
      </c>
      <c r="AI343" s="40">
        <v>352.5</v>
      </c>
      <c r="AJ343" s="40">
        <v>0</v>
      </c>
      <c r="AK343" s="40">
        <v>352.5</v>
      </c>
      <c r="AL343" s="24" t="s">
        <v>939</v>
      </c>
      <c r="AN343" s="24" t="s">
        <v>939</v>
      </c>
      <c r="AO343" s="21">
        <v>2</v>
      </c>
      <c r="AP343" s="21">
        <v>-352.5</v>
      </c>
      <c r="AR343" s="21">
        <v>-352.5</v>
      </c>
      <c r="AS343" s="21" t="str">
        <f t="shared" si="25"/>
        <v>R E001-18</v>
      </c>
      <c r="AT343" s="21">
        <f t="shared" si="26"/>
        <v>1</v>
      </c>
      <c r="AU343" s="21">
        <f t="shared" si="27"/>
        <v>0</v>
      </c>
      <c r="AW343" s="8" t="s">
        <v>939</v>
      </c>
      <c r="AX343" s="39">
        <v>352.5</v>
      </c>
      <c r="AY343" s="39">
        <v>0</v>
      </c>
      <c r="AZ343" s="39">
        <v>352.5</v>
      </c>
      <c r="BA343">
        <f t="shared" si="28"/>
        <v>1</v>
      </c>
      <c r="BB343">
        <f t="shared" si="29"/>
        <v>1</v>
      </c>
      <c r="BJ343" s="24" t="s">
        <v>939</v>
      </c>
      <c r="BK343" s="40">
        <v>2</v>
      </c>
      <c r="BL343" s="40">
        <v>352.5</v>
      </c>
      <c r="BM343" s="40">
        <v>0</v>
      </c>
      <c r="BN343" s="40">
        <v>352.5</v>
      </c>
      <c r="BO343"/>
      <c r="BP343"/>
      <c r="BQ343"/>
      <c r="BR343"/>
      <c r="BS343"/>
      <c r="BT343"/>
    </row>
    <row r="344" spans="4:72">
      <c r="D344" s="24" t="s">
        <v>1723</v>
      </c>
      <c r="E344" s="21">
        <v>1</v>
      </c>
      <c r="G344"/>
      <c r="H344"/>
      <c r="AD344" s="28" t="s">
        <v>1730</v>
      </c>
      <c r="AE344" s="41">
        <v>2</v>
      </c>
      <c r="AF344" s="41">
        <v>1680</v>
      </c>
      <c r="AG344" s="41">
        <v>0</v>
      </c>
      <c r="AH344" s="41">
        <v>1680</v>
      </c>
      <c r="AI344" s="41">
        <v>1680</v>
      </c>
      <c r="AJ344" s="41">
        <v>0</v>
      </c>
      <c r="AK344" s="41">
        <v>1680</v>
      </c>
      <c r="AL344" s="28" t="s">
        <v>1730</v>
      </c>
      <c r="AN344" s="24" t="s">
        <v>1730</v>
      </c>
      <c r="AO344" s="21">
        <v>2</v>
      </c>
      <c r="AP344" s="21">
        <v>-1680</v>
      </c>
      <c r="AR344" s="21">
        <v>-1680</v>
      </c>
      <c r="AS344" s="21" t="str">
        <f t="shared" si="25"/>
        <v>R E001-19</v>
      </c>
      <c r="AT344" s="21">
        <f t="shared" si="26"/>
        <v>1</v>
      </c>
      <c r="AU344" s="21">
        <f t="shared" si="27"/>
        <v>0</v>
      </c>
      <c r="AW344" s="8" t="s">
        <v>1730</v>
      </c>
      <c r="AX344" s="39">
        <v>1680</v>
      </c>
      <c r="AY344" s="39">
        <v>0</v>
      </c>
      <c r="AZ344" s="39">
        <v>1680</v>
      </c>
      <c r="BA344">
        <f t="shared" si="28"/>
        <v>1</v>
      </c>
      <c r="BB344">
        <f t="shared" si="29"/>
        <v>1</v>
      </c>
      <c r="BJ344" s="28" t="s">
        <v>1730</v>
      </c>
      <c r="BK344" s="41">
        <v>2</v>
      </c>
      <c r="BL344" s="41">
        <v>1680</v>
      </c>
      <c r="BM344" s="41">
        <v>0</v>
      </c>
      <c r="BN344" s="41">
        <v>1680</v>
      </c>
      <c r="BO344"/>
      <c r="BP344"/>
      <c r="BQ344"/>
      <c r="BR344"/>
      <c r="BS344"/>
      <c r="BT344"/>
    </row>
    <row r="345" spans="4:72">
      <c r="D345" s="24" t="s">
        <v>875</v>
      </c>
      <c r="E345" s="21">
        <v>1</v>
      </c>
      <c r="G345"/>
      <c r="H345"/>
      <c r="AD345" s="24" t="s">
        <v>1023</v>
      </c>
      <c r="AE345" s="40">
        <v>1</v>
      </c>
      <c r="AF345" s="40">
        <v>1200</v>
      </c>
      <c r="AG345" s="40">
        <v>0</v>
      </c>
      <c r="AH345" s="40">
        <v>1200</v>
      </c>
      <c r="AI345" s="40">
        <v>1200</v>
      </c>
      <c r="AJ345" s="40">
        <v>0</v>
      </c>
      <c r="AK345" s="40">
        <v>1200</v>
      </c>
      <c r="AL345" s="24" t="s">
        <v>1023</v>
      </c>
      <c r="AN345" s="24" t="s">
        <v>1023</v>
      </c>
      <c r="AO345" s="21">
        <v>1</v>
      </c>
      <c r="AP345" s="21">
        <v>-1200</v>
      </c>
      <c r="AR345" s="21">
        <v>-1200</v>
      </c>
      <c r="AS345" s="21" t="str">
        <f t="shared" si="25"/>
        <v>R E001-2</v>
      </c>
      <c r="AT345" s="21">
        <f t="shared" si="26"/>
        <v>1</v>
      </c>
      <c r="AU345" s="21">
        <f t="shared" si="27"/>
        <v>0</v>
      </c>
      <c r="AW345" s="8" t="s">
        <v>1023</v>
      </c>
      <c r="AX345" s="39">
        <v>1200</v>
      </c>
      <c r="AY345" s="39">
        <v>0</v>
      </c>
      <c r="AZ345" s="39">
        <v>1200</v>
      </c>
      <c r="BA345">
        <f t="shared" si="28"/>
        <v>1</v>
      </c>
      <c r="BB345">
        <f t="shared" si="29"/>
        <v>1</v>
      </c>
      <c r="BJ345" s="24" t="s">
        <v>1023</v>
      </c>
      <c r="BK345" s="40">
        <v>1</v>
      </c>
      <c r="BL345" s="40">
        <v>1200</v>
      </c>
      <c r="BM345" s="40">
        <v>0</v>
      </c>
      <c r="BN345" s="40">
        <v>1200</v>
      </c>
      <c r="BO345"/>
      <c r="BP345"/>
      <c r="BQ345"/>
      <c r="BR345"/>
      <c r="BS345"/>
      <c r="BT345"/>
    </row>
    <row r="346" spans="4:72">
      <c r="D346" s="24" t="s">
        <v>1724</v>
      </c>
      <c r="E346" s="21">
        <v>1</v>
      </c>
      <c r="G346"/>
      <c r="H346"/>
      <c r="AD346" s="24" t="s">
        <v>792</v>
      </c>
      <c r="AE346" s="40">
        <v>1</v>
      </c>
      <c r="AF346" s="40">
        <v>1540</v>
      </c>
      <c r="AG346" s="40">
        <v>0</v>
      </c>
      <c r="AH346" s="40">
        <v>1540</v>
      </c>
      <c r="AI346" s="40">
        <v>1540</v>
      </c>
      <c r="AJ346" s="40">
        <v>0</v>
      </c>
      <c r="AK346" s="40">
        <v>1540</v>
      </c>
      <c r="AL346" s="24" t="s">
        <v>792</v>
      </c>
      <c r="AN346" s="24" t="s">
        <v>792</v>
      </c>
      <c r="AO346" s="21">
        <v>1</v>
      </c>
      <c r="AP346" s="21">
        <v>-1540</v>
      </c>
      <c r="AR346" s="21">
        <v>-1540</v>
      </c>
      <c r="AS346" s="21" t="str">
        <f t="shared" si="25"/>
        <v>R E001-21</v>
      </c>
      <c r="AT346" s="21">
        <f t="shared" si="26"/>
        <v>1</v>
      </c>
      <c r="AU346" s="21">
        <f t="shared" si="27"/>
        <v>0</v>
      </c>
      <c r="AW346" s="8" t="s">
        <v>792</v>
      </c>
      <c r="AX346" s="39">
        <v>1540</v>
      </c>
      <c r="AY346" s="39">
        <v>0</v>
      </c>
      <c r="AZ346" s="39">
        <v>1540</v>
      </c>
      <c r="BA346">
        <f t="shared" si="28"/>
        <v>1</v>
      </c>
      <c r="BB346">
        <f t="shared" si="29"/>
        <v>1</v>
      </c>
      <c r="BJ346" s="24" t="s">
        <v>792</v>
      </c>
      <c r="BK346" s="40">
        <v>1</v>
      </c>
      <c r="BL346" s="40">
        <v>1540</v>
      </c>
      <c r="BM346" s="40">
        <v>0</v>
      </c>
      <c r="BN346" s="40">
        <v>1540</v>
      </c>
      <c r="BO346"/>
      <c r="BP346"/>
      <c r="BQ346"/>
      <c r="BR346"/>
      <c r="BS346"/>
      <c r="BT346"/>
    </row>
    <row r="347" spans="4:72">
      <c r="D347" s="24" t="s">
        <v>873</v>
      </c>
      <c r="E347" s="21">
        <v>3</v>
      </c>
      <c r="G347"/>
      <c r="H347"/>
      <c r="AD347" s="28" t="s">
        <v>893</v>
      </c>
      <c r="AE347" s="41">
        <v>2</v>
      </c>
      <c r="AF347" s="41">
        <v>1840</v>
      </c>
      <c r="AG347" s="41">
        <v>0</v>
      </c>
      <c r="AH347" s="41">
        <v>1840</v>
      </c>
      <c r="AI347" s="41">
        <v>1840</v>
      </c>
      <c r="AJ347" s="41">
        <v>0</v>
      </c>
      <c r="AK347" s="41">
        <v>1840</v>
      </c>
      <c r="AL347" s="28" t="s">
        <v>893</v>
      </c>
      <c r="AN347" s="24" t="s">
        <v>893</v>
      </c>
      <c r="AO347" s="21">
        <v>2</v>
      </c>
      <c r="AP347" s="21">
        <v>-1840</v>
      </c>
      <c r="AR347" s="21">
        <v>-1840</v>
      </c>
      <c r="AS347" s="21" t="str">
        <f t="shared" si="25"/>
        <v>R E001-22</v>
      </c>
      <c r="AT347" s="21">
        <f t="shared" si="26"/>
        <v>1</v>
      </c>
      <c r="AU347" s="21">
        <f t="shared" si="27"/>
        <v>0</v>
      </c>
      <c r="AW347" s="8" t="s">
        <v>893</v>
      </c>
      <c r="AX347" s="39">
        <v>1840</v>
      </c>
      <c r="AY347" s="39">
        <v>0</v>
      </c>
      <c r="AZ347" s="39">
        <v>1840</v>
      </c>
      <c r="BA347">
        <f t="shared" si="28"/>
        <v>1</v>
      </c>
      <c r="BB347">
        <f t="shared" si="29"/>
        <v>1</v>
      </c>
      <c r="BJ347" s="28" t="s">
        <v>893</v>
      </c>
      <c r="BK347" s="41">
        <v>2</v>
      </c>
      <c r="BL347" s="41">
        <v>1840</v>
      </c>
      <c r="BM347" s="41">
        <v>0</v>
      </c>
      <c r="BN347" s="41">
        <v>1840</v>
      </c>
      <c r="BO347"/>
      <c r="BP347"/>
      <c r="BQ347"/>
      <c r="BR347"/>
      <c r="BS347"/>
      <c r="BT347"/>
    </row>
    <row r="348" spans="4:72">
      <c r="D348" s="24" t="s">
        <v>877</v>
      </c>
      <c r="E348" s="21">
        <v>2</v>
      </c>
      <c r="G348"/>
      <c r="H348"/>
      <c r="AD348" s="28" t="s">
        <v>600</v>
      </c>
      <c r="AE348" s="41">
        <v>3</v>
      </c>
      <c r="AF348" s="41">
        <v>6270</v>
      </c>
      <c r="AG348" s="41">
        <v>0</v>
      </c>
      <c r="AH348" s="41">
        <v>6270</v>
      </c>
      <c r="AI348" s="41">
        <v>6270</v>
      </c>
      <c r="AJ348" s="41">
        <v>0</v>
      </c>
      <c r="AK348" s="41">
        <v>6270</v>
      </c>
      <c r="AL348" s="28" t="s">
        <v>600</v>
      </c>
      <c r="AN348" s="24" t="s">
        <v>600</v>
      </c>
      <c r="AO348" s="21">
        <v>3</v>
      </c>
      <c r="AP348" s="21">
        <v>-6270</v>
      </c>
      <c r="AR348" s="21">
        <v>-6270</v>
      </c>
      <c r="AS348" s="21" t="str">
        <f t="shared" si="25"/>
        <v>R E001-23</v>
      </c>
      <c r="AT348" s="21">
        <f t="shared" si="26"/>
        <v>1</v>
      </c>
      <c r="AU348" s="21">
        <f t="shared" si="27"/>
        <v>0</v>
      </c>
      <c r="AW348" s="8" t="s">
        <v>600</v>
      </c>
      <c r="AX348" s="39">
        <v>6270</v>
      </c>
      <c r="AY348" s="39">
        <v>0</v>
      </c>
      <c r="AZ348" s="39">
        <v>6270</v>
      </c>
      <c r="BA348">
        <f t="shared" si="28"/>
        <v>1</v>
      </c>
      <c r="BB348">
        <f t="shared" si="29"/>
        <v>1</v>
      </c>
      <c r="BJ348" s="28" t="s">
        <v>600</v>
      </c>
      <c r="BK348" s="41">
        <v>3</v>
      </c>
      <c r="BL348" s="41">
        <v>6270</v>
      </c>
      <c r="BM348" s="41">
        <v>0</v>
      </c>
      <c r="BN348" s="41">
        <v>6270</v>
      </c>
      <c r="BO348"/>
      <c r="BP348"/>
      <c r="BQ348"/>
      <c r="BR348"/>
      <c r="BS348"/>
      <c r="BT348"/>
    </row>
    <row r="349" spans="4:72">
      <c r="D349" s="24" t="s">
        <v>879</v>
      </c>
      <c r="E349" s="21">
        <v>2</v>
      </c>
      <c r="G349"/>
      <c r="H349"/>
      <c r="AD349" s="24" t="s">
        <v>558</v>
      </c>
      <c r="AE349" s="40">
        <v>1</v>
      </c>
      <c r="AF349" s="40">
        <v>570</v>
      </c>
      <c r="AG349" s="40">
        <v>0</v>
      </c>
      <c r="AH349" s="40">
        <v>570</v>
      </c>
      <c r="AI349" s="40">
        <v>570</v>
      </c>
      <c r="AJ349" s="40">
        <v>0</v>
      </c>
      <c r="AK349" s="40">
        <v>570</v>
      </c>
      <c r="AL349" s="24" t="s">
        <v>558</v>
      </c>
      <c r="AN349" s="24" t="s">
        <v>558</v>
      </c>
      <c r="AO349" s="21">
        <v>1</v>
      </c>
      <c r="AP349" s="21">
        <v>-570</v>
      </c>
      <c r="AR349" s="21">
        <v>-570</v>
      </c>
      <c r="AS349" s="21" t="str">
        <f t="shared" si="25"/>
        <v>R E001-24</v>
      </c>
      <c r="AT349" s="21">
        <f t="shared" si="26"/>
        <v>1</v>
      </c>
      <c r="AU349" s="21">
        <f t="shared" si="27"/>
        <v>0</v>
      </c>
      <c r="AW349" s="8" t="s">
        <v>558</v>
      </c>
      <c r="AX349" s="39">
        <v>570</v>
      </c>
      <c r="AY349" s="39">
        <v>0</v>
      </c>
      <c r="AZ349" s="39">
        <v>570</v>
      </c>
      <c r="BA349">
        <f t="shared" si="28"/>
        <v>1</v>
      </c>
      <c r="BB349">
        <f t="shared" si="29"/>
        <v>1</v>
      </c>
      <c r="BJ349" s="24" t="s">
        <v>558</v>
      </c>
      <c r="BK349" s="40">
        <v>1</v>
      </c>
      <c r="BL349" s="40">
        <v>570</v>
      </c>
      <c r="BM349" s="40">
        <v>0</v>
      </c>
      <c r="BN349" s="40">
        <v>570</v>
      </c>
      <c r="BO349"/>
      <c r="BP349"/>
      <c r="BQ349"/>
      <c r="BR349"/>
      <c r="BS349"/>
      <c r="BT349"/>
    </row>
    <row r="350" spans="4:72">
      <c r="D350" s="24" t="s">
        <v>881</v>
      </c>
      <c r="E350" s="21">
        <v>4</v>
      </c>
      <c r="G350"/>
      <c r="H350"/>
      <c r="AD350" s="24" t="s">
        <v>446</v>
      </c>
      <c r="AE350" s="40">
        <v>1</v>
      </c>
      <c r="AF350" s="40">
        <v>470</v>
      </c>
      <c r="AG350" s="40">
        <v>0</v>
      </c>
      <c r="AH350" s="40">
        <v>470</v>
      </c>
      <c r="AI350" s="40">
        <v>470</v>
      </c>
      <c r="AJ350" s="40">
        <v>0</v>
      </c>
      <c r="AK350" s="40">
        <v>470</v>
      </c>
      <c r="AL350" s="24" t="s">
        <v>446</v>
      </c>
      <c r="AN350" s="24" t="s">
        <v>446</v>
      </c>
      <c r="AO350" s="21">
        <v>1</v>
      </c>
      <c r="AP350" s="21">
        <v>-470</v>
      </c>
      <c r="AR350" s="21">
        <v>-470</v>
      </c>
      <c r="AS350" s="21" t="str">
        <f t="shared" si="25"/>
        <v>R E001-25</v>
      </c>
      <c r="AT350" s="21">
        <f t="shared" si="26"/>
        <v>1</v>
      </c>
      <c r="AU350" s="21">
        <f t="shared" si="27"/>
        <v>0</v>
      </c>
      <c r="AW350" s="8" t="s">
        <v>446</v>
      </c>
      <c r="AX350" s="39">
        <v>470</v>
      </c>
      <c r="AY350" s="39">
        <v>0</v>
      </c>
      <c r="AZ350" s="39">
        <v>470</v>
      </c>
      <c r="BA350">
        <f t="shared" si="28"/>
        <v>1</v>
      </c>
      <c r="BB350">
        <f t="shared" si="29"/>
        <v>1</v>
      </c>
      <c r="BJ350" s="24" t="s">
        <v>446</v>
      </c>
      <c r="BK350" s="40">
        <v>1</v>
      </c>
      <c r="BL350" s="40">
        <v>470</v>
      </c>
      <c r="BM350" s="40">
        <v>0</v>
      </c>
      <c r="BN350" s="40">
        <v>470</v>
      </c>
      <c r="BO350"/>
      <c r="BP350"/>
      <c r="BQ350"/>
      <c r="BR350"/>
      <c r="BS350"/>
      <c r="BT350"/>
    </row>
    <row r="351" spans="4:72">
      <c r="D351" s="24" t="s">
        <v>882</v>
      </c>
      <c r="E351" s="21">
        <v>4</v>
      </c>
      <c r="G351"/>
      <c r="H351"/>
      <c r="AD351" s="24" t="s">
        <v>1731</v>
      </c>
      <c r="AE351" s="40">
        <v>1</v>
      </c>
      <c r="AF351" s="40">
        <v>1600</v>
      </c>
      <c r="AG351" s="40">
        <v>0</v>
      </c>
      <c r="AH351" s="40">
        <v>1600</v>
      </c>
      <c r="AI351" s="40">
        <v>1600</v>
      </c>
      <c r="AJ351" s="40">
        <v>0</v>
      </c>
      <c r="AK351" s="40">
        <v>1600</v>
      </c>
      <c r="AL351" s="24" t="s">
        <v>1731</v>
      </c>
      <c r="AN351" s="24" t="s">
        <v>1731</v>
      </c>
      <c r="AO351" s="21">
        <v>1</v>
      </c>
      <c r="AP351" s="21">
        <v>-1600</v>
      </c>
      <c r="AR351" s="21">
        <v>-1600</v>
      </c>
      <c r="AS351" s="21" t="str">
        <f t="shared" si="25"/>
        <v>R E001-28</v>
      </c>
      <c r="AT351" s="21">
        <f t="shared" si="26"/>
        <v>1</v>
      </c>
      <c r="AU351" s="21">
        <f t="shared" si="27"/>
        <v>0</v>
      </c>
      <c r="AW351" s="8" t="s">
        <v>1731</v>
      </c>
      <c r="AX351" s="39">
        <v>1600</v>
      </c>
      <c r="AY351" s="39">
        <v>0</v>
      </c>
      <c r="AZ351" s="39">
        <v>1600</v>
      </c>
      <c r="BA351">
        <f t="shared" si="28"/>
        <v>1</v>
      </c>
      <c r="BB351">
        <f t="shared" si="29"/>
        <v>1</v>
      </c>
      <c r="BJ351" s="24" t="s">
        <v>1731</v>
      </c>
      <c r="BK351" s="40">
        <v>1</v>
      </c>
      <c r="BL351" s="40">
        <v>1600</v>
      </c>
      <c r="BM351" s="40">
        <v>0</v>
      </c>
      <c r="BN351" s="40">
        <v>1600</v>
      </c>
      <c r="BO351"/>
      <c r="BP351"/>
      <c r="BQ351"/>
      <c r="BR351"/>
      <c r="BS351"/>
      <c r="BT351"/>
    </row>
    <row r="352" spans="4:72">
      <c r="D352" s="24" t="s">
        <v>885</v>
      </c>
      <c r="E352" s="21">
        <v>1</v>
      </c>
      <c r="G352"/>
      <c r="H352"/>
      <c r="AD352" s="24" t="s">
        <v>1678</v>
      </c>
      <c r="AE352" s="40">
        <v>1</v>
      </c>
      <c r="AF352" s="40">
        <v>400</v>
      </c>
      <c r="AG352" s="40">
        <v>0</v>
      </c>
      <c r="AH352" s="40">
        <v>400</v>
      </c>
      <c r="AI352" s="40">
        <v>400</v>
      </c>
      <c r="AJ352" s="40">
        <v>0</v>
      </c>
      <c r="AK352" s="40">
        <v>400</v>
      </c>
      <c r="AL352" s="24" t="s">
        <v>1678</v>
      </c>
      <c r="AN352" s="24" t="s">
        <v>1678</v>
      </c>
      <c r="AO352" s="21">
        <v>1</v>
      </c>
      <c r="AP352" s="21">
        <v>-400</v>
      </c>
      <c r="AR352" s="21">
        <v>-400</v>
      </c>
      <c r="AS352" s="21" t="str">
        <f t="shared" si="25"/>
        <v>R E001-29</v>
      </c>
      <c r="AT352" s="21">
        <f t="shared" si="26"/>
        <v>1</v>
      </c>
      <c r="AU352" s="21">
        <f t="shared" si="27"/>
        <v>0</v>
      </c>
      <c r="AW352" s="8" t="s">
        <v>1678</v>
      </c>
      <c r="AX352" s="39">
        <v>400</v>
      </c>
      <c r="AY352" s="39">
        <v>0</v>
      </c>
      <c r="AZ352" s="39">
        <v>400</v>
      </c>
      <c r="BA352">
        <f t="shared" si="28"/>
        <v>1</v>
      </c>
      <c r="BB352">
        <f t="shared" si="29"/>
        <v>1</v>
      </c>
      <c r="BJ352" s="24" t="s">
        <v>1678</v>
      </c>
      <c r="BK352" s="40">
        <v>1</v>
      </c>
      <c r="BL352" s="40">
        <v>400</v>
      </c>
      <c r="BM352" s="40">
        <v>0</v>
      </c>
      <c r="BN352" s="40">
        <v>400</v>
      </c>
      <c r="BO352"/>
      <c r="BP352"/>
      <c r="BQ352"/>
      <c r="BR352"/>
      <c r="BS352"/>
      <c r="BT352"/>
    </row>
    <row r="353" spans="4:72">
      <c r="D353" s="24" t="s">
        <v>883</v>
      </c>
      <c r="E353" s="21">
        <v>4</v>
      </c>
      <c r="G353"/>
      <c r="H353"/>
      <c r="AD353" s="24" t="s">
        <v>662</v>
      </c>
      <c r="AE353" s="40">
        <v>1</v>
      </c>
      <c r="AF353" s="40">
        <v>292.37</v>
      </c>
      <c r="AG353" s="40">
        <v>52.629999999999903</v>
      </c>
      <c r="AH353" s="40">
        <v>345</v>
      </c>
      <c r="AI353" s="40">
        <v>292.37</v>
      </c>
      <c r="AJ353" s="40">
        <v>52.629999999999903</v>
      </c>
      <c r="AK353" s="40">
        <v>345</v>
      </c>
      <c r="AL353" s="24" t="s">
        <v>662</v>
      </c>
      <c r="AN353" s="24" t="s">
        <v>662</v>
      </c>
      <c r="AO353" s="21">
        <v>1</v>
      </c>
      <c r="AP353" s="21">
        <v>-292.37</v>
      </c>
      <c r="AQ353" s="21">
        <v>-52.63</v>
      </c>
      <c r="AR353" s="21">
        <v>-345</v>
      </c>
      <c r="AS353" s="21" t="str">
        <f t="shared" si="25"/>
        <v>R E001-33</v>
      </c>
      <c r="AT353" s="21">
        <f t="shared" si="26"/>
        <v>1</v>
      </c>
      <c r="AU353" s="21">
        <f t="shared" si="27"/>
        <v>0</v>
      </c>
      <c r="AW353" s="8" t="s">
        <v>662</v>
      </c>
      <c r="AX353" s="39">
        <v>292.37</v>
      </c>
      <c r="AY353" s="39">
        <v>52.63</v>
      </c>
      <c r="AZ353" s="39">
        <v>345</v>
      </c>
      <c r="BA353">
        <f t="shared" si="28"/>
        <v>1</v>
      </c>
      <c r="BB353">
        <f t="shared" si="29"/>
        <v>1</v>
      </c>
      <c r="BJ353" s="24" t="s">
        <v>662</v>
      </c>
      <c r="BK353" s="40">
        <v>1</v>
      </c>
      <c r="BL353" s="40">
        <v>292.37</v>
      </c>
      <c r="BM353" s="40">
        <v>52.629999999999903</v>
      </c>
      <c r="BN353" s="40">
        <v>345</v>
      </c>
      <c r="BO353"/>
      <c r="BP353"/>
      <c r="BQ353"/>
      <c r="BR353"/>
      <c r="BS353"/>
      <c r="BT353"/>
    </row>
    <row r="354" spans="4:72">
      <c r="D354" s="24" t="s">
        <v>1725</v>
      </c>
      <c r="E354" s="21">
        <v>1</v>
      </c>
      <c r="G354"/>
      <c r="H354"/>
      <c r="AD354" s="28" t="s">
        <v>484</v>
      </c>
      <c r="AE354" s="41">
        <v>3</v>
      </c>
      <c r="AF354" s="41">
        <v>2535</v>
      </c>
      <c r="AG354" s="41">
        <v>0</v>
      </c>
      <c r="AH354" s="41">
        <v>2535</v>
      </c>
      <c r="AI354" s="41">
        <v>2535</v>
      </c>
      <c r="AJ354" s="41">
        <v>0</v>
      </c>
      <c r="AK354" s="41">
        <v>2535</v>
      </c>
      <c r="AL354" s="28" t="s">
        <v>484</v>
      </c>
      <c r="AM354" s="29"/>
      <c r="AN354" s="24" t="s">
        <v>484</v>
      </c>
      <c r="AO354" s="21">
        <v>3</v>
      </c>
      <c r="AP354" s="21">
        <v>-2535</v>
      </c>
      <c r="AR354" s="21">
        <v>-2535</v>
      </c>
      <c r="AS354" s="21" t="str">
        <f t="shared" si="25"/>
        <v>R E001-35</v>
      </c>
      <c r="AT354" s="21">
        <f t="shared" si="26"/>
        <v>1</v>
      </c>
      <c r="AU354" s="21">
        <f t="shared" si="27"/>
        <v>0</v>
      </c>
      <c r="AW354" s="8" t="s">
        <v>484</v>
      </c>
      <c r="AX354" s="39">
        <v>2535</v>
      </c>
      <c r="AY354" s="39">
        <v>0</v>
      </c>
      <c r="AZ354" s="39">
        <v>2535</v>
      </c>
      <c r="BA354">
        <f t="shared" si="28"/>
        <v>1</v>
      </c>
      <c r="BB354">
        <f t="shared" si="29"/>
        <v>1</v>
      </c>
      <c r="BJ354" s="28" t="s">
        <v>484</v>
      </c>
      <c r="BK354" s="41">
        <v>3</v>
      </c>
      <c r="BL354" s="41">
        <v>2535</v>
      </c>
      <c r="BM354" s="41">
        <v>0</v>
      </c>
      <c r="BN354" s="41">
        <v>2535</v>
      </c>
      <c r="BO354"/>
      <c r="BP354"/>
      <c r="BQ354"/>
      <c r="BR354"/>
      <c r="BS354"/>
      <c r="BT354"/>
    </row>
    <row r="355" spans="4:72">
      <c r="D355" s="24" t="s">
        <v>891</v>
      </c>
      <c r="E355" s="21">
        <v>12</v>
      </c>
      <c r="G355"/>
      <c r="H355"/>
      <c r="AD355" s="24" t="s">
        <v>632</v>
      </c>
      <c r="AE355" s="40">
        <v>1</v>
      </c>
      <c r="AF355" s="40">
        <v>150</v>
      </c>
      <c r="AG355" s="40">
        <v>0</v>
      </c>
      <c r="AH355" s="40">
        <v>150</v>
      </c>
      <c r="AI355" s="40">
        <v>150</v>
      </c>
      <c r="AJ355" s="40">
        <v>0</v>
      </c>
      <c r="AK355" s="40">
        <v>150</v>
      </c>
      <c r="AL355" s="24" t="s">
        <v>632</v>
      </c>
      <c r="AN355" s="24" t="s">
        <v>632</v>
      </c>
      <c r="AO355" s="21">
        <v>1</v>
      </c>
      <c r="AP355" s="21">
        <v>-150</v>
      </c>
      <c r="AR355" s="21">
        <v>-150</v>
      </c>
      <c r="AS355" s="21" t="str">
        <f t="shared" si="25"/>
        <v>R E001-44</v>
      </c>
      <c r="AT355" s="21">
        <f t="shared" si="26"/>
        <v>1</v>
      </c>
      <c r="AU355" s="21">
        <f t="shared" si="27"/>
        <v>0</v>
      </c>
      <c r="AW355" s="8" t="s">
        <v>632</v>
      </c>
      <c r="AX355" s="39">
        <v>150</v>
      </c>
      <c r="AY355" s="39">
        <v>0</v>
      </c>
      <c r="AZ355" s="39">
        <v>150</v>
      </c>
      <c r="BA355">
        <f t="shared" si="28"/>
        <v>1</v>
      </c>
      <c r="BB355">
        <f t="shared" si="29"/>
        <v>1</v>
      </c>
      <c r="BJ355" s="24" t="s">
        <v>632</v>
      </c>
      <c r="BK355" s="40">
        <v>1</v>
      </c>
      <c r="BL355" s="40">
        <v>150</v>
      </c>
      <c r="BM355" s="40">
        <v>0</v>
      </c>
      <c r="BN355" s="40">
        <v>150</v>
      </c>
      <c r="BO355"/>
      <c r="BP355"/>
      <c r="BQ355"/>
      <c r="BR355"/>
      <c r="BS355"/>
      <c r="BT355"/>
    </row>
    <row r="356" spans="4:72">
      <c r="D356" s="24" t="s">
        <v>1726</v>
      </c>
      <c r="E356" s="21">
        <v>1</v>
      </c>
      <c r="G356"/>
      <c r="H356"/>
      <c r="AD356" s="24" t="s">
        <v>482</v>
      </c>
      <c r="AE356" s="40">
        <v>1</v>
      </c>
      <c r="AF356" s="40">
        <v>150</v>
      </c>
      <c r="AG356" s="40">
        <v>0</v>
      </c>
      <c r="AH356" s="40">
        <v>150</v>
      </c>
      <c r="AI356" s="40">
        <v>150</v>
      </c>
      <c r="AJ356" s="40">
        <v>0</v>
      </c>
      <c r="AK356" s="40">
        <v>150</v>
      </c>
      <c r="AL356" s="24" t="s">
        <v>482</v>
      </c>
      <c r="AN356" s="24" t="s">
        <v>482</v>
      </c>
      <c r="AO356" s="21">
        <v>1</v>
      </c>
      <c r="AP356" s="21">
        <v>-150</v>
      </c>
      <c r="AR356" s="21">
        <v>-150</v>
      </c>
      <c r="AS356" s="21" t="str">
        <f t="shared" si="25"/>
        <v>R E001-49</v>
      </c>
      <c r="AT356" s="21">
        <f t="shared" si="26"/>
        <v>1</v>
      </c>
      <c r="AU356" s="21">
        <f t="shared" si="27"/>
        <v>0</v>
      </c>
      <c r="AW356" s="8" t="s">
        <v>482</v>
      </c>
      <c r="AX356" s="39">
        <v>150</v>
      </c>
      <c r="AY356" s="39">
        <v>0</v>
      </c>
      <c r="AZ356" s="39">
        <v>150</v>
      </c>
      <c r="BA356">
        <f t="shared" si="28"/>
        <v>1</v>
      </c>
      <c r="BB356">
        <f t="shared" si="29"/>
        <v>1</v>
      </c>
      <c r="BJ356" s="24" t="s">
        <v>482</v>
      </c>
      <c r="BK356" s="40">
        <v>1</v>
      </c>
      <c r="BL356" s="40">
        <v>150</v>
      </c>
      <c r="BM356" s="40">
        <v>0</v>
      </c>
      <c r="BN356" s="40">
        <v>150</v>
      </c>
      <c r="BO356"/>
      <c r="BP356"/>
      <c r="BQ356"/>
      <c r="BR356"/>
      <c r="BS356"/>
      <c r="BT356"/>
    </row>
    <row r="357" spans="4:72">
      <c r="D357" s="24" t="s">
        <v>893</v>
      </c>
      <c r="E357" s="21">
        <v>2</v>
      </c>
      <c r="G357"/>
      <c r="H357"/>
      <c r="AD357" s="24" t="s">
        <v>1715</v>
      </c>
      <c r="AE357" s="40">
        <v>1</v>
      </c>
      <c r="AF357" s="40">
        <v>550</v>
      </c>
      <c r="AG357" s="40">
        <v>0</v>
      </c>
      <c r="AH357" s="40">
        <v>550</v>
      </c>
      <c r="AI357" s="40">
        <v>550</v>
      </c>
      <c r="AJ357" s="40">
        <v>0</v>
      </c>
      <c r="AK357" s="40">
        <v>550</v>
      </c>
      <c r="AL357" s="24" t="s">
        <v>1715</v>
      </c>
      <c r="AN357" s="24" t="s">
        <v>1715</v>
      </c>
      <c r="AO357" s="21">
        <v>1</v>
      </c>
      <c r="AP357" s="21">
        <v>-550</v>
      </c>
      <c r="AR357" s="21">
        <v>-550</v>
      </c>
      <c r="AS357" s="21" t="str">
        <f t="shared" si="25"/>
        <v>R E001-51</v>
      </c>
      <c r="AT357" s="21">
        <f t="shared" si="26"/>
        <v>1</v>
      </c>
      <c r="AU357" s="21">
        <f t="shared" si="27"/>
        <v>0</v>
      </c>
      <c r="AW357" s="8" t="s">
        <v>1715</v>
      </c>
      <c r="AX357" s="39">
        <v>550</v>
      </c>
      <c r="AY357" s="39">
        <v>0</v>
      </c>
      <c r="AZ357" s="39">
        <v>550</v>
      </c>
      <c r="BA357">
        <f t="shared" si="28"/>
        <v>1</v>
      </c>
      <c r="BB357">
        <f t="shared" si="29"/>
        <v>1</v>
      </c>
      <c r="BJ357" s="24" t="s">
        <v>1715</v>
      </c>
      <c r="BK357" s="40">
        <v>1</v>
      </c>
      <c r="BL357" s="40">
        <v>550</v>
      </c>
      <c r="BM357" s="40">
        <v>0</v>
      </c>
      <c r="BN357" s="40">
        <v>550</v>
      </c>
      <c r="BO357"/>
      <c r="BP357"/>
      <c r="BQ357"/>
      <c r="BR357"/>
      <c r="BS357"/>
      <c r="BT357"/>
    </row>
    <row r="358" spans="4:72">
      <c r="D358" s="24" t="s">
        <v>902</v>
      </c>
      <c r="E358" s="21">
        <v>3</v>
      </c>
      <c r="G358"/>
      <c r="H358"/>
      <c r="AD358" s="24" t="s">
        <v>444</v>
      </c>
      <c r="AE358" s="40">
        <v>1</v>
      </c>
      <c r="AF358" s="40">
        <v>2500</v>
      </c>
      <c r="AG358" s="40">
        <v>0</v>
      </c>
      <c r="AH358" s="40">
        <v>2500</v>
      </c>
      <c r="AI358" s="40">
        <v>2500</v>
      </c>
      <c r="AJ358" s="40">
        <v>0</v>
      </c>
      <c r="AK358" s="40">
        <v>2500</v>
      </c>
      <c r="AL358" s="24" t="s">
        <v>444</v>
      </c>
      <c r="AN358" s="24" t="s">
        <v>444</v>
      </c>
      <c r="AO358" s="21">
        <v>1</v>
      </c>
      <c r="AP358" s="21">
        <v>-2500</v>
      </c>
      <c r="AR358" s="21">
        <v>-2500</v>
      </c>
      <c r="AS358" s="21" t="str">
        <f t="shared" si="25"/>
        <v>R E001-58</v>
      </c>
      <c r="AT358" s="21">
        <f t="shared" si="26"/>
        <v>1</v>
      </c>
      <c r="AU358" s="21">
        <f t="shared" si="27"/>
        <v>0</v>
      </c>
      <c r="AW358" s="8" t="s">
        <v>444</v>
      </c>
      <c r="AX358" s="39">
        <v>2500</v>
      </c>
      <c r="AY358" s="39">
        <v>0</v>
      </c>
      <c r="AZ358" s="39">
        <v>2500</v>
      </c>
      <c r="BA358">
        <f t="shared" si="28"/>
        <v>1</v>
      </c>
      <c r="BB358">
        <f t="shared" si="29"/>
        <v>1</v>
      </c>
      <c r="BJ358" s="24" t="s">
        <v>444</v>
      </c>
      <c r="BK358" s="40">
        <v>1</v>
      </c>
      <c r="BL358" s="40">
        <v>2500</v>
      </c>
      <c r="BM358" s="40">
        <v>0</v>
      </c>
      <c r="BN358" s="40">
        <v>2500</v>
      </c>
      <c r="BO358"/>
      <c r="BP358"/>
      <c r="BQ358"/>
      <c r="BR358"/>
      <c r="BS358"/>
      <c r="BT358"/>
    </row>
    <row r="359" spans="4:72">
      <c r="D359" s="24" t="s">
        <v>897</v>
      </c>
      <c r="E359" s="21">
        <v>2</v>
      </c>
      <c r="G359"/>
      <c r="H359"/>
      <c r="AD359" s="24" t="s">
        <v>1724</v>
      </c>
      <c r="AE359" s="40">
        <v>1</v>
      </c>
      <c r="AF359" s="40">
        <v>900</v>
      </c>
      <c r="AG359" s="40">
        <v>0</v>
      </c>
      <c r="AH359" s="40">
        <v>900</v>
      </c>
      <c r="AI359" s="40">
        <v>900</v>
      </c>
      <c r="AJ359" s="40">
        <v>0</v>
      </c>
      <c r="AK359" s="40">
        <v>900</v>
      </c>
      <c r="AL359" s="24" t="s">
        <v>1724</v>
      </c>
      <c r="AN359" s="24" t="s">
        <v>1724</v>
      </c>
      <c r="AO359" s="21">
        <v>1</v>
      </c>
      <c r="AP359" s="21">
        <v>-900</v>
      </c>
      <c r="AR359" s="21">
        <v>-900</v>
      </c>
      <c r="AS359" s="21" t="str">
        <f t="shared" si="25"/>
        <v>R E001-66</v>
      </c>
      <c r="AT359" s="21">
        <f t="shared" si="26"/>
        <v>1</v>
      </c>
      <c r="AU359" s="21">
        <f t="shared" si="27"/>
        <v>0</v>
      </c>
      <c r="AW359" s="8" t="s">
        <v>1724</v>
      </c>
      <c r="AX359" s="39">
        <v>900</v>
      </c>
      <c r="AY359" s="39">
        <v>0</v>
      </c>
      <c r="AZ359" s="39">
        <v>900</v>
      </c>
      <c r="BA359">
        <f t="shared" si="28"/>
        <v>1</v>
      </c>
      <c r="BB359">
        <f t="shared" si="29"/>
        <v>1</v>
      </c>
      <c r="BJ359" s="24" t="s">
        <v>1724</v>
      </c>
      <c r="BK359" s="40">
        <v>1</v>
      </c>
      <c r="BL359" s="40">
        <v>900</v>
      </c>
      <c r="BM359" s="40">
        <v>0</v>
      </c>
      <c r="BN359" s="40">
        <v>900</v>
      </c>
      <c r="BO359"/>
      <c r="BP359"/>
      <c r="BQ359"/>
      <c r="BR359"/>
      <c r="BS359"/>
      <c r="BT359"/>
    </row>
    <row r="360" spans="4:72">
      <c r="D360" s="24" t="s">
        <v>900</v>
      </c>
      <c r="E360" s="21">
        <v>1</v>
      </c>
      <c r="G360"/>
      <c r="H360"/>
      <c r="AD360" s="24" t="s">
        <v>786</v>
      </c>
      <c r="AE360" s="40">
        <v>1</v>
      </c>
      <c r="AF360" s="40">
        <v>1350</v>
      </c>
      <c r="AG360" s="40">
        <v>0</v>
      </c>
      <c r="AH360" s="40">
        <v>1350</v>
      </c>
      <c r="AI360" s="40">
        <v>1350</v>
      </c>
      <c r="AJ360" s="40">
        <v>0</v>
      </c>
      <c r="AK360" s="40">
        <v>1350</v>
      </c>
      <c r="AL360" s="24" t="s">
        <v>786</v>
      </c>
      <c r="AN360" s="24" t="s">
        <v>786</v>
      </c>
      <c r="AO360" s="21">
        <v>1</v>
      </c>
      <c r="AP360" s="21">
        <v>-1350</v>
      </c>
      <c r="AR360" s="21">
        <v>-1350</v>
      </c>
      <c r="AS360" s="21" t="str">
        <f t="shared" si="25"/>
        <v>R E001-67</v>
      </c>
      <c r="AT360" s="21">
        <f t="shared" si="26"/>
        <v>1</v>
      </c>
      <c r="AU360" s="21">
        <f t="shared" si="27"/>
        <v>0</v>
      </c>
      <c r="AW360" s="8" t="s">
        <v>786</v>
      </c>
      <c r="AX360" s="39">
        <v>1350</v>
      </c>
      <c r="AY360" s="39">
        <v>0</v>
      </c>
      <c r="AZ360" s="39">
        <v>1350</v>
      </c>
      <c r="BA360">
        <f t="shared" si="28"/>
        <v>1</v>
      </c>
      <c r="BB360">
        <f t="shared" si="29"/>
        <v>1</v>
      </c>
      <c r="BJ360" s="24" t="s">
        <v>786</v>
      </c>
      <c r="BK360" s="40">
        <v>1</v>
      </c>
      <c r="BL360" s="40">
        <v>1350</v>
      </c>
      <c r="BM360" s="40">
        <v>0</v>
      </c>
      <c r="BN360" s="40">
        <v>1350</v>
      </c>
      <c r="BO360"/>
      <c r="BP360"/>
      <c r="BQ360"/>
      <c r="BR360"/>
      <c r="BS360"/>
      <c r="BT360"/>
    </row>
    <row r="361" spans="4:72">
      <c r="D361" s="24" t="s">
        <v>910</v>
      </c>
      <c r="E361" s="21">
        <v>1</v>
      </c>
      <c r="G361"/>
      <c r="H361"/>
      <c r="AD361" s="24" t="s">
        <v>1703</v>
      </c>
      <c r="AE361" s="40">
        <v>1</v>
      </c>
      <c r="AF361" s="40">
        <v>381.36</v>
      </c>
      <c r="AG361" s="40">
        <v>68.639999999999901</v>
      </c>
      <c r="AH361" s="40">
        <v>450</v>
      </c>
      <c r="AI361" s="40">
        <v>381.36</v>
      </c>
      <c r="AJ361" s="40">
        <v>68.639999999999901</v>
      </c>
      <c r="AK361" s="40">
        <v>450</v>
      </c>
      <c r="AL361" s="24" t="s">
        <v>1703</v>
      </c>
      <c r="AN361" s="24" t="s">
        <v>1703</v>
      </c>
      <c r="AO361" s="21">
        <v>1</v>
      </c>
      <c r="AP361" s="21">
        <v>-381.36</v>
      </c>
      <c r="AQ361" s="21">
        <v>-68.64</v>
      </c>
      <c r="AR361" s="21">
        <v>-450</v>
      </c>
      <c r="AS361" s="21" t="str">
        <f t="shared" si="25"/>
        <v>R E001-69</v>
      </c>
      <c r="AT361" s="21">
        <f t="shared" si="26"/>
        <v>1</v>
      </c>
      <c r="AU361" s="21">
        <f t="shared" si="27"/>
        <v>0</v>
      </c>
      <c r="AW361" s="8" t="s">
        <v>1703</v>
      </c>
      <c r="AX361" s="39">
        <v>381.36</v>
      </c>
      <c r="AY361" s="39">
        <v>68.64</v>
      </c>
      <c r="AZ361" s="39">
        <v>450</v>
      </c>
      <c r="BA361">
        <f t="shared" si="28"/>
        <v>1</v>
      </c>
      <c r="BB361">
        <f t="shared" si="29"/>
        <v>1</v>
      </c>
      <c r="BJ361" s="24" t="s">
        <v>1703</v>
      </c>
      <c r="BK361" s="40">
        <v>1</v>
      </c>
      <c r="BL361" s="40">
        <v>381.36</v>
      </c>
      <c r="BM361" s="40">
        <v>68.639999999999901</v>
      </c>
      <c r="BN361" s="40">
        <v>450</v>
      </c>
      <c r="BO361"/>
      <c r="BP361"/>
      <c r="BQ361"/>
      <c r="BR361"/>
      <c r="BS361"/>
      <c r="BT361"/>
    </row>
    <row r="362" spans="4:72">
      <c r="D362" s="24" t="s">
        <v>907</v>
      </c>
      <c r="E362" s="21">
        <v>7</v>
      </c>
      <c r="G362"/>
      <c r="H362"/>
      <c r="AD362" s="24" t="s">
        <v>1732</v>
      </c>
      <c r="AE362" s="40">
        <v>1</v>
      </c>
      <c r="AF362" s="40">
        <v>1300</v>
      </c>
      <c r="AG362" s="40">
        <v>0</v>
      </c>
      <c r="AH362" s="40">
        <v>1300</v>
      </c>
      <c r="AI362" s="40">
        <v>1300</v>
      </c>
      <c r="AJ362" s="40">
        <v>0</v>
      </c>
      <c r="AK362" s="40">
        <v>1300</v>
      </c>
      <c r="AL362" s="24" t="s">
        <v>1732</v>
      </c>
      <c r="AN362" s="24" t="s">
        <v>1732</v>
      </c>
      <c r="AO362" s="21">
        <v>1</v>
      </c>
      <c r="AP362" s="21">
        <v>-1300</v>
      </c>
      <c r="AR362" s="21">
        <v>-1300</v>
      </c>
      <c r="AS362" s="21" t="str">
        <f t="shared" si="25"/>
        <v>R E001-7</v>
      </c>
      <c r="AT362" s="21">
        <f t="shared" si="26"/>
        <v>1</v>
      </c>
      <c r="AU362" s="21">
        <f t="shared" si="27"/>
        <v>0</v>
      </c>
      <c r="AW362" s="8" t="s">
        <v>1732</v>
      </c>
      <c r="AX362" s="39">
        <v>1300</v>
      </c>
      <c r="AY362" s="39">
        <v>0</v>
      </c>
      <c r="AZ362" s="39">
        <v>1300</v>
      </c>
      <c r="BA362">
        <f t="shared" si="28"/>
        <v>1</v>
      </c>
      <c r="BB362">
        <f t="shared" si="29"/>
        <v>1</v>
      </c>
      <c r="BJ362" s="24" t="s">
        <v>1732</v>
      </c>
      <c r="BK362" s="40">
        <v>1</v>
      </c>
      <c r="BL362" s="40">
        <v>1300</v>
      </c>
      <c r="BM362" s="40">
        <v>0</v>
      </c>
      <c r="BN362" s="40">
        <v>1300</v>
      </c>
      <c r="BO362"/>
      <c r="BP362"/>
      <c r="BQ362"/>
      <c r="BR362"/>
      <c r="BS362"/>
      <c r="BT362"/>
    </row>
    <row r="363" spans="4:72">
      <c r="D363" s="24" t="s">
        <v>905</v>
      </c>
      <c r="E363" s="21">
        <v>2</v>
      </c>
      <c r="G363"/>
      <c r="H363"/>
      <c r="AD363" s="24" t="s">
        <v>957</v>
      </c>
      <c r="AE363" s="40">
        <v>1</v>
      </c>
      <c r="AF363" s="40">
        <v>1650</v>
      </c>
      <c r="AG363" s="40">
        <v>0</v>
      </c>
      <c r="AH363" s="40">
        <v>1650</v>
      </c>
      <c r="AI363" s="40">
        <v>1650</v>
      </c>
      <c r="AJ363" s="40">
        <v>0</v>
      </c>
      <c r="AK363" s="40">
        <v>1650</v>
      </c>
      <c r="AL363" s="24" t="s">
        <v>957</v>
      </c>
      <c r="AN363" s="24" t="s">
        <v>957</v>
      </c>
      <c r="AO363" s="21">
        <v>1</v>
      </c>
      <c r="AP363" s="21">
        <v>-1650</v>
      </c>
      <c r="AR363" s="21">
        <v>-1650</v>
      </c>
      <c r="AS363" s="21" t="str">
        <f t="shared" si="25"/>
        <v>R E001-8</v>
      </c>
      <c r="AT363" s="21">
        <f t="shared" si="26"/>
        <v>1</v>
      </c>
      <c r="AU363" s="21">
        <f t="shared" si="27"/>
        <v>0</v>
      </c>
      <c r="AW363" s="8" t="s">
        <v>957</v>
      </c>
      <c r="AX363" s="39">
        <v>1650</v>
      </c>
      <c r="AY363" s="39">
        <v>0</v>
      </c>
      <c r="AZ363" s="39">
        <v>1650</v>
      </c>
      <c r="BA363">
        <f t="shared" si="28"/>
        <v>1</v>
      </c>
      <c r="BB363">
        <f t="shared" si="29"/>
        <v>1</v>
      </c>
      <c r="BJ363" s="24" t="s">
        <v>957</v>
      </c>
      <c r="BK363" s="40">
        <v>1</v>
      </c>
      <c r="BL363" s="40">
        <v>1650</v>
      </c>
      <c r="BM363" s="40">
        <v>0</v>
      </c>
      <c r="BN363" s="40">
        <v>1650</v>
      </c>
      <c r="BO363"/>
      <c r="BP363"/>
      <c r="BQ363"/>
      <c r="BR363"/>
      <c r="BS363"/>
      <c r="BT363"/>
    </row>
    <row r="364" spans="4:72">
      <c r="D364" s="24" t="s">
        <v>912</v>
      </c>
      <c r="E364" s="21">
        <v>2</v>
      </c>
      <c r="G364"/>
      <c r="H364"/>
      <c r="AD364" s="24" t="s">
        <v>768</v>
      </c>
      <c r="AE364" s="40">
        <v>1</v>
      </c>
      <c r="AF364" s="40">
        <v>5052</v>
      </c>
      <c r="AG364" s="40">
        <v>0</v>
      </c>
      <c r="AH364" s="40">
        <v>5052</v>
      </c>
      <c r="AI364" s="40">
        <v>5052</v>
      </c>
      <c r="AJ364" s="40">
        <v>0</v>
      </c>
      <c r="AK364" s="40">
        <v>5052</v>
      </c>
      <c r="AL364" s="24" t="s">
        <v>768</v>
      </c>
      <c r="AN364" s="24" t="s">
        <v>768</v>
      </c>
      <c r="AO364" s="21">
        <v>1</v>
      </c>
      <c r="AP364" s="21">
        <v>-5052</v>
      </c>
      <c r="AR364" s="21">
        <v>-5052</v>
      </c>
      <c r="AS364" s="21" t="str">
        <f t="shared" si="25"/>
        <v>R E001-84</v>
      </c>
      <c r="AT364" s="21">
        <f t="shared" si="26"/>
        <v>1</v>
      </c>
      <c r="AU364" s="21">
        <f t="shared" si="27"/>
        <v>0</v>
      </c>
      <c r="AW364" s="8" t="s">
        <v>768</v>
      </c>
      <c r="AX364" s="39">
        <v>5052</v>
      </c>
      <c r="AY364" s="39">
        <v>0</v>
      </c>
      <c r="AZ364" s="39">
        <v>5052</v>
      </c>
      <c r="BA364">
        <f t="shared" si="28"/>
        <v>1</v>
      </c>
      <c r="BB364">
        <f t="shared" si="29"/>
        <v>1</v>
      </c>
      <c r="BJ364" s="24" t="s">
        <v>768</v>
      </c>
      <c r="BK364" s="40">
        <v>1</v>
      </c>
      <c r="BL364" s="40">
        <v>5052</v>
      </c>
      <c r="BM364" s="40">
        <v>0</v>
      </c>
      <c r="BN364" s="40">
        <v>5052</v>
      </c>
      <c r="BO364"/>
      <c r="BP364"/>
      <c r="BQ364"/>
      <c r="BR364"/>
      <c r="BS364"/>
      <c r="BT364"/>
    </row>
    <row r="365" spans="4:72">
      <c r="D365" s="24" t="s">
        <v>1727</v>
      </c>
      <c r="E365" s="21">
        <v>2</v>
      </c>
      <c r="G365"/>
      <c r="H365"/>
      <c r="AD365" s="24" t="s">
        <v>574</v>
      </c>
      <c r="AE365" s="40">
        <v>1</v>
      </c>
      <c r="AF365" s="40">
        <v>109.32</v>
      </c>
      <c r="AG365" s="40">
        <v>19.68</v>
      </c>
      <c r="AH365" s="40">
        <v>129</v>
      </c>
      <c r="AI365" s="40">
        <v>109.32</v>
      </c>
      <c r="AJ365" s="40">
        <v>19.68</v>
      </c>
      <c r="AK365" s="40">
        <v>129</v>
      </c>
      <c r="AL365" s="24" t="s">
        <v>574</v>
      </c>
      <c r="AN365" s="24" t="s">
        <v>574</v>
      </c>
      <c r="AO365" s="21">
        <v>1</v>
      </c>
      <c r="AP365" s="21">
        <v>-109.32</v>
      </c>
      <c r="AQ365" s="21">
        <v>-19.68</v>
      </c>
      <c r="AR365" s="21">
        <v>-129</v>
      </c>
      <c r="AS365" s="21" t="str">
        <f t="shared" si="25"/>
        <v>R S001-17516879</v>
      </c>
      <c r="AT365" s="21">
        <f t="shared" si="26"/>
        <v>1</v>
      </c>
      <c r="AU365" s="21">
        <f t="shared" si="27"/>
        <v>0</v>
      </c>
      <c r="AW365" s="8" t="s">
        <v>574</v>
      </c>
      <c r="AX365" s="39">
        <v>109.32</v>
      </c>
      <c r="AY365" s="39">
        <v>19.68</v>
      </c>
      <c r="AZ365" s="39">
        <v>129</v>
      </c>
      <c r="BA365">
        <f t="shared" si="28"/>
        <v>1</v>
      </c>
      <c r="BB365">
        <f t="shared" si="29"/>
        <v>1</v>
      </c>
      <c r="BJ365" s="24" t="s">
        <v>574</v>
      </c>
      <c r="BK365" s="40">
        <v>1</v>
      </c>
      <c r="BL365" s="40">
        <v>109.32</v>
      </c>
      <c r="BM365" s="40">
        <v>19.68</v>
      </c>
      <c r="BN365" s="40">
        <v>129</v>
      </c>
      <c r="BO365"/>
      <c r="BP365"/>
      <c r="BQ365"/>
      <c r="BR365"/>
      <c r="BS365"/>
      <c r="BT365"/>
    </row>
    <row r="366" spans="4:72">
      <c r="D366" s="24" t="s">
        <v>919</v>
      </c>
      <c r="E366" s="21">
        <v>2</v>
      </c>
      <c r="G366"/>
      <c r="H366"/>
      <c r="AD366" s="24" t="s">
        <v>413</v>
      </c>
      <c r="AE366" s="40">
        <v>1</v>
      </c>
      <c r="AF366" s="40">
        <v>109.32</v>
      </c>
      <c r="AG366" s="40">
        <v>19.68</v>
      </c>
      <c r="AH366" s="40">
        <v>129</v>
      </c>
      <c r="AI366" s="40">
        <v>109.32</v>
      </c>
      <c r="AJ366" s="40">
        <v>19.68</v>
      </c>
      <c r="AK366" s="40">
        <v>129</v>
      </c>
      <c r="AL366" s="24" t="s">
        <v>413</v>
      </c>
      <c r="AN366" s="24" t="s">
        <v>413</v>
      </c>
      <c r="AO366" s="21">
        <v>1</v>
      </c>
      <c r="AP366" s="21">
        <v>-109.32</v>
      </c>
      <c r="AQ366" s="21">
        <v>-19.68</v>
      </c>
      <c r="AR366" s="21">
        <v>-129</v>
      </c>
      <c r="AS366" s="21" t="str">
        <f t="shared" si="25"/>
        <v>R S001-18120090</v>
      </c>
      <c r="AT366" s="21">
        <f t="shared" si="26"/>
        <v>1</v>
      </c>
      <c r="AU366" s="21">
        <f t="shared" si="27"/>
        <v>0</v>
      </c>
      <c r="AW366" s="8" t="s">
        <v>413</v>
      </c>
      <c r="AX366" s="39">
        <v>109.32</v>
      </c>
      <c r="AY366" s="39">
        <v>19.68</v>
      </c>
      <c r="AZ366" s="39">
        <v>129</v>
      </c>
      <c r="BA366">
        <f t="shared" si="28"/>
        <v>1</v>
      </c>
      <c r="BB366">
        <f t="shared" si="29"/>
        <v>1</v>
      </c>
      <c r="BJ366" s="24" t="s">
        <v>413</v>
      </c>
      <c r="BK366" s="40">
        <v>1</v>
      </c>
      <c r="BL366" s="40">
        <v>109.32</v>
      </c>
      <c r="BM366" s="40">
        <v>19.68</v>
      </c>
      <c r="BN366" s="40">
        <v>129</v>
      </c>
      <c r="BO366"/>
      <c r="BP366"/>
      <c r="BQ366"/>
      <c r="BR366"/>
      <c r="BS366"/>
      <c r="BT366"/>
    </row>
    <row r="367" spans="4:72">
      <c r="D367" s="24" t="s">
        <v>1728</v>
      </c>
      <c r="E367" s="21">
        <v>1</v>
      </c>
      <c r="G367"/>
      <c r="H367"/>
      <c r="AD367" s="24" t="s">
        <v>681</v>
      </c>
      <c r="AE367" s="40">
        <v>1</v>
      </c>
      <c r="AF367" s="40">
        <v>6.27</v>
      </c>
      <c r="AG367" s="40">
        <v>1.1299999999999999</v>
      </c>
      <c r="AH367" s="40">
        <v>7.4</v>
      </c>
      <c r="AI367" s="40">
        <v>6.27</v>
      </c>
      <c r="AJ367" s="40">
        <v>1.1299999999999999</v>
      </c>
      <c r="AK367" s="40">
        <v>7.4</v>
      </c>
      <c r="AL367" s="24" t="s">
        <v>681</v>
      </c>
      <c r="AN367" s="24" t="s">
        <v>681</v>
      </c>
      <c r="AO367" s="21">
        <v>1</v>
      </c>
      <c r="AP367" s="21">
        <v>-6.27</v>
      </c>
      <c r="AQ367" s="21">
        <v>-1.1299999999999999</v>
      </c>
      <c r="AR367" s="21">
        <v>-7.4</v>
      </c>
      <c r="AS367" s="21" t="str">
        <f t="shared" si="25"/>
        <v>R S106-0011552637</v>
      </c>
      <c r="AT367" s="21">
        <f t="shared" si="26"/>
        <v>1</v>
      </c>
      <c r="AU367" s="21">
        <f t="shared" si="27"/>
        <v>0</v>
      </c>
      <c r="AW367" s="8" t="s">
        <v>681</v>
      </c>
      <c r="AX367" s="39">
        <v>6.27</v>
      </c>
      <c r="AY367" s="39">
        <v>1.1299999999999999</v>
      </c>
      <c r="AZ367" s="39">
        <v>7.4</v>
      </c>
      <c r="BA367">
        <f t="shared" si="28"/>
        <v>1</v>
      </c>
      <c r="BB367">
        <f t="shared" si="29"/>
        <v>1</v>
      </c>
      <c r="BJ367" s="24" t="s">
        <v>681</v>
      </c>
      <c r="BK367" s="40">
        <v>1</v>
      </c>
      <c r="BL367" s="40">
        <v>6.27</v>
      </c>
      <c r="BM367" s="40">
        <v>1.1299999999999999</v>
      </c>
      <c r="BN367" s="40">
        <v>7.4</v>
      </c>
      <c r="BO367"/>
      <c r="BP367"/>
      <c r="BQ367"/>
      <c r="BR367"/>
      <c r="BS367"/>
      <c r="BT367"/>
    </row>
    <row r="368" spans="4:72">
      <c r="D368" s="24" t="s">
        <v>920</v>
      </c>
      <c r="E368" s="21">
        <v>4</v>
      </c>
      <c r="G368"/>
      <c r="H368"/>
      <c r="AD368" s="24" t="s">
        <v>543</v>
      </c>
      <c r="AE368" s="40">
        <v>1</v>
      </c>
      <c r="AF368" s="40">
        <v>6.27</v>
      </c>
      <c r="AG368" s="40">
        <v>1.1299999999999999</v>
      </c>
      <c r="AH368" s="40">
        <v>7.4</v>
      </c>
      <c r="AI368" s="40">
        <v>6.27</v>
      </c>
      <c r="AJ368" s="40">
        <v>1.1299999999999999</v>
      </c>
      <c r="AK368" s="40">
        <v>7.4</v>
      </c>
      <c r="AL368" s="24" t="s">
        <v>543</v>
      </c>
      <c r="AN368" s="24" t="s">
        <v>543</v>
      </c>
      <c r="AO368" s="21">
        <v>1</v>
      </c>
      <c r="AP368" s="21">
        <v>-6.27</v>
      </c>
      <c r="AQ368" s="21">
        <v>-1.1299999999999999</v>
      </c>
      <c r="AR368" s="21">
        <v>-7.4</v>
      </c>
      <c r="AS368" s="21" t="str">
        <f t="shared" si="25"/>
        <v>R S106-0013191099</v>
      </c>
      <c r="AT368" s="21">
        <f t="shared" si="26"/>
        <v>1</v>
      </c>
      <c r="AU368" s="21">
        <f t="shared" si="27"/>
        <v>0</v>
      </c>
      <c r="AW368" s="8" t="s">
        <v>543</v>
      </c>
      <c r="AX368" s="39">
        <v>6.27</v>
      </c>
      <c r="AY368" s="39">
        <v>1.1299999999999999</v>
      </c>
      <c r="AZ368" s="39">
        <v>7.4</v>
      </c>
      <c r="BA368">
        <f t="shared" si="28"/>
        <v>1</v>
      </c>
      <c r="BB368">
        <f t="shared" si="29"/>
        <v>1</v>
      </c>
      <c r="BJ368" s="24" t="s">
        <v>543</v>
      </c>
      <c r="BK368" s="40">
        <v>1</v>
      </c>
      <c r="BL368" s="40">
        <v>6.27</v>
      </c>
      <c r="BM368" s="40">
        <v>1.1299999999999999</v>
      </c>
      <c r="BN368" s="40">
        <v>7.4</v>
      </c>
      <c r="BO368"/>
      <c r="BP368"/>
      <c r="BQ368"/>
      <c r="BR368"/>
      <c r="BS368"/>
      <c r="BT368"/>
    </row>
    <row r="369" spans="4:72">
      <c r="D369" s="24" t="s">
        <v>925</v>
      </c>
      <c r="E369" s="21">
        <v>1</v>
      </c>
      <c r="G369"/>
      <c r="H369"/>
      <c r="AD369" s="24" t="s">
        <v>840</v>
      </c>
      <c r="AE369" s="40">
        <v>1</v>
      </c>
      <c r="AF369" s="40">
        <v>731.1</v>
      </c>
      <c r="AG369" s="40">
        <v>0</v>
      </c>
      <c r="AH369" s="40">
        <v>731.1</v>
      </c>
      <c r="AI369" s="40">
        <v>731.1</v>
      </c>
      <c r="AJ369" s="40">
        <v>0</v>
      </c>
      <c r="AK369" s="40">
        <v>731.1</v>
      </c>
      <c r="AL369" s="24" t="s">
        <v>840</v>
      </c>
      <c r="AN369" s="24" t="s">
        <v>840</v>
      </c>
      <c r="AO369" s="21">
        <v>1</v>
      </c>
      <c r="AP369" s="21">
        <v>-731.1</v>
      </c>
      <c r="AR369" s="21">
        <v>-731.1</v>
      </c>
      <c r="AS369" s="21" t="str">
        <f t="shared" si="25"/>
        <v>R S108-160788</v>
      </c>
      <c r="AT369" s="21">
        <f t="shared" si="26"/>
        <v>1</v>
      </c>
      <c r="AU369" s="21">
        <f t="shared" si="27"/>
        <v>0</v>
      </c>
      <c r="AW369" s="8" t="s">
        <v>840</v>
      </c>
      <c r="AX369" s="39">
        <v>731.1</v>
      </c>
      <c r="AY369" s="39">
        <v>0</v>
      </c>
      <c r="AZ369" s="39">
        <v>731.1</v>
      </c>
      <c r="BA369">
        <f t="shared" si="28"/>
        <v>1</v>
      </c>
      <c r="BB369">
        <f t="shared" si="29"/>
        <v>1</v>
      </c>
      <c r="BJ369" s="24" t="s">
        <v>840</v>
      </c>
      <c r="BK369" s="40">
        <v>1</v>
      </c>
      <c r="BL369" s="40">
        <v>731.1</v>
      </c>
      <c r="BM369" s="40">
        <v>0</v>
      </c>
      <c r="BN369" s="40">
        <v>731.1</v>
      </c>
      <c r="BO369"/>
      <c r="BP369"/>
      <c r="BQ369"/>
      <c r="BR369"/>
      <c r="BS369"/>
      <c r="BT369"/>
    </row>
    <row r="370" spans="4:72">
      <c r="D370" s="24" t="s">
        <v>927</v>
      </c>
      <c r="E370" s="21">
        <v>1</v>
      </c>
      <c r="G370"/>
      <c r="H370"/>
      <c r="AD370" s="24" t="s">
        <v>731</v>
      </c>
      <c r="AE370" s="40">
        <v>1</v>
      </c>
      <c r="AF370" s="40">
        <v>590.76</v>
      </c>
      <c r="AG370" s="40">
        <v>106.34</v>
      </c>
      <c r="AH370" s="40">
        <v>697.1</v>
      </c>
      <c r="AI370" s="40">
        <v>590.76</v>
      </c>
      <c r="AJ370" s="40">
        <v>106.34</v>
      </c>
      <c r="AK370" s="40">
        <v>697.1</v>
      </c>
      <c r="AL370" s="24" t="s">
        <v>731</v>
      </c>
      <c r="AN370" s="24" t="s">
        <v>731</v>
      </c>
      <c r="AO370" s="21">
        <v>1</v>
      </c>
      <c r="AP370" s="21">
        <v>-590.76</v>
      </c>
      <c r="AQ370" s="21">
        <v>-106.34</v>
      </c>
      <c r="AR370" s="21">
        <v>-697.1</v>
      </c>
      <c r="AS370" s="21" t="str">
        <f t="shared" si="25"/>
        <v>R S108-237482</v>
      </c>
      <c r="AT370" s="21">
        <f t="shared" si="26"/>
        <v>1</v>
      </c>
      <c r="AU370" s="21">
        <f t="shared" si="27"/>
        <v>0</v>
      </c>
      <c r="AW370" s="8" t="s">
        <v>731</v>
      </c>
      <c r="AX370" s="39">
        <v>590.76</v>
      </c>
      <c r="AY370" s="39">
        <v>106.34</v>
      </c>
      <c r="AZ370" s="39">
        <v>697.1</v>
      </c>
      <c r="BA370">
        <f t="shared" si="28"/>
        <v>1</v>
      </c>
      <c r="BB370">
        <f t="shared" si="29"/>
        <v>1</v>
      </c>
      <c r="BJ370" s="24" t="s">
        <v>731</v>
      </c>
      <c r="BK370" s="40">
        <v>1</v>
      </c>
      <c r="BL370" s="40">
        <v>590.76</v>
      </c>
      <c r="BM370" s="40">
        <v>106.34</v>
      </c>
      <c r="BN370" s="40">
        <v>697.1</v>
      </c>
      <c r="BO370"/>
      <c r="BP370"/>
      <c r="BQ370"/>
      <c r="BR370"/>
      <c r="BS370"/>
      <c r="BT370"/>
    </row>
    <row r="371" spans="4:72">
      <c r="D371" s="24" t="s">
        <v>1729</v>
      </c>
      <c r="E371" s="21">
        <v>1</v>
      </c>
      <c r="G371"/>
      <c r="H371"/>
      <c r="AD371" s="24" t="s">
        <v>583</v>
      </c>
      <c r="AE371" s="40">
        <v>1</v>
      </c>
      <c r="AF371" s="40">
        <v>697.9</v>
      </c>
      <c r="AG371" s="40">
        <v>0</v>
      </c>
      <c r="AH371" s="40">
        <v>697.9</v>
      </c>
      <c r="AI371" s="40">
        <v>697.9</v>
      </c>
      <c r="AJ371" s="40">
        <v>0</v>
      </c>
      <c r="AK371" s="40">
        <v>697.9</v>
      </c>
      <c r="AL371" s="24" t="s">
        <v>583</v>
      </c>
      <c r="AN371" s="24" t="s">
        <v>583</v>
      </c>
      <c r="AO371" s="21">
        <v>1</v>
      </c>
      <c r="AP371" s="21">
        <v>-697.9</v>
      </c>
      <c r="AR371" s="21">
        <v>-697.9</v>
      </c>
      <c r="AS371" s="21" t="str">
        <f t="shared" si="25"/>
        <v>R S108-313395-N-BV-04149</v>
      </c>
      <c r="AT371" s="21">
        <f t="shared" si="26"/>
        <v>1</v>
      </c>
      <c r="AU371" s="21">
        <f t="shared" si="27"/>
        <v>0</v>
      </c>
      <c r="AW371" s="8" t="s">
        <v>583</v>
      </c>
      <c r="AX371" s="39">
        <v>697.9</v>
      </c>
      <c r="AY371" s="39">
        <v>0</v>
      </c>
      <c r="AZ371" s="39">
        <v>697.9</v>
      </c>
      <c r="BA371">
        <f t="shared" si="28"/>
        <v>1</v>
      </c>
      <c r="BB371">
        <f t="shared" si="29"/>
        <v>1</v>
      </c>
      <c r="BJ371" s="24" t="s">
        <v>583</v>
      </c>
      <c r="BK371" s="40">
        <v>1</v>
      </c>
      <c r="BL371" s="40">
        <v>697.9</v>
      </c>
      <c r="BM371" s="40">
        <v>0</v>
      </c>
      <c r="BN371" s="40">
        <v>697.9</v>
      </c>
      <c r="BO371"/>
      <c r="BP371"/>
      <c r="BQ371"/>
      <c r="BR371"/>
      <c r="BS371"/>
      <c r="BT371"/>
    </row>
    <row r="372" spans="4:72">
      <c r="D372" s="24" t="s">
        <v>929</v>
      </c>
      <c r="E372" s="21">
        <v>1</v>
      </c>
      <c r="G372"/>
      <c r="H372"/>
      <c r="AD372" s="24" t="s">
        <v>929</v>
      </c>
      <c r="AE372" s="40">
        <v>1</v>
      </c>
      <c r="AF372" s="40">
        <v>749.07</v>
      </c>
      <c r="AG372" s="40">
        <v>134.82999999999899</v>
      </c>
      <c r="AH372" s="40">
        <v>883.9</v>
      </c>
      <c r="AI372" s="40">
        <v>749.07</v>
      </c>
      <c r="AJ372" s="40">
        <v>134.82999999999899</v>
      </c>
      <c r="AK372" s="40">
        <v>883.9</v>
      </c>
      <c r="AL372" s="24" t="s">
        <v>929</v>
      </c>
      <c r="AN372" s="24" t="s">
        <v>929</v>
      </c>
      <c r="AO372" s="21">
        <v>1</v>
      </c>
      <c r="AP372" s="21">
        <v>-749.07</v>
      </c>
      <c r="AQ372" s="21">
        <v>-134.83000000000001</v>
      </c>
      <c r="AR372" s="21">
        <v>-883.9</v>
      </c>
      <c r="AS372" s="21" t="str">
        <f t="shared" si="25"/>
        <v>R S108-84224 N-BV-04145</v>
      </c>
      <c r="AT372" s="21">
        <f t="shared" si="26"/>
        <v>1</v>
      </c>
      <c r="AU372" s="21">
        <f t="shared" si="27"/>
        <v>0</v>
      </c>
      <c r="AW372" s="8" t="s">
        <v>929</v>
      </c>
      <c r="AX372" s="39">
        <v>749.07</v>
      </c>
      <c r="AY372" s="39">
        <v>134.83000000000001</v>
      </c>
      <c r="AZ372" s="39">
        <v>883.9</v>
      </c>
      <c r="BA372">
        <f t="shared" si="28"/>
        <v>1</v>
      </c>
      <c r="BB372">
        <f t="shared" si="29"/>
        <v>1</v>
      </c>
      <c r="BJ372" s="24" t="s">
        <v>929</v>
      </c>
      <c r="BK372" s="40">
        <v>1</v>
      </c>
      <c r="BL372" s="40">
        <v>749.07</v>
      </c>
      <c r="BM372" s="40">
        <v>134.82999999999899</v>
      </c>
      <c r="BN372" s="40">
        <v>883.9</v>
      </c>
      <c r="BO372"/>
      <c r="BP372"/>
      <c r="BQ372"/>
      <c r="BR372"/>
      <c r="BS372"/>
      <c r="BT372"/>
    </row>
    <row r="373" spans="4:72">
      <c r="D373" s="24" t="s">
        <v>930</v>
      </c>
      <c r="E373" s="21">
        <v>2</v>
      </c>
      <c r="G373"/>
      <c r="H373"/>
      <c r="AD373" s="24" t="s">
        <v>598</v>
      </c>
      <c r="AE373" s="40">
        <v>1</v>
      </c>
      <c r="AF373" s="40">
        <v>51.98</v>
      </c>
      <c r="AG373" s="40">
        <v>9.36</v>
      </c>
      <c r="AH373" s="40">
        <v>61.34</v>
      </c>
      <c r="AI373" s="40">
        <v>51.98</v>
      </c>
      <c r="AJ373" s="40">
        <v>9.36</v>
      </c>
      <c r="AK373" s="40">
        <v>61.34</v>
      </c>
      <c r="AL373" s="24" t="s">
        <v>598</v>
      </c>
      <c r="AN373" s="24" t="s">
        <v>598</v>
      </c>
      <c r="AO373" s="21">
        <v>1</v>
      </c>
      <c r="AP373" s="21">
        <v>-51.98</v>
      </c>
      <c r="AQ373" s="21">
        <v>-9.36</v>
      </c>
      <c r="AR373" s="21">
        <v>-61.34</v>
      </c>
      <c r="AS373" s="21" t="str">
        <f t="shared" si="25"/>
        <v>R SB 02-0 232062063</v>
      </c>
      <c r="AT373" s="21">
        <f t="shared" si="26"/>
        <v>1</v>
      </c>
      <c r="AU373" s="21">
        <f t="shared" si="27"/>
        <v>0</v>
      </c>
      <c r="AW373" s="8" t="s">
        <v>598</v>
      </c>
      <c r="AX373" s="39">
        <v>51.98</v>
      </c>
      <c r="AY373" s="39">
        <v>9.36</v>
      </c>
      <c r="AZ373" s="39">
        <v>61.34</v>
      </c>
      <c r="BA373">
        <f t="shared" si="28"/>
        <v>1</v>
      </c>
      <c r="BB373">
        <f t="shared" si="29"/>
        <v>1</v>
      </c>
      <c r="BJ373" s="24" t="s">
        <v>598</v>
      </c>
      <c r="BK373" s="40">
        <v>1</v>
      </c>
      <c r="BL373" s="40">
        <v>51.98</v>
      </c>
      <c r="BM373" s="40">
        <v>9.36</v>
      </c>
      <c r="BN373" s="40">
        <v>61.34</v>
      </c>
      <c r="BO373"/>
      <c r="BP373"/>
      <c r="BQ373"/>
      <c r="BR373"/>
      <c r="BS373"/>
      <c r="BT373"/>
    </row>
    <row r="374" spans="4:72">
      <c r="D374" s="24" t="s">
        <v>932</v>
      </c>
      <c r="E374" s="21">
        <v>1</v>
      </c>
      <c r="G374"/>
      <c r="H374"/>
      <c r="AD374" s="24" t="s">
        <v>805</v>
      </c>
      <c r="AE374" s="40">
        <v>1</v>
      </c>
      <c r="AF374" s="40">
        <v>47.37</v>
      </c>
      <c r="AG374" s="40">
        <v>8.5299999999999994</v>
      </c>
      <c r="AH374" s="40">
        <v>55.9</v>
      </c>
      <c r="AI374" s="40">
        <v>47.37</v>
      </c>
      <c r="AJ374" s="40">
        <v>8.5299999999999994</v>
      </c>
      <c r="AK374" s="40">
        <v>55.9</v>
      </c>
      <c r="AL374" s="24" t="s">
        <v>805</v>
      </c>
      <c r="AN374" s="24" t="s">
        <v>805</v>
      </c>
      <c r="AO374" s="21">
        <v>1</v>
      </c>
      <c r="AP374" s="21">
        <v>-47.37</v>
      </c>
      <c r="AQ374" s="21">
        <v>-8.5299999999999994</v>
      </c>
      <c r="AR374" s="21">
        <v>-55.9</v>
      </c>
      <c r="AS374" s="21" t="str">
        <f t="shared" si="25"/>
        <v>R SB01-0550100191</v>
      </c>
      <c r="AT374" s="21">
        <f t="shared" si="26"/>
        <v>1</v>
      </c>
      <c r="AU374" s="21">
        <f t="shared" si="27"/>
        <v>0</v>
      </c>
      <c r="AW374" s="8" t="s">
        <v>805</v>
      </c>
      <c r="AX374" s="39">
        <v>47.37</v>
      </c>
      <c r="AY374" s="39">
        <v>8.5299999999999994</v>
      </c>
      <c r="AZ374" s="39">
        <v>55.9</v>
      </c>
      <c r="BA374">
        <f t="shared" si="28"/>
        <v>1</v>
      </c>
      <c r="BB374">
        <f t="shared" si="29"/>
        <v>1</v>
      </c>
      <c r="BJ374" s="24" t="s">
        <v>805</v>
      </c>
      <c r="BK374" s="40">
        <v>1</v>
      </c>
      <c r="BL374" s="40">
        <v>47.37</v>
      </c>
      <c r="BM374" s="40">
        <v>8.5299999999999994</v>
      </c>
      <c r="BN374" s="40">
        <v>55.9</v>
      </c>
      <c r="BO374"/>
      <c r="BP374"/>
      <c r="BQ374"/>
      <c r="BR374"/>
      <c r="BS374"/>
      <c r="BT374"/>
    </row>
    <row r="375" spans="4:72">
      <c r="D375" s="24" t="s">
        <v>934</v>
      </c>
      <c r="E375" s="21">
        <v>4</v>
      </c>
      <c r="G375"/>
      <c r="H375"/>
      <c r="AD375" s="24" t="s">
        <v>804</v>
      </c>
      <c r="AE375" s="40">
        <v>1</v>
      </c>
      <c r="AF375" s="40">
        <v>23.69</v>
      </c>
      <c r="AG375" s="40">
        <v>4.25999999999999</v>
      </c>
      <c r="AH375" s="40">
        <v>27.95</v>
      </c>
      <c r="AI375" s="40">
        <v>23.69</v>
      </c>
      <c r="AJ375" s="40">
        <v>4.25999999999999</v>
      </c>
      <c r="AK375" s="40">
        <v>27.95</v>
      </c>
      <c r="AL375" s="24" t="s">
        <v>804</v>
      </c>
      <c r="AN375" s="24" t="s">
        <v>804</v>
      </c>
      <c r="AO375" s="21">
        <v>1</v>
      </c>
      <c r="AP375" s="21">
        <v>-23.69</v>
      </c>
      <c r="AQ375" s="21">
        <v>-4.26</v>
      </c>
      <c r="AR375" s="21">
        <v>-27.95</v>
      </c>
      <c r="AS375" s="21" t="str">
        <f t="shared" si="25"/>
        <v>R SB01-0550107596</v>
      </c>
      <c r="AT375" s="21">
        <f t="shared" si="26"/>
        <v>1</v>
      </c>
      <c r="AU375" s="21">
        <f t="shared" si="27"/>
        <v>0</v>
      </c>
      <c r="AW375" s="8" t="s">
        <v>804</v>
      </c>
      <c r="AX375" s="39">
        <v>23.69</v>
      </c>
      <c r="AY375" s="39">
        <v>4.26</v>
      </c>
      <c r="AZ375" s="39">
        <v>27.95</v>
      </c>
      <c r="BA375">
        <f t="shared" si="28"/>
        <v>1</v>
      </c>
      <c r="BB375">
        <f t="shared" si="29"/>
        <v>1</v>
      </c>
      <c r="BJ375" s="24" t="s">
        <v>804</v>
      </c>
      <c r="BK375" s="40">
        <v>1</v>
      </c>
      <c r="BL375" s="40">
        <v>23.69</v>
      </c>
      <c r="BM375" s="40">
        <v>4.25999999999999</v>
      </c>
      <c r="BN375" s="40">
        <v>27.95</v>
      </c>
      <c r="BO375"/>
      <c r="BP375"/>
      <c r="BQ375"/>
      <c r="BR375"/>
      <c r="BS375"/>
      <c r="BT375"/>
    </row>
    <row r="376" spans="4:72">
      <c r="D376" s="24" t="s">
        <v>935</v>
      </c>
      <c r="E376" s="21">
        <v>9</v>
      </c>
      <c r="G376"/>
      <c r="H376"/>
      <c r="AD376" s="24" t="s">
        <v>803</v>
      </c>
      <c r="AE376" s="40">
        <v>1</v>
      </c>
      <c r="AF376" s="40">
        <v>25.33</v>
      </c>
      <c r="AG376" s="40">
        <v>4.5599999999999996</v>
      </c>
      <c r="AH376" s="40">
        <v>29.89</v>
      </c>
      <c r="AI376" s="40">
        <v>25.33</v>
      </c>
      <c r="AJ376" s="40">
        <v>4.5599999999999996</v>
      </c>
      <c r="AK376" s="40">
        <v>29.89</v>
      </c>
      <c r="AL376" s="24" t="s">
        <v>803</v>
      </c>
      <c r="AN376" s="24" t="s">
        <v>803</v>
      </c>
      <c r="AO376" s="21">
        <v>1</v>
      </c>
      <c r="AP376" s="21">
        <v>-25.33</v>
      </c>
      <c r="AQ376" s="21">
        <v>-4.5599999999999996</v>
      </c>
      <c r="AR376" s="21">
        <v>-29.89</v>
      </c>
      <c r="AS376" s="21" t="str">
        <f t="shared" si="25"/>
        <v>R SB01-0550463247</v>
      </c>
      <c r="AT376" s="21">
        <f t="shared" si="26"/>
        <v>1</v>
      </c>
      <c r="AU376" s="21">
        <f t="shared" si="27"/>
        <v>0</v>
      </c>
      <c r="AW376" s="8" t="s">
        <v>803</v>
      </c>
      <c r="AX376" s="39">
        <v>25.33</v>
      </c>
      <c r="AY376" s="39">
        <v>4.5599999999999996</v>
      </c>
      <c r="AZ376" s="39">
        <v>29.89</v>
      </c>
      <c r="BA376">
        <f t="shared" si="28"/>
        <v>1</v>
      </c>
      <c r="BB376">
        <f t="shared" si="29"/>
        <v>1</v>
      </c>
      <c r="BJ376" s="24" t="s">
        <v>803</v>
      </c>
      <c r="BK376" s="40">
        <v>1</v>
      </c>
      <c r="BL376" s="40">
        <v>25.33</v>
      </c>
      <c r="BM376" s="40">
        <v>4.5599999999999996</v>
      </c>
      <c r="BN376" s="40">
        <v>29.89</v>
      </c>
      <c r="BO376"/>
      <c r="BP376"/>
      <c r="BQ376"/>
      <c r="BR376"/>
      <c r="BS376"/>
      <c r="BT376"/>
    </row>
    <row r="377" spans="4:72">
      <c r="D377" s="24" t="s">
        <v>936</v>
      </c>
      <c r="E377" s="21">
        <v>1</v>
      </c>
      <c r="G377"/>
      <c r="H377"/>
      <c r="AD377" s="24" t="s">
        <v>672</v>
      </c>
      <c r="AE377" s="40">
        <v>1</v>
      </c>
      <c r="AF377" s="40">
        <v>25.33</v>
      </c>
      <c r="AG377" s="40">
        <v>4.5599999999999996</v>
      </c>
      <c r="AH377" s="40">
        <v>29.89</v>
      </c>
      <c r="AI377" s="40">
        <v>25.33</v>
      </c>
      <c r="AJ377" s="40">
        <v>4.5599999999999996</v>
      </c>
      <c r="AK377" s="40">
        <v>29.89</v>
      </c>
      <c r="AL377" s="24" t="s">
        <v>672</v>
      </c>
      <c r="AN377" s="24" t="s">
        <v>672</v>
      </c>
      <c r="AO377" s="21">
        <v>1</v>
      </c>
      <c r="AP377" s="21">
        <v>-25.33</v>
      </c>
      <c r="AQ377" s="21">
        <v>-4.5599999999999996</v>
      </c>
      <c r="AR377" s="21">
        <v>-29.89</v>
      </c>
      <c r="AS377" s="21" t="str">
        <f t="shared" si="25"/>
        <v>R SB01-0557184229</v>
      </c>
      <c r="AT377" s="21">
        <f t="shared" si="26"/>
        <v>1</v>
      </c>
      <c r="AU377" s="21">
        <f t="shared" si="27"/>
        <v>0</v>
      </c>
      <c r="AW377" s="8" t="s">
        <v>672</v>
      </c>
      <c r="AX377" s="39">
        <v>25.33</v>
      </c>
      <c r="AY377" s="39">
        <v>4.5599999999999996</v>
      </c>
      <c r="AZ377" s="39">
        <v>29.89</v>
      </c>
      <c r="BA377">
        <f t="shared" si="28"/>
        <v>1</v>
      </c>
      <c r="BB377">
        <f t="shared" si="29"/>
        <v>1</v>
      </c>
      <c r="BJ377" s="24" t="s">
        <v>672</v>
      </c>
      <c r="BK377" s="40">
        <v>1</v>
      </c>
      <c r="BL377" s="40">
        <v>25.33</v>
      </c>
      <c r="BM377" s="40">
        <v>4.5599999999999996</v>
      </c>
      <c r="BN377" s="40">
        <v>29.89</v>
      </c>
      <c r="BO377"/>
      <c r="BP377"/>
      <c r="BQ377"/>
      <c r="BR377"/>
      <c r="BS377"/>
      <c r="BT377"/>
    </row>
    <row r="378" spans="4:72">
      <c r="D378" s="24" t="s">
        <v>938</v>
      </c>
      <c r="E378" s="21">
        <v>1</v>
      </c>
      <c r="G378"/>
      <c r="H378"/>
      <c r="AD378" s="24" t="s">
        <v>670</v>
      </c>
      <c r="AE378" s="40">
        <v>1</v>
      </c>
      <c r="AF378" s="40">
        <v>47.37</v>
      </c>
      <c r="AG378" s="40">
        <v>8.5299999999999994</v>
      </c>
      <c r="AH378" s="40">
        <v>55.9</v>
      </c>
      <c r="AI378" s="40">
        <v>47.37</v>
      </c>
      <c r="AJ378" s="40">
        <v>8.5299999999999994</v>
      </c>
      <c r="AK378" s="40">
        <v>55.9</v>
      </c>
      <c r="AL378" s="24" t="s">
        <v>670</v>
      </c>
      <c r="AN378" s="24" t="s">
        <v>670</v>
      </c>
      <c r="AO378" s="21">
        <v>1</v>
      </c>
      <c r="AP378" s="21">
        <v>-47.37</v>
      </c>
      <c r="AQ378" s="21">
        <v>-8.5299999999999994</v>
      </c>
      <c r="AR378" s="21">
        <v>-55.9</v>
      </c>
      <c r="AS378" s="21" t="str">
        <f t="shared" si="25"/>
        <v>R SB01-0557184643</v>
      </c>
      <c r="AT378" s="21">
        <f t="shared" si="26"/>
        <v>1</v>
      </c>
      <c r="AU378" s="21">
        <f t="shared" si="27"/>
        <v>0</v>
      </c>
      <c r="AW378" s="8" t="s">
        <v>670</v>
      </c>
      <c r="AX378" s="39">
        <v>47.37</v>
      </c>
      <c r="AY378" s="39">
        <v>8.5299999999999994</v>
      </c>
      <c r="AZ378" s="39">
        <v>55.9</v>
      </c>
      <c r="BA378">
        <f t="shared" si="28"/>
        <v>1</v>
      </c>
      <c r="BB378">
        <f t="shared" si="29"/>
        <v>1</v>
      </c>
      <c r="BJ378" s="24" t="s">
        <v>670</v>
      </c>
      <c r="BK378" s="40">
        <v>1</v>
      </c>
      <c r="BL378" s="40">
        <v>47.37</v>
      </c>
      <c r="BM378" s="40">
        <v>8.5299999999999994</v>
      </c>
      <c r="BN378" s="40">
        <v>55.9</v>
      </c>
      <c r="BO378"/>
      <c r="BP378"/>
      <c r="BQ378"/>
      <c r="BR378"/>
      <c r="BS378"/>
      <c r="BT378"/>
    </row>
    <row r="379" spans="4:72">
      <c r="D379" s="24" t="s">
        <v>941</v>
      </c>
      <c r="E379" s="21">
        <v>3</v>
      </c>
      <c r="G379"/>
      <c r="H379"/>
      <c r="AD379" s="24" t="s">
        <v>668</v>
      </c>
      <c r="AE379" s="40">
        <v>1</v>
      </c>
      <c r="AF379" s="40">
        <v>23.69</v>
      </c>
      <c r="AG379" s="40">
        <v>4.25999999999999</v>
      </c>
      <c r="AH379" s="40">
        <v>27.95</v>
      </c>
      <c r="AI379" s="40">
        <v>23.69</v>
      </c>
      <c r="AJ379" s="40">
        <v>4.25999999999999</v>
      </c>
      <c r="AK379" s="40">
        <v>27.95</v>
      </c>
      <c r="AL379" s="24" t="s">
        <v>668</v>
      </c>
      <c r="AN379" s="24" t="s">
        <v>668</v>
      </c>
      <c r="AO379" s="21">
        <v>1</v>
      </c>
      <c r="AP379" s="21">
        <v>-23.69</v>
      </c>
      <c r="AQ379" s="21">
        <v>-4.26</v>
      </c>
      <c r="AR379" s="21">
        <v>-27.95</v>
      </c>
      <c r="AS379" s="21" t="str">
        <f t="shared" si="25"/>
        <v>R SB01-0557237787</v>
      </c>
      <c r="AT379" s="21">
        <f t="shared" si="26"/>
        <v>1</v>
      </c>
      <c r="AU379" s="21">
        <f t="shared" si="27"/>
        <v>0</v>
      </c>
      <c r="AW379" s="8" t="s">
        <v>668</v>
      </c>
      <c r="AX379" s="39">
        <v>23.69</v>
      </c>
      <c r="AY379" s="39">
        <v>4.26</v>
      </c>
      <c r="AZ379" s="39">
        <v>27.95</v>
      </c>
      <c r="BA379">
        <f t="shared" si="28"/>
        <v>1</v>
      </c>
      <c r="BB379">
        <f t="shared" si="29"/>
        <v>1</v>
      </c>
      <c r="BJ379" s="24" t="s">
        <v>668</v>
      </c>
      <c r="BK379" s="40">
        <v>1</v>
      </c>
      <c r="BL379" s="40">
        <v>23.69</v>
      </c>
      <c r="BM379" s="40">
        <v>4.25999999999999</v>
      </c>
      <c r="BN379" s="40">
        <v>27.95</v>
      </c>
      <c r="BO379"/>
      <c r="BP379"/>
      <c r="BQ379"/>
      <c r="BR379"/>
      <c r="BS379"/>
      <c r="BT379"/>
    </row>
    <row r="380" spans="4:72">
      <c r="D380" s="24" t="s">
        <v>939</v>
      </c>
      <c r="E380" s="21">
        <v>2</v>
      </c>
      <c r="G380"/>
      <c r="H380"/>
      <c r="AD380" s="24" t="s">
        <v>463</v>
      </c>
      <c r="AE380" s="40">
        <v>1</v>
      </c>
      <c r="AF380" s="40">
        <v>27.03</v>
      </c>
      <c r="AG380" s="40">
        <v>4.8699999999999903</v>
      </c>
      <c r="AH380" s="40">
        <v>31.9</v>
      </c>
      <c r="AI380" s="40">
        <v>27.03</v>
      </c>
      <c r="AJ380" s="40">
        <v>4.8699999999999903</v>
      </c>
      <c r="AK380" s="40">
        <v>31.9</v>
      </c>
      <c r="AL380" s="24" t="s">
        <v>463</v>
      </c>
      <c r="AN380" s="24" t="s">
        <v>463</v>
      </c>
      <c r="AO380" s="21">
        <v>1</v>
      </c>
      <c r="AP380" s="21">
        <v>-27.03</v>
      </c>
      <c r="AQ380" s="21">
        <v>-4.87</v>
      </c>
      <c r="AR380" s="21">
        <v>-31.9</v>
      </c>
      <c r="AS380" s="21" t="str">
        <f t="shared" si="25"/>
        <v>R SB02-0237683114</v>
      </c>
      <c r="AT380" s="21">
        <f t="shared" si="26"/>
        <v>1</v>
      </c>
      <c r="AU380" s="21">
        <f t="shared" si="27"/>
        <v>0</v>
      </c>
      <c r="AW380" s="8" t="s">
        <v>463</v>
      </c>
      <c r="AX380" s="39">
        <v>27.03</v>
      </c>
      <c r="AY380" s="39">
        <v>4.87</v>
      </c>
      <c r="AZ380" s="39">
        <v>31.9</v>
      </c>
      <c r="BA380">
        <f t="shared" si="28"/>
        <v>1</v>
      </c>
      <c r="BB380">
        <f t="shared" si="29"/>
        <v>1</v>
      </c>
      <c r="BJ380" s="24" t="s">
        <v>463</v>
      </c>
      <c r="BK380" s="40">
        <v>1</v>
      </c>
      <c r="BL380" s="40">
        <v>27.03</v>
      </c>
      <c r="BM380" s="40">
        <v>4.8699999999999903</v>
      </c>
      <c r="BN380" s="40">
        <v>31.9</v>
      </c>
      <c r="BO380"/>
      <c r="BP380"/>
      <c r="BQ380"/>
      <c r="BR380"/>
      <c r="BS380"/>
      <c r="BT380"/>
    </row>
    <row r="381" spans="4:72">
      <c r="D381" s="24" t="s">
        <v>942</v>
      </c>
      <c r="E381" s="21">
        <v>4</v>
      </c>
      <c r="G381"/>
      <c r="H381"/>
      <c r="AD381" s="24" t="s">
        <v>1726</v>
      </c>
      <c r="AE381" s="40">
        <v>1</v>
      </c>
      <c r="AF381" s="40">
        <v>169.49</v>
      </c>
      <c r="AG381" s="40">
        <v>30.509999999999899</v>
      </c>
      <c r="AH381" s="40">
        <v>200</v>
      </c>
      <c r="AI381" s="40">
        <v>169.49</v>
      </c>
      <c r="AJ381" s="40">
        <v>30.509999999999899</v>
      </c>
      <c r="AK381" s="40">
        <v>200</v>
      </c>
      <c r="AL381" s="24" t="s">
        <v>1726</v>
      </c>
      <c r="AN381" s="24" t="s">
        <v>1726</v>
      </c>
      <c r="AO381" s="21">
        <v>1</v>
      </c>
      <c r="AP381" s="21">
        <v>-169.49</v>
      </c>
      <c r="AQ381" s="21">
        <v>-30.51</v>
      </c>
      <c r="AR381" s="21">
        <v>-200</v>
      </c>
      <c r="AS381" s="21" t="str">
        <f t="shared" si="25"/>
        <v>R-10412704113</v>
      </c>
      <c r="AT381" s="21">
        <f t="shared" si="26"/>
        <v>1</v>
      </c>
      <c r="AU381" s="21">
        <f t="shared" si="27"/>
        <v>0</v>
      </c>
      <c r="AW381" s="8" t="s">
        <v>1726</v>
      </c>
      <c r="AX381" s="39">
        <v>169.49</v>
      </c>
      <c r="AY381" s="39">
        <v>30.51</v>
      </c>
      <c r="AZ381" s="39">
        <v>200</v>
      </c>
      <c r="BA381">
        <f t="shared" si="28"/>
        <v>1</v>
      </c>
      <c r="BB381">
        <f t="shared" si="29"/>
        <v>1</v>
      </c>
      <c r="BJ381" s="24" t="s">
        <v>1726</v>
      </c>
      <c r="BK381" s="40">
        <v>1</v>
      </c>
      <c r="BL381" s="40">
        <v>169.49</v>
      </c>
      <c r="BM381" s="40">
        <v>30.509999999999899</v>
      </c>
      <c r="BN381" s="40">
        <v>200</v>
      </c>
      <c r="BO381"/>
      <c r="BP381"/>
      <c r="BQ381"/>
      <c r="BR381"/>
      <c r="BS381"/>
      <c r="BT381"/>
    </row>
    <row r="382" spans="4:72">
      <c r="D382" s="24" t="s">
        <v>945</v>
      </c>
      <c r="E382" s="21">
        <v>1</v>
      </c>
      <c r="G382"/>
      <c r="H382"/>
      <c r="AD382" s="24" t="s">
        <v>1710</v>
      </c>
      <c r="AE382" s="40">
        <v>1</v>
      </c>
      <c r="AF382" s="40">
        <v>254.24</v>
      </c>
      <c r="AG382" s="40">
        <v>45.759999999999899</v>
      </c>
      <c r="AH382" s="40">
        <v>300</v>
      </c>
      <c r="AI382" s="40">
        <v>254.24</v>
      </c>
      <c r="AJ382" s="40">
        <v>45.759999999999899</v>
      </c>
      <c r="AK382" s="40">
        <v>300</v>
      </c>
      <c r="AL382" s="24" t="s">
        <v>1710</v>
      </c>
      <c r="AN382" s="24" t="s">
        <v>1710</v>
      </c>
      <c r="AO382" s="21">
        <v>1</v>
      </c>
      <c r="AP382" s="21">
        <v>-254.24</v>
      </c>
      <c r="AQ382" s="21">
        <v>-45.76</v>
      </c>
      <c r="AR382" s="21">
        <v>-300</v>
      </c>
      <c r="AS382" s="21" t="str">
        <f t="shared" si="25"/>
        <v>RE-0011</v>
      </c>
      <c r="AT382" s="21">
        <f t="shared" si="26"/>
        <v>1</v>
      </c>
      <c r="AU382" s="21">
        <f t="shared" si="27"/>
        <v>0</v>
      </c>
      <c r="AW382" s="8" t="s">
        <v>1710</v>
      </c>
      <c r="AX382" s="39">
        <v>254.24</v>
      </c>
      <c r="AY382" s="39">
        <v>45.76</v>
      </c>
      <c r="AZ382" s="39">
        <v>300</v>
      </c>
      <c r="BA382">
        <f t="shared" si="28"/>
        <v>1</v>
      </c>
      <c r="BB382">
        <f t="shared" si="29"/>
        <v>1</v>
      </c>
      <c r="BJ382" s="24" t="s">
        <v>1710</v>
      </c>
      <c r="BK382" s="40">
        <v>1</v>
      </c>
      <c r="BL382" s="40">
        <v>254.24</v>
      </c>
      <c r="BM382" s="40">
        <v>45.759999999999899</v>
      </c>
      <c r="BN382" s="40">
        <v>300</v>
      </c>
      <c r="BO382"/>
      <c r="BP382"/>
      <c r="BQ382"/>
      <c r="BR382"/>
      <c r="BS382"/>
      <c r="BT382"/>
    </row>
    <row r="383" spans="4:72">
      <c r="D383" s="24" t="s">
        <v>949</v>
      </c>
      <c r="E383" s="21">
        <v>1</v>
      </c>
      <c r="G383"/>
      <c r="H383"/>
      <c r="AD383" s="24" t="s">
        <v>1719</v>
      </c>
      <c r="AE383" s="40">
        <v>1</v>
      </c>
      <c r="AF383" s="40">
        <v>2000</v>
      </c>
      <c r="AG383" s="40">
        <v>0</v>
      </c>
      <c r="AH383" s="40">
        <v>2000</v>
      </c>
      <c r="AI383" s="40">
        <v>2000</v>
      </c>
      <c r="AJ383" s="40">
        <v>0</v>
      </c>
      <c r="AK383" s="40">
        <v>2000</v>
      </c>
      <c r="AL383" s="24" t="s">
        <v>1719</v>
      </c>
      <c r="AN383" s="24" t="s">
        <v>1719</v>
      </c>
      <c r="AO383" s="21">
        <v>1</v>
      </c>
      <c r="AP383" s="21">
        <v>-2000</v>
      </c>
      <c r="AR383" s="21">
        <v>-2000</v>
      </c>
      <c r="AS383" s="21" t="str">
        <f t="shared" si="25"/>
        <v>RE-001116</v>
      </c>
      <c r="AT383" s="21">
        <f t="shared" si="26"/>
        <v>1</v>
      </c>
      <c r="AU383" s="21">
        <f t="shared" si="27"/>
        <v>0</v>
      </c>
      <c r="AW383" s="8" t="s">
        <v>1719</v>
      </c>
      <c r="AX383" s="39">
        <v>2000</v>
      </c>
      <c r="AY383" s="39">
        <v>0</v>
      </c>
      <c r="AZ383" s="39">
        <v>2000</v>
      </c>
      <c r="BA383">
        <f t="shared" si="28"/>
        <v>1</v>
      </c>
      <c r="BB383">
        <f t="shared" si="29"/>
        <v>1</v>
      </c>
      <c r="BJ383" s="24" t="s">
        <v>1719</v>
      </c>
      <c r="BK383" s="40">
        <v>1</v>
      </c>
      <c r="BL383" s="40">
        <v>2000</v>
      </c>
      <c r="BM383" s="40">
        <v>0</v>
      </c>
      <c r="BN383" s="40">
        <v>2000</v>
      </c>
      <c r="BO383"/>
      <c r="BP383"/>
      <c r="BQ383"/>
      <c r="BR383"/>
      <c r="BS383"/>
      <c r="BT383"/>
    </row>
    <row r="384" spans="4:72">
      <c r="D384" s="24" t="s">
        <v>947</v>
      </c>
      <c r="E384" s="21">
        <v>1</v>
      </c>
      <c r="G384"/>
      <c r="H384"/>
      <c r="AD384" s="24" t="s">
        <v>1714</v>
      </c>
      <c r="AE384" s="40">
        <v>1</v>
      </c>
      <c r="AF384" s="40">
        <v>1800</v>
      </c>
      <c r="AG384" s="40">
        <v>0</v>
      </c>
      <c r="AH384" s="40">
        <v>1800</v>
      </c>
      <c r="AI384" s="40">
        <v>1800</v>
      </c>
      <c r="AJ384" s="40">
        <v>0</v>
      </c>
      <c r="AK384" s="40">
        <v>1800</v>
      </c>
      <c r="AL384" s="24" t="s">
        <v>1714</v>
      </c>
      <c r="AN384" s="24" t="s">
        <v>1714</v>
      </c>
      <c r="AO384" s="21">
        <v>1</v>
      </c>
      <c r="AP384" s="21">
        <v>-1800</v>
      </c>
      <c r="AR384" s="21">
        <v>-1800</v>
      </c>
      <c r="AS384" s="29" t="str">
        <f t="shared" si="25"/>
        <v>RE-001117</v>
      </c>
      <c r="AT384" s="21">
        <f t="shared" si="26"/>
        <v>1</v>
      </c>
      <c r="AU384" s="21">
        <f t="shared" si="27"/>
        <v>0</v>
      </c>
      <c r="AW384" s="8" t="s">
        <v>1714</v>
      </c>
      <c r="AX384" s="39">
        <v>1800</v>
      </c>
      <c r="AY384" s="39">
        <v>0</v>
      </c>
      <c r="AZ384" s="39">
        <v>1800</v>
      </c>
      <c r="BA384">
        <f t="shared" si="28"/>
        <v>1</v>
      </c>
      <c r="BB384">
        <f t="shared" si="29"/>
        <v>1</v>
      </c>
      <c r="BJ384" s="24" t="s">
        <v>1714</v>
      </c>
      <c r="BK384" s="40">
        <v>1</v>
      </c>
      <c r="BL384" s="40">
        <v>1800</v>
      </c>
      <c r="BM384" s="40">
        <v>0</v>
      </c>
      <c r="BN384" s="40">
        <v>1800</v>
      </c>
      <c r="BO384"/>
      <c r="BP384"/>
      <c r="BQ384"/>
      <c r="BR384"/>
      <c r="BS384"/>
      <c r="BT384"/>
    </row>
    <row r="385" spans="4:72">
      <c r="D385" s="24" t="s">
        <v>951</v>
      </c>
      <c r="E385" s="21">
        <v>2</v>
      </c>
      <c r="G385"/>
      <c r="H385"/>
      <c r="AD385" s="24" t="s">
        <v>1725</v>
      </c>
      <c r="AE385" s="40">
        <v>1</v>
      </c>
      <c r="AF385" s="40">
        <v>500</v>
      </c>
      <c r="AG385" s="40">
        <v>0</v>
      </c>
      <c r="AH385" s="40">
        <v>500</v>
      </c>
      <c r="AI385" s="40">
        <v>500</v>
      </c>
      <c r="AJ385" s="40">
        <v>0</v>
      </c>
      <c r="AK385" s="40">
        <v>500</v>
      </c>
      <c r="AL385" s="24" t="s">
        <v>1725</v>
      </c>
      <c r="AN385" s="24" t="s">
        <v>1725</v>
      </c>
      <c r="AO385" s="21">
        <v>1</v>
      </c>
      <c r="AP385" s="21">
        <v>-500</v>
      </c>
      <c r="AR385" s="21">
        <v>-500</v>
      </c>
      <c r="AS385" s="21" t="str">
        <f t="shared" si="25"/>
        <v>RE-00115</v>
      </c>
      <c r="AT385" s="21">
        <f t="shared" si="26"/>
        <v>1</v>
      </c>
      <c r="AU385" s="21">
        <f t="shared" si="27"/>
        <v>0</v>
      </c>
      <c r="AW385" s="8" t="s">
        <v>1725</v>
      </c>
      <c r="AX385" s="39">
        <v>500</v>
      </c>
      <c r="AY385" s="39">
        <v>0</v>
      </c>
      <c r="AZ385" s="39">
        <v>500</v>
      </c>
      <c r="BA385">
        <f t="shared" si="28"/>
        <v>1</v>
      </c>
      <c r="BB385">
        <f t="shared" si="29"/>
        <v>1</v>
      </c>
      <c r="BJ385" s="24" t="s">
        <v>1725</v>
      </c>
      <c r="BK385" s="40">
        <v>1</v>
      </c>
      <c r="BL385" s="40">
        <v>500</v>
      </c>
      <c r="BM385" s="40">
        <v>0</v>
      </c>
      <c r="BN385" s="40">
        <v>500</v>
      </c>
      <c r="BO385"/>
      <c r="BP385"/>
      <c r="BQ385"/>
      <c r="BR385"/>
      <c r="BS385"/>
      <c r="BT385"/>
    </row>
    <row r="386" spans="4:72">
      <c r="D386" s="24" t="s">
        <v>1730</v>
      </c>
      <c r="E386" s="21">
        <v>2</v>
      </c>
      <c r="G386"/>
      <c r="H386"/>
      <c r="AD386" s="24" t="s">
        <v>1723</v>
      </c>
      <c r="AE386" s="40">
        <v>1</v>
      </c>
      <c r="AF386" s="40">
        <v>500</v>
      </c>
      <c r="AG386" s="40">
        <v>0</v>
      </c>
      <c r="AH386" s="40">
        <v>500</v>
      </c>
      <c r="AI386" s="40">
        <v>500</v>
      </c>
      <c r="AJ386" s="40">
        <v>0</v>
      </c>
      <c r="AK386" s="40">
        <v>500</v>
      </c>
      <c r="AL386" s="24" t="s">
        <v>1723</v>
      </c>
      <c r="AN386" s="24" t="s">
        <v>1723</v>
      </c>
      <c r="AO386" s="21">
        <v>1</v>
      </c>
      <c r="AP386" s="21">
        <v>-500</v>
      </c>
      <c r="AR386" s="21">
        <v>-500</v>
      </c>
      <c r="AS386" s="21" t="str">
        <f t="shared" si="25"/>
        <v>RE-00116</v>
      </c>
      <c r="AT386" s="21">
        <f t="shared" si="26"/>
        <v>1</v>
      </c>
      <c r="AU386" s="21">
        <f t="shared" si="27"/>
        <v>0</v>
      </c>
      <c r="AW386" s="8" t="s">
        <v>1723</v>
      </c>
      <c r="AX386" s="39">
        <v>500</v>
      </c>
      <c r="AY386" s="39">
        <v>0</v>
      </c>
      <c r="AZ386" s="39">
        <v>500</v>
      </c>
      <c r="BA386">
        <f t="shared" si="28"/>
        <v>1</v>
      </c>
      <c r="BB386">
        <f t="shared" si="29"/>
        <v>1</v>
      </c>
      <c r="BJ386" s="24" t="s">
        <v>1723</v>
      </c>
      <c r="BK386" s="40">
        <v>1</v>
      </c>
      <c r="BL386" s="40">
        <v>500</v>
      </c>
      <c r="BM386" s="40">
        <v>0</v>
      </c>
      <c r="BN386" s="40">
        <v>500</v>
      </c>
      <c r="BO386"/>
      <c r="BP386"/>
      <c r="BQ386"/>
      <c r="BR386"/>
      <c r="BS386"/>
      <c r="BT386"/>
    </row>
    <row r="387" spans="4:72">
      <c r="D387" s="24" t="s">
        <v>953</v>
      </c>
      <c r="E387" s="21">
        <v>8</v>
      </c>
      <c r="G387"/>
      <c r="H387"/>
      <c r="AD387" s="24" t="s">
        <v>1720</v>
      </c>
      <c r="AE387" s="40">
        <v>1</v>
      </c>
      <c r="AF387" s="40">
        <v>500</v>
      </c>
      <c r="AG387" s="40">
        <v>0</v>
      </c>
      <c r="AH387" s="40">
        <v>500</v>
      </c>
      <c r="AI387" s="40">
        <v>500</v>
      </c>
      <c r="AJ387" s="40">
        <v>0</v>
      </c>
      <c r="AK387" s="40">
        <v>500</v>
      </c>
      <c r="AL387" s="24" t="s">
        <v>1720</v>
      </c>
      <c r="AN387" s="24" t="s">
        <v>1720</v>
      </c>
      <c r="AO387" s="21">
        <v>1</v>
      </c>
      <c r="AP387" s="21">
        <v>-500</v>
      </c>
      <c r="AR387" s="21">
        <v>-500</v>
      </c>
      <c r="AS387" s="21" t="str">
        <f t="shared" si="25"/>
        <v>RE-00117</v>
      </c>
      <c r="AT387" s="21">
        <f t="shared" si="26"/>
        <v>1</v>
      </c>
      <c r="AU387" s="21">
        <f t="shared" si="27"/>
        <v>0</v>
      </c>
      <c r="AW387" s="8" t="s">
        <v>1720</v>
      </c>
      <c r="AX387" s="39">
        <v>500</v>
      </c>
      <c r="AY387" s="39">
        <v>0</v>
      </c>
      <c r="AZ387" s="39">
        <v>500</v>
      </c>
      <c r="BA387">
        <f t="shared" si="28"/>
        <v>1</v>
      </c>
      <c r="BB387">
        <f t="shared" si="29"/>
        <v>1</v>
      </c>
      <c r="BJ387" s="24" t="s">
        <v>1720</v>
      </c>
      <c r="BK387" s="40">
        <v>1</v>
      </c>
      <c r="BL387" s="40">
        <v>500</v>
      </c>
      <c r="BM387" s="40">
        <v>0</v>
      </c>
      <c r="BN387" s="40">
        <v>500</v>
      </c>
      <c r="BO387"/>
      <c r="BP387"/>
      <c r="BQ387"/>
      <c r="BR387"/>
      <c r="BS387"/>
      <c r="BT387"/>
    </row>
    <row r="388" spans="4:72">
      <c r="D388" s="24" t="s">
        <v>956</v>
      </c>
      <c r="E388" s="21">
        <v>1</v>
      </c>
      <c r="G388"/>
      <c r="H388"/>
      <c r="AD388" s="24" t="s">
        <v>1709</v>
      </c>
      <c r="AE388" s="40">
        <v>1</v>
      </c>
      <c r="AF388" s="40">
        <v>847.46</v>
      </c>
      <c r="AG388" s="40">
        <v>152.539999999999</v>
      </c>
      <c r="AH388" s="40">
        <v>1000</v>
      </c>
      <c r="AI388" s="40">
        <v>847.46</v>
      </c>
      <c r="AJ388" s="40">
        <v>152.539999999999</v>
      </c>
      <c r="AK388" s="40">
        <v>1000</v>
      </c>
      <c r="AL388" s="24" t="s">
        <v>1709</v>
      </c>
      <c r="AN388" s="24" t="s">
        <v>1709</v>
      </c>
      <c r="AO388" s="21">
        <v>1</v>
      </c>
      <c r="AP388" s="21">
        <v>-847.46</v>
      </c>
      <c r="AQ388" s="21">
        <v>-152.54</v>
      </c>
      <c r="AR388" s="21">
        <v>-1000</v>
      </c>
      <c r="AS388" s="21" t="str">
        <f t="shared" ref="AS388:AS402" si="30">+VLOOKUP(AN388,AD:AD,1,0)</f>
        <v>RE-00120</v>
      </c>
      <c r="AT388" s="21">
        <f t="shared" ref="AT388:AT401" si="31">+IF(ABS(AR388)=ABS(AH388),1,0)</f>
        <v>1</v>
      </c>
      <c r="AU388" s="21">
        <f t="shared" ref="AU388:AU401" si="32">+ABS(AH388)-ABS(AR388)</f>
        <v>0</v>
      </c>
      <c r="AW388" s="8" t="s">
        <v>1709</v>
      </c>
      <c r="AX388" s="39">
        <v>847.46</v>
      </c>
      <c r="AY388" s="39">
        <v>152.54</v>
      </c>
      <c r="AZ388" s="39">
        <v>1000</v>
      </c>
      <c r="BA388">
        <f t="shared" si="28"/>
        <v>1</v>
      </c>
      <c r="BB388">
        <f t="shared" si="29"/>
        <v>1</v>
      </c>
      <c r="BJ388" s="24" t="s">
        <v>1709</v>
      </c>
      <c r="BK388" s="40">
        <v>1</v>
      </c>
      <c r="BL388" s="40">
        <v>847.46</v>
      </c>
      <c r="BM388" s="40">
        <v>152.539999999999</v>
      </c>
      <c r="BN388" s="40">
        <v>1000</v>
      </c>
      <c r="BO388"/>
      <c r="BP388"/>
      <c r="BQ388"/>
      <c r="BR388"/>
      <c r="BS388"/>
      <c r="BT388"/>
    </row>
    <row r="389" spans="4:72">
      <c r="D389" s="24" t="s">
        <v>972</v>
      </c>
      <c r="E389" s="21">
        <v>2</v>
      </c>
      <c r="G389"/>
      <c r="H389"/>
      <c r="AD389" s="24" t="s">
        <v>1716</v>
      </c>
      <c r="AE389" s="40">
        <v>1</v>
      </c>
      <c r="AF389" s="40">
        <v>320</v>
      </c>
      <c r="AG389" s="40">
        <v>0</v>
      </c>
      <c r="AH389" s="40">
        <v>320</v>
      </c>
      <c r="AI389" s="40">
        <v>320</v>
      </c>
      <c r="AJ389" s="40">
        <v>0</v>
      </c>
      <c r="AK389" s="40">
        <v>320</v>
      </c>
      <c r="AL389" s="24" t="s">
        <v>1716</v>
      </c>
      <c r="AN389" s="24" t="s">
        <v>1716</v>
      </c>
      <c r="AO389" s="21">
        <v>1</v>
      </c>
      <c r="AP389" s="21">
        <v>-320</v>
      </c>
      <c r="AR389" s="21">
        <v>-320</v>
      </c>
      <c r="AS389" s="21" t="str">
        <f t="shared" si="30"/>
        <v>RE-00123</v>
      </c>
      <c r="AT389" s="21">
        <f t="shared" si="31"/>
        <v>1</v>
      </c>
      <c r="AU389" s="21">
        <f t="shared" si="32"/>
        <v>0</v>
      </c>
      <c r="AW389" s="8" t="s">
        <v>1716</v>
      </c>
      <c r="AX389" s="39">
        <v>320</v>
      </c>
      <c r="AY389" s="39">
        <v>0</v>
      </c>
      <c r="AZ389" s="39">
        <v>320</v>
      </c>
      <c r="BA389">
        <f t="shared" ref="BA389:BA401" si="33">+IF(AW389=AN389,1,0)</f>
        <v>1</v>
      </c>
      <c r="BB389">
        <f t="shared" ref="BB389:BB401" si="34">+IF(AZ389=AK389,1,0)</f>
        <v>1</v>
      </c>
      <c r="BJ389" s="24" t="s">
        <v>1716</v>
      </c>
      <c r="BK389" s="40">
        <v>1</v>
      </c>
      <c r="BL389" s="40">
        <v>320</v>
      </c>
      <c r="BM389" s="40">
        <v>0</v>
      </c>
      <c r="BN389" s="40">
        <v>320</v>
      </c>
      <c r="BO389"/>
      <c r="BP389"/>
      <c r="BQ389"/>
      <c r="BR389"/>
      <c r="BS389"/>
      <c r="BT389"/>
    </row>
    <row r="390" spans="4:72">
      <c r="D390" s="24" t="s">
        <v>979</v>
      </c>
      <c r="E390" s="21">
        <v>1</v>
      </c>
      <c r="G390"/>
      <c r="H390"/>
      <c r="AD390" s="24" t="s">
        <v>1695</v>
      </c>
      <c r="AE390" s="40">
        <v>1</v>
      </c>
      <c r="AF390" s="40">
        <v>3750</v>
      </c>
      <c r="AG390" s="40">
        <v>-300</v>
      </c>
      <c r="AH390" s="40">
        <v>3450</v>
      </c>
      <c r="AI390" s="40">
        <v>3750</v>
      </c>
      <c r="AJ390" s="40">
        <v>-300</v>
      </c>
      <c r="AK390" s="40">
        <v>3450</v>
      </c>
      <c r="AL390" s="24" t="s">
        <v>1695</v>
      </c>
      <c r="AN390" s="24" t="s">
        <v>1695</v>
      </c>
      <c r="AO390" s="21">
        <v>1</v>
      </c>
      <c r="AP390" s="21">
        <v>-3750</v>
      </c>
      <c r="AQ390" s="21">
        <v>300</v>
      </c>
      <c r="AR390" s="21">
        <v>-3450</v>
      </c>
      <c r="AS390" s="21" t="str">
        <f t="shared" si="30"/>
        <v>RE-0013</v>
      </c>
      <c r="AT390" s="21">
        <f t="shared" si="31"/>
        <v>1</v>
      </c>
      <c r="AU390" s="21">
        <f t="shared" si="32"/>
        <v>0</v>
      </c>
      <c r="AW390" s="8" t="s">
        <v>1695</v>
      </c>
      <c r="AX390" s="39">
        <v>3750</v>
      </c>
      <c r="AY390" s="39">
        <v>-300</v>
      </c>
      <c r="AZ390" s="39">
        <v>3450</v>
      </c>
      <c r="BA390">
        <f t="shared" si="33"/>
        <v>1</v>
      </c>
      <c r="BB390">
        <f t="shared" si="34"/>
        <v>1</v>
      </c>
      <c r="BJ390" s="24" t="s">
        <v>1695</v>
      </c>
      <c r="BK390" s="40">
        <v>1</v>
      </c>
      <c r="BL390" s="40">
        <v>3750</v>
      </c>
      <c r="BM390" s="40">
        <v>-300</v>
      </c>
      <c r="BN390" s="40">
        <v>3450</v>
      </c>
      <c r="BO390"/>
      <c r="BP390"/>
      <c r="BQ390"/>
      <c r="BR390"/>
      <c r="BS390"/>
      <c r="BT390"/>
    </row>
    <row r="391" spans="4:72">
      <c r="D391" s="24" t="s">
        <v>957</v>
      </c>
      <c r="E391" s="21">
        <v>1</v>
      </c>
      <c r="G391"/>
      <c r="H391"/>
      <c r="AD391" s="24" t="s">
        <v>1713</v>
      </c>
      <c r="AE391" s="40">
        <v>1</v>
      </c>
      <c r="AF391" s="40">
        <v>150</v>
      </c>
      <c r="AG391" s="40">
        <v>0</v>
      </c>
      <c r="AH391" s="40">
        <v>150</v>
      </c>
      <c r="AI391" s="40">
        <v>150</v>
      </c>
      <c r="AJ391" s="40">
        <v>0</v>
      </c>
      <c r="AK391" s="40">
        <v>150</v>
      </c>
      <c r="AL391" s="24" t="s">
        <v>1713</v>
      </c>
      <c r="AN391" s="24" t="s">
        <v>1713</v>
      </c>
      <c r="AO391" s="21">
        <v>1</v>
      </c>
      <c r="AP391" s="21">
        <v>-150</v>
      </c>
      <c r="AR391" s="21">
        <v>-150</v>
      </c>
      <c r="AS391" s="21" t="str">
        <f t="shared" si="30"/>
        <v>RE-00134</v>
      </c>
      <c r="AT391" s="21">
        <f t="shared" si="31"/>
        <v>1</v>
      </c>
      <c r="AU391" s="21">
        <f t="shared" si="32"/>
        <v>0</v>
      </c>
      <c r="AW391" s="8" t="s">
        <v>1713</v>
      </c>
      <c r="AX391" s="39">
        <v>150</v>
      </c>
      <c r="AY391" s="39">
        <v>0</v>
      </c>
      <c r="AZ391" s="39">
        <v>150</v>
      </c>
      <c r="BA391">
        <f t="shared" si="33"/>
        <v>1</v>
      </c>
      <c r="BB391">
        <f t="shared" si="34"/>
        <v>1</v>
      </c>
      <c r="BJ391" s="24" t="s">
        <v>1713</v>
      </c>
      <c r="BK391" s="40">
        <v>1</v>
      </c>
      <c r="BL391" s="40">
        <v>150</v>
      </c>
      <c r="BM391" s="40">
        <v>0</v>
      </c>
      <c r="BN391" s="40">
        <v>150</v>
      </c>
      <c r="BO391"/>
      <c r="BP391"/>
      <c r="BQ391"/>
      <c r="BR391"/>
      <c r="BS391"/>
      <c r="BT391"/>
    </row>
    <row r="392" spans="4:72">
      <c r="D392" s="24" t="s">
        <v>1731</v>
      </c>
      <c r="E392" s="21">
        <v>1</v>
      </c>
      <c r="G392"/>
      <c r="H392"/>
      <c r="AD392" s="24" t="s">
        <v>1705</v>
      </c>
      <c r="AE392" s="40">
        <v>1</v>
      </c>
      <c r="AF392" s="40">
        <v>100</v>
      </c>
      <c r="AG392" s="40">
        <v>0</v>
      </c>
      <c r="AH392" s="40">
        <v>100</v>
      </c>
      <c r="AI392" s="40">
        <v>100</v>
      </c>
      <c r="AJ392" s="40">
        <v>0</v>
      </c>
      <c r="AK392" s="40">
        <v>100</v>
      </c>
      <c r="AL392" s="24" t="s">
        <v>1705</v>
      </c>
      <c r="AN392" s="24" t="s">
        <v>1705</v>
      </c>
      <c r="AO392" s="21">
        <v>1</v>
      </c>
      <c r="AP392" s="21">
        <v>-100</v>
      </c>
      <c r="AR392" s="21">
        <v>-100</v>
      </c>
      <c r="AS392" s="21" t="str">
        <f t="shared" si="30"/>
        <v>RE-00142</v>
      </c>
      <c r="AT392" s="21">
        <f t="shared" si="31"/>
        <v>1</v>
      </c>
      <c r="AU392" s="21">
        <f t="shared" si="32"/>
        <v>0</v>
      </c>
      <c r="AW392" s="8" t="s">
        <v>1705</v>
      </c>
      <c r="AX392" s="39">
        <v>100</v>
      </c>
      <c r="AY392" s="39">
        <v>0</v>
      </c>
      <c r="AZ392" s="39">
        <v>100</v>
      </c>
      <c r="BA392">
        <f t="shared" si="33"/>
        <v>1</v>
      </c>
      <c r="BB392">
        <f t="shared" si="34"/>
        <v>1</v>
      </c>
      <c r="BJ392" s="24" t="s">
        <v>1705</v>
      </c>
      <c r="BK392" s="40">
        <v>1</v>
      </c>
      <c r="BL392" s="40">
        <v>100</v>
      </c>
      <c r="BM392" s="40">
        <v>0</v>
      </c>
      <c r="BN392" s="40">
        <v>100</v>
      </c>
      <c r="BO392"/>
      <c r="BP392"/>
      <c r="BQ392"/>
      <c r="BR392"/>
      <c r="BS392"/>
      <c r="BT392"/>
    </row>
    <row r="393" spans="4:72">
      <c r="D393" s="24" t="s">
        <v>960</v>
      </c>
      <c r="E393" s="21">
        <v>1</v>
      </c>
      <c r="G393"/>
      <c r="H393"/>
      <c r="AD393" s="24" t="s">
        <v>1702</v>
      </c>
      <c r="AE393" s="40">
        <v>1</v>
      </c>
      <c r="AF393" s="40">
        <v>565</v>
      </c>
      <c r="AG393" s="40">
        <v>0</v>
      </c>
      <c r="AH393" s="40">
        <v>565</v>
      </c>
      <c r="AI393" s="40">
        <v>565</v>
      </c>
      <c r="AJ393" s="40">
        <v>0</v>
      </c>
      <c r="AK393" s="40">
        <v>565</v>
      </c>
      <c r="AL393" s="24" t="s">
        <v>1702</v>
      </c>
      <c r="AN393" s="24" t="s">
        <v>1702</v>
      </c>
      <c r="AO393" s="21">
        <v>1</v>
      </c>
      <c r="AP393" s="21">
        <v>-565</v>
      </c>
      <c r="AR393" s="21">
        <v>-565</v>
      </c>
      <c r="AS393" s="21" t="str">
        <f t="shared" si="30"/>
        <v>RE-00158</v>
      </c>
      <c r="AT393" s="21">
        <f t="shared" si="31"/>
        <v>1</v>
      </c>
      <c r="AU393" s="21">
        <f t="shared" si="32"/>
        <v>0</v>
      </c>
      <c r="AW393" s="8" t="s">
        <v>1702</v>
      </c>
      <c r="AX393" s="39">
        <v>565</v>
      </c>
      <c r="AY393" s="39">
        <v>0</v>
      </c>
      <c r="AZ393" s="39">
        <v>565</v>
      </c>
      <c r="BA393">
        <f t="shared" si="33"/>
        <v>1</v>
      </c>
      <c r="BB393">
        <f t="shared" si="34"/>
        <v>1</v>
      </c>
      <c r="BJ393" s="24" t="s">
        <v>1702</v>
      </c>
      <c r="BK393" s="40">
        <v>1</v>
      </c>
      <c r="BL393" s="40">
        <v>565</v>
      </c>
      <c r="BM393" s="40">
        <v>0</v>
      </c>
      <c r="BN393" s="40">
        <v>565</v>
      </c>
      <c r="BO393"/>
      <c r="BP393"/>
      <c r="BQ393"/>
      <c r="BR393"/>
      <c r="BS393"/>
      <c r="BT393"/>
    </row>
    <row r="394" spans="4:72">
      <c r="D394" s="24" t="s">
        <v>974</v>
      </c>
      <c r="E394" s="21">
        <v>1</v>
      </c>
      <c r="G394"/>
      <c r="H394"/>
      <c r="AD394" s="24" t="s">
        <v>1691</v>
      </c>
      <c r="AE394" s="40">
        <v>1</v>
      </c>
      <c r="AF394" s="40">
        <v>476.27</v>
      </c>
      <c r="AG394" s="40">
        <v>85.73</v>
      </c>
      <c r="AH394" s="40">
        <v>562</v>
      </c>
      <c r="AI394" s="40">
        <v>476.27</v>
      </c>
      <c r="AJ394" s="40">
        <v>85.73</v>
      </c>
      <c r="AK394" s="40">
        <v>562</v>
      </c>
      <c r="AL394" s="24" t="s">
        <v>1691</v>
      </c>
      <c r="AN394" s="24" t="s">
        <v>1691</v>
      </c>
      <c r="AO394" s="21">
        <v>1</v>
      </c>
      <c r="AP394" s="21">
        <v>-476.27</v>
      </c>
      <c r="AQ394" s="21">
        <v>-85.73</v>
      </c>
      <c r="AR394" s="21">
        <v>-562</v>
      </c>
      <c r="AS394" s="21" t="str">
        <f t="shared" si="30"/>
        <v>RE-00171</v>
      </c>
      <c r="AT394" s="21">
        <f t="shared" si="31"/>
        <v>1</v>
      </c>
      <c r="AU394" s="21">
        <f t="shared" si="32"/>
        <v>0</v>
      </c>
      <c r="AW394" s="8" t="s">
        <v>1691</v>
      </c>
      <c r="AX394" s="39">
        <v>476.27</v>
      </c>
      <c r="AY394" s="39">
        <v>85.73</v>
      </c>
      <c r="AZ394" s="39">
        <v>562</v>
      </c>
      <c r="BA394">
        <f t="shared" si="33"/>
        <v>1</v>
      </c>
      <c r="BB394">
        <f t="shared" si="34"/>
        <v>1</v>
      </c>
      <c r="BJ394" s="24" t="s">
        <v>1691</v>
      </c>
      <c r="BK394" s="40">
        <v>1</v>
      </c>
      <c r="BL394" s="40">
        <v>476.27</v>
      </c>
      <c r="BM394" s="40">
        <v>85.73</v>
      </c>
      <c r="BN394" s="40">
        <v>562</v>
      </c>
      <c r="BO394"/>
      <c r="BP394"/>
      <c r="BQ394"/>
      <c r="BR394"/>
      <c r="BS394"/>
      <c r="BT394"/>
    </row>
    <row r="395" spans="4:72">
      <c r="D395" s="24" t="s">
        <v>977</v>
      </c>
      <c r="E395" s="21">
        <v>1</v>
      </c>
      <c r="G395"/>
      <c r="H395"/>
      <c r="AD395" s="24" t="s">
        <v>1721</v>
      </c>
      <c r="AE395" s="40">
        <v>1</v>
      </c>
      <c r="AF395" s="40">
        <v>5776.55</v>
      </c>
      <c r="AG395" s="40">
        <v>0</v>
      </c>
      <c r="AH395" s="40">
        <v>5776.55</v>
      </c>
      <c r="AI395" s="40">
        <v>5776.55</v>
      </c>
      <c r="AJ395" s="40">
        <v>0</v>
      </c>
      <c r="AK395" s="40">
        <v>5776.55</v>
      </c>
      <c r="AL395" s="24" t="s">
        <v>1721</v>
      </c>
      <c r="AN395" s="24" t="s">
        <v>1721</v>
      </c>
      <c r="AO395" s="21">
        <v>1</v>
      </c>
      <c r="AP395" s="21">
        <v>-5776.55</v>
      </c>
      <c r="AR395" s="21">
        <v>-5776.55</v>
      </c>
      <c r="AS395" s="21" t="str">
        <f t="shared" si="30"/>
        <v>RE-00173</v>
      </c>
      <c r="AT395" s="21">
        <f t="shared" si="31"/>
        <v>1</v>
      </c>
      <c r="AU395" s="21">
        <f t="shared" si="32"/>
        <v>0</v>
      </c>
      <c r="AW395" s="8" t="s">
        <v>1721</v>
      </c>
      <c r="AX395" s="39">
        <v>5776.55</v>
      </c>
      <c r="AY395" s="39">
        <v>0</v>
      </c>
      <c r="AZ395" s="39">
        <v>5776.55</v>
      </c>
      <c r="BA395">
        <f t="shared" si="33"/>
        <v>1</v>
      </c>
      <c r="BB395">
        <f t="shared" si="34"/>
        <v>1</v>
      </c>
      <c r="BJ395" s="24" t="s">
        <v>1721</v>
      </c>
      <c r="BK395" s="40">
        <v>1</v>
      </c>
      <c r="BL395" s="40">
        <v>5776.55</v>
      </c>
      <c r="BM395" s="40">
        <v>0</v>
      </c>
      <c r="BN395" s="40">
        <v>5776.55</v>
      </c>
      <c r="BO395"/>
      <c r="BP395"/>
      <c r="BQ395"/>
      <c r="BR395"/>
      <c r="BS395"/>
      <c r="BT395"/>
    </row>
    <row r="396" spans="4:72">
      <c r="D396" s="24" t="s">
        <v>975</v>
      </c>
      <c r="E396" s="21">
        <v>1</v>
      </c>
      <c r="G396"/>
      <c r="H396"/>
      <c r="AD396" s="24" t="s">
        <v>1687</v>
      </c>
      <c r="AE396" s="40">
        <v>1</v>
      </c>
      <c r="AF396" s="40">
        <v>20.079999999999998</v>
      </c>
      <c r="AG396" s="40">
        <v>3.62</v>
      </c>
      <c r="AH396" s="40">
        <v>23.7</v>
      </c>
      <c r="AI396" s="40">
        <v>20.079999999999998</v>
      </c>
      <c r="AJ396" s="40">
        <v>3.62</v>
      </c>
      <c r="AK396" s="40">
        <v>23.7</v>
      </c>
      <c r="AL396" s="24" t="s">
        <v>1687</v>
      </c>
      <c r="AN396" s="24" t="s">
        <v>1687</v>
      </c>
      <c r="AO396" s="21">
        <v>1</v>
      </c>
      <c r="AP396" s="21">
        <v>-20.079999999999998</v>
      </c>
      <c r="AQ396" s="21">
        <v>-3.62</v>
      </c>
      <c r="AR396" s="21">
        <v>-23.7</v>
      </c>
      <c r="AS396" s="21" t="str">
        <f t="shared" si="30"/>
        <v>S102-00419303</v>
      </c>
      <c r="AT396" s="21">
        <f t="shared" si="31"/>
        <v>1</v>
      </c>
      <c r="AU396" s="21">
        <f t="shared" si="32"/>
        <v>0</v>
      </c>
      <c r="AW396" s="8" t="s">
        <v>1687</v>
      </c>
      <c r="AX396" s="39">
        <v>20.079999999999998</v>
      </c>
      <c r="AY396" s="39">
        <v>3.62</v>
      </c>
      <c r="AZ396" s="39">
        <v>23.7</v>
      </c>
      <c r="BA396">
        <f t="shared" si="33"/>
        <v>1</v>
      </c>
      <c r="BB396">
        <f t="shared" si="34"/>
        <v>1</v>
      </c>
      <c r="BJ396" s="24" t="s">
        <v>1687</v>
      </c>
      <c r="BK396" s="40">
        <v>1</v>
      </c>
      <c r="BL396" s="40">
        <v>20.079999999999998</v>
      </c>
      <c r="BM396" s="40">
        <v>3.62</v>
      </c>
      <c r="BN396" s="40">
        <v>23.7</v>
      </c>
      <c r="BO396"/>
      <c r="BP396"/>
      <c r="BQ396"/>
      <c r="BR396"/>
      <c r="BS396"/>
      <c r="BT396"/>
    </row>
    <row r="397" spans="4:72">
      <c r="D397" s="24" t="s">
        <v>976</v>
      </c>
      <c r="E397" s="21">
        <v>1</v>
      </c>
      <c r="G397"/>
      <c r="H397"/>
      <c r="AD397" s="24" t="s">
        <v>1662</v>
      </c>
      <c r="AE397" s="40">
        <v>1</v>
      </c>
      <c r="AF397" s="40">
        <v>6.19</v>
      </c>
      <c r="AG397" s="40">
        <v>1.1099999999999901</v>
      </c>
      <c r="AH397" s="40">
        <v>7.3</v>
      </c>
      <c r="AI397" s="40">
        <v>6.19</v>
      </c>
      <c r="AJ397" s="40">
        <v>1.1099999999999901</v>
      </c>
      <c r="AK397" s="40">
        <v>7.3</v>
      </c>
      <c r="AL397" s="24" t="s">
        <v>1662</v>
      </c>
      <c r="AN397" s="24" t="s">
        <v>1662</v>
      </c>
      <c r="AO397" s="21">
        <v>1</v>
      </c>
      <c r="AP397" s="21">
        <v>-6.19</v>
      </c>
      <c r="AQ397" s="21">
        <v>-1.1100000000000001</v>
      </c>
      <c r="AR397" s="21">
        <v>-7.3</v>
      </c>
      <c r="AS397" s="21" t="str">
        <f t="shared" si="30"/>
        <v>S106-0014885947</v>
      </c>
      <c r="AT397" s="21">
        <f t="shared" si="31"/>
        <v>1</v>
      </c>
      <c r="AU397" s="21">
        <f t="shared" si="32"/>
        <v>0</v>
      </c>
      <c r="AW397" s="8" t="s">
        <v>1662</v>
      </c>
      <c r="AX397" s="39">
        <v>6.19</v>
      </c>
      <c r="AY397" s="39">
        <v>1.1100000000000001</v>
      </c>
      <c r="AZ397" s="39">
        <v>7.3</v>
      </c>
      <c r="BA397">
        <f t="shared" si="33"/>
        <v>1</v>
      </c>
      <c r="BB397">
        <f t="shared" si="34"/>
        <v>1</v>
      </c>
      <c r="BJ397" s="24" t="s">
        <v>1662</v>
      </c>
      <c r="BK397" s="40">
        <v>1</v>
      </c>
      <c r="BL397" s="40">
        <v>6.19</v>
      </c>
      <c r="BM397" s="40">
        <v>1.1099999999999901</v>
      </c>
      <c r="BN397" s="40">
        <v>7.3</v>
      </c>
      <c r="BO397"/>
      <c r="BP397"/>
      <c r="BQ397"/>
      <c r="BR397"/>
      <c r="BS397"/>
      <c r="BT397"/>
    </row>
    <row r="398" spans="4:72">
      <c r="D398" s="24" t="s">
        <v>1732</v>
      </c>
      <c r="E398" s="21">
        <v>1</v>
      </c>
      <c r="G398"/>
      <c r="H398"/>
      <c r="AD398" s="24" t="s">
        <v>1665</v>
      </c>
      <c r="AE398" s="40">
        <v>1</v>
      </c>
      <c r="AF398" s="40">
        <v>33.5</v>
      </c>
      <c r="AG398" s="40">
        <v>6.03</v>
      </c>
      <c r="AH398" s="40">
        <v>39.53</v>
      </c>
      <c r="AI398" s="40">
        <v>33.5</v>
      </c>
      <c r="AJ398" s="40">
        <v>6.03</v>
      </c>
      <c r="AK398" s="40">
        <v>39.53</v>
      </c>
      <c r="AL398" s="24" t="s">
        <v>1665</v>
      </c>
      <c r="AN398" s="24" t="s">
        <v>1665</v>
      </c>
      <c r="AO398" s="21">
        <v>1</v>
      </c>
      <c r="AP398" s="21">
        <v>-33.5</v>
      </c>
      <c r="AQ398" s="21">
        <v>-6.03</v>
      </c>
      <c r="AR398" s="21">
        <v>-39.53</v>
      </c>
      <c r="AS398" s="21" t="str">
        <f t="shared" si="30"/>
        <v>SB01-0569026304</v>
      </c>
      <c r="AT398" s="21">
        <f t="shared" si="31"/>
        <v>1</v>
      </c>
      <c r="AU398" s="21">
        <f t="shared" si="32"/>
        <v>0</v>
      </c>
      <c r="AW398" s="8" t="s">
        <v>1665</v>
      </c>
      <c r="AX398" s="39">
        <v>33.5</v>
      </c>
      <c r="AY398" s="39">
        <v>6.03</v>
      </c>
      <c r="AZ398" s="39">
        <v>39.53</v>
      </c>
      <c r="BA398">
        <f t="shared" si="33"/>
        <v>1</v>
      </c>
      <c r="BB398">
        <f t="shared" si="34"/>
        <v>1</v>
      </c>
      <c r="BE398" s="21">
        <v>0.25</v>
      </c>
      <c r="BF398" s="21">
        <v>0.75</v>
      </c>
      <c r="BJ398" s="24" t="s">
        <v>1665</v>
      </c>
      <c r="BK398" s="40">
        <v>1</v>
      </c>
      <c r="BL398" s="40">
        <v>33.5</v>
      </c>
      <c r="BM398" s="40">
        <v>6.03</v>
      </c>
      <c r="BN398" s="40">
        <v>39.53</v>
      </c>
      <c r="BO398"/>
      <c r="BP398"/>
      <c r="BQ398"/>
      <c r="BR398"/>
      <c r="BS398"/>
      <c r="BT398"/>
    </row>
    <row r="399" spans="4:72">
      <c r="D399" s="24" t="s">
        <v>981</v>
      </c>
      <c r="E399" s="21">
        <v>1</v>
      </c>
      <c r="G399"/>
      <c r="H399"/>
      <c r="AD399" s="24" t="s">
        <v>1647</v>
      </c>
      <c r="AE399" s="40">
        <v>1</v>
      </c>
      <c r="AF399" s="40">
        <v>76.760000000000005</v>
      </c>
      <c r="AG399" s="40">
        <v>13.819999999999901</v>
      </c>
      <c r="AH399" s="40">
        <v>90.58</v>
      </c>
      <c r="AI399" s="40">
        <v>76.760000000000005</v>
      </c>
      <c r="AJ399" s="40">
        <v>13.819999999999901</v>
      </c>
      <c r="AK399" s="40">
        <v>90.58</v>
      </c>
      <c r="AL399" s="24" t="s">
        <v>1647</v>
      </c>
      <c r="AN399" s="24" t="s">
        <v>1647</v>
      </c>
      <c r="AO399" s="21">
        <v>1</v>
      </c>
      <c r="AP399" s="21">
        <v>-76.760000000000005</v>
      </c>
      <c r="AQ399" s="21">
        <v>-13.82</v>
      </c>
      <c r="AR399" s="21">
        <v>-90.58</v>
      </c>
      <c r="AS399" s="21" t="str">
        <f t="shared" si="30"/>
        <v>SB01-0571094872</v>
      </c>
      <c r="AT399" s="21">
        <f t="shared" si="31"/>
        <v>1</v>
      </c>
      <c r="AU399" s="21">
        <f t="shared" si="32"/>
        <v>0</v>
      </c>
      <c r="AW399" s="8" t="s">
        <v>1647</v>
      </c>
      <c r="AX399" s="39">
        <v>76.760000000000005</v>
      </c>
      <c r="AY399" s="39">
        <v>13.829999999999998</v>
      </c>
      <c r="AZ399" s="39">
        <v>90.59</v>
      </c>
      <c r="BA399">
        <f t="shared" si="33"/>
        <v>1</v>
      </c>
      <c r="BB399">
        <f t="shared" si="34"/>
        <v>0</v>
      </c>
      <c r="BD399" s="21">
        <f>+GETPIVOTDATA("  CONVERSION.item.total",$AD$3,"UNIFICADO","SB01-0571094872")</f>
        <v>90.58</v>
      </c>
      <c r="BE399" s="21">
        <f>+BD399*BE398</f>
        <v>22.645</v>
      </c>
      <c r="BF399" s="21">
        <f>+BD399*BF398</f>
        <v>67.935000000000002</v>
      </c>
      <c r="BG399" s="21">
        <f>+SUM(BE399:BF399)</f>
        <v>90.58</v>
      </c>
      <c r="BJ399" s="24" t="s">
        <v>1647</v>
      </c>
      <c r="BK399" s="40">
        <v>1</v>
      </c>
      <c r="BL399" s="40">
        <v>76.760000000000005</v>
      </c>
      <c r="BM399" s="40">
        <v>13.819999999999901</v>
      </c>
      <c r="BN399" s="40">
        <v>90.58</v>
      </c>
      <c r="BO399"/>
      <c r="BP399"/>
      <c r="BQ399"/>
      <c r="BR399"/>
      <c r="BS399"/>
      <c r="BT399"/>
    </row>
    <row r="400" spans="4:72">
      <c r="D400" s="24" t="s">
        <v>982</v>
      </c>
      <c r="E400" s="21">
        <v>2</v>
      </c>
      <c r="G400"/>
      <c r="H400"/>
      <c r="AD400" s="24" t="s">
        <v>1648</v>
      </c>
      <c r="AE400" s="40">
        <v>1</v>
      </c>
      <c r="AF400" s="40">
        <v>26.15</v>
      </c>
      <c r="AG400" s="40">
        <v>4.71</v>
      </c>
      <c r="AH400" s="40">
        <v>30.86</v>
      </c>
      <c r="AI400" s="40">
        <v>26.15</v>
      </c>
      <c r="AJ400" s="40">
        <v>4.71</v>
      </c>
      <c r="AK400" s="40">
        <v>30.86</v>
      </c>
      <c r="AL400" s="24" t="s">
        <v>1648</v>
      </c>
      <c r="AN400" s="24" t="s">
        <v>1648</v>
      </c>
      <c r="AO400" s="21">
        <v>1</v>
      </c>
      <c r="AP400" s="21">
        <v>-26.15</v>
      </c>
      <c r="AQ400" s="21">
        <v>-4.71</v>
      </c>
      <c r="AR400" s="21">
        <v>-30.86</v>
      </c>
      <c r="AS400" s="21" t="str">
        <f t="shared" si="30"/>
        <v>SB01-0571233027</v>
      </c>
      <c r="AT400" s="21">
        <f t="shared" si="31"/>
        <v>1</v>
      </c>
      <c r="AU400" s="21">
        <f t="shared" si="32"/>
        <v>0</v>
      </c>
      <c r="AW400" s="8" t="s">
        <v>1648</v>
      </c>
      <c r="AX400" s="39">
        <v>26.15</v>
      </c>
      <c r="AY400" s="39">
        <v>4.71</v>
      </c>
      <c r="AZ400" s="39">
        <v>30.86</v>
      </c>
      <c r="BA400">
        <f t="shared" si="33"/>
        <v>1</v>
      </c>
      <c r="BB400">
        <f t="shared" si="34"/>
        <v>1</v>
      </c>
      <c r="BJ400" s="24" t="s">
        <v>1648</v>
      </c>
      <c r="BK400" s="40">
        <v>1</v>
      </c>
      <c r="BL400" s="40">
        <v>26.15</v>
      </c>
      <c r="BM400" s="40">
        <v>4.71</v>
      </c>
      <c r="BN400" s="40">
        <v>30.86</v>
      </c>
      <c r="BO400"/>
      <c r="BP400"/>
      <c r="BQ400"/>
      <c r="BR400"/>
      <c r="BS400"/>
      <c r="BT400"/>
    </row>
    <row r="401" spans="4:72">
      <c r="D401" s="24" t="s">
        <v>1733</v>
      </c>
      <c r="E401" s="21">
        <v>1</v>
      </c>
      <c r="G401"/>
      <c r="H401"/>
      <c r="AD401" s="24" t="s">
        <v>1632</v>
      </c>
      <c r="AE401" s="40">
        <v>1</v>
      </c>
      <c r="AF401" s="40">
        <v>36.04</v>
      </c>
      <c r="AG401" s="40">
        <v>6.49</v>
      </c>
      <c r="AH401" s="40">
        <v>42.53</v>
      </c>
      <c r="AI401" s="40">
        <v>36.04</v>
      </c>
      <c r="AJ401" s="40">
        <v>6.49</v>
      </c>
      <c r="AK401" s="40">
        <v>42.53</v>
      </c>
      <c r="AL401" s="24" t="s">
        <v>1632</v>
      </c>
      <c r="AN401" s="24" t="s">
        <v>1632</v>
      </c>
      <c r="AO401" s="21">
        <v>1</v>
      </c>
      <c r="AP401" s="21">
        <v>-36.04</v>
      </c>
      <c r="AQ401" s="21">
        <v>-6.49</v>
      </c>
      <c r="AR401" s="21">
        <v>-42.53</v>
      </c>
      <c r="AS401" s="21" t="str">
        <f t="shared" si="30"/>
        <v>SB02-0243453637</v>
      </c>
      <c r="AT401" s="21">
        <f t="shared" si="31"/>
        <v>1</v>
      </c>
      <c r="AU401" s="21">
        <f t="shared" si="32"/>
        <v>0</v>
      </c>
      <c r="AW401" s="8" t="s">
        <v>1632</v>
      </c>
      <c r="AX401" s="39">
        <v>36.04</v>
      </c>
      <c r="AY401" s="39">
        <v>6.49</v>
      </c>
      <c r="AZ401" s="39">
        <v>42.53</v>
      </c>
      <c r="BA401">
        <f t="shared" si="33"/>
        <v>1</v>
      </c>
      <c r="BB401">
        <f t="shared" si="34"/>
        <v>1</v>
      </c>
      <c r="BJ401" s="24" t="s">
        <v>1632</v>
      </c>
      <c r="BK401" s="40">
        <v>1</v>
      </c>
      <c r="BL401" s="40">
        <v>36.04</v>
      </c>
      <c r="BM401" s="40">
        <v>6.49</v>
      </c>
      <c r="BN401" s="40">
        <v>42.53</v>
      </c>
      <c r="BO401"/>
      <c r="BP401"/>
      <c r="BQ401"/>
      <c r="BR401"/>
      <c r="BS401"/>
      <c r="BT401"/>
    </row>
    <row r="402" spans="4:72">
      <c r="D402" s="24" t="s">
        <v>1734</v>
      </c>
      <c r="E402" s="21">
        <v>1</v>
      </c>
      <c r="G402"/>
      <c r="H402"/>
      <c r="AD402" s="24" t="s">
        <v>41</v>
      </c>
      <c r="AE402" s="40">
        <v>861</v>
      </c>
      <c r="AF402" s="40">
        <v>668453.99999999837</v>
      </c>
      <c r="AG402" s="40">
        <v>100504.93999999957</v>
      </c>
      <c r="AH402" s="40">
        <v>768958.94000000134</v>
      </c>
      <c r="AI402" s="33">
        <v>671100.61826999846</v>
      </c>
      <c r="AJ402" s="33">
        <v>100981.31286999954</v>
      </c>
      <c r="AK402" s="33">
        <v>772081.9311400014</v>
      </c>
      <c r="AN402" s="24" t="s">
        <v>41</v>
      </c>
      <c r="AO402" s="21">
        <v>424</v>
      </c>
      <c r="AP402" s="21">
        <v>-671100.62999999942</v>
      </c>
      <c r="AQ402" s="21">
        <v>-100981.31999999995</v>
      </c>
      <c r="AR402" s="21">
        <v>-772081.9500000003</v>
      </c>
      <c r="AS402" s="21" t="str">
        <f t="shared" si="30"/>
        <v>Total general</v>
      </c>
      <c r="AW402" s="8" t="s">
        <v>41</v>
      </c>
      <c r="AX402" s="39">
        <v>671100.62999999942</v>
      </c>
      <c r="AY402" s="39">
        <v>100981.32999999994</v>
      </c>
      <c r="AZ402" s="39">
        <v>772081.9500000003</v>
      </c>
      <c r="BA402"/>
      <c r="BJ402" s="24" t="s">
        <v>41</v>
      </c>
      <c r="BK402" s="40">
        <v>861</v>
      </c>
      <c r="BL402" s="33">
        <v>671100.61826999846</v>
      </c>
      <c r="BM402" s="33">
        <v>100981.31286999954</v>
      </c>
      <c r="BN402" s="33">
        <v>772081.9311400014</v>
      </c>
      <c r="BO402"/>
      <c r="BP402"/>
      <c r="BQ402"/>
      <c r="BR402"/>
      <c r="BS402"/>
      <c r="BT402"/>
    </row>
    <row r="403" spans="4:72">
      <c r="D403" s="24" t="s">
        <v>991</v>
      </c>
      <c r="E403" s="21">
        <v>1</v>
      </c>
      <c r="G403"/>
      <c r="H403"/>
      <c r="AN403"/>
      <c r="AO403"/>
      <c r="AP403"/>
      <c r="AQ403"/>
      <c r="AR403"/>
      <c r="AU403" s="21">
        <f>+SUM(AU4:AU401)</f>
        <v>-3123.0099999999998</v>
      </c>
      <c r="AW403"/>
      <c r="AX403"/>
      <c r="AY403"/>
      <c r="AZ403"/>
      <c r="BA403"/>
    </row>
    <row r="404" spans="4:72">
      <c r="D404" s="24" t="s">
        <v>994</v>
      </c>
      <c r="E404" s="21">
        <v>2</v>
      </c>
      <c r="G404"/>
      <c r="H404"/>
      <c r="AN404"/>
      <c r="AO404"/>
      <c r="AP404"/>
      <c r="AQ404"/>
      <c r="AR404"/>
      <c r="AW404"/>
      <c r="AX404"/>
      <c r="AY404"/>
      <c r="AZ404"/>
      <c r="BA404"/>
    </row>
    <row r="405" spans="4:72">
      <c r="D405" s="24" t="s">
        <v>992</v>
      </c>
      <c r="E405" s="21">
        <v>1</v>
      </c>
      <c r="G405"/>
      <c r="H405"/>
      <c r="AN405"/>
      <c r="AO405"/>
      <c r="AP405"/>
      <c r="AQ405"/>
      <c r="AR405"/>
      <c r="AW405"/>
      <c r="AX405"/>
      <c r="AY405"/>
      <c r="AZ405"/>
      <c r="BA405"/>
    </row>
    <row r="406" spans="4:72">
      <c r="D406" s="24" t="s">
        <v>997</v>
      </c>
      <c r="E406" s="21">
        <v>1</v>
      </c>
      <c r="G406"/>
      <c r="H406"/>
      <c r="AN406"/>
      <c r="AO406"/>
      <c r="AP406"/>
      <c r="AQ406"/>
      <c r="AR406"/>
      <c r="AU406" s="21">
        <f>AH402+ABS(AU403)</f>
        <v>772081.95000000135</v>
      </c>
      <c r="AW406"/>
      <c r="AX406"/>
      <c r="AY406"/>
      <c r="AZ406"/>
      <c r="BA406"/>
    </row>
    <row r="407" spans="4:72">
      <c r="D407" s="24" t="s">
        <v>999</v>
      </c>
      <c r="E407" s="21">
        <v>1</v>
      </c>
      <c r="G407"/>
      <c r="H407"/>
      <c r="AN407"/>
      <c r="AO407"/>
      <c r="AP407"/>
      <c r="AQ407"/>
      <c r="AR407"/>
      <c r="AW407"/>
      <c r="AX407"/>
      <c r="AY407"/>
      <c r="AZ407"/>
      <c r="BA407"/>
    </row>
    <row r="408" spans="4:72">
      <c r="D408" s="24" t="s">
        <v>1001</v>
      </c>
      <c r="E408" s="21">
        <v>1</v>
      </c>
      <c r="G408"/>
      <c r="H408"/>
      <c r="AW408"/>
      <c r="AX408"/>
      <c r="AY408"/>
      <c r="AZ408"/>
      <c r="BA408"/>
    </row>
    <row r="409" spans="4:72">
      <c r="D409" s="24" t="s">
        <v>1004</v>
      </c>
      <c r="E409" s="21">
        <v>1</v>
      </c>
      <c r="G409"/>
      <c r="H409"/>
      <c r="AW409"/>
      <c r="AX409"/>
      <c r="AY409"/>
      <c r="AZ409"/>
      <c r="BA409"/>
    </row>
    <row r="410" spans="4:72">
      <c r="D410" s="24" t="s">
        <v>1006</v>
      </c>
      <c r="E410" s="21">
        <v>1</v>
      </c>
      <c r="G410"/>
      <c r="H410"/>
      <c r="AW410"/>
      <c r="AX410"/>
      <c r="AY410"/>
      <c r="AZ410"/>
      <c r="BA410"/>
    </row>
    <row r="411" spans="4:72">
      <c r="D411" s="24" t="s">
        <v>1010</v>
      </c>
      <c r="E411" s="21">
        <v>1</v>
      </c>
      <c r="G411"/>
      <c r="H411"/>
      <c r="AW411"/>
      <c r="AX411"/>
      <c r="AY411"/>
      <c r="AZ411"/>
      <c r="BA411"/>
    </row>
    <row r="412" spans="4:72">
      <c r="D412" s="24" t="s">
        <v>1007</v>
      </c>
      <c r="E412" s="21">
        <v>2</v>
      </c>
      <c r="G412"/>
      <c r="H412"/>
      <c r="AW412"/>
      <c r="AX412"/>
      <c r="AY412"/>
      <c r="AZ412"/>
      <c r="BA412"/>
    </row>
    <row r="413" spans="4:72">
      <c r="D413" s="24" t="s">
        <v>1008</v>
      </c>
      <c r="E413" s="21">
        <v>1</v>
      </c>
      <c r="G413"/>
      <c r="H413"/>
      <c r="AW413"/>
      <c r="AX413"/>
      <c r="AY413"/>
      <c r="AZ413"/>
      <c r="BA413"/>
    </row>
    <row r="414" spans="4:72">
      <c r="D414" s="24" t="s">
        <v>1009</v>
      </c>
      <c r="E414" s="21">
        <v>1</v>
      </c>
      <c r="G414"/>
      <c r="H414"/>
      <c r="AW414"/>
      <c r="AX414"/>
      <c r="AY414"/>
      <c r="AZ414"/>
      <c r="BA414"/>
    </row>
    <row r="415" spans="4:72">
      <c r="D415" s="24" t="s">
        <v>1013</v>
      </c>
      <c r="E415" s="21">
        <v>1</v>
      </c>
      <c r="G415"/>
      <c r="H415"/>
      <c r="AW415"/>
      <c r="AX415"/>
      <c r="AY415"/>
      <c r="AZ415"/>
      <c r="BA415"/>
    </row>
    <row r="416" spans="4:72">
      <c r="D416" s="24" t="s">
        <v>1018</v>
      </c>
      <c r="E416" s="21">
        <v>1</v>
      </c>
      <c r="G416"/>
      <c r="H416"/>
      <c r="AW416"/>
      <c r="AX416"/>
      <c r="AY416"/>
      <c r="AZ416"/>
      <c r="BA416"/>
    </row>
    <row r="417" spans="4:111">
      <c r="D417" s="24" t="s">
        <v>1016</v>
      </c>
      <c r="E417" s="21">
        <v>1</v>
      </c>
      <c r="G417"/>
      <c r="H417"/>
      <c r="AW417"/>
      <c r="AX417"/>
      <c r="AY417"/>
      <c r="AZ417"/>
      <c r="BA417"/>
    </row>
    <row r="418" spans="4:111">
      <c r="D418" s="24" t="s">
        <v>1020</v>
      </c>
      <c r="E418" s="21">
        <v>1</v>
      </c>
      <c r="G418"/>
      <c r="H418"/>
      <c r="AW418"/>
      <c r="AX418"/>
      <c r="AY418"/>
      <c r="AZ418"/>
      <c r="BA418"/>
    </row>
    <row r="419" spans="4:111">
      <c r="D419" s="24" t="s">
        <v>1735</v>
      </c>
      <c r="E419" s="21">
        <v>1</v>
      </c>
      <c r="G419"/>
      <c r="H419"/>
      <c r="AW419"/>
      <c r="AX419"/>
      <c r="AY419"/>
      <c r="AZ419"/>
      <c r="BA419"/>
    </row>
    <row r="420" spans="4:111">
      <c r="D420" s="24" t="s">
        <v>1027</v>
      </c>
      <c r="E420" s="21">
        <v>1</v>
      </c>
      <c r="G420"/>
      <c r="H420"/>
      <c r="AW420"/>
      <c r="AX420"/>
      <c r="AY420"/>
      <c r="AZ420"/>
      <c r="BA420"/>
    </row>
    <row r="421" spans="4:111">
      <c r="D421" s="24" t="s">
        <v>1025</v>
      </c>
      <c r="E421" s="21">
        <v>1</v>
      </c>
      <c r="G421"/>
      <c r="H421"/>
      <c r="AW421"/>
      <c r="AX421"/>
      <c r="AY421"/>
      <c r="AZ421"/>
      <c r="BA421"/>
    </row>
    <row r="422" spans="4:111">
      <c r="D422" s="24" t="s">
        <v>1023</v>
      </c>
      <c r="E422" s="21">
        <v>1</v>
      </c>
      <c r="G422"/>
      <c r="H422"/>
      <c r="AW422"/>
      <c r="AX422"/>
      <c r="AY422"/>
      <c r="AZ422"/>
      <c r="BA422"/>
    </row>
    <row r="423" spans="4:111">
      <c r="D423" s="24" t="s">
        <v>1032</v>
      </c>
      <c r="E423" s="21">
        <v>1</v>
      </c>
      <c r="G423"/>
      <c r="H423"/>
      <c r="AW423"/>
      <c r="AX423"/>
      <c r="AY423"/>
      <c r="AZ423"/>
      <c r="BA423"/>
      <c r="BJ423" s="7" t="s">
        <v>40</v>
      </c>
      <c r="BK423" t="s">
        <v>2691</v>
      </c>
      <c r="BL423" t="s">
        <v>2692</v>
      </c>
      <c r="BM423"/>
      <c r="BP423" s="7" t="s">
        <v>40</v>
      </c>
      <c r="BQ423" t="s">
        <v>2691</v>
      </c>
      <c r="BR423" t="s">
        <v>2692</v>
      </c>
      <c r="BS423"/>
      <c r="BV423" s="7" t="s">
        <v>40</v>
      </c>
      <c r="BW423" t="s">
        <v>2691</v>
      </c>
      <c r="BX423" t="s">
        <v>2692</v>
      </c>
      <c r="CA423" s="7" t="s">
        <v>40</v>
      </c>
      <c r="CB423" t="s">
        <v>2691</v>
      </c>
      <c r="CC423" t="s">
        <v>2692</v>
      </c>
      <c r="CF423" s="7" t="s">
        <v>40</v>
      </c>
      <c r="CG423" t="s">
        <v>2691</v>
      </c>
      <c r="CH423" t="s">
        <v>2692</v>
      </c>
      <c r="CK423" s="7" t="s">
        <v>40</v>
      </c>
      <c r="CL423" t="s">
        <v>2691</v>
      </c>
      <c r="CM423" t="s">
        <v>2692</v>
      </c>
      <c r="CP423" s="7" t="s">
        <v>40</v>
      </c>
      <c r="CQ423" t="s">
        <v>2691</v>
      </c>
      <c r="CR423" t="s">
        <v>2692</v>
      </c>
      <c r="CU423" s="7" t="s">
        <v>40</v>
      </c>
      <c r="CV423" t="s">
        <v>2691</v>
      </c>
      <c r="CW423" t="s">
        <v>2692</v>
      </c>
      <c r="CZ423" s="7" t="s">
        <v>40</v>
      </c>
      <c r="DA423" t="s">
        <v>2691</v>
      </c>
      <c r="DB423" t="s">
        <v>2692</v>
      </c>
      <c r="DE423" s="7" t="s">
        <v>40</v>
      </c>
      <c r="DF423" t="s">
        <v>2691</v>
      </c>
      <c r="DG423" t="s">
        <v>2692</v>
      </c>
    </row>
    <row r="424" spans="4:111">
      <c r="D424" s="24" t="s">
        <v>1029</v>
      </c>
      <c r="E424" s="21">
        <v>1</v>
      </c>
      <c r="G424"/>
      <c r="H424"/>
      <c r="AW424"/>
      <c r="AX424"/>
      <c r="AY424"/>
      <c r="AZ424"/>
      <c r="BA424"/>
      <c r="BJ424" s="8" t="s">
        <v>1627</v>
      </c>
      <c r="BK424" s="39">
        <v>1</v>
      </c>
      <c r="BL424" s="39">
        <v>132.78</v>
      </c>
      <c r="BM424"/>
      <c r="BP424" s="8">
        <v>3</v>
      </c>
      <c r="BQ424" s="39">
        <v>10</v>
      </c>
      <c r="BR424" s="39">
        <v>11411.369999999999</v>
      </c>
      <c r="BS424"/>
      <c r="BV424" s="8" t="s">
        <v>1535</v>
      </c>
      <c r="BW424" s="39">
        <v>2</v>
      </c>
      <c r="BX424" s="39">
        <v>421.9</v>
      </c>
      <c r="CA424" s="8" t="s">
        <v>2640</v>
      </c>
      <c r="CB424" s="39">
        <v>213</v>
      </c>
      <c r="CC424" s="39">
        <v>69596.770000000033</v>
      </c>
      <c r="CF424" s="8" t="s">
        <v>2094</v>
      </c>
      <c r="CG424" s="39">
        <v>1</v>
      </c>
      <c r="CH424" s="39">
        <v>355.93</v>
      </c>
      <c r="CK424" s="8" t="s">
        <v>42</v>
      </c>
      <c r="CL424" s="39">
        <v>863</v>
      </c>
      <c r="CM424" s="39">
        <v>671100.62999999954</v>
      </c>
      <c r="CP424" s="8" t="s">
        <v>1311</v>
      </c>
      <c r="CQ424" s="39">
        <v>7</v>
      </c>
      <c r="CR424" s="39">
        <v>1436.5100000000002</v>
      </c>
      <c r="CU424" s="8" t="s">
        <v>25</v>
      </c>
      <c r="CV424" s="39">
        <v>821</v>
      </c>
      <c r="CW424" s="39">
        <v>664731.91999999934</v>
      </c>
      <c r="CZ424" s="8" t="s">
        <v>2656</v>
      </c>
      <c r="DA424" s="39">
        <v>1</v>
      </c>
      <c r="DB424" s="39">
        <v>53</v>
      </c>
      <c r="DE424" s="8" t="s">
        <v>2094</v>
      </c>
      <c r="DF424" s="39">
        <v>1</v>
      </c>
      <c r="DG424" s="39">
        <v>355.93</v>
      </c>
    </row>
    <row r="425" spans="4:111">
      <c r="D425" s="24" t="s">
        <v>1034</v>
      </c>
      <c r="E425" s="21">
        <v>1</v>
      </c>
      <c r="G425"/>
      <c r="H425"/>
      <c r="AW425"/>
      <c r="AX425"/>
      <c r="AY425"/>
      <c r="AZ425"/>
      <c r="BA425"/>
      <c r="BJ425" s="8" t="s">
        <v>739</v>
      </c>
      <c r="BK425" s="39">
        <v>1</v>
      </c>
      <c r="BL425" s="39">
        <v>82.2</v>
      </c>
      <c r="BM425"/>
      <c r="BP425" s="8">
        <v>4</v>
      </c>
      <c r="BQ425" s="39">
        <v>49</v>
      </c>
      <c r="BR425" s="39">
        <v>130603.75999999998</v>
      </c>
      <c r="BS425"/>
      <c r="BV425" s="8" t="s">
        <v>1331</v>
      </c>
      <c r="BW425" s="39">
        <v>22</v>
      </c>
      <c r="BX425" s="39">
        <v>3833.1800000000003</v>
      </c>
      <c r="CA425" s="8" t="s">
        <v>2649</v>
      </c>
      <c r="CB425" s="39">
        <v>4</v>
      </c>
      <c r="CC425" s="39">
        <v>2883.59</v>
      </c>
      <c r="CF425" s="8" t="s">
        <v>2001</v>
      </c>
      <c r="CG425" s="39">
        <v>1</v>
      </c>
      <c r="CH425" s="39">
        <v>20.25</v>
      </c>
      <c r="CK425" s="8" t="s">
        <v>41</v>
      </c>
      <c r="CL425" s="39">
        <v>863</v>
      </c>
      <c r="CM425" s="39">
        <v>671100.62999999954</v>
      </c>
      <c r="CP425" s="8" t="s">
        <v>138</v>
      </c>
      <c r="CQ425" s="39">
        <v>707</v>
      </c>
      <c r="CR425" s="39">
        <v>470496.3299999999</v>
      </c>
      <c r="CU425" s="8" t="s">
        <v>944</v>
      </c>
      <c r="CV425" s="39">
        <v>4</v>
      </c>
      <c r="CW425" s="39">
        <v>1207.6300000000001</v>
      </c>
      <c r="CZ425" s="8" t="s">
        <v>261</v>
      </c>
      <c r="DA425" s="39">
        <v>14</v>
      </c>
      <c r="DB425" s="39">
        <v>469.57</v>
      </c>
      <c r="DE425" s="8" t="s">
        <v>2001</v>
      </c>
      <c r="DF425" s="39">
        <v>1</v>
      </c>
      <c r="DG425" s="39">
        <v>20.25</v>
      </c>
    </row>
    <row r="426" spans="4:111">
      <c r="D426" s="24" t="s">
        <v>1038</v>
      </c>
      <c r="E426" s="21">
        <v>1</v>
      </c>
      <c r="G426"/>
      <c r="H426"/>
      <c r="AW426"/>
      <c r="AX426"/>
      <c r="AY426"/>
      <c r="AZ426"/>
      <c r="BA426"/>
      <c r="BJ426" s="8" t="s">
        <v>652</v>
      </c>
      <c r="BK426" s="39">
        <v>1</v>
      </c>
      <c r="BL426" s="39">
        <v>272.02999999999997</v>
      </c>
      <c r="BM426"/>
      <c r="BP426" s="8">
        <v>5</v>
      </c>
      <c r="BQ426" s="39">
        <v>113</v>
      </c>
      <c r="BR426" s="39">
        <v>86574.300000000017</v>
      </c>
      <c r="BS426"/>
      <c r="BV426" s="8" t="s">
        <v>1603</v>
      </c>
      <c r="BW426" s="39">
        <v>1</v>
      </c>
      <c r="BX426" s="39">
        <v>661.02</v>
      </c>
      <c r="CA426" s="8" t="s">
        <v>2639</v>
      </c>
      <c r="CB426" s="39">
        <v>17</v>
      </c>
      <c r="CC426" s="39">
        <v>15191.470000000003</v>
      </c>
      <c r="CF426" s="8" t="s">
        <v>2074</v>
      </c>
      <c r="CG426" s="39">
        <v>1</v>
      </c>
      <c r="CH426" s="39">
        <v>8.4700000000000006</v>
      </c>
      <c r="CK426"/>
      <c r="CL426"/>
      <c r="CM426"/>
      <c r="CP426" s="8" t="s">
        <v>1181</v>
      </c>
      <c r="CQ426" s="39">
        <v>11</v>
      </c>
      <c r="CR426" s="39">
        <v>7274.24</v>
      </c>
      <c r="CU426" s="8" t="s">
        <v>23</v>
      </c>
      <c r="CV426" s="39">
        <v>38</v>
      </c>
      <c r="CW426" s="39">
        <v>5161.0799999999981</v>
      </c>
      <c r="CZ426" s="8" t="s">
        <v>814</v>
      </c>
      <c r="DA426" s="39">
        <v>3</v>
      </c>
      <c r="DB426" s="39">
        <v>306.95</v>
      </c>
      <c r="DE426" s="8" t="s">
        <v>2074</v>
      </c>
      <c r="DF426" s="39">
        <v>1</v>
      </c>
      <c r="DG426" s="39">
        <v>8.4700000000000006</v>
      </c>
    </row>
    <row r="427" spans="4:111">
      <c r="D427" s="24" t="s">
        <v>41</v>
      </c>
      <c r="E427" s="21">
        <v>861</v>
      </c>
      <c r="G427"/>
      <c r="H427"/>
      <c r="AW427"/>
      <c r="AX427"/>
      <c r="AY427"/>
      <c r="AZ427"/>
      <c r="BA427"/>
      <c r="BJ427" s="8" t="s">
        <v>436</v>
      </c>
      <c r="BK427" s="39">
        <v>1</v>
      </c>
      <c r="BL427" s="39">
        <v>93.7</v>
      </c>
      <c r="BM427"/>
      <c r="BP427" s="8">
        <v>6</v>
      </c>
      <c r="BQ427" s="39">
        <v>106</v>
      </c>
      <c r="BR427" s="39">
        <v>66261.470000000016</v>
      </c>
      <c r="BS427"/>
      <c r="BV427" s="8" t="s">
        <v>1287</v>
      </c>
      <c r="BW427" s="39">
        <v>1</v>
      </c>
      <c r="BX427" s="39">
        <v>238.98</v>
      </c>
      <c r="CA427" s="8" t="s">
        <v>2641</v>
      </c>
      <c r="CB427" s="39">
        <v>56</v>
      </c>
      <c r="CC427" s="39">
        <v>201793.74000000002</v>
      </c>
      <c r="CF427" s="8" t="s">
        <v>2029</v>
      </c>
      <c r="CG427" s="39">
        <v>2</v>
      </c>
      <c r="CH427" s="39">
        <v>21.73</v>
      </c>
      <c r="CK427"/>
      <c r="CL427"/>
      <c r="CM427"/>
      <c r="CP427" s="8" t="s">
        <v>1045</v>
      </c>
      <c r="CQ427" s="39">
        <v>138</v>
      </c>
      <c r="CR427" s="39">
        <v>191893.55</v>
      </c>
      <c r="CU427" s="8" t="s">
        <v>41</v>
      </c>
      <c r="CV427" s="39">
        <v>863</v>
      </c>
      <c r="CW427" s="39">
        <v>671100.62999999931</v>
      </c>
      <c r="CZ427" s="8" t="s">
        <v>705</v>
      </c>
      <c r="DA427" s="39">
        <v>8</v>
      </c>
      <c r="DB427" s="39">
        <v>145.24</v>
      </c>
      <c r="DE427" s="8" t="s">
        <v>2029</v>
      </c>
      <c r="DF427" s="39">
        <v>2</v>
      </c>
      <c r="DG427" s="39">
        <v>21.73</v>
      </c>
    </row>
    <row r="428" spans="4:111">
      <c r="G428"/>
      <c r="H428"/>
      <c r="AW428"/>
      <c r="AX428"/>
      <c r="AY428"/>
      <c r="AZ428"/>
      <c r="BA428"/>
      <c r="BJ428" s="8" t="s">
        <v>1698</v>
      </c>
      <c r="BK428" s="39">
        <v>1</v>
      </c>
      <c r="BL428" s="39">
        <v>576.57000000000005</v>
      </c>
      <c r="BM428"/>
      <c r="BP428" s="8">
        <v>7</v>
      </c>
      <c r="BQ428" s="39">
        <v>200</v>
      </c>
      <c r="BR428" s="39">
        <v>157470.97999999998</v>
      </c>
      <c r="BS428"/>
      <c r="BV428" s="8" t="s">
        <v>1268</v>
      </c>
      <c r="BW428" s="39">
        <v>4</v>
      </c>
      <c r="BX428" s="39">
        <v>3669.1499999999996</v>
      </c>
      <c r="CA428" s="8" t="s">
        <v>2657</v>
      </c>
      <c r="CB428" s="39">
        <v>2</v>
      </c>
      <c r="CC428" s="39">
        <v>241.1</v>
      </c>
      <c r="CF428" s="8" t="s">
        <v>2387</v>
      </c>
      <c r="CG428" s="39">
        <v>1</v>
      </c>
      <c r="CH428" s="39">
        <v>2.12</v>
      </c>
      <c r="CK428"/>
      <c r="CL428"/>
      <c r="CM428"/>
      <c r="CP428" s="8" t="s">
        <v>41</v>
      </c>
      <c r="CQ428" s="39">
        <v>863</v>
      </c>
      <c r="CR428" s="39">
        <v>671100.62999999989</v>
      </c>
      <c r="CU428"/>
      <c r="CV428"/>
      <c r="CW428"/>
      <c r="CZ428" s="8" t="s">
        <v>257</v>
      </c>
      <c r="DA428" s="39">
        <v>1</v>
      </c>
      <c r="DB428" s="39">
        <v>120</v>
      </c>
      <c r="DE428" s="8" t="s">
        <v>2387</v>
      </c>
      <c r="DF428" s="39">
        <v>1</v>
      </c>
      <c r="DG428" s="39">
        <v>2.12</v>
      </c>
    </row>
    <row r="429" spans="4:111">
      <c r="G429"/>
      <c r="H429"/>
      <c r="AW429"/>
      <c r="AX429"/>
      <c r="AY429"/>
      <c r="AZ429"/>
      <c r="BA429"/>
      <c r="BJ429" s="8" t="s">
        <v>1699</v>
      </c>
      <c r="BK429" s="39">
        <v>1</v>
      </c>
      <c r="BL429" s="39">
        <v>519.92999999999995</v>
      </c>
      <c r="BM429"/>
      <c r="BP429" s="8">
        <v>8</v>
      </c>
      <c r="BQ429" s="39">
        <v>146</v>
      </c>
      <c r="BR429" s="39">
        <v>97803.669999999984</v>
      </c>
      <c r="BS429"/>
      <c r="BV429" s="8" t="s">
        <v>1509</v>
      </c>
      <c r="BW429" s="39">
        <v>2</v>
      </c>
      <c r="BX429" s="39">
        <v>949.15</v>
      </c>
      <c r="CA429" s="8" t="s">
        <v>2647</v>
      </c>
      <c r="CB429" s="39">
        <v>225</v>
      </c>
      <c r="CC429" s="39">
        <v>119399.68999999996</v>
      </c>
      <c r="CF429" s="8" t="s">
        <v>1068</v>
      </c>
      <c r="CG429" s="39">
        <v>31</v>
      </c>
      <c r="CH429" s="39">
        <v>6090.3000000000011</v>
      </c>
      <c r="CK429"/>
      <c r="CL429"/>
      <c r="CM429"/>
      <c r="CZ429" s="8" t="s">
        <v>406</v>
      </c>
      <c r="DA429" s="39">
        <v>1</v>
      </c>
      <c r="DB429" s="39">
        <v>972.03</v>
      </c>
      <c r="DE429" s="8" t="s">
        <v>1068</v>
      </c>
      <c r="DF429" s="39">
        <v>31</v>
      </c>
      <c r="DG429" s="39">
        <v>6090.3000000000011</v>
      </c>
    </row>
    <row r="430" spans="4:111">
      <c r="G430"/>
      <c r="H430"/>
      <c r="AW430"/>
      <c r="AX430"/>
      <c r="AY430"/>
      <c r="AZ430"/>
      <c r="BA430"/>
      <c r="BJ430" s="8" t="s">
        <v>1701</v>
      </c>
      <c r="BK430" s="39">
        <v>1</v>
      </c>
      <c r="BL430" s="39">
        <v>1186.02</v>
      </c>
      <c r="BM430"/>
      <c r="BP430" s="8">
        <v>9</v>
      </c>
      <c r="BQ430" s="39">
        <v>154</v>
      </c>
      <c r="BR430" s="39">
        <v>78704.430000000008</v>
      </c>
      <c r="BS430"/>
      <c r="BV430" s="8" t="s">
        <v>1317</v>
      </c>
      <c r="BW430" s="39">
        <v>1</v>
      </c>
      <c r="BX430" s="39">
        <v>214.9</v>
      </c>
      <c r="CA430" s="8" t="s">
        <v>2648</v>
      </c>
      <c r="CB430" s="39">
        <v>3</v>
      </c>
      <c r="CC430" s="39">
        <v>2071.06</v>
      </c>
      <c r="CF430" s="8" t="s">
        <v>2008</v>
      </c>
      <c r="CG430" s="39">
        <v>2</v>
      </c>
      <c r="CH430" s="39">
        <v>300</v>
      </c>
      <c r="CK430"/>
      <c r="CL430"/>
      <c r="CM430"/>
      <c r="CZ430" s="8" t="s">
        <v>181</v>
      </c>
      <c r="DA430" s="39">
        <v>5</v>
      </c>
      <c r="DB430" s="39">
        <v>2402.37</v>
      </c>
      <c r="DE430" s="8" t="s">
        <v>2008</v>
      </c>
      <c r="DF430" s="39">
        <v>2</v>
      </c>
      <c r="DG430" s="39">
        <v>300</v>
      </c>
    </row>
    <row r="431" spans="4:111">
      <c r="G431"/>
      <c r="H431"/>
      <c r="AW431"/>
      <c r="AX431"/>
      <c r="AY431"/>
      <c r="AZ431"/>
      <c r="BA431"/>
      <c r="BJ431" s="8" t="s">
        <v>1630</v>
      </c>
      <c r="BK431" s="39">
        <v>1</v>
      </c>
      <c r="BL431" s="39">
        <v>220</v>
      </c>
      <c r="BM431"/>
      <c r="BP431" s="8">
        <v>10</v>
      </c>
      <c r="BQ431" s="39">
        <v>85</v>
      </c>
      <c r="BR431" s="39">
        <v>42270.65</v>
      </c>
      <c r="BS431"/>
      <c r="BV431" s="8" t="s">
        <v>149</v>
      </c>
      <c r="BW431" s="39">
        <v>103</v>
      </c>
      <c r="BX431" s="39">
        <v>24577.54</v>
      </c>
      <c r="CA431" s="8" t="s">
        <v>2642</v>
      </c>
      <c r="CB431" s="39">
        <v>3</v>
      </c>
      <c r="CC431" s="39">
        <v>66</v>
      </c>
      <c r="CF431" s="8" t="s">
        <v>2019</v>
      </c>
      <c r="CG431" s="39">
        <v>2</v>
      </c>
      <c r="CH431" s="39">
        <v>39.32</v>
      </c>
      <c r="CK431"/>
      <c r="CL431"/>
      <c r="CM431"/>
      <c r="CZ431" s="8" t="s">
        <v>328</v>
      </c>
      <c r="DA431" s="39">
        <v>53</v>
      </c>
      <c r="DB431" s="39">
        <v>241857.72000000003</v>
      </c>
      <c r="DE431" s="8" t="s">
        <v>2019</v>
      </c>
      <c r="DF431" s="39">
        <v>2</v>
      </c>
      <c r="DG431" s="39">
        <v>39.32</v>
      </c>
    </row>
    <row r="432" spans="4:111">
      <c r="G432"/>
      <c r="H432"/>
      <c r="AW432"/>
      <c r="AX432"/>
      <c r="AY432"/>
      <c r="AZ432"/>
      <c r="BA432"/>
      <c r="BJ432" s="8" t="s">
        <v>1610</v>
      </c>
      <c r="BK432" s="39">
        <v>1</v>
      </c>
      <c r="BL432" s="39">
        <v>3550</v>
      </c>
      <c r="BM432"/>
      <c r="BP432" s="8" t="s">
        <v>41</v>
      </c>
      <c r="BQ432" s="39">
        <v>863</v>
      </c>
      <c r="BR432" s="39">
        <v>671100.63000000012</v>
      </c>
      <c r="BS432"/>
      <c r="BV432" s="8" t="s">
        <v>1141</v>
      </c>
      <c r="BW432" s="39">
        <v>23</v>
      </c>
      <c r="BX432" s="39">
        <v>2083.9899999999998</v>
      </c>
      <c r="CA432" s="8" t="s">
        <v>2643</v>
      </c>
      <c r="CB432" s="39">
        <v>36</v>
      </c>
      <c r="CC432" s="39">
        <v>15513.889999999996</v>
      </c>
      <c r="CF432" s="8" t="s">
        <v>2050</v>
      </c>
      <c r="CG432" s="39">
        <v>1</v>
      </c>
      <c r="CH432" s="39">
        <v>214.9</v>
      </c>
      <c r="CK432"/>
      <c r="CL432"/>
      <c r="CM432"/>
      <c r="CZ432" s="8" t="s">
        <v>387</v>
      </c>
      <c r="DA432" s="39">
        <v>3</v>
      </c>
      <c r="DB432" s="39">
        <v>38.11</v>
      </c>
      <c r="DE432" s="8" t="s">
        <v>2050</v>
      </c>
      <c r="DF432" s="39">
        <v>1</v>
      </c>
      <c r="DG432" s="39">
        <v>214.9</v>
      </c>
    </row>
    <row r="433" spans="7:111">
      <c r="G433"/>
      <c r="H433"/>
      <c r="AW433"/>
      <c r="AX433"/>
      <c r="AY433"/>
      <c r="AZ433"/>
      <c r="BA433"/>
      <c r="BJ433" s="8" t="s">
        <v>1617</v>
      </c>
      <c r="BK433" s="39">
        <v>1</v>
      </c>
      <c r="BL433" s="39">
        <v>1000</v>
      </c>
      <c r="BM433"/>
      <c r="BP433"/>
      <c r="BQ433"/>
      <c r="BR433"/>
      <c r="BV433" s="8" t="s">
        <v>2644</v>
      </c>
      <c r="BW433" s="39">
        <v>5</v>
      </c>
      <c r="BX433" s="39">
        <v>2788.9100000000003</v>
      </c>
      <c r="CA433" s="8" t="s">
        <v>2646</v>
      </c>
      <c r="CB433" s="39">
        <v>29</v>
      </c>
      <c r="CC433" s="39">
        <v>25323.070000000003</v>
      </c>
      <c r="CF433" s="8" t="s">
        <v>2592</v>
      </c>
      <c r="CG433" s="39">
        <v>1</v>
      </c>
      <c r="CH433" s="39">
        <v>1550.7</v>
      </c>
      <c r="CK433"/>
      <c r="CL433"/>
      <c r="CM433"/>
      <c r="CZ433" s="8" t="s">
        <v>565</v>
      </c>
      <c r="DA433" s="39">
        <v>1</v>
      </c>
      <c r="DB433" s="39">
        <v>3750</v>
      </c>
      <c r="DE433" s="8" t="s">
        <v>2592</v>
      </c>
      <c r="DF433" s="39">
        <v>1</v>
      </c>
      <c r="DG433" s="39">
        <v>1550.7</v>
      </c>
    </row>
    <row r="434" spans="7:111">
      <c r="G434"/>
      <c r="H434"/>
      <c r="AW434"/>
      <c r="AX434"/>
      <c r="AY434"/>
      <c r="AZ434"/>
      <c r="BA434"/>
      <c r="BJ434" s="8" t="s">
        <v>1631</v>
      </c>
      <c r="BK434" s="39">
        <v>1</v>
      </c>
      <c r="BL434" s="39">
        <v>120</v>
      </c>
      <c r="BM434"/>
      <c r="BP434"/>
      <c r="BQ434"/>
      <c r="BR434"/>
      <c r="BV434" s="8" t="s">
        <v>1370</v>
      </c>
      <c r="BW434" s="39">
        <v>1</v>
      </c>
      <c r="BX434" s="39">
        <v>9627.19</v>
      </c>
      <c r="CA434" s="8" t="s">
        <v>2124</v>
      </c>
      <c r="CB434" s="39">
        <v>59</v>
      </c>
      <c r="CC434" s="39">
        <v>61793.049999999996</v>
      </c>
      <c r="CF434" s="8" t="s">
        <v>2009</v>
      </c>
      <c r="CG434" s="39">
        <v>1</v>
      </c>
      <c r="CH434" s="39">
        <v>400</v>
      </c>
      <c r="CK434"/>
      <c r="CL434"/>
      <c r="CM434"/>
      <c r="CZ434" s="8" t="s">
        <v>838</v>
      </c>
      <c r="DA434" s="39">
        <v>2</v>
      </c>
      <c r="DB434" s="39">
        <v>2000.7</v>
      </c>
      <c r="DE434" s="8" t="s">
        <v>2009</v>
      </c>
      <c r="DF434" s="39">
        <v>1</v>
      </c>
      <c r="DG434" s="39">
        <v>400</v>
      </c>
    </row>
    <row r="435" spans="7:111">
      <c r="G435"/>
      <c r="H435"/>
      <c r="AW435"/>
      <c r="AX435"/>
      <c r="AY435"/>
      <c r="AZ435"/>
      <c r="BA435"/>
      <c r="BJ435" s="8" t="s">
        <v>1624</v>
      </c>
      <c r="BK435" s="39">
        <v>1</v>
      </c>
      <c r="BL435" s="39">
        <v>600</v>
      </c>
      <c r="BM435"/>
      <c r="BP435"/>
      <c r="BQ435"/>
      <c r="BR435"/>
      <c r="BV435" s="8" t="s">
        <v>2661</v>
      </c>
      <c r="BW435" s="39">
        <v>3</v>
      </c>
      <c r="BX435" s="39">
        <v>5125</v>
      </c>
      <c r="CA435" s="8" t="s">
        <v>42</v>
      </c>
      <c r="CB435" s="39">
        <v>216</v>
      </c>
      <c r="CC435" s="39">
        <v>157227.20000000001</v>
      </c>
      <c r="CF435" s="8" t="s">
        <v>2237</v>
      </c>
      <c r="CG435" s="39">
        <v>5</v>
      </c>
      <c r="CH435" s="39">
        <v>1635</v>
      </c>
      <c r="CK435"/>
      <c r="CL435"/>
      <c r="CM435"/>
      <c r="CZ435" s="8" t="s">
        <v>345</v>
      </c>
      <c r="DA435" s="39">
        <v>2</v>
      </c>
      <c r="DB435" s="39">
        <v>537.86</v>
      </c>
      <c r="DE435" s="8" t="s">
        <v>2237</v>
      </c>
      <c r="DF435" s="39">
        <v>5</v>
      </c>
      <c r="DG435" s="39">
        <v>1635</v>
      </c>
    </row>
    <row r="436" spans="7:111">
      <c r="G436"/>
      <c r="H436"/>
      <c r="AW436"/>
      <c r="AX436"/>
      <c r="AY436"/>
      <c r="AZ436"/>
      <c r="BA436"/>
      <c r="BJ436" s="8" t="s">
        <v>1660</v>
      </c>
      <c r="BK436" s="39">
        <v>1</v>
      </c>
      <c r="BL436" s="39">
        <v>456</v>
      </c>
      <c r="BM436"/>
      <c r="BP436"/>
      <c r="BQ436"/>
      <c r="BR436"/>
      <c r="BV436" s="8" t="s">
        <v>2659</v>
      </c>
      <c r="BW436" s="39">
        <v>3</v>
      </c>
      <c r="BX436" s="39">
        <v>2086.7799999999997</v>
      </c>
      <c r="CA436" s="8" t="s">
        <v>41</v>
      </c>
      <c r="CB436" s="39">
        <v>863</v>
      </c>
      <c r="CC436" s="39">
        <v>671100.63</v>
      </c>
      <c r="CF436" s="8" t="s">
        <v>2060</v>
      </c>
      <c r="CG436" s="39">
        <v>2</v>
      </c>
      <c r="CH436" s="39">
        <v>1095.76</v>
      </c>
      <c r="CK436"/>
      <c r="CL436"/>
      <c r="CM436"/>
      <c r="CZ436" s="8" t="s">
        <v>766</v>
      </c>
      <c r="DA436" s="39">
        <v>17</v>
      </c>
      <c r="DB436" s="39">
        <v>434.69</v>
      </c>
      <c r="DE436" s="8" t="s">
        <v>2060</v>
      </c>
      <c r="DF436" s="39">
        <v>2</v>
      </c>
      <c r="DG436" s="39">
        <v>1095.76</v>
      </c>
    </row>
    <row r="437" spans="7:111">
      <c r="G437"/>
      <c r="H437"/>
      <c r="AW437"/>
      <c r="AX437"/>
      <c r="AY437"/>
      <c r="AZ437"/>
      <c r="BA437"/>
      <c r="BJ437" s="8" t="s">
        <v>1616</v>
      </c>
      <c r="BK437" s="39">
        <v>1</v>
      </c>
      <c r="BL437" s="39">
        <v>296.61</v>
      </c>
      <c r="BM437"/>
      <c r="BP437"/>
      <c r="BQ437"/>
      <c r="BR437"/>
      <c r="BV437" s="8" t="s">
        <v>1223</v>
      </c>
      <c r="BW437" s="39">
        <v>3</v>
      </c>
      <c r="BX437" s="39">
        <v>425</v>
      </c>
      <c r="CA437"/>
      <c r="CB437"/>
      <c r="CC437"/>
      <c r="CF437" s="8" t="s">
        <v>2041</v>
      </c>
      <c r="CG437" s="39">
        <v>2</v>
      </c>
      <c r="CH437" s="39">
        <v>234.47</v>
      </c>
      <c r="CK437"/>
      <c r="CL437"/>
      <c r="CM437"/>
      <c r="CZ437" s="8" t="s">
        <v>293</v>
      </c>
      <c r="DA437" s="39">
        <v>4</v>
      </c>
      <c r="DB437" s="39">
        <v>512.36</v>
      </c>
      <c r="DE437" s="8" t="s">
        <v>2041</v>
      </c>
      <c r="DF437" s="39">
        <v>2</v>
      </c>
      <c r="DG437" s="39">
        <v>234.47</v>
      </c>
    </row>
    <row r="438" spans="7:111">
      <c r="G438"/>
      <c r="H438"/>
      <c r="AW438"/>
      <c r="AX438"/>
      <c r="AY438"/>
      <c r="AZ438"/>
      <c r="BA438"/>
      <c r="BJ438" s="8" t="s">
        <v>1653</v>
      </c>
      <c r="BK438" s="39">
        <v>1</v>
      </c>
      <c r="BL438" s="39">
        <v>175</v>
      </c>
      <c r="BM438"/>
      <c r="BP438"/>
      <c r="BQ438"/>
      <c r="BR438"/>
      <c r="BV438" s="8" t="s">
        <v>1050</v>
      </c>
      <c r="BW438" s="39">
        <v>5</v>
      </c>
      <c r="BX438" s="39">
        <v>4533.47</v>
      </c>
      <c r="CA438"/>
      <c r="CB438"/>
      <c r="CC438"/>
      <c r="CF438" s="8" t="s">
        <v>2084</v>
      </c>
      <c r="CG438" s="39">
        <v>3</v>
      </c>
      <c r="CH438" s="39">
        <v>138.96</v>
      </c>
      <c r="CK438"/>
      <c r="CL438"/>
      <c r="CM438"/>
      <c r="CZ438" s="8" t="s">
        <v>514</v>
      </c>
      <c r="DA438" s="39">
        <v>1</v>
      </c>
      <c r="DB438" s="39">
        <v>238.98</v>
      </c>
      <c r="DE438" s="8" t="s">
        <v>2084</v>
      </c>
      <c r="DF438" s="39">
        <v>3</v>
      </c>
      <c r="DG438" s="39">
        <v>138.96</v>
      </c>
    </row>
    <row r="439" spans="7:111">
      <c r="G439"/>
      <c r="H439"/>
      <c r="AW439"/>
      <c r="AX439"/>
      <c r="AY439"/>
      <c r="AZ439"/>
      <c r="BA439"/>
      <c r="BJ439" s="8" t="s">
        <v>1611</v>
      </c>
      <c r="BK439" s="39">
        <v>1</v>
      </c>
      <c r="BL439" s="39">
        <v>1640</v>
      </c>
      <c r="BM439"/>
      <c r="BP439"/>
      <c r="BQ439"/>
      <c r="BR439"/>
      <c r="BV439" s="8" t="s">
        <v>2652</v>
      </c>
      <c r="BW439" s="39">
        <v>37</v>
      </c>
      <c r="BX439" s="39">
        <v>6568.9000000000005</v>
      </c>
      <c r="CA439"/>
      <c r="CB439"/>
      <c r="CC439"/>
      <c r="CF439" s="8" t="s">
        <v>2158</v>
      </c>
      <c r="CG439" s="39">
        <v>8</v>
      </c>
      <c r="CH439" s="39">
        <v>3275.59</v>
      </c>
      <c r="CK439"/>
      <c r="CL439"/>
      <c r="CM439"/>
      <c r="CZ439" s="8" t="s">
        <v>1005</v>
      </c>
      <c r="DA439" s="39">
        <v>1</v>
      </c>
      <c r="DB439" s="39">
        <v>9657.44</v>
      </c>
      <c r="DE439" s="8" t="s">
        <v>2158</v>
      </c>
      <c r="DF439" s="39">
        <v>8</v>
      </c>
      <c r="DG439" s="39">
        <v>3275.59</v>
      </c>
    </row>
    <row r="440" spans="7:111">
      <c r="G440"/>
      <c r="H440"/>
      <c r="AW440"/>
      <c r="AX440"/>
      <c r="AY440"/>
      <c r="AZ440"/>
      <c r="BA440"/>
      <c r="BJ440" s="8" t="s">
        <v>1615</v>
      </c>
      <c r="BK440" s="39">
        <v>1</v>
      </c>
      <c r="BL440" s="39">
        <v>338.98</v>
      </c>
      <c r="BM440"/>
      <c r="BP440"/>
      <c r="BQ440"/>
      <c r="BR440"/>
      <c r="BV440" s="8" t="s">
        <v>1259</v>
      </c>
      <c r="BW440" s="39">
        <v>1</v>
      </c>
      <c r="BX440" s="39">
        <v>101.7</v>
      </c>
      <c r="CA440"/>
      <c r="CB440"/>
      <c r="CC440"/>
      <c r="CF440" s="8" t="s">
        <v>1557</v>
      </c>
      <c r="CG440" s="39">
        <v>3</v>
      </c>
      <c r="CH440" s="39">
        <v>444.06999999999994</v>
      </c>
      <c r="CK440"/>
      <c r="CL440"/>
      <c r="CM440"/>
      <c r="CZ440" s="8" t="s">
        <v>760</v>
      </c>
      <c r="DA440" s="39">
        <v>1</v>
      </c>
      <c r="DB440" s="39">
        <v>1900</v>
      </c>
      <c r="DE440" s="8" t="s">
        <v>1557</v>
      </c>
      <c r="DF440" s="39">
        <v>3</v>
      </c>
      <c r="DG440" s="39">
        <v>444.06999999999994</v>
      </c>
    </row>
    <row r="441" spans="7:111">
      <c r="G441"/>
      <c r="H441"/>
      <c r="AW441"/>
      <c r="AX441"/>
      <c r="AY441"/>
      <c r="AZ441"/>
      <c r="BA441"/>
      <c r="BJ441" s="8" t="s">
        <v>1673</v>
      </c>
      <c r="BK441" s="39">
        <v>2</v>
      </c>
      <c r="BL441" s="39">
        <v>430</v>
      </c>
      <c r="BM441"/>
      <c r="BP441"/>
      <c r="BQ441"/>
      <c r="BR441"/>
      <c r="BV441" s="8" t="s">
        <v>148</v>
      </c>
      <c r="BW441" s="39">
        <v>7</v>
      </c>
      <c r="BX441" s="39">
        <v>2931.23</v>
      </c>
      <c r="CA441"/>
      <c r="CB441"/>
      <c r="CC441"/>
      <c r="CF441" s="8" t="s">
        <v>1444</v>
      </c>
      <c r="CG441" s="39">
        <v>2</v>
      </c>
      <c r="CH441" s="39">
        <v>6103.28</v>
      </c>
      <c r="CK441"/>
      <c r="CL441"/>
      <c r="CM441"/>
      <c r="CZ441" s="8" t="s">
        <v>353</v>
      </c>
      <c r="DA441" s="39">
        <v>1</v>
      </c>
      <c r="DB441" s="39">
        <v>422.88</v>
      </c>
      <c r="DE441" s="8" t="s">
        <v>1444</v>
      </c>
      <c r="DF441" s="39">
        <v>2</v>
      </c>
      <c r="DG441" s="39">
        <v>6103.28</v>
      </c>
    </row>
    <row r="442" spans="7:111">
      <c r="G442"/>
      <c r="H442"/>
      <c r="AW442"/>
      <c r="AX442"/>
      <c r="AY442"/>
      <c r="AZ442"/>
      <c r="BA442"/>
      <c r="BJ442" s="8" t="s">
        <v>1674</v>
      </c>
      <c r="BK442" s="39">
        <v>1</v>
      </c>
      <c r="BL442" s="39">
        <v>2430</v>
      </c>
      <c r="BM442"/>
      <c r="BP442"/>
      <c r="BQ442"/>
      <c r="BR442"/>
      <c r="BV442" s="8" t="s">
        <v>2662</v>
      </c>
      <c r="BW442" s="39">
        <v>5</v>
      </c>
      <c r="BX442" s="39">
        <v>4920.34</v>
      </c>
      <c r="CA442"/>
      <c r="CB442"/>
      <c r="CC442"/>
      <c r="CF442" s="8" t="s">
        <v>1221</v>
      </c>
      <c r="CG442" s="39">
        <v>1</v>
      </c>
      <c r="CH442" s="39">
        <v>156.78</v>
      </c>
      <c r="CK442"/>
      <c r="CL442"/>
      <c r="CM442"/>
      <c r="CZ442" s="8" t="s">
        <v>908</v>
      </c>
      <c r="DA442" s="39">
        <v>7</v>
      </c>
      <c r="DB442" s="39">
        <v>1327.9599999999998</v>
      </c>
      <c r="DE442" s="8" t="s">
        <v>1221</v>
      </c>
      <c r="DF442" s="39">
        <v>1</v>
      </c>
      <c r="DG442" s="39">
        <v>156.78</v>
      </c>
    </row>
    <row r="443" spans="7:111">
      <c r="G443"/>
      <c r="H443"/>
      <c r="AW443"/>
      <c r="AX443"/>
      <c r="AY443"/>
      <c r="AZ443"/>
      <c r="BA443"/>
      <c r="BJ443" s="8" t="s">
        <v>1661</v>
      </c>
      <c r="BK443" s="39">
        <v>1</v>
      </c>
      <c r="BL443" s="39">
        <v>560</v>
      </c>
      <c r="BM443"/>
      <c r="BP443"/>
      <c r="BQ443"/>
      <c r="BR443"/>
      <c r="BV443" s="8" t="s">
        <v>1504</v>
      </c>
      <c r="BW443" s="39">
        <v>1</v>
      </c>
      <c r="BX443" s="39">
        <v>2000</v>
      </c>
      <c r="CA443"/>
      <c r="CB443"/>
      <c r="CC443"/>
      <c r="CF443" s="8" t="s">
        <v>2301</v>
      </c>
      <c r="CG443" s="39">
        <v>1</v>
      </c>
      <c r="CH443" s="39">
        <v>48.14</v>
      </c>
      <c r="CK443"/>
      <c r="CL443"/>
      <c r="CM443"/>
      <c r="CZ443" s="8" t="s">
        <v>940</v>
      </c>
      <c r="DA443" s="39">
        <v>1</v>
      </c>
      <c r="DB443" s="39">
        <v>182.5</v>
      </c>
      <c r="DE443" s="8" t="s">
        <v>2301</v>
      </c>
      <c r="DF443" s="39">
        <v>1</v>
      </c>
      <c r="DG443" s="39">
        <v>48.14</v>
      </c>
    </row>
    <row r="444" spans="7:111">
      <c r="G444"/>
      <c r="H444"/>
      <c r="AW444"/>
      <c r="AX444"/>
      <c r="AY444"/>
      <c r="AZ444"/>
      <c r="BA444"/>
      <c r="BJ444" s="8" t="s">
        <v>1645</v>
      </c>
      <c r="BK444" s="39">
        <v>1</v>
      </c>
      <c r="BL444" s="39">
        <v>2400</v>
      </c>
      <c r="BM444"/>
      <c r="BP444"/>
      <c r="BQ444"/>
      <c r="BR444"/>
      <c r="BV444" s="8" t="s">
        <v>1046</v>
      </c>
      <c r="BW444" s="39">
        <v>9</v>
      </c>
      <c r="BX444" s="39">
        <v>8769.67</v>
      </c>
      <c r="CA444"/>
      <c r="CB444"/>
      <c r="CC444"/>
      <c r="CF444" s="8" t="s">
        <v>2081</v>
      </c>
      <c r="CG444" s="39">
        <v>1</v>
      </c>
      <c r="CH444" s="39">
        <v>50.85</v>
      </c>
      <c r="CK444"/>
      <c r="CL444"/>
      <c r="CM444"/>
      <c r="CZ444" s="8" t="s">
        <v>392</v>
      </c>
      <c r="DA444" s="39">
        <v>17</v>
      </c>
      <c r="DB444" s="39">
        <v>23467.48</v>
      </c>
      <c r="DE444" s="8" t="s">
        <v>2081</v>
      </c>
      <c r="DF444" s="39">
        <v>1</v>
      </c>
      <c r="DG444" s="39">
        <v>50.85</v>
      </c>
    </row>
    <row r="445" spans="7:111">
      <c r="G445"/>
      <c r="H445"/>
      <c r="AW445"/>
      <c r="AX445"/>
      <c r="AY445"/>
      <c r="AZ445"/>
      <c r="BA445"/>
      <c r="BJ445" s="8" t="s">
        <v>1623</v>
      </c>
      <c r="BK445" s="39">
        <v>1</v>
      </c>
      <c r="BL445" s="39">
        <v>880</v>
      </c>
      <c r="BM445"/>
      <c r="BP445"/>
      <c r="BQ445"/>
      <c r="BR445"/>
      <c r="BV445" s="8" t="s">
        <v>2645</v>
      </c>
      <c r="BW445" s="39">
        <v>248</v>
      </c>
      <c r="BX445" s="39">
        <v>122026.37000000001</v>
      </c>
      <c r="CA445"/>
      <c r="CB445"/>
      <c r="CC445"/>
      <c r="CF445" s="8" t="s">
        <v>2122</v>
      </c>
      <c r="CG445" s="39">
        <v>1</v>
      </c>
      <c r="CH445" s="39">
        <v>48</v>
      </c>
      <c r="CK445"/>
      <c r="CL445"/>
      <c r="CM445"/>
      <c r="CZ445" s="8" t="s">
        <v>2651</v>
      </c>
      <c r="DA445" s="39">
        <v>1</v>
      </c>
      <c r="DB445" s="39">
        <v>355.08</v>
      </c>
      <c r="DE445" s="8" t="s">
        <v>2122</v>
      </c>
      <c r="DF445" s="39">
        <v>1</v>
      </c>
      <c r="DG445" s="39">
        <v>48</v>
      </c>
    </row>
    <row r="446" spans="7:111">
      <c r="G446"/>
      <c r="H446"/>
      <c r="AW446"/>
      <c r="AX446"/>
      <c r="AY446"/>
      <c r="AZ446"/>
      <c r="BA446"/>
      <c r="BJ446" s="8" t="s">
        <v>1609</v>
      </c>
      <c r="BK446" s="39">
        <v>1</v>
      </c>
      <c r="BL446" s="39">
        <v>2170</v>
      </c>
      <c r="BM446"/>
      <c r="BP446"/>
      <c r="BQ446"/>
      <c r="BR446"/>
      <c r="BV446" s="8" t="s">
        <v>1097</v>
      </c>
      <c r="BW446" s="39">
        <v>17</v>
      </c>
      <c r="BX446" s="39">
        <v>517.8599999999999</v>
      </c>
      <c r="CA446"/>
      <c r="CB446"/>
      <c r="CC446"/>
      <c r="CF446" s="8" t="s">
        <v>2039</v>
      </c>
      <c r="CG446" s="39">
        <v>1</v>
      </c>
      <c r="CH446" s="39">
        <v>10.59</v>
      </c>
      <c r="CK446"/>
      <c r="CL446"/>
      <c r="CM446"/>
      <c r="CZ446" s="8" t="s">
        <v>744</v>
      </c>
      <c r="DA446" s="39">
        <v>1</v>
      </c>
      <c r="DB446" s="39">
        <v>254.24</v>
      </c>
      <c r="DE446" s="8" t="s">
        <v>2039</v>
      </c>
      <c r="DF446" s="39">
        <v>1</v>
      </c>
      <c r="DG446" s="39">
        <v>10.59</v>
      </c>
    </row>
    <row r="447" spans="7:111">
      <c r="G447"/>
      <c r="H447"/>
      <c r="AW447"/>
      <c r="AX447"/>
      <c r="AY447"/>
      <c r="AZ447"/>
      <c r="BA447"/>
      <c r="BJ447" s="8" t="s">
        <v>1642</v>
      </c>
      <c r="BK447" s="39">
        <v>1</v>
      </c>
      <c r="BL447" s="39">
        <v>594.59</v>
      </c>
      <c r="BM447"/>
      <c r="BP447"/>
      <c r="BQ447"/>
      <c r="BR447"/>
      <c r="BV447" s="8" t="s">
        <v>1283</v>
      </c>
      <c r="BW447" s="39">
        <v>5</v>
      </c>
      <c r="BX447" s="39">
        <v>463.56</v>
      </c>
      <c r="CA447"/>
      <c r="CB447"/>
      <c r="CC447"/>
      <c r="CF447" s="8" t="s">
        <v>2033</v>
      </c>
      <c r="CG447" s="39">
        <v>1</v>
      </c>
      <c r="CH447" s="39">
        <v>101.7</v>
      </c>
      <c r="CK447"/>
      <c r="CL447"/>
      <c r="CM447"/>
      <c r="CZ447" s="8" t="s">
        <v>331</v>
      </c>
      <c r="DA447" s="39">
        <v>1</v>
      </c>
      <c r="DB447" s="39">
        <v>141.5</v>
      </c>
      <c r="DE447" s="8" t="s">
        <v>2033</v>
      </c>
      <c r="DF447" s="39">
        <v>1</v>
      </c>
      <c r="DG447" s="39">
        <v>101.7</v>
      </c>
    </row>
    <row r="448" spans="7:111">
      <c r="G448"/>
      <c r="H448"/>
      <c r="AW448"/>
      <c r="AX448"/>
      <c r="AY448"/>
      <c r="AZ448"/>
      <c r="BA448"/>
      <c r="BJ448" s="8" t="s">
        <v>1675</v>
      </c>
      <c r="BK448" s="39">
        <v>1</v>
      </c>
      <c r="BL448" s="39">
        <v>110</v>
      </c>
      <c r="BM448"/>
      <c r="BP448"/>
      <c r="BQ448"/>
      <c r="BR448"/>
      <c r="BV448" s="8" t="s">
        <v>1040</v>
      </c>
      <c r="BW448" s="39">
        <v>186</v>
      </c>
      <c r="BX448" s="39">
        <v>382795.69999999995</v>
      </c>
      <c r="CA448"/>
      <c r="CB448"/>
      <c r="CC448"/>
      <c r="CF448" s="8" t="s">
        <v>2663</v>
      </c>
      <c r="CG448" s="39">
        <v>4</v>
      </c>
      <c r="CH448" s="39">
        <v>9114.41</v>
      </c>
      <c r="CK448"/>
      <c r="CL448"/>
      <c r="CM448"/>
      <c r="CZ448" s="8" t="s">
        <v>449</v>
      </c>
      <c r="DA448" s="39">
        <v>4</v>
      </c>
      <c r="DB448" s="39">
        <v>693.13000000000011</v>
      </c>
      <c r="DE448" s="8" t="s">
        <v>2663</v>
      </c>
      <c r="DF448" s="39">
        <v>4</v>
      </c>
      <c r="DG448" s="39">
        <v>9114.41</v>
      </c>
    </row>
    <row r="449" spans="7:111">
      <c r="G449"/>
      <c r="H449"/>
      <c r="AW449"/>
      <c r="AX449"/>
      <c r="AY449"/>
      <c r="AZ449"/>
      <c r="BA449"/>
      <c r="BJ449" s="8" t="s">
        <v>1666</v>
      </c>
      <c r="BK449" s="39">
        <v>1</v>
      </c>
      <c r="BL449" s="39">
        <v>240</v>
      </c>
      <c r="BM449"/>
      <c r="BP449"/>
      <c r="BQ449"/>
      <c r="BR449"/>
      <c r="BV449" s="8" t="s">
        <v>1112</v>
      </c>
      <c r="BW449" s="39">
        <v>57</v>
      </c>
      <c r="BX449" s="39">
        <v>27872.369999999984</v>
      </c>
      <c r="CA449"/>
      <c r="CB449"/>
      <c r="CC449"/>
      <c r="CF449" s="8" t="s">
        <v>2225</v>
      </c>
      <c r="CG449" s="39">
        <v>10</v>
      </c>
      <c r="CH449" s="39">
        <v>8533.880000000001</v>
      </c>
      <c r="CK449"/>
      <c r="CL449"/>
      <c r="CM449"/>
      <c r="CZ449" s="8" t="s">
        <v>769</v>
      </c>
      <c r="DA449" s="39">
        <v>1</v>
      </c>
      <c r="DB449" s="39">
        <v>5052</v>
      </c>
      <c r="DE449" s="8" t="s">
        <v>2225</v>
      </c>
      <c r="DF449" s="39">
        <v>10</v>
      </c>
      <c r="DG449" s="39">
        <v>8533.880000000001</v>
      </c>
    </row>
    <row r="450" spans="7:111">
      <c r="G450"/>
      <c r="H450"/>
      <c r="AW450"/>
      <c r="AX450"/>
      <c r="AY450"/>
      <c r="AZ450"/>
      <c r="BA450"/>
      <c r="BJ450" s="8" t="s">
        <v>1643</v>
      </c>
      <c r="BK450" s="39">
        <v>1</v>
      </c>
      <c r="BL450" s="39">
        <v>2470</v>
      </c>
      <c r="BM450"/>
      <c r="BP450"/>
      <c r="BQ450"/>
      <c r="BR450"/>
      <c r="BV450" s="8" t="s">
        <v>1387</v>
      </c>
      <c r="BW450" s="39">
        <v>56</v>
      </c>
      <c r="BX450" s="39">
        <v>40648.270000000004</v>
      </c>
      <c r="CA450"/>
      <c r="CB450"/>
      <c r="CC450"/>
      <c r="CF450" s="8" t="s">
        <v>1982</v>
      </c>
      <c r="CG450" s="39">
        <v>1</v>
      </c>
      <c r="CH450" s="39">
        <v>148.31</v>
      </c>
      <c r="CK450"/>
      <c r="CL450"/>
      <c r="CM450"/>
      <c r="CZ450" s="8" t="s">
        <v>535</v>
      </c>
      <c r="DA450" s="39">
        <v>49</v>
      </c>
      <c r="DB450" s="39">
        <v>994.46000000000015</v>
      </c>
      <c r="DE450" s="8" t="s">
        <v>1982</v>
      </c>
      <c r="DF450" s="39">
        <v>1</v>
      </c>
      <c r="DG450" s="39">
        <v>148.31</v>
      </c>
    </row>
    <row r="451" spans="7:111">
      <c r="G451"/>
      <c r="H451"/>
      <c r="AW451"/>
      <c r="AX451"/>
      <c r="AY451"/>
      <c r="AZ451"/>
      <c r="BA451"/>
      <c r="BJ451" s="8" t="s">
        <v>1620</v>
      </c>
      <c r="BK451" s="39">
        <v>1</v>
      </c>
      <c r="BL451" s="39">
        <v>1200</v>
      </c>
      <c r="BM451"/>
      <c r="BP451"/>
      <c r="BQ451"/>
      <c r="BR451"/>
      <c r="BV451" s="8" t="s">
        <v>1211</v>
      </c>
      <c r="BW451" s="39">
        <v>2</v>
      </c>
      <c r="BX451" s="39">
        <v>300</v>
      </c>
      <c r="CA451"/>
      <c r="CB451"/>
      <c r="CC451"/>
      <c r="CF451" s="8" t="s">
        <v>1983</v>
      </c>
      <c r="CG451" s="39">
        <v>1</v>
      </c>
      <c r="CH451" s="39">
        <v>148.31</v>
      </c>
      <c r="CK451"/>
      <c r="CL451"/>
      <c r="CM451"/>
      <c r="CZ451" s="8" t="s">
        <v>192</v>
      </c>
      <c r="DA451" s="39">
        <v>2</v>
      </c>
      <c r="DB451" s="39">
        <v>196.69</v>
      </c>
      <c r="DE451" s="8" t="s">
        <v>1983</v>
      </c>
      <c r="DF451" s="39">
        <v>1</v>
      </c>
      <c r="DG451" s="39">
        <v>148.31</v>
      </c>
    </row>
    <row r="452" spans="7:111">
      <c r="G452"/>
      <c r="H452"/>
      <c r="AW452"/>
      <c r="AX452"/>
      <c r="AY452"/>
      <c r="AZ452"/>
      <c r="BA452"/>
      <c r="BJ452" s="8" t="s">
        <v>1622</v>
      </c>
      <c r="BK452" s="39">
        <v>1</v>
      </c>
      <c r="BL452" s="39">
        <v>308</v>
      </c>
      <c r="BM452"/>
      <c r="BP452"/>
      <c r="BQ452"/>
      <c r="BR452"/>
      <c r="BV452" s="8" t="s">
        <v>1163</v>
      </c>
      <c r="BW452" s="39">
        <v>2</v>
      </c>
      <c r="BX452" s="39">
        <v>12.46</v>
      </c>
      <c r="CA452"/>
      <c r="CB452"/>
      <c r="CC452"/>
      <c r="CF452" s="8" t="s">
        <v>2217</v>
      </c>
      <c r="CG452" s="39">
        <v>43</v>
      </c>
      <c r="CH452" s="39">
        <v>11878.999999999998</v>
      </c>
      <c r="CK452"/>
      <c r="CL452"/>
      <c r="CM452"/>
      <c r="CZ452" s="8" t="s">
        <v>511</v>
      </c>
      <c r="DA452" s="39">
        <v>2</v>
      </c>
      <c r="DB452" s="39">
        <v>150</v>
      </c>
      <c r="DE452" s="8" t="s">
        <v>2217</v>
      </c>
      <c r="DF452" s="39">
        <v>43</v>
      </c>
      <c r="DG452" s="39">
        <v>11878.999999999998</v>
      </c>
    </row>
    <row r="453" spans="7:111">
      <c r="G453"/>
      <c r="H453"/>
      <c r="AW453"/>
      <c r="AX453"/>
      <c r="AY453"/>
      <c r="AZ453"/>
      <c r="BA453"/>
      <c r="BJ453" s="8" t="s">
        <v>1621</v>
      </c>
      <c r="BK453" s="39">
        <v>1</v>
      </c>
      <c r="BL453" s="39">
        <v>200</v>
      </c>
      <c r="BM453"/>
      <c r="BP453"/>
      <c r="BQ453"/>
      <c r="BR453"/>
      <c r="BV453" s="8" t="s">
        <v>1206</v>
      </c>
      <c r="BW453" s="39">
        <v>2</v>
      </c>
      <c r="BX453" s="39">
        <v>218.64</v>
      </c>
      <c r="CA453"/>
      <c r="CB453"/>
      <c r="CC453"/>
      <c r="CF453" s="8" t="s">
        <v>2017</v>
      </c>
      <c r="CG453" s="39">
        <v>7</v>
      </c>
      <c r="CH453" s="39">
        <v>208.22000000000003</v>
      </c>
      <c r="CK453"/>
      <c r="CL453"/>
      <c r="CM453"/>
      <c r="CZ453" s="8" t="s">
        <v>475</v>
      </c>
      <c r="DA453" s="39">
        <v>1</v>
      </c>
      <c r="DB453" s="39">
        <v>101.7</v>
      </c>
      <c r="DE453" s="8" t="s">
        <v>2017</v>
      </c>
      <c r="DF453" s="39">
        <v>7</v>
      </c>
      <c r="DG453" s="39">
        <v>208.22000000000003</v>
      </c>
    </row>
    <row r="454" spans="7:111">
      <c r="G454"/>
      <c r="H454"/>
      <c r="AW454"/>
      <c r="AX454"/>
      <c r="AY454"/>
      <c r="AZ454"/>
      <c r="BA454"/>
      <c r="BJ454" s="8" t="s">
        <v>1650</v>
      </c>
      <c r="BK454" s="39">
        <v>1</v>
      </c>
      <c r="BL454" s="39">
        <v>422.88</v>
      </c>
      <c r="BM454"/>
      <c r="BP454"/>
      <c r="BQ454"/>
      <c r="BR454"/>
      <c r="BV454" s="8" t="s">
        <v>1412</v>
      </c>
      <c r="BW454" s="39">
        <v>10</v>
      </c>
      <c r="BX454" s="39">
        <v>203.63</v>
      </c>
      <c r="CA454"/>
      <c r="CB454"/>
      <c r="CC454"/>
      <c r="CF454" s="8" t="s">
        <v>2133</v>
      </c>
      <c r="CG454" s="39">
        <v>1</v>
      </c>
      <c r="CH454" s="39">
        <v>210.17</v>
      </c>
      <c r="CK454"/>
      <c r="CL454"/>
      <c r="CM454"/>
      <c r="CZ454" s="8" t="s">
        <v>529</v>
      </c>
      <c r="DA454" s="39">
        <v>4</v>
      </c>
      <c r="DB454" s="39">
        <v>100.27000000000001</v>
      </c>
      <c r="DE454" s="8" t="s">
        <v>2133</v>
      </c>
      <c r="DF454" s="39">
        <v>1</v>
      </c>
      <c r="DG454" s="39">
        <v>210.17</v>
      </c>
    </row>
    <row r="455" spans="7:111">
      <c r="G455"/>
      <c r="H455"/>
      <c r="AW455"/>
      <c r="AX455"/>
      <c r="AY455"/>
      <c r="AZ455"/>
      <c r="BA455"/>
      <c r="BJ455" s="8" t="s">
        <v>1676</v>
      </c>
      <c r="BK455" s="39">
        <v>1</v>
      </c>
      <c r="BL455" s="39">
        <v>150</v>
      </c>
      <c r="BM455"/>
      <c r="BP455"/>
      <c r="BQ455"/>
      <c r="BR455"/>
      <c r="BV455" s="8" t="s">
        <v>1190</v>
      </c>
      <c r="BW455" s="39">
        <v>4</v>
      </c>
      <c r="BX455" s="39">
        <v>2112.3599999999997</v>
      </c>
      <c r="CA455"/>
      <c r="CB455"/>
      <c r="CC455"/>
      <c r="CF455" s="8" t="s">
        <v>2218</v>
      </c>
      <c r="CG455" s="39">
        <v>144</v>
      </c>
      <c r="CH455" s="39">
        <v>55942.98000000001</v>
      </c>
      <c r="CK455"/>
      <c r="CL455"/>
      <c r="CM455"/>
      <c r="CZ455" s="8" t="s">
        <v>924</v>
      </c>
      <c r="DA455" s="39">
        <v>1</v>
      </c>
      <c r="DB455" s="39">
        <v>135</v>
      </c>
      <c r="DE455" s="8" t="s">
        <v>2218</v>
      </c>
      <c r="DF455" s="39">
        <v>144</v>
      </c>
      <c r="DG455" s="39">
        <v>55942.98000000001</v>
      </c>
    </row>
    <row r="456" spans="7:111">
      <c r="G456"/>
      <c r="H456"/>
      <c r="AW456"/>
      <c r="AX456"/>
      <c r="AY456"/>
      <c r="AZ456"/>
      <c r="BA456"/>
      <c r="BJ456" s="8" t="s">
        <v>1655</v>
      </c>
      <c r="BK456" s="39">
        <v>1</v>
      </c>
      <c r="BL456" s="39">
        <v>1500</v>
      </c>
      <c r="BM456"/>
      <c r="BP456"/>
      <c r="BQ456"/>
      <c r="BR456"/>
      <c r="BV456" s="8" t="s">
        <v>1056</v>
      </c>
      <c r="BW456" s="39">
        <v>3</v>
      </c>
      <c r="BX456" s="39">
        <v>425</v>
      </c>
      <c r="CA456"/>
      <c r="CB456"/>
      <c r="CC456"/>
      <c r="CF456" s="8" t="s">
        <v>1985</v>
      </c>
      <c r="CG456" s="39">
        <v>1</v>
      </c>
      <c r="CH456" s="39">
        <v>620.34</v>
      </c>
      <c r="CK456"/>
      <c r="CL456"/>
      <c r="CM456"/>
      <c r="CZ456" s="8" t="s">
        <v>554</v>
      </c>
      <c r="DA456" s="39">
        <v>1</v>
      </c>
      <c r="DB456" s="39">
        <v>214.9</v>
      </c>
      <c r="DE456" s="8" t="s">
        <v>1985</v>
      </c>
      <c r="DF456" s="39">
        <v>1</v>
      </c>
      <c r="DG456" s="39">
        <v>620.34</v>
      </c>
    </row>
    <row r="457" spans="7:111">
      <c r="G457"/>
      <c r="H457"/>
      <c r="AW457"/>
      <c r="AX457"/>
      <c r="AY457"/>
      <c r="AZ457"/>
      <c r="BA457"/>
      <c r="BJ457" s="8" t="s">
        <v>1656</v>
      </c>
      <c r="BK457" s="39">
        <v>1</v>
      </c>
      <c r="BL457" s="39">
        <v>200</v>
      </c>
      <c r="BM457"/>
      <c r="BP457"/>
      <c r="BQ457"/>
      <c r="BR457"/>
      <c r="BV457" s="8" t="s">
        <v>1458</v>
      </c>
      <c r="BW457" s="39">
        <v>18</v>
      </c>
      <c r="BX457" s="39">
        <v>581.64</v>
      </c>
      <c r="CA457"/>
      <c r="CB457"/>
      <c r="CC457"/>
      <c r="CF457" s="8" t="s">
        <v>1984</v>
      </c>
      <c r="CG457" s="39">
        <v>1</v>
      </c>
      <c r="CH457" s="39">
        <v>64.41</v>
      </c>
      <c r="CK457"/>
      <c r="CL457"/>
      <c r="CM457"/>
      <c r="CZ457" s="8" t="s">
        <v>201</v>
      </c>
      <c r="DA457" s="39">
        <v>7</v>
      </c>
      <c r="DB457" s="39">
        <v>3106.61</v>
      </c>
      <c r="DE457" s="8" t="s">
        <v>1984</v>
      </c>
      <c r="DF457" s="39">
        <v>1</v>
      </c>
      <c r="DG457" s="39">
        <v>64.41</v>
      </c>
    </row>
    <row r="458" spans="7:111">
      <c r="G458"/>
      <c r="H458"/>
      <c r="AW458"/>
      <c r="AX458"/>
      <c r="AY458"/>
      <c r="AZ458"/>
      <c r="BA458"/>
      <c r="BJ458" s="8" t="s">
        <v>1619</v>
      </c>
      <c r="BK458" s="39">
        <v>9</v>
      </c>
      <c r="BL458" s="39">
        <v>550.85</v>
      </c>
      <c r="BM458"/>
      <c r="BP458"/>
      <c r="BQ458"/>
      <c r="BR458"/>
      <c r="BV458" s="8" t="s">
        <v>1199</v>
      </c>
      <c r="BW458" s="39">
        <v>4</v>
      </c>
      <c r="BX458" s="39">
        <v>4752.03</v>
      </c>
      <c r="CA458"/>
      <c r="CB458"/>
      <c r="CC458"/>
      <c r="CF458" s="8" t="s">
        <v>1988</v>
      </c>
      <c r="CG458" s="39">
        <v>1</v>
      </c>
      <c r="CH458" s="39">
        <v>105.93</v>
      </c>
      <c r="CK458"/>
      <c r="CL458"/>
      <c r="CM458"/>
      <c r="CZ458" s="8" t="s">
        <v>218</v>
      </c>
      <c r="DA458" s="39">
        <v>11</v>
      </c>
      <c r="DB458" s="39">
        <v>661.02</v>
      </c>
      <c r="DE458" s="8" t="s">
        <v>1988</v>
      </c>
      <c r="DF458" s="39">
        <v>1</v>
      </c>
      <c r="DG458" s="39">
        <v>105.93</v>
      </c>
    </row>
    <row r="459" spans="7:111">
      <c r="G459"/>
      <c r="H459"/>
      <c r="AW459"/>
      <c r="AX459"/>
      <c r="AY459"/>
      <c r="AZ459"/>
      <c r="BA459"/>
      <c r="BJ459" s="8" t="s">
        <v>1618</v>
      </c>
      <c r="BK459" s="39">
        <v>2</v>
      </c>
      <c r="BL459" s="39">
        <v>110.17</v>
      </c>
      <c r="BM459"/>
      <c r="BP459"/>
      <c r="BQ459"/>
      <c r="BR459"/>
      <c r="BV459" s="8" t="s">
        <v>1146</v>
      </c>
      <c r="BW459" s="39">
        <v>10</v>
      </c>
      <c r="BX459" s="39">
        <v>1642.74</v>
      </c>
      <c r="CA459"/>
      <c r="CB459"/>
      <c r="CC459"/>
      <c r="CF459" s="8" t="s">
        <v>2654</v>
      </c>
      <c r="CG459" s="39">
        <v>6</v>
      </c>
      <c r="CH459" s="39">
        <v>885.79</v>
      </c>
      <c r="CK459"/>
      <c r="CL459"/>
      <c r="CM459"/>
      <c r="CZ459" s="8" t="s">
        <v>622</v>
      </c>
      <c r="DA459" s="39">
        <v>1</v>
      </c>
      <c r="DB459" s="39">
        <v>124</v>
      </c>
      <c r="DE459" s="8" t="s">
        <v>2654</v>
      </c>
      <c r="DF459" s="39">
        <v>6</v>
      </c>
      <c r="DG459" s="39">
        <v>885.79</v>
      </c>
    </row>
    <row r="460" spans="7:111">
      <c r="G460"/>
      <c r="H460"/>
      <c r="AW460"/>
      <c r="AX460"/>
      <c r="AY460"/>
      <c r="AZ460"/>
      <c r="BA460"/>
      <c r="BJ460" s="8" t="s">
        <v>1644</v>
      </c>
      <c r="BK460" s="39">
        <v>2</v>
      </c>
      <c r="BL460" s="39">
        <v>12677.65</v>
      </c>
      <c r="BM460"/>
      <c r="BP460"/>
      <c r="BQ460"/>
      <c r="BR460"/>
      <c r="BV460" s="8" t="s">
        <v>41</v>
      </c>
      <c r="BW460" s="39">
        <v>863</v>
      </c>
      <c r="BX460" s="39">
        <v>671100.63</v>
      </c>
      <c r="CA460"/>
      <c r="CB460"/>
      <c r="CC460"/>
      <c r="CF460" s="8" t="s">
        <v>1987</v>
      </c>
      <c r="CG460" s="39">
        <v>1</v>
      </c>
      <c r="CH460" s="39">
        <v>29.47</v>
      </c>
      <c r="CK460"/>
      <c r="CL460"/>
      <c r="CM460"/>
      <c r="CZ460" s="8" t="s">
        <v>711</v>
      </c>
      <c r="DA460" s="39">
        <v>2</v>
      </c>
      <c r="DB460" s="39">
        <v>58.39</v>
      </c>
      <c r="DE460" s="8" t="s">
        <v>1987</v>
      </c>
      <c r="DF460" s="39">
        <v>1</v>
      </c>
      <c r="DG460" s="39">
        <v>29.47</v>
      </c>
    </row>
    <row r="461" spans="7:111">
      <c r="G461"/>
      <c r="H461"/>
      <c r="AW461"/>
      <c r="AX461"/>
      <c r="AY461"/>
      <c r="AZ461"/>
      <c r="BA461"/>
      <c r="BJ461" s="8" t="s">
        <v>1614</v>
      </c>
      <c r="BK461" s="39">
        <v>1</v>
      </c>
      <c r="BL461" s="39">
        <v>7000</v>
      </c>
      <c r="BM461"/>
      <c r="BP461"/>
      <c r="BQ461"/>
      <c r="BR461"/>
      <c r="CF461" s="8" t="s">
        <v>2120</v>
      </c>
      <c r="CG461" s="39">
        <v>1</v>
      </c>
      <c r="CH461" s="39">
        <v>63.56</v>
      </c>
      <c r="CK461"/>
      <c r="CL461"/>
      <c r="CM461"/>
      <c r="CZ461" s="8" t="s">
        <v>427</v>
      </c>
      <c r="DA461" s="39">
        <v>2</v>
      </c>
      <c r="DB461" s="39">
        <v>300</v>
      </c>
      <c r="DE461" s="8" t="s">
        <v>2120</v>
      </c>
      <c r="DF461" s="39">
        <v>1</v>
      </c>
      <c r="DG461" s="39">
        <v>63.56</v>
      </c>
    </row>
    <row r="462" spans="7:111">
      <c r="G462"/>
      <c r="H462"/>
      <c r="AW462"/>
      <c r="AX462"/>
      <c r="AY462"/>
      <c r="AZ462"/>
      <c r="BA462"/>
      <c r="BJ462" s="8" t="s">
        <v>1613</v>
      </c>
      <c r="BK462" s="39">
        <v>1</v>
      </c>
      <c r="BL462" s="39">
        <v>5400</v>
      </c>
      <c r="BM462"/>
      <c r="BP462"/>
      <c r="BQ462"/>
      <c r="BR462"/>
      <c r="CF462" s="8" t="s">
        <v>1995</v>
      </c>
      <c r="CG462" s="39">
        <v>2</v>
      </c>
      <c r="CH462" s="39">
        <v>580.51</v>
      </c>
      <c r="CK462"/>
      <c r="CL462"/>
      <c r="CM462"/>
      <c r="CZ462" s="8" t="s">
        <v>92</v>
      </c>
      <c r="DA462" s="39">
        <v>55</v>
      </c>
      <c r="DB462" s="39">
        <v>37067.680000000008</v>
      </c>
      <c r="DE462" s="8" t="s">
        <v>1995</v>
      </c>
      <c r="DF462" s="39">
        <v>2</v>
      </c>
      <c r="DG462" s="39">
        <v>580.51</v>
      </c>
    </row>
    <row r="463" spans="7:111">
      <c r="G463"/>
      <c r="H463"/>
      <c r="AW463"/>
      <c r="AX463"/>
      <c r="AY463"/>
      <c r="AZ463"/>
      <c r="BA463"/>
      <c r="BJ463" s="8" t="s">
        <v>241</v>
      </c>
      <c r="BK463" s="39">
        <v>1</v>
      </c>
      <c r="BL463" s="39">
        <v>160</v>
      </c>
      <c r="BM463"/>
      <c r="BP463"/>
      <c r="BQ463"/>
      <c r="BR463"/>
      <c r="CF463" s="8" t="s">
        <v>2523</v>
      </c>
      <c r="CG463" s="39">
        <v>1</v>
      </c>
      <c r="CH463" s="39">
        <v>27.12</v>
      </c>
      <c r="CK463"/>
      <c r="CL463"/>
      <c r="CM463"/>
      <c r="CZ463" s="8" t="s">
        <v>340</v>
      </c>
      <c r="DA463" s="39">
        <v>1</v>
      </c>
      <c r="DB463" s="39">
        <v>59.8</v>
      </c>
      <c r="DE463" s="8" t="s">
        <v>2523</v>
      </c>
      <c r="DF463" s="39">
        <v>1</v>
      </c>
      <c r="DG463" s="39">
        <v>27.12</v>
      </c>
    </row>
    <row r="464" spans="7:111">
      <c r="G464"/>
      <c r="H464"/>
      <c r="AW464"/>
      <c r="AX464"/>
      <c r="AY464"/>
      <c r="AZ464"/>
      <c r="BA464"/>
      <c r="BJ464" s="8" t="s">
        <v>1006</v>
      </c>
      <c r="BK464" s="39">
        <v>1</v>
      </c>
      <c r="BL464" s="39">
        <v>840</v>
      </c>
      <c r="BM464"/>
      <c r="BP464"/>
      <c r="BQ464"/>
      <c r="BR464"/>
      <c r="CF464" s="8" t="s">
        <v>2271</v>
      </c>
      <c r="CG464" s="39">
        <v>3</v>
      </c>
      <c r="CH464" s="39">
        <v>518.51</v>
      </c>
      <c r="CK464"/>
      <c r="CL464"/>
      <c r="CM464"/>
      <c r="CZ464" s="8" t="s">
        <v>1011</v>
      </c>
      <c r="DA464" s="39">
        <v>1</v>
      </c>
      <c r="DB464" s="39">
        <v>825</v>
      </c>
      <c r="DE464" s="8" t="s">
        <v>2271</v>
      </c>
      <c r="DF464" s="39">
        <v>3</v>
      </c>
      <c r="DG464" s="39">
        <v>518.51</v>
      </c>
    </row>
    <row r="465" spans="7:111">
      <c r="G465"/>
      <c r="H465"/>
      <c r="AW465"/>
      <c r="AX465"/>
      <c r="AY465"/>
      <c r="AZ465"/>
      <c r="BA465"/>
      <c r="BJ465" s="8" t="s">
        <v>722</v>
      </c>
      <c r="BK465" s="39">
        <v>1</v>
      </c>
      <c r="BL465" s="39">
        <v>5050</v>
      </c>
      <c r="BM465"/>
      <c r="BP465"/>
      <c r="BQ465"/>
      <c r="BR465"/>
      <c r="CF465" s="8" t="s">
        <v>1234</v>
      </c>
      <c r="CG465" s="39">
        <v>1</v>
      </c>
      <c r="CH465" s="39">
        <v>2202.54</v>
      </c>
      <c r="CK465"/>
      <c r="CL465"/>
      <c r="CM465"/>
      <c r="CZ465" s="8" t="s">
        <v>195</v>
      </c>
      <c r="DA465" s="39">
        <v>1</v>
      </c>
      <c r="DB465" s="39">
        <v>7000</v>
      </c>
      <c r="DE465" s="8" t="s">
        <v>1234</v>
      </c>
      <c r="DF465" s="39">
        <v>1</v>
      </c>
      <c r="DG465" s="39">
        <v>2202.54</v>
      </c>
    </row>
    <row r="466" spans="7:111">
      <c r="G466"/>
      <c r="H466"/>
      <c r="AW466"/>
      <c r="AX466"/>
      <c r="AY466"/>
      <c r="AZ466"/>
      <c r="BA466"/>
      <c r="BJ466" s="8" t="s">
        <v>753</v>
      </c>
      <c r="BK466" s="39">
        <v>1</v>
      </c>
      <c r="BL466" s="39">
        <v>500</v>
      </c>
      <c r="BM466"/>
      <c r="BP466"/>
      <c r="BQ466"/>
      <c r="BR466"/>
      <c r="CF466" s="8" t="s">
        <v>2664</v>
      </c>
      <c r="CG466" s="39">
        <v>7</v>
      </c>
      <c r="CH466" s="39">
        <v>2650</v>
      </c>
      <c r="CK466"/>
      <c r="CL466"/>
      <c r="CM466"/>
      <c r="CZ466" s="8" t="s">
        <v>958</v>
      </c>
      <c r="DA466" s="39">
        <v>1</v>
      </c>
      <c r="DB466" s="39">
        <v>1650</v>
      </c>
      <c r="DE466" s="8" t="s">
        <v>2664</v>
      </c>
      <c r="DF466" s="39">
        <v>7</v>
      </c>
      <c r="DG466" s="39">
        <v>2650</v>
      </c>
    </row>
    <row r="467" spans="7:111">
      <c r="G467"/>
      <c r="H467"/>
      <c r="AW467"/>
      <c r="AX467"/>
      <c r="AY467"/>
      <c r="AZ467"/>
      <c r="BA467"/>
      <c r="BJ467" s="8" t="s">
        <v>713</v>
      </c>
      <c r="BK467" s="39">
        <v>2</v>
      </c>
      <c r="BL467" s="39">
        <v>900</v>
      </c>
      <c r="BM467"/>
      <c r="BP467"/>
      <c r="BQ467"/>
      <c r="BR467"/>
      <c r="CF467" s="8" t="s">
        <v>2013</v>
      </c>
      <c r="CG467" s="39">
        <v>1</v>
      </c>
      <c r="CH467" s="39">
        <v>53</v>
      </c>
      <c r="CK467"/>
      <c r="CL467"/>
      <c r="CM467"/>
      <c r="CZ467" s="8" t="s">
        <v>409</v>
      </c>
      <c r="DA467" s="39">
        <v>6</v>
      </c>
      <c r="DB467" s="39">
        <v>980</v>
      </c>
      <c r="DE467" s="8" t="s">
        <v>2013</v>
      </c>
      <c r="DF467" s="39">
        <v>1</v>
      </c>
      <c r="DG467" s="39">
        <v>53</v>
      </c>
    </row>
    <row r="468" spans="7:111">
      <c r="G468"/>
      <c r="H468"/>
      <c r="AW468"/>
      <c r="AX468"/>
      <c r="AY468"/>
      <c r="AZ468"/>
      <c r="BA468"/>
      <c r="BJ468" s="8" t="s">
        <v>698</v>
      </c>
      <c r="BK468" s="39">
        <v>1</v>
      </c>
      <c r="BL468" s="39">
        <v>500</v>
      </c>
      <c r="BM468"/>
      <c r="BP468"/>
      <c r="BQ468"/>
      <c r="BR468"/>
      <c r="CF468" s="8" t="s">
        <v>2624</v>
      </c>
      <c r="CG468" s="39">
        <v>1</v>
      </c>
      <c r="CH468" s="39">
        <v>2700</v>
      </c>
      <c r="CK468"/>
      <c r="CL468"/>
      <c r="CM468"/>
      <c r="CZ468" s="8" t="s">
        <v>546</v>
      </c>
      <c r="DA468" s="39">
        <v>3</v>
      </c>
      <c r="DB468" s="39">
        <v>15532.369999999999</v>
      </c>
      <c r="DE468" s="8" t="s">
        <v>2624</v>
      </c>
      <c r="DF468" s="39">
        <v>1</v>
      </c>
      <c r="DG468" s="39">
        <v>2700</v>
      </c>
    </row>
    <row r="469" spans="7:111">
      <c r="G469"/>
      <c r="H469"/>
      <c r="AW469"/>
      <c r="AX469"/>
      <c r="AY469"/>
      <c r="AZ469"/>
      <c r="BA469"/>
      <c r="BJ469" s="8" t="s">
        <v>571</v>
      </c>
      <c r="BK469" s="39">
        <v>3</v>
      </c>
      <c r="BL469" s="39">
        <v>1440</v>
      </c>
      <c r="BM469"/>
      <c r="BP469"/>
      <c r="BQ469"/>
      <c r="BR469"/>
      <c r="CF469" s="8" t="s">
        <v>2097</v>
      </c>
      <c r="CG469" s="39">
        <v>1</v>
      </c>
      <c r="CH469" s="39">
        <v>1600</v>
      </c>
      <c r="CK469"/>
      <c r="CL469"/>
      <c r="CM469"/>
      <c r="CZ469" s="8" t="s">
        <v>601</v>
      </c>
      <c r="DA469" s="39">
        <v>4</v>
      </c>
      <c r="DB469" s="39">
        <v>4380</v>
      </c>
      <c r="DE469" s="8" t="s">
        <v>2097</v>
      </c>
      <c r="DF469" s="39">
        <v>1</v>
      </c>
      <c r="DG469" s="39">
        <v>1600</v>
      </c>
    </row>
    <row r="470" spans="7:111">
      <c r="G470"/>
      <c r="H470"/>
      <c r="AW470"/>
      <c r="AX470"/>
      <c r="AY470"/>
      <c r="AZ470"/>
      <c r="BA470"/>
      <c r="BJ470" s="8" t="s">
        <v>656</v>
      </c>
      <c r="BK470" s="39">
        <v>1</v>
      </c>
      <c r="BL470" s="39">
        <v>390</v>
      </c>
      <c r="BM470"/>
      <c r="BP470"/>
      <c r="BQ470"/>
      <c r="BR470"/>
      <c r="CF470" s="8" t="s">
        <v>1970</v>
      </c>
      <c r="CG470" s="39">
        <v>2</v>
      </c>
      <c r="CH470" s="39">
        <v>4570</v>
      </c>
      <c r="CK470"/>
      <c r="CL470"/>
      <c r="CM470"/>
      <c r="CZ470" s="8" t="s">
        <v>435</v>
      </c>
      <c r="DA470" s="39">
        <v>2</v>
      </c>
      <c r="DB470" s="39">
        <v>173.11</v>
      </c>
      <c r="DE470" s="8" t="s">
        <v>1970</v>
      </c>
      <c r="DF470" s="39">
        <v>2</v>
      </c>
      <c r="DG470" s="39">
        <v>4570</v>
      </c>
    </row>
    <row r="471" spans="7:111">
      <c r="G471"/>
      <c r="H471"/>
      <c r="AW471"/>
      <c r="AX471"/>
      <c r="AY471"/>
      <c r="AZ471"/>
      <c r="BA471"/>
      <c r="BJ471" s="8" t="s">
        <v>981</v>
      </c>
      <c r="BK471" s="39">
        <v>1</v>
      </c>
      <c r="BL471" s="39">
        <v>795</v>
      </c>
      <c r="BM471"/>
      <c r="BP471"/>
      <c r="BQ471"/>
      <c r="BR471"/>
      <c r="CF471" s="8" t="s">
        <v>1998</v>
      </c>
      <c r="CG471" s="39">
        <v>1</v>
      </c>
      <c r="CH471" s="39">
        <v>456</v>
      </c>
      <c r="CK471"/>
      <c r="CL471"/>
      <c r="CM471"/>
      <c r="CZ471" s="8" t="s">
        <v>1000</v>
      </c>
      <c r="DA471" s="39">
        <v>1</v>
      </c>
      <c r="DB471" s="39">
        <v>1500</v>
      </c>
      <c r="DE471" s="8" t="s">
        <v>1998</v>
      </c>
      <c r="DF471" s="39">
        <v>1</v>
      </c>
      <c r="DG471" s="39">
        <v>456</v>
      </c>
    </row>
    <row r="472" spans="7:111">
      <c r="G472"/>
      <c r="H472"/>
      <c r="AW472"/>
      <c r="AX472"/>
      <c r="AY472"/>
      <c r="AZ472"/>
      <c r="BA472"/>
      <c r="BJ472" s="8" t="s">
        <v>816</v>
      </c>
      <c r="BK472" s="39">
        <v>2</v>
      </c>
      <c r="BL472" s="39">
        <v>990</v>
      </c>
      <c r="BM472"/>
      <c r="BP472"/>
      <c r="BQ472"/>
      <c r="BR472"/>
      <c r="CF472" s="8" t="s">
        <v>2119</v>
      </c>
      <c r="CG472" s="39">
        <v>1</v>
      </c>
      <c r="CH472" s="39">
        <v>4521.1899999999996</v>
      </c>
      <c r="CK472"/>
      <c r="CL472"/>
      <c r="CM472"/>
      <c r="CZ472" s="8" t="s">
        <v>314</v>
      </c>
      <c r="DA472" s="39">
        <v>3</v>
      </c>
      <c r="DB472" s="39">
        <v>575.24</v>
      </c>
      <c r="DE472" s="8" t="s">
        <v>2119</v>
      </c>
      <c r="DF472" s="39">
        <v>1</v>
      </c>
      <c r="DG472" s="39">
        <v>4521.1899999999996</v>
      </c>
    </row>
    <row r="473" spans="7:111">
      <c r="G473"/>
      <c r="H473"/>
      <c r="AW473"/>
      <c r="AX473"/>
      <c r="AY473"/>
      <c r="AZ473"/>
      <c r="BA473"/>
      <c r="BJ473" s="8" t="s">
        <v>949</v>
      </c>
      <c r="BK473" s="39">
        <v>1</v>
      </c>
      <c r="BL473" s="39">
        <v>3880</v>
      </c>
      <c r="BM473"/>
      <c r="BP473"/>
      <c r="BQ473"/>
      <c r="BR473"/>
      <c r="CF473" s="8" t="s">
        <v>2130</v>
      </c>
      <c r="CG473" s="39">
        <v>1</v>
      </c>
      <c r="CH473" s="39">
        <v>100</v>
      </c>
      <c r="CK473"/>
      <c r="CL473"/>
      <c r="CM473"/>
      <c r="CZ473" s="8" t="s">
        <v>654</v>
      </c>
      <c r="DA473" s="39">
        <v>1</v>
      </c>
      <c r="DB473" s="39">
        <v>593.22</v>
      </c>
      <c r="DE473" s="8" t="s">
        <v>2130</v>
      </c>
      <c r="DF473" s="39">
        <v>1</v>
      </c>
      <c r="DG473" s="39">
        <v>100</v>
      </c>
    </row>
    <row r="474" spans="7:111">
      <c r="G474"/>
      <c r="H474"/>
      <c r="AW474"/>
      <c r="AX474"/>
      <c r="AY474"/>
      <c r="AZ474"/>
      <c r="BA474"/>
      <c r="BJ474" s="8" t="s">
        <v>947</v>
      </c>
      <c r="BK474" s="39">
        <v>1</v>
      </c>
      <c r="BL474" s="39">
        <v>600</v>
      </c>
      <c r="BM474"/>
      <c r="BP474"/>
      <c r="BQ474"/>
      <c r="BR474"/>
      <c r="CF474" s="8" t="s">
        <v>2023</v>
      </c>
      <c r="CG474" s="39">
        <v>1</v>
      </c>
      <c r="CH474" s="39">
        <v>46.53</v>
      </c>
      <c r="CK474"/>
      <c r="CL474"/>
      <c r="CM474"/>
      <c r="CZ474" s="8" t="s">
        <v>178</v>
      </c>
      <c r="DA474" s="39">
        <v>1</v>
      </c>
      <c r="DB474" s="39">
        <v>3550</v>
      </c>
      <c r="DE474" s="8" t="s">
        <v>2023</v>
      </c>
      <c r="DF474" s="39">
        <v>1</v>
      </c>
      <c r="DG474" s="39">
        <v>46.53</v>
      </c>
    </row>
    <row r="475" spans="7:111">
      <c r="G475"/>
      <c r="H475"/>
      <c r="AW475"/>
      <c r="AX475"/>
      <c r="AY475"/>
      <c r="AZ475"/>
      <c r="BA475"/>
      <c r="BJ475" s="8" t="s">
        <v>902</v>
      </c>
      <c r="BK475" s="39">
        <v>3</v>
      </c>
      <c r="BL475" s="39">
        <v>1174.71</v>
      </c>
      <c r="BM475"/>
      <c r="BP475"/>
      <c r="BQ475"/>
      <c r="BR475"/>
      <c r="CF475" s="8" t="s">
        <v>2012</v>
      </c>
      <c r="CG475" s="39">
        <v>2</v>
      </c>
      <c r="CH475" s="39">
        <v>2700</v>
      </c>
      <c r="CK475"/>
      <c r="CL475"/>
      <c r="CM475"/>
      <c r="CZ475" s="8" t="s">
        <v>965</v>
      </c>
      <c r="DA475" s="39">
        <v>1</v>
      </c>
      <c r="DB475" s="39">
        <v>2000</v>
      </c>
      <c r="DE475" s="8" t="s">
        <v>2012</v>
      </c>
      <c r="DF475" s="39">
        <v>2</v>
      </c>
      <c r="DG475" s="39">
        <v>2700</v>
      </c>
    </row>
    <row r="476" spans="7:111">
      <c r="G476"/>
      <c r="H476"/>
      <c r="AW476"/>
      <c r="AX476"/>
      <c r="AY476"/>
      <c r="AZ476"/>
      <c r="BA476"/>
      <c r="BJ476" s="8" t="s">
        <v>934</v>
      </c>
      <c r="BK476" s="39">
        <v>4</v>
      </c>
      <c r="BL476" s="39">
        <v>6411.0199999999995</v>
      </c>
      <c r="BM476"/>
      <c r="BP476"/>
      <c r="BQ476"/>
      <c r="BR476"/>
      <c r="CF476" s="8" t="s">
        <v>2107</v>
      </c>
      <c r="CG476" s="39">
        <v>1</v>
      </c>
      <c r="CH476" s="39">
        <v>122.88</v>
      </c>
      <c r="CK476"/>
      <c r="CL476"/>
      <c r="CM476"/>
      <c r="CZ476" s="8" t="s">
        <v>772</v>
      </c>
      <c r="DA476" s="39">
        <v>2</v>
      </c>
      <c r="DB476" s="39">
        <v>596.62</v>
      </c>
      <c r="DE476" s="8" t="s">
        <v>2107</v>
      </c>
      <c r="DF476" s="39">
        <v>1</v>
      </c>
      <c r="DG476" s="39">
        <v>122.88</v>
      </c>
    </row>
    <row r="477" spans="7:111">
      <c r="G477"/>
      <c r="H477"/>
      <c r="AW477"/>
      <c r="AX477"/>
      <c r="AY477"/>
      <c r="AZ477"/>
      <c r="BA477"/>
      <c r="BJ477" s="8" t="s">
        <v>953</v>
      </c>
      <c r="BK477" s="39">
        <v>8</v>
      </c>
      <c r="BL477" s="39">
        <v>9243.2099999999991</v>
      </c>
      <c r="BM477"/>
      <c r="BP477"/>
      <c r="BQ477"/>
      <c r="BR477"/>
      <c r="CF477" s="8" t="s">
        <v>2099</v>
      </c>
      <c r="CG477" s="39">
        <v>6</v>
      </c>
      <c r="CH477" s="39">
        <v>525.55999999999995</v>
      </c>
      <c r="CK477"/>
      <c r="CL477"/>
      <c r="CM477"/>
      <c r="CZ477" s="8" t="s">
        <v>785</v>
      </c>
      <c r="DA477" s="39">
        <v>1</v>
      </c>
      <c r="DB477" s="39">
        <v>78.39</v>
      </c>
      <c r="DE477" s="8" t="s">
        <v>2099</v>
      </c>
      <c r="DF477" s="39">
        <v>6</v>
      </c>
      <c r="DG477" s="39">
        <v>525.55999999999995</v>
      </c>
    </row>
    <row r="478" spans="7:111">
      <c r="G478"/>
      <c r="H478"/>
      <c r="AW478"/>
      <c r="AX478"/>
      <c r="AY478"/>
      <c r="AZ478"/>
      <c r="BA478"/>
      <c r="BJ478" s="8" t="s">
        <v>942</v>
      </c>
      <c r="BK478" s="39">
        <v>4</v>
      </c>
      <c r="BL478" s="39">
        <v>5205.09</v>
      </c>
      <c r="BM478"/>
      <c r="BP478"/>
      <c r="BQ478"/>
      <c r="BR478"/>
      <c r="CF478" s="8" t="s">
        <v>2071</v>
      </c>
      <c r="CG478" s="39">
        <v>1</v>
      </c>
      <c r="CH478" s="39">
        <v>1.35</v>
      </c>
      <c r="CK478"/>
      <c r="CL478"/>
      <c r="CM478"/>
      <c r="CZ478" s="8" t="s">
        <v>898</v>
      </c>
      <c r="DA478" s="39">
        <v>2</v>
      </c>
      <c r="DB478" s="39">
        <v>421.9</v>
      </c>
      <c r="DE478" s="8" t="s">
        <v>2071</v>
      </c>
      <c r="DF478" s="39">
        <v>1</v>
      </c>
      <c r="DG478" s="39">
        <v>1.35</v>
      </c>
    </row>
    <row r="479" spans="7:111">
      <c r="G479"/>
      <c r="H479"/>
      <c r="AW479"/>
      <c r="AX479"/>
      <c r="AY479"/>
      <c r="AZ479"/>
      <c r="BA479"/>
      <c r="BJ479" s="8" t="s">
        <v>941</v>
      </c>
      <c r="BK479" s="39">
        <v>3</v>
      </c>
      <c r="BL479" s="39">
        <v>895.77</v>
      </c>
      <c r="BM479"/>
      <c r="BP479"/>
      <c r="BQ479"/>
      <c r="BR479"/>
      <c r="CF479" s="8" t="s">
        <v>1091</v>
      </c>
      <c r="CG479" s="39">
        <v>3</v>
      </c>
      <c r="CH479" s="39">
        <v>77.97</v>
      </c>
      <c r="CK479"/>
      <c r="CL479"/>
      <c r="CM479"/>
      <c r="CZ479" s="8" t="s">
        <v>642</v>
      </c>
      <c r="DA479" s="39">
        <v>3</v>
      </c>
      <c r="DB479" s="39">
        <v>427.12</v>
      </c>
      <c r="DE479" s="8" t="s">
        <v>1091</v>
      </c>
      <c r="DF479" s="39">
        <v>3</v>
      </c>
      <c r="DG479" s="39">
        <v>77.97</v>
      </c>
    </row>
    <row r="480" spans="7:111">
      <c r="G480"/>
      <c r="H480"/>
      <c r="AW480"/>
      <c r="AX480"/>
      <c r="AY480"/>
      <c r="AZ480"/>
      <c r="BA480"/>
      <c r="BJ480" s="8" t="s">
        <v>936</v>
      </c>
      <c r="BK480" s="39">
        <v>1</v>
      </c>
      <c r="BL480" s="39">
        <v>63.56</v>
      </c>
      <c r="BM480"/>
      <c r="BP480"/>
      <c r="BQ480"/>
      <c r="BR480"/>
      <c r="CF480" s="8" t="s">
        <v>2091</v>
      </c>
      <c r="CG480" s="39">
        <v>1</v>
      </c>
      <c r="CH480" s="39">
        <v>128</v>
      </c>
      <c r="CK480"/>
      <c r="CL480"/>
      <c r="CM480"/>
      <c r="CZ480" s="8" t="s">
        <v>661</v>
      </c>
      <c r="DA480" s="39">
        <v>1</v>
      </c>
      <c r="DB480" s="39">
        <v>211.86</v>
      </c>
      <c r="DE480" s="8" t="s">
        <v>2091</v>
      </c>
      <c r="DF480" s="39">
        <v>1</v>
      </c>
      <c r="DG480" s="39">
        <v>128</v>
      </c>
    </row>
    <row r="481" spans="7:111">
      <c r="G481"/>
      <c r="H481"/>
      <c r="AW481"/>
      <c r="AX481"/>
      <c r="AY481"/>
      <c r="AZ481"/>
      <c r="BA481"/>
      <c r="BJ481" s="8" t="s">
        <v>912</v>
      </c>
      <c r="BK481" s="39">
        <v>2</v>
      </c>
      <c r="BL481" s="39">
        <v>338.97999999999996</v>
      </c>
      <c r="BM481"/>
      <c r="BP481"/>
      <c r="BQ481"/>
      <c r="BR481"/>
      <c r="CF481" s="8" t="s">
        <v>2096</v>
      </c>
      <c r="CG481" s="39">
        <v>29</v>
      </c>
      <c r="CH481" s="39">
        <v>26129.8</v>
      </c>
      <c r="CK481"/>
      <c r="CL481"/>
      <c r="CM481"/>
      <c r="CZ481" s="8" t="s">
        <v>740</v>
      </c>
      <c r="DA481" s="39">
        <v>1</v>
      </c>
      <c r="DB481" s="39">
        <v>82.2</v>
      </c>
      <c r="DE481" s="8" t="s">
        <v>2096</v>
      </c>
      <c r="DF481" s="39">
        <v>29</v>
      </c>
      <c r="DG481" s="39">
        <v>26129.8</v>
      </c>
    </row>
    <row r="482" spans="7:111">
      <c r="G482"/>
      <c r="H482"/>
      <c r="AW482"/>
      <c r="AX482"/>
      <c r="AY482"/>
      <c r="AZ482"/>
      <c r="BA482"/>
      <c r="BJ482" s="8" t="s">
        <v>910</v>
      </c>
      <c r="BK482" s="39">
        <v>1</v>
      </c>
      <c r="BL482" s="39">
        <v>94.92</v>
      </c>
      <c r="BM482"/>
      <c r="BP482"/>
      <c r="BQ482"/>
      <c r="BR482"/>
      <c r="CF482" s="8" t="s">
        <v>2073</v>
      </c>
      <c r="CG482" s="39">
        <v>1</v>
      </c>
      <c r="CH482" s="39">
        <v>1.03</v>
      </c>
      <c r="CK482"/>
      <c r="CL482"/>
      <c r="CM482"/>
      <c r="CZ482" s="8" t="s">
        <v>1017</v>
      </c>
      <c r="DA482" s="39">
        <v>3</v>
      </c>
      <c r="DB482" s="39">
        <v>2198.31</v>
      </c>
      <c r="DE482" s="8" t="s">
        <v>2073</v>
      </c>
      <c r="DF482" s="39">
        <v>1</v>
      </c>
      <c r="DG482" s="39">
        <v>1.03</v>
      </c>
    </row>
    <row r="483" spans="7:111">
      <c r="G483"/>
      <c r="H483"/>
      <c r="AW483"/>
      <c r="AX483"/>
      <c r="AY483"/>
      <c r="AZ483"/>
      <c r="BA483"/>
      <c r="BJ483" s="8" t="s">
        <v>477</v>
      </c>
      <c r="BK483" s="39">
        <v>7</v>
      </c>
      <c r="BL483" s="39">
        <v>852.38</v>
      </c>
      <c r="BM483"/>
      <c r="BP483"/>
      <c r="BQ483"/>
      <c r="BR483"/>
      <c r="CF483" s="8" t="s">
        <v>2411</v>
      </c>
      <c r="CG483" s="39">
        <v>1</v>
      </c>
      <c r="CH483" s="39">
        <v>355.08</v>
      </c>
      <c r="CK483"/>
      <c r="CL483"/>
      <c r="CM483"/>
      <c r="CZ483" s="8" t="s">
        <v>207</v>
      </c>
      <c r="DA483" s="39">
        <v>1</v>
      </c>
      <c r="DB483" s="39">
        <v>127.8</v>
      </c>
      <c r="DE483" s="8" t="s">
        <v>2411</v>
      </c>
      <c r="DF483" s="39">
        <v>1</v>
      </c>
      <c r="DG483" s="39">
        <v>355.08</v>
      </c>
    </row>
    <row r="484" spans="7:111">
      <c r="G484"/>
      <c r="H484"/>
      <c r="AW484"/>
      <c r="AX484"/>
      <c r="AY484"/>
      <c r="AZ484"/>
      <c r="BA484"/>
      <c r="BJ484" s="8" t="s">
        <v>405</v>
      </c>
      <c r="BK484" s="39">
        <v>1</v>
      </c>
      <c r="BL484" s="39">
        <v>972.03</v>
      </c>
      <c r="BM484"/>
      <c r="BP484"/>
      <c r="BQ484"/>
      <c r="BR484"/>
      <c r="CF484" s="8" t="s">
        <v>1589</v>
      </c>
      <c r="CG484" s="39">
        <v>1</v>
      </c>
      <c r="CH484" s="39">
        <v>9627.19</v>
      </c>
      <c r="CK484"/>
      <c r="CL484"/>
      <c r="CM484"/>
      <c r="CZ484" s="8" t="s">
        <v>609</v>
      </c>
      <c r="DA484" s="39">
        <v>1</v>
      </c>
      <c r="DB484" s="39">
        <v>101.69</v>
      </c>
      <c r="DE484" s="8" t="s">
        <v>1589</v>
      </c>
      <c r="DF484" s="39">
        <v>1</v>
      </c>
      <c r="DG484" s="39">
        <v>9627.19</v>
      </c>
    </row>
    <row r="485" spans="7:111">
      <c r="G485"/>
      <c r="H485"/>
      <c r="AW485"/>
      <c r="AX485"/>
      <c r="AY485"/>
      <c r="AZ485"/>
      <c r="BA485"/>
      <c r="BJ485" s="8" t="s">
        <v>545</v>
      </c>
      <c r="BK485" s="39">
        <v>1</v>
      </c>
      <c r="BL485" s="39">
        <v>5255.82</v>
      </c>
      <c r="BM485"/>
      <c r="BP485"/>
      <c r="BQ485"/>
      <c r="BR485"/>
      <c r="CF485" s="8" t="s">
        <v>2665</v>
      </c>
      <c r="CG485" s="39">
        <v>1</v>
      </c>
      <c r="CH485" s="39">
        <v>9657.44</v>
      </c>
      <c r="CK485"/>
      <c r="CL485"/>
      <c r="CM485"/>
      <c r="CZ485" s="8" t="s">
        <v>269</v>
      </c>
      <c r="DA485" s="39">
        <v>13</v>
      </c>
      <c r="DB485" s="39">
        <v>1063.57</v>
      </c>
      <c r="DE485" s="8" t="s">
        <v>2665</v>
      </c>
      <c r="DF485" s="39">
        <v>1</v>
      </c>
      <c r="DG485" s="39">
        <v>9657.44</v>
      </c>
    </row>
    <row r="486" spans="7:111">
      <c r="G486"/>
      <c r="H486"/>
      <c r="AW486"/>
      <c r="AX486"/>
      <c r="AY486"/>
      <c r="AZ486"/>
      <c r="BA486"/>
      <c r="BJ486" s="8" t="s">
        <v>510</v>
      </c>
      <c r="BK486" s="39">
        <v>3</v>
      </c>
      <c r="BL486" s="39">
        <v>3990</v>
      </c>
      <c r="BM486"/>
      <c r="BP486"/>
      <c r="BQ486"/>
      <c r="BR486"/>
      <c r="CF486" s="8" t="s">
        <v>1992</v>
      </c>
      <c r="CG486" s="39">
        <v>2</v>
      </c>
      <c r="CH486" s="39">
        <v>80.42</v>
      </c>
      <c r="CK486"/>
      <c r="CL486"/>
      <c r="CM486"/>
      <c r="CZ486" s="8" t="s">
        <v>369</v>
      </c>
      <c r="DA486" s="39">
        <v>6</v>
      </c>
      <c r="DB486" s="39">
        <v>6480.34</v>
      </c>
      <c r="DE486" s="8" t="s">
        <v>1992</v>
      </c>
      <c r="DF486" s="39">
        <v>2</v>
      </c>
      <c r="DG486" s="39">
        <v>80.42</v>
      </c>
    </row>
    <row r="487" spans="7:111">
      <c r="G487"/>
      <c r="H487"/>
      <c r="AW487"/>
      <c r="AX487"/>
      <c r="AY487"/>
      <c r="AZ487"/>
      <c r="BA487"/>
      <c r="BJ487" s="8" t="s">
        <v>885</v>
      </c>
      <c r="BK487" s="39">
        <v>1</v>
      </c>
      <c r="BL487" s="39">
        <v>960</v>
      </c>
      <c r="BM487"/>
      <c r="BP487"/>
      <c r="BQ487"/>
      <c r="BR487"/>
      <c r="CF487" s="8" t="s">
        <v>2461</v>
      </c>
      <c r="CG487" s="39">
        <v>1</v>
      </c>
      <c r="CH487" s="39">
        <v>300</v>
      </c>
      <c r="CK487"/>
      <c r="CL487"/>
      <c r="CM487"/>
      <c r="CZ487" s="8" t="s">
        <v>596</v>
      </c>
      <c r="DA487" s="39">
        <v>2</v>
      </c>
      <c r="DB487" s="39">
        <v>440</v>
      </c>
      <c r="DE487" s="8" t="s">
        <v>2461</v>
      </c>
      <c r="DF487" s="39">
        <v>1</v>
      </c>
      <c r="DG487" s="39">
        <v>300</v>
      </c>
    </row>
    <row r="488" spans="7:111">
      <c r="G488"/>
      <c r="H488"/>
      <c r="AW488"/>
      <c r="AX488"/>
      <c r="AY488"/>
      <c r="AZ488"/>
      <c r="BA488"/>
      <c r="BJ488" s="8" t="s">
        <v>1004</v>
      </c>
      <c r="BK488" s="39">
        <v>1</v>
      </c>
      <c r="BL488" s="39">
        <v>9657.44</v>
      </c>
      <c r="BM488"/>
      <c r="BP488"/>
      <c r="BQ488"/>
      <c r="BR488"/>
      <c r="CF488" s="8" t="s">
        <v>2004</v>
      </c>
      <c r="CG488" s="39">
        <v>1</v>
      </c>
      <c r="CH488" s="39">
        <v>972.03</v>
      </c>
      <c r="CK488"/>
      <c r="CL488"/>
      <c r="CM488"/>
      <c r="CZ488" s="8" t="s">
        <v>1002</v>
      </c>
      <c r="DA488" s="39">
        <v>1</v>
      </c>
      <c r="DB488" s="39">
        <v>502.54</v>
      </c>
      <c r="DE488" s="8" t="s">
        <v>2004</v>
      </c>
      <c r="DF488" s="39">
        <v>1</v>
      </c>
      <c r="DG488" s="39">
        <v>972.03</v>
      </c>
    </row>
    <row r="489" spans="7:111">
      <c r="G489"/>
      <c r="H489"/>
      <c r="AW489"/>
      <c r="AX489"/>
      <c r="AY489"/>
      <c r="AZ489"/>
      <c r="BA489"/>
      <c r="BJ489" s="8" t="s">
        <v>541</v>
      </c>
      <c r="BK489" s="39">
        <v>3</v>
      </c>
      <c r="BL489" s="39">
        <v>3892</v>
      </c>
      <c r="BM489"/>
      <c r="BP489"/>
      <c r="BQ489"/>
      <c r="BR489"/>
      <c r="CF489" s="8" t="s">
        <v>2405</v>
      </c>
      <c r="CG489" s="39">
        <v>3</v>
      </c>
      <c r="CH489" s="39">
        <v>2070.9300000000003</v>
      </c>
      <c r="CK489"/>
      <c r="CL489"/>
      <c r="CM489"/>
      <c r="CZ489" s="8" t="s">
        <v>835</v>
      </c>
      <c r="DA489" s="39">
        <v>1</v>
      </c>
      <c r="DB489" s="39">
        <v>6.9</v>
      </c>
      <c r="DE489" s="8" t="s">
        <v>2405</v>
      </c>
      <c r="DF489" s="39">
        <v>3</v>
      </c>
      <c r="DG489" s="39">
        <v>2070.9300000000003</v>
      </c>
    </row>
    <row r="490" spans="7:111">
      <c r="G490"/>
      <c r="H490"/>
      <c r="AW490"/>
      <c r="AX490"/>
      <c r="AY490"/>
      <c r="AZ490"/>
      <c r="BA490"/>
      <c r="BJ490" s="8" t="s">
        <v>539</v>
      </c>
      <c r="BK490" s="39">
        <v>1</v>
      </c>
      <c r="BL490" s="39">
        <v>850</v>
      </c>
      <c r="BM490"/>
      <c r="BP490"/>
      <c r="BQ490"/>
      <c r="BR490"/>
      <c r="CF490" s="8" t="s">
        <v>2184</v>
      </c>
      <c r="CG490" s="39">
        <v>1</v>
      </c>
      <c r="CH490" s="39">
        <v>677.97</v>
      </c>
      <c r="CK490"/>
      <c r="CL490"/>
      <c r="CM490"/>
      <c r="CZ490" s="8" t="s">
        <v>216</v>
      </c>
      <c r="DA490" s="39">
        <v>2</v>
      </c>
      <c r="DB490" s="39">
        <v>6050</v>
      </c>
      <c r="DE490" s="8" t="s">
        <v>2184</v>
      </c>
      <c r="DF490" s="39">
        <v>1</v>
      </c>
      <c r="DG490" s="39">
        <v>677.97</v>
      </c>
    </row>
    <row r="491" spans="7:111">
      <c r="G491"/>
      <c r="H491"/>
      <c r="AW491"/>
      <c r="AX491"/>
      <c r="AY491"/>
      <c r="AZ491"/>
      <c r="BA491"/>
      <c r="BJ491" s="8" t="s">
        <v>488</v>
      </c>
      <c r="BK491" s="39">
        <v>2</v>
      </c>
      <c r="BL491" s="39">
        <v>3800</v>
      </c>
      <c r="BM491"/>
      <c r="BP491"/>
      <c r="BQ491"/>
      <c r="BR491"/>
      <c r="CF491" s="8" t="s">
        <v>2582</v>
      </c>
      <c r="CG491" s="39">
        <v>1</v>
      </c>
      <c r="CH491" s="39">
        <v>2500</v>
      </c>
      <c r="CK491"/>
      <c r="CL491"/>
      <c r="CM491"/>
      <c r="CZ491" s="8" t="s">
        <v>619</v>
      </c>
      <c r="DA491" s="39">
        <v>2</v>
      </c>
      <c r="DB491" s="39">
        <v>711.86</v>
      </c>
      <c r="DE491" s="8" t="s">
        <v>2582</v>
      </c>
      <c r="DF491" s="39">
        <v>1</v>
      </c>
      <c r="DG491" s="39">
        <v>2500</v>
      </c>
    </row>
    <row r="492" spans="7:111">
      <c r="G492"/>
      <c r="H492"/>
      <c r="AW492"/>
      <c r="AX492"/>
      <c r="AY492"/>
      <c r="AZ492"/>
      <c r="BA492"/>
      <c r="BJ492" s="8" t="s">
        <v>868</v>
      </c>
      <c r="BK492" s="39">
        <v>1</v>
      </c>
      <c r="BL492" s="39">
        <v>2200</v>
      </c>
      <c r="BM492"/>
      <c r="BP492"/>
      <c r="BQ492"/>
      <c r="BR492"/>
      <c r="CF492" s="8" t="s">
        <v>2035</v>
      </c>
      <c r="CG492" s="39">
        <v>2</v>
      </c>
      <c r="CH492" s="39">
        <v>9489</v>
      </c>
      <c r="CK492"/>
      <c r="CL492"/>
      <c r="CM492"/>
      <c r="CZ492" s="8" t="s">
        <v>612</v>
      </c>
      <c r="DA492" s="39">
        <v>1</v>
      </c>
      <c r="DB492" s="39">
        <v>61</v>
      </c>
      <c r="DE492" s="8" t="s">
        <v>2035</v>
      </c>
      <c r="DF492" s="39">
        <v>2</v>
      </c>
      <c r="DG492" s="39">
        <v>9489</v>
      </c>
    </row>
    <row r="493" spans="7:111">
      <c r="G493"/>
      <c r="H493"/>
      <c r="AW493"/>
      <c r="AX493"/>
      <c r="AY493"/>
      <c r="AZ493"/>
      <c r="BA493"/>
      <c r="BJ493" s="8" t="s">
        <v>867</v>
      </c>
      <c r="BK493" s="39">
        <v>1</v>
      </c>
      <c r="BL493" s="39">
        <v>3420</v>
      </c>
      <c r="BM493"/>
      <c r="BP493"/>
      <c r="BQ493"/>
      <c r="BR493"/>
      <c r="CF493" s="8" t="s">
        <v>1991</v>
      </c>
      <c r="CG493" s="39">
        <v>1</v>
      </c>
      <c r="CH493" s="39">
        <v>59.24</v>
      </c>
      <c r="CK493"/>
      <c r="CL493"/>
      <c r="CM493"/>
      <c r="CZ493" s="8" t="s">
        <v>417</v>
      </c>
      <c r="DA493" s="39">
        <v>1</v>
      </c>
      <c r="DB493" s="39">
        <v>400</v>
      </c>
      <c r="DE493" s="8" t="s">
        <v>1991</v>
      </c>
      <c r="DF493" s="39">
        <v>1</v>
      </c>
      <c r="DG493" s="39">
        <v>59.24</v>
      </c>
    </row>
    <row r="494" spans="7:111">
      <c r="G494"/>
      <c r="H494"/>
      <c r="AW494"/>
      <c r="AX494"/>
      <c r="AY494"/>
      <c r="AZ494"/>
      <c r="BA494"/>
      <c r="BJ494" s="8" t="s">
        <v>454</v>
      </c>
      <c r="BK494" s="39">
        <v>2</v>
      </c>
      <c r="BL494" s="39">
        <v>1611</v>
      </c>
      <c r="BM494"/>
      <c r="BP494"/>
      <c r="BQ494"/>
      <c r="BR494"/>
      <c r="CF494" s="8" t="s">
        <v>2079</v>
      </c>
      <c r="CG494" s="39">
        <v>1</v>
      </c>
      <c r="CH494" s="39">
        <v>12.71</v>
      </c>
      <c r="CK494"/>
      <c r="CL494"/>
      <c r="CM494"/>
      <c r="CZ494" s="8" t="s">
        <v>246</v>
      </c>
      <c r="DA494" s="39">
        <v>4</v>
      </c>
      <c r="DB494" s="39">
        <v>2415.3000000000002</v>
      </c>
      <c r="DE494" s="8" t="s">
        <v>2079</v>
      </c>
      <c r="DF494" s="39">
        <v>1</v>
      </c>
      <c r="DG494" s="39">
        <v>12.71</v>
      </c>
    </row>
    <row r="495" spans="7:111">
      <c r="G495"/>
      <c r="H495"/>
      <c r="AW495"/>
      <c r="AX495"/>
      <c r="AY495"/>
      <c r="AZ495"/>
      <c r="BA495"/>
      <c r="BJ495" s="8" t="s">
        <v>823</v>
      </c>
      <c r="BK495" s="39">
        <v>1</v>
      </c>
      <c r="BL495" s="39">
        <v>360</v>
      </c>
      <c r="BM495"/>
      <c r="BP495"/>
      <c r="BQ495"/>
      <c r="BR495"/>
      <c r="CF495" s="8" t="s">
        <v>2032</v>
      </c>
      <c r="CG495" s="39">
        <v>16</v>
      </c>
      <c r="CH495" s="39">
        <v>195.25</v>
      </c>
      <c r="CK495"/>
      <c r="CL495"/>
      <c r="CM495"/>
      <c r="CZ495" s="8" t="s">
        <v>251</v>
      </c>
      <c r="DA495" s="39">
        <v>1</v>
      </c>
      <c r="DB495" s="39">
        <v>50.85</v>
      </c>
      <c r="DE495" s="8" t="s">
        <v>2032</v>
      </c>
      <c r="DF495" s="39">
        <v>16</v>
      </c>
      <c r="DG495" s="39">
        <v>195.25</v>
      </c>
    </row>
    <row r="496" spans="7:111">
      <c r="G496"/>
      <c r="H496"/>
      <c r="AW496"/>
      <c r="AX496"/>
      <c r="AY496"/>
      <c r="AZ496"/>
      <c r="BA496"/>
      <c r="BJ496" s="8" t="s">
        <v>812</v>
      </c>
      <c r="BK496" s="39">
        <v>1</v>
      </c>
      <c r="BL496" s="39">
        <v>480</v>
      </c>
      <c r="BM496"/>
      <c r="BP496"/>
      <c r="BQ496"/>
      <c r="BR496"/>
      <c r="CF496" s="8" t="s">
        <v>2003</v>
      </c>
      <c r="CG496" s="39">
        <v>2</v>
      </c>
      <c r="CH496" s="39">
        <v>3300</v>
      </c>
      <c r="CK496"/>
      <c r="CL496"/>
      <c r="CM496"/>
      <c r="CZ496" s="8" t="s">
        <v>500</v>
      </c>
      <c r="DA496" s="39">
        <v>1</v>
      </c>
      <c r="DB496" s="39">
        <v>0</v>
      </c>
      <c r="DE496" s="8" t="s">
        <v>2003</v>
      </c>
      <c r="DF496" s="39">
        <v>2</v>
      </c>
      <c r="DG496" s="39">
        <v>3300</v>
      </c>
    </row>
    <row r="497" spans="7:111">
      <c r="G497"/>
      <c r="H497"/>
      <c r="AW497"/>
      <c r="AX497"/>
      <c r="AY497"/>
      <c r="AZ497"/>
      <c r="BA497"/>
      <c r="BJ497" s="8" t="s">
        <v>795</v>
      </c>
      <c r="BK497" s="39">
        <v>1</v>
      </c>
      <c r="BL497" s="39">
        <v>360</v>
      </c>
      <c r="BM497"/>
      <c r="BP497"/>
      <c r="BQ497"/>
      <c r="BR497"/>
      <c r="CF497" s="8" t="s">
        <v>1474</v>
      </c>
      <c r="CG497" s="39">
        <v>5</v>
      </c>
      <c r="CH497" s="39">
        <v>4752.2199999999993</v>
      </c>
      <c r="CK497"/>
      <c r="CL497"/>
      <c r="CM497"/>
      <c r="CZ497" s="8" t="s">
        <v>749</v>
      </c>
      <c r="DA497" s="39">
        <v>1</v>
      </c>
      <c r="DB497" s="39">
        <v>92.8</v>
      </c>
      <c r="DE497" s="8" t="s">
        <v>1474</v>
      </c>
      <c r="DF497" s="39">
        <v>5</v>
      </c>
      <c r="DG497" s="39">
        <v>4752.2199999999993</v>
      </c>
    </row>
    <row r="498" spans="7:111">
      <c r="G498"/>
      <c r="H498"/>
      <c r="AW498"/>
      <c r="AX498"/>
      <c r="AY498"/>
      <c r="AZ498"/>
      <c r="BA498"/>
      <c r="BJ498" s="8" t="s">
        <v>783</v>
      </c>
      <c r="BK498" s="39">
        <v>1</v>
      </c>
      <c r="BL498" s="39">
        <v>960</v>
      </c>
      <c r="BM498"/>
      <c r="BP498"/>
      <c r="BQ498"/>
      <c r="BR498"/>
      <c r="CF498" s="8" t="s">
        <v>2100</v>
      </c>
      <c r="CG498" s="39">
        <v>2</v>
      </c>
      <c r="CH498" s="39">
        <v>3750</v>
      </c>
      <c r="CK498"/>
      <c r="CL498"/>
      <c r="CM498"/>
      <c r="CZ498" s="8" t="s">
        <v>422</v>
      </c>
      <c r="DA498" s="39">
        <v>6</v>
      </c>
      <c r="DB498" s="39">
        <v>3415.1</v>
      </c>
      <c r="DE498" s="8" t="s">
        <v>2100</v>
      </c>
      <c r="DF498" s="39">
        <v>2</v>
      </c>
      <c r="DG498" s="39">
        <v>3750</v>
      </c>
    </row>
    <row r="499" spans="7:111">
      <c r="G499"/>
      <c r="H499"/>
      <c r="AW499"/>
      <c r="AX499"/>
      <c r="AY499"/>
      <c r="AZ499"/>
      <c r="BA499"/>
      <c r="BJ499" s="8" t="s">
        <v>782</v>
      </c>
      <c r="BK499" s="39">
        <v>1</v>
      </c>
      <c r="BL499" s="39">
        <v>600</v>
      </c>
      <c r="BM499"/>
      <c r="BP499"/>
      <c r="BQ499"/>
      <c r="BR499"/>
      <c r="CF499" s="8" t="s">
        <v>1239</v>
      </c>
      <c r="CG499" s="39">
        <v>3</v>
      </c>
      <c r="CH499" s="39">
        <v>281.90999999999997</v>
      </c>
      <c r="CK499"/>
      <c r="CL499"/>
      <c r="CM499"/>
      <c r="CZ499" s="8" t="s">
        <v>886</v>
      </c>
      <c r="DA499" s="39">
        <v>26</v>
      </c>
      <c r="DB499" s="39">
        <v>16036.449999999997</v>
      </c>
      <c r="DE499" s="8" t="s">
        <v>1239</v>
      </c>
      <c r="DF499" s="39">
        <v>3</v>
      </c>
      <c r="DG499" s="39">
        <v>281.90999999999997</v>
      </c>
    </row>
    <row r="500" spans="7:111">
      <c r="G500"/>
      <c r="H500"/>
      <c r="AW500"/>
      <c r="AX500"/>
      <c r="AY500"/>
      <c r="AZ500"/>
      <c r="BA500"/>
      <c r="BJ500" s="8" t="s">
        <v>499</v>
      </c>
      <c r="BK500" s="39">
        <v>1</v>
      </c>
      <c r="BL500" s="39">
        <v>0</v>
      </c>
      <c r="BM500"/>
      <c r="BP500"/>
      <c r="BQ500"/>
      <c r="BR500"/>
      <c r="CF500" s="8" t="s">
        <v>2022</v>
      </c>
      <c r="CG500" s="39">
        <v>1</v>
      </c>
      <c r="CH500" s="39">
        <v>16.86</v>
      </c>
      <c r="CK500"/>
      <c r="CL500"/>
      <c r="CM500"/>
      <c r="CZ500" s="8" t="s">
        <v>213</v>
      </c>
      <c r="DA500" s="39">
        <v>3</v>
      </c>
      <c r="DB500" s="39">
        <v>906</v>
      </c>
      <c r="DE500" s="8" t="s">
        <v>2022</v>
      </c>
      <c r="DF500" s="39">
        <v>1</v>
      </c>
      <c r="DG500" s="39">
        <v>16.86</v>
      </c>
    </row>
    <row r="501" spans="7:111">
      <c r="G501"/>
      <c r="H501"/>
      <c r="AW501"/>
      <c r="AX501"/>
      <c r="AY501"/>
      <c r="AZ501"/>
      <c r="BA501"/>
      <c r="BJ501" s="8" t="s">
        <v>774</v>
      </c>
      <c r="BK501" s="39">
        <v>2</v>
      </c>
      <c r="BL501" s="39">
        <v>2400</v>
      </c>
      <c r="BM501"/>
      <c r="BP501"/>
      <c r="BQ501"/>
      <c r="BR501"/>
      <c r="CF501" s="8" t="s">
        <v>2666</v>
      </c>
      <c r="CG501" s="39">
        <v>1</v>
      </c>
      <c r="CH501" s="39">
        <v>329.66</v>
      </c>
      <c r="CK501"/>
      <c r="CL501"/>
      <c r="CM501"/>
      <c r="CZ501" s="8" t="s">
        <v>1030</v>
      </c>
      <c r="DA501" s="39">
        <v>1</v>
      </c>
      <c r="DB501" s="39">
        <v>2700</v>
      </c>
      <c r="DE501" s="8" t="s">
        <v>2666</v>
      </c>
      <c r="DF501" s="39">
        <v>1</v>
      </c>
      <c r="DG501" s="39">
        <v>329.66</v>
      </c>
    </row>
    <row r="502" spans="7:111">
      <c r="G502"/>
      <c r="H502"/>
      <c r="AW502"/>
      <c r="AX502"/>
      <c r="AY502"/>
      <c r="AZ502"/>
      <c r="BA502"/>
      <c r="BJ502" s="8" t="s">
        <v>752</v>
      </c>
      <c r="BK502" s="39">
        <v>1</v>
      </c>
      <c r="BL502" s="39">
        <v>1080</v>
      </c>
      <c r="BM502"/>
      <c r="BP502"/>
      <c r="BQ502"/>
      <c r="BR502"/>
      <c r="CF502" s="8" t="s">
        <v>2102</v>
      </c>
      <c r="CG502" s="39">
        <v>1</v>
      </c>
      <c r="CH502" s="39">
        <v>500</v>
      </c>
      <c r="CK502"/>
      <c r="CL502"/>
      <c r="CM502"/>
      <c r="CZ502" s="8" t="s">
        <v>588</v>
      </c>
      <c r="DA502" s="39">
        <v>1</v>
      </c>
      <c r="DB502" s="39">
        <v>100</v>
      </c>
      <c r="DE502" s="8" t="s">
        <v>2102</v>
      </c>
      <c r="DF502" s="39">
        <v>1</v>
      </c>
      <c r="DG502" s="39">
        <v>500</v>
      </c>
    </row>
    <row r="503" spans="7:111">
      <c r="G503"/>
      <c r="H503"/>
      <c r="AW503"/>
      <c r="AX503"/>
      <c r="AY503"/>
      <c r="AZ503"/>
      <c r="BA503"/>
      <c r="BJ503" s="8" t="s">
        <v>751</v>
      </c>
      <c r="BK503" s="39">
        <v>1</v>
      </c>
      <c r="BL503" s="39">
        <v>2400</v>
      </c>
      <c r="BM503"/>
      <c r="BP503"/>
      <c r="BQ503"/>
      <c r="BR503"/>
      <c r="CF503" s="8" t="s">
        <v>2576</v>
      </c>
      <c r="CG503" s="39">
        <v>1</v>
      </c>
      <c r="CH503" s="39">
        <v>2000</v>
      </c>
      <c r="CK503"/>
      <c r="CL503"/>
      <c r="CM503"/>
      <c r="CZ503" s="8" t="s">
        <v>185</v>
      </c>
      <c r="DA503" s="39">
        <v>6</v>
      </c>
      <c r="DB503" s="39">
        <v>850</v>
      </c>
      <c r="DE503" s="8" t="s">
        <v>2576</v>
      </c>
      <c r="DF503" s="39">
        <v>1</v>
      </c>
      <c r="DG503" s="39">
        <v>2000</v>
      </c>
    </row>
    <row r="504" spans="7:111">
      <c r="G504"/>
      <c r="H504"/>
      <c r="AW504"/>
      <c r="AX504"/>
      <c r="AY504"/>
      <c r="AZ504"/>
      <c r="BA504"/>
      <c r="BJ504" s="8" t="s">
        <v>726</v>
      </c>
      <c r="BK504" s="39">
        <v>1</v>
      </c>
      <c r="BL504" s="39">
        <v>600</v>
      </c>
      <c r="BM504"/>
      <c r="BP504"/>
      <c r="BQ504"/>
      <c r="BR504"/>
      <c r="CF504" s="8" t="s">
        <v>2051</v>
      </c>
      <c r="CG504" s="39">
        <v>1</v>
      </c>
      <c r="CH504" s="39">
        <v>570</v>
      </c>
      <c r="CK504"/>
      <c r="CL504"/>
      <c r="CM504"/>
      <c r="CZ504" s="8" t="s">
        <v>324</v>
      </c>
      <c r="DA504" s="39">
        <v>5</v>
      </c>
      <c r="DB504" s="39">
        <v>3702.2200000000003</v>
      </c>
      <c r="DE504" s="8" t="s">
        <v>2051</v>
      </c>
      <c r="DF504" s="39">
        <v>1</v>
      </c>
      <c r="DG504" s="39">
        <v>570</v>
      </c>
    </row>
    <row r="505" spans="7:111">
      <c r="G505"/>
      <c r="H505"/>
      <c r="AW505"/>
      <c r="AX505"/>
      <c r="AY505"/>
      <c r="AZ505"/>
      <c r="BA505"/>
      <c r="BJ505" s="8" t="s">
        <v>1010</v>
      </c>
      <c r="BK505" s="39">
        <v>1</v>
      </c>
      <c r="BL505" s="39">
        <v>825</v>
      </c>
      <c r="BM505"/>
      <c r="BP505"/>
      <c r="BQ505"/>
      <c r="BR505"/>
      <c r="CF505" s="8" t="s">
        <v>2014</v>
      </c>
      <c r="CG505" s="39">
        <v>4</v>
      </c>
      <c r="CH505" s="39">
        <v>38302.18</v>
      </c>
      <c r="CK505"/>
      <c r="CL505"/>
      <c r="CM505"/>
      <c r="CZ505" s="8" t="s">
        <v>692</v>
      </c>
      <c r="DA505" s="39">
        <v>6</v>
      </c>
      <c r="DB505" s="39">
        <v>950.95</v>
      </c>
      <c r="DE505" s="8" t="s">
        <v>2014</v>
      </c>
      <c r="DF505" s="39">
        <v>4</v>
      </c>
      <c r="DG505" s="39">
        <v>38302.18</v>
      </c>
    </row>
    <row r="506" spans="7:111">
      <c r="G506"/>
      <c r="H506"/>
      <c r="AW506"/>
      <c r="AX506"/>
      <c r="AY506"/>
      <c r="AZ506"/>
      <c r="BA506"/>
      <c r="BJ506" s="8" t="s">
        <v>697</v>
      </c>
      <c r="BK506" s="39">
        <v>1</v>
      </c>
      <c r="BL506" s="39">
        <v>900</v>
      </c>
      <c r="BM506"/>
      <c r="BP506"/>
      <c r="BQ506"/>
      <c r="BR506"/>
      <c r="CF506" s="8" t="s">
        <v>2101</v>
      </c>
      <c r="CG506" s="39">
        <v>1</v>
      </c>
      <c r="CH506" s="39">
        <v>2000</v>
      </c>
      <c r="CK506"/>
      <c r="CL506"/>
      <c r="CM506"/>
      <c r="CZ506" s="8" t="s">
        <v>615</v>
      </c>
      <c r="DA506" s="39">
        <v>1</v>
      </c>
      <c r="DB506" s="39">
        <v>112.71</v>
      </c>
      <c r="DE506" s="8" t="s">
        <v>2101</v>
      </c>
      <c r="DF506" s="39">
        <v>1</v>
      </c>
      <c r="DG506" s="39">
        <v>2000</v>
      </c>
    </row>
    <row r="507" spans="7:111">
      <c r="G507"/>
      <c r="H507"/>
      <c r="AW507"/>
      <c r="AX507"/>
      <c r="AY507"/>
      <c r="AZ507"/>
      <c r="BA507"/>
      <c r="BJ507" s="8" t="s">
        <v>696</v>
      </c>
      <c r="BK507" s="39">
        <v>1</v>
      </c>
      <c r="BL507" s="39">
        <v>240</v>
      </c>
      <c r="BM507"/>
      <c r="BP507"/>
      <c r="BQ507"/>
      <c r="BR507"/>
      <c r="CF507" s="8" t="s">
        <v>2044</v>
      </c>
      <c r="CG507" s="39">
        <v>2</v>
      </c>
      <c r="CH507" s="39">
        <v>33.489999999999995</v>
      </c>
      <c r="CK507"/>
      <c r="CL507"/>
      <c r="CM507"/>
      <c r="CZ507" s="8" t="s">
        <v>700</v>
      </c>
      <c r="DA507" s="39">
        <v>3</v>
      </c>
      <c r="DB507" s="39">
        <v>313.56</v>
      </c>
      <c r="DE507" s="8" t="s">
        <v>2044</v>
      </c>
      <c r="DF507" s="39">
        <v>2</v>
      </c>
      <c r="DG507" s="39">
        <v>33.489999999999995</v>
      </c>
    </row>
    <row r="508" spans="7:111">
      <c r="G508"/>
      <c r="H508"/>
      <c r="AW508"/>
      <c r="AX508"/>
      <c r="AY508"/>
      <c r="AZ508"/>
      <c r="BA508"/>
      <c r="BJ508" s="8" t="s">
        <v>648</v>
      </c>
      <c r="BK508" s="39">
        <v>2</v>
      </c>
      <c r="BL508" s="39">
        <v>4113.22</v>
      </c>
      <c r="BM508"/>
      <c r="BP508"/>
      <c r="BQ508"/>
      <c r="BR508"/>
      <c r="CF508" s="8" t="s">
        <v>2113</v>
      </c>
      <c r="CG508" s="39">
        <v>3</v>
      </c>
      <c r="CH508" s="39">
        <v>53.39</v>
      </c>
      <c r="CK508"/>
      <c r="CL508"/>
      <c r="CM508"/>
      <c r="CZ508" s="8" t="s">
        <v>348</v>
      </c>
      <c r="DA508" s="39">
        <v>22</v>
      </c>
      <c r="DB508" s="39">
        <v>7154.7499999999991</v>
      </c>
      <c r="DE508" s="8" t="s">
        <v>2113</v>
      </c>
      <c r="DF508" s="39">
        <v>3</v>
      </c>
      <c r="DG508" s="39">
        <v>53.39</v>
      </c>
    </row>
    <row r="509" spans="7:111">
      <c r="G509"/>
      <c r="H509"/>
      <c r="AW509"/>
      <c r="AX509"/>
      <c r="AY509"/>
      <c r="AZ509"/>
      <c r="BA509"/>
      <c r="BJ509" s="8" t="s">
        <v>605</v>
      </c>
      <c r="BK509" s="39">
        <v>1</v>
      </c>
      <c r="BL509" s="39">
        <v>600</v>
      </c>
      <c r="BM509"/>
      <c r="BP509"/>
      <c r="BQ509"/>
      <c r="BR509"/>
      <c r="CF509" s="8" t="s">
        <v>2520</v>
      </c>
      <c r="CG509" s="39">
        <v>1</v>
      </c>
      <c r="CH509" s="39">
        <v>94.92</v>
      </c>
      <c r="CK509"/>
      <c r="CL509"/>
      <c r="CM509"/>
      <c r="CZ509" s="8" t="s">
        <v>572</v>
      </c>
      <c r="DA509" s="39">
        <v>5</v>
      </c>
      <c r="DB509" s="39">
        <v>2470</v>
      </c>
      <c r="DE509" s="8" t="s">
        <v>2520</v>
      </c>
      <c r="DF509" s="39">
        <v>1</v>
      </c>
      <c r="DG509" s="39">
        <v>94.92</v>
      </c>
    </row>
    <row r="510" spans="7:111">
      <c r="G510"/>
      <c r="H510"/>
      <c r="AW510"/>
      <c r="AX510"/>
      <c r="AY510"/>
      <c r="AZ510"/>
      <c r="BA510"/>
      <c r="BJ510" s="8" t="s">
        <v>556</v>
      </c>
      <c r="BK510" s="39">
        <v>1</v>
      </c>
      <c r="BL510" s="39">
        <v>1200</v>
      </c>
      <c r="BM510"/>
      <c r="BP510"/>
      <c r="BQ510"/>
      <c r="BR510"/>
      <c r="CF510" s="8" t="s">
        <v>1980</v>
      </c>
      <c r="CG510" s="39">
        <v>1</v>
      </c>
      <c r="CH510" s="39">
        <v>132.78</v>
      </c>
      <c r="CK510"/>
      <c r="CL510"/>
      <c r="CM510"/>
      <c r="CZ510" s="8" t="s">
        <v>225</v>
      </c>
      <c r="DA510" s="39">
        <v>39</v>
      </c>
      <c r="DB510" s="39">
        <v>46586</v>
      </c>
      <c r="DE510" s="8" t="s">
        <v>1980</v>
      </c>
      <c r="DF510" s="39">
        <v>1</v>
      </c>
      <c r="DG510" s="39">
        <v>132.78</v>
      </c>
    </row>
    <row r="511" spans="7:111">
      <c r="G511"/>
      <c r="H511"/>
      <c r="AW511"/>
      <c r="AX511"/>
      <c r="AY511"/>
      <c r="AZ511"/>
      <c r="BA511"/>
      <c r="BJ511" s="8" t="s">
        <v>524</v>
      </c>
      <c r="BK511" s="39">
        <v>1</v>
      </c>
      <c r="BL511" s="39">
        <v>1360</v>
      </c>
      <c r="BM511"/>
      <c r="BP511"/>
      <c r="BQ511"/>
      <c r="BR511"/>
      <c r="CF511" s="8" t="s">
        <v>2016</v>
      </c>
      <c r="CG511" s="39">
        <v>2</v>
      </c>
      <c r="CH511" s="39">
        <v>477.03</v>
      </c>
      <c r="CK511"/>
      <c r="CL511"/>
      <c r="CM511"/>
      <c r="CZ511" s="8" t="s">
        <v>468</v>
      </c>
      <c r="DA511" s="39">
        <v>2</v>
      </c>
      <c r="DB511" s="39">
        <v>454.1</v>
      </c>
      <c r="DE511" s="8" t="s">
        <v>2016</v>
      </c>
      <c r="DF511" s="39">
        <v>2</v>
      </c>
      <c r="DG511" s="39">
        <v>477.03</v>
      </c>
    </row>
    <row r="512" spans="7:111">
      <c r="G512"/>
      <c r="H512"/>
      <c r="AW512"/>
      <c r="AX512"/>
      <c r="AY512"/>
      <c r="AZ512"/>
      <c r="BA512"/>
      <c r="BJ512" s="8" t="s">
        <v>492</v>
      </c>
      <c r="BK512" s="39">
        <v>1</v>
      </c>
      <c r="BL512" s="39">
        <v>2840</v>
      </c>
      <c r="BM512"/>
      <c r="BP512"/>
      <c r="BQ512"/>
      <c r="BR512"/>
      <c r="CF512" s="8" t="s">
        <v>2658</v>
      </c>
      <c r="CG512" s="39">
        <v>1</v>
      </c>
      <c r="CH512" s="39">
        <v>1327.12</v>
      </c>
      <c r="CK512"/>
      <c r="CL512"/>
      <c r="CM512"/>
      <c r="CZ512" s="8" t="s">
        <v>963</v>
      </c>
      <c r="DA512" s="39">
        <v>1</v>
      </c>
      <c r="DB512" s="39">
        <v>1300</v>
      </c>
      <c r="DE512" s="8" t="s">
        <v>2658</v>
      </c>
      <c r="DF512" s="39">
        <v>1</v>
      </c>
      <c r="DG512" s="39">
        <v>1327.12</v>
      </c>
    </row>
    <row r="513" spans="7:111">
      <c r="G513"/>
      <c r="H513"/>
      <c r="AW513"/>
      <c r="AX513"/>
      <c r="AY513"/>
      <c r="AZ513"/>
      <c r="BA513"/>
      <c r="BJ513" s="8" t="s">
        <v>486</v>
      </c>
      <c r="BK513" s="39">
        <v>1</v>
      </c>
      <c r="BL513" s="39">
        <v>40</v>
      </c>
      <c r="BM513"/>
      <c r="BP513"/>
      <c r="BQ513"/>
      <c r="BR513"/>
      <c r="CF513" s="8" t="s">
        <v>2054</v>
      </c>
      <c r="CG513" s="39">
        <v>5</v>
      </c>
      <c r="CH513" s="39">
        <v>2470</v>
      </c>
      <c r="CK513"/>
      <c r="CL513"/>
      <c r="CM513"/>
      <c r="CZ513" s="8" t="s">
        <v>366</v>
      </c>
      <c r="DA513" s="39">
        <v>2</v>
      </c>
      <c r="DB513" s="39">
        <v>511.01</v>
      </c>
      <c r="DE513" s="8" t="s">
        <v>2054</v>
      </c>
      <c r="DF513" s="39">
        <v>5</v>
      </c>
      <c r="DG513" s="39">
        <v>2470</v>
      </c>
    </row>
    <row r="514" spans="7:111">
      <c r="G514"/>
      <c r="H514"/>
      <c r="AW514"/>
      <c r="AX514"/>
      <c r="AY514"/>
      <c r="AZ514"/>
      <c r="BA514"/>
      <c r="BJ514" s="8" t="s">
        <v>997</v>
      </c>
      <c r="BK514" s="39">
        <v>1</v>
      </c>
      <c r="BL514" s="39">
        <v>220</v>
      </c>
      <c r="BM514"/>
      <c r="BP514"/>
      <c r="BQ514"/>
      <c r="BR514"/>
      <c r="CF514" s="8" t="s">
        <v>2531</v>
      </c>
      <c r="CG514" s="39">
        <v>1</v>
      </c>
      <c r="CH514" s="39">
        <v>42.29</v>
      </c>
      <c r="CK514"/>
      <c r="CL514"/>
      <c r="CM514"/>
      <c r="CZ514" s="8" t="s">
        <v>1024</v>
      </c>
      <c r="DA514" s="39">
        <v>1</v>
      </c>
      <c r="DB514" s="39">
        <v>1200</v>
      </c>
      <c r="DE514" s="8" t="s">
        <v>2531</v>
      </c>
      <c r="DF514" s="39">
        <v>1</v>
      </c>
      <c r="DG514" s="39">
        <v>42.29</v>
      </c>
    </row>
    <row r="515" spans="7:111">
      <c r="G515"/>
      <c r="H515"/>
      <c r="AW515"/>
      <c r="AX515"/>
      <c r="AY515"/>
      <c r="AZ515"/>
      <c r="BA515"/>
      <c r="BJ515" s="8" t="s">
        <v>900</v>
      </c>
      <c r="BK515" s="39">
        <v>1</v>
      </c>
      <c r="BL515" s="39">
        <v>220</v>
      </c>
      <c r="BM515"/>
      <c r="BP515"/>
      <c r="BQ515"/>
      <c r="BR515"/>
      <c r="CF515" s="8" t="s">
        <v>2027</v>
      </c>
      <c r="CG515" s="39">
        <v>1</v>
      </c>
      <c r="CH515" s="39">
        <v>22.37</v>
      </c>
      <c r="CK515"/>
      <c r="CL515"/>
      <c r="CM515"/>
      <c r="CZ515" s="8" t="s">
        <v>639</v>
      </c>
      <c r="DA515" s="39">
        <v>1</v>
      </c>
      <c r="DB515" s="39">
        <v>9627.19</v>
      </c>
      <c r="DE515" s="8" t="s">
        <v>2027</v>
      </c>
      <c r="DF515" s="39">
        <v>1</v>
      </c>
      <c r="DG515" s="39">
        <v>22.37</v>
      </c>
    </row>
    <row r="516" spans="7:111">
      <c r="G516"/>
      <c r="H516"/>
      <c r="AW516"/>
      <c r="AX516"/>
      <c r="AY516"/>
      <c r="AZ516"/>
      <c r="BA516"/>
      <c r="BJ516" s="8" t="s">
        <v>442</v>
      </c>
      <c r="BK516" s="39">
        <v>2</v>
      </c>
      <c r="BL516" s="39">
        <v>450</v>
      </c>
      <c r="BM516"/>
      <c r="BP516"/>
      <c r="BQ516"/>
      <c r="BR516"/>
      <c r="CF516" s="8" t="s">
        <v>2010</v>
      </c>
      <c r="CG516" s="39">
        <v>2</v>
      </c>
      <c r="CH516" s="39">
        <v>109.74000000000001</v>
      </c>
      <c r="CK516"/>
      <c r="CL516"/>
      <c r="CM516"/>
      <c r="CZ516" s="8" t="s">
        <v>210</v>
      </c>
      <c r="DA516" s="39">
        <v>2</v>
      </c>
      <c r="DB516" s="39">
        <v>117.47</v>
      </c>
      <c r="DE516" s="8" t="s">
        <v>2010</v>
      </c>
      <c r="DF516" s="39">
        <v>2</v>
      </c>
      <c r="DG516" s="39">
        <v>109.74000000000001</v>
      </c>
    </row>
    <row r="517" spans="7:111">
      <c r="G517"/>
      <c r="H517"/>
      <c r="AW517"/>
      <c r="AX517"/>
      <c r="AY517"/>
      <c r="AZ517"/>
      <c r="BA517"/>
      <c r="BJ517" s="8" t="s">
        <v>578</v>
      </c>
      <c r="BK517" s="39">
        <v>1</v>
      </c>
      <c r="BL517" s="39">
        <v>950</v>
      </c>
      <c r="BM517"/>
      <c r="BP517"/>
      <c r="BQ517"/>
      <c r="BR517"/>
      <c r="CF517" s="8" t="s">
        <v>1978</v>
      </c>
      <c r="CG517" s="39">
        <v>4</v>
      </c>
      <c r="CH517" s="39">
        <v>216.67</v>
      </c>
      <c r="CK517"/>
      <c r="CL517"/>
      <c r="CM517"/>
      <c r="CZ517" s="8" t="s">
        <v>395</v>
      </c>
      <c r="DA517" s="39">
        <v>4</v>
      </c>
      <c r="DB517" s="39">
        <v>2112.3599999999997</v>
      </c>
      <c r="DE517" s="8" t="s">
        <v>1978</v>
      </c>
      <c r="DF517" s="39">
        <v>4</v>
      </c>
      <c r="DG517" s="39">
        <v>216.67</v>
      </c>
    </row>
    <row r="518" spans="7:111">
      <c r="G518"/>
      <c r="H518"/>
      <c r="AW518"/>
      <c r="AX518"/>
      <c r="AY518"/>
      <c r="AZ518"/>
      <c r="BA518"/>
      <c r="BJ518" s="8" t="s">
        <v>810</v>
      </c>
      <c r="BK518" s="39">
        <v>1</v>
      </c>
      <c r="BL518" s="39">
        <v>220</v>
      </c>
      <c r="BM518"/>
      <c r="BP518"/>
      <c r="BQ518"/>
      <c r="BR518"/>
      <c r="CF518" s="8" t="s">
        <v>1979</v>
      </c>
      <c r="CG518" s="39">
        <v>5</v>
      </c>
      <c r="CH518" s="39">
        <v>6425.8</v>
      </c>
      <c r="CK518"/>
      <c r="CL518"/>
      <c r="CM518"/>
      <c r="CZ518" s="8" t="s">
        <v>959</v>
      </c>
      <c r="DA518" s="39">
        <v>1</v>
      </c>
      <c r="DB518" s="39">
        <v>1600</v>
      </c>
      <c r="DE518" s="8" t="s">
        <v>1979</v>
      </c>
      <c r="DF518" s="39">
        <v>5</v>
      </c>
      <c r="DG518" s="39">
        <v>6425.8</v>
      </c>
    </row>
    <row r="519" spans="7:111">
      <c r="G519"/>
      <c r="H519"/>
      <c r="AW519"/>
      <c r="AX519"/>
      <c r="AY519"/>
      <c r="AZ519"/>
      <c r="BA519"/>
      <c r="BJ519" s="8" t="s">
        <v>720</v>
      </c>
      <c r="BK519" s="39">
        <v>1</v>
      </c>
      <c r="BL519" s="39">
        <v>220</v>
      </c>
      <c r="BM519"/>
      <c r="BP519"/>
      <c r="BQ519"/>
      <c r="BR519"/>
      <c r="CF519" s="8" t="s">
        <v>2067</v>
      </c>
      <c r="CG519" s="39">
        <v>1</v>
      </c>
      <c r="CH519" s="39">
        <v>50.42</v>
      </c>
      <c r="CK519"/>
      <c r="CL519"/>
      <c r="CM519"/>
      <c r="CZ519" s="8" t="s">
        <v>742</v>
      </c>
      <c r="DA519" s="39">
        <v>5</v>
      </c>
      <c r="DB519" s="39">
        <v>3847.46</v>
      </c>
      <c r="DE519" s="8" t="s">
        <v>2067</v>
      </c>
      <c r="DF519" s="39">
        <v>1</v>
      </c>
      <c r="DG519" s="39">
        <v>50.42</v>
      </c>
    </row>
    <row r="520" spans="7:111">
      <c r="G520"/>
      <c r="H520"/>
      <c r="AW520"/>
      <c r="AX520"/>
      <c r="AY520"/>
      <c r="AZ520"/>
      <c r="BA520"/>
      <c r="BJ520" s="8" t="s">
        <v>439</v>
      </c>
      <c r="BK520" s="39">
        <v>1</v>
      </c>
      <c r="BL520" s="39">
        <v>220</v>
      </c>
      <c r="BM520"/>
      <c r="BP520"/>
      <c r="BQ520"/>
      <c r="BR520"/>
      <c r="CF520" s="8" t="s">
        <v>2063</v>
      </c>
      <c r="CG520" s="39">
        <v>1</v>
      </c>
      <c r="CH520" s="39">
        <v>17.36</v>
      </c>
      <c r="CK520"/>
      <c r="CL520"/>
      <c r="CM520"/>
      <c r="CZ520" s="8" t="s">
        <v>204</v>
      </c>
      <c r="DA520" s="39">
        <v>1</v>
      </c>
      <c r="DB520" s="39">
        <v>71.7</v>
      </c>
      <c r="DE520" s="8" t="s">
        <v>2063</v>
      </c>
      <c r="DF520" s="39">
        <v>1</v>
      </c>
      <c r="DG520" s="39">
        <v>17.36</v>
      </c>
    </row>
    <row r="521" spans="7:111">
      <c r="G521"/>
      <c r="H521"/>
      <c r="AW521"/>
      <c r="AX521"/>
      <c r="AY521"/>
      <c r="AZ521"/>
      <c r="BA521"/>
      <c r="BJ521" s="8" t="s">
        <v>979</v>
      </c>
      <c r="BK521" s="39">
        <v>1</v>
      </c>
      <c r="BL521" s="39">
        <v>4521.1899999999996</v>
      </c>
      <c r="BM521"/>
      <c r="BP521"/>
      <c r="BQ521"/>
      <c r="BR521"/>
      <c r="CF521" s="8" t="s">
        <v>1555</v>
      </c>
      <c r="CG521" s="39">
        <v>3</v>
      </c>
      <c r="CH521" s="39">
        <v>334</v>
      </c>
      <c r="CK521"/>
      <c r="CL521"/>
      <c r="CM521"/>
      <c r="CZ521" s="8" t="s">
        <v>495</v>
      </c>
      <c r="DA521" s="39">
        <v>1</v>
      </c>
      <c r="DB521" s="39">
        <v>88</v>
      </c>
      <c r="DE521" s="8" t="s">
        <v>1555</v>
      </c>
      <c r="DF521" s="39">
        <v>3</v>
      </c>
      <c r="DG521" s="39">
        <v>334</v>
      </c>
    </row>
    <row r="522" spans="7:111">
      <c r="G522"/>
      <c r="H522"/>
      <c r="AW522"/>
      <c r="AX522"/>
      <c r="AY522"/>
      <c r="AZ522"/>
      <c r="BA522"/>
      <c r="BJ522" s="8" t="s">
        <v>977</v>
      </c>
      <c r="BK522" s="39">
        <v>1</v>
      </c>
      <c r="BL522" s="39">
        <v>440.68</v>
      </c>
      <c r="BM522"/>
      <c r="BP522"/>
      <c r="BQ522"/>
      <c r="BR522"/>
      <c r="CF522" s="8" t="s">
        <v>1145</v>
      </c>
      <c r="CG522" s="39">
        <v>10</v>
      </c>
      <c r="CH522" s="39">
        <v>1642.74</v>
      </c>
      <c r="CK522"/>
      <c r="CL522"/>
      <c r="CM522"/>
      <c r="CZ522" s="8" t="s">
        <v>788</v>
      </c>
      <c r="DA522" s="39">
        <v>2</v>
      </c>
      <c r="DB522" s="39">
        <v>347.46000000000004</v>
      </c>
      <c r="DE522" s="8" t="s">
        <v>1145</v>
      </c>
      <c r="DF522" s="39">
        <v>10</v>
      </c>
      <c r="DG522" s="39">
        <v>1642.74</v>
      </c>
    </row>
    <row r="523" spans="7:111">
      <c r="G523"/>
      <c r="H523"/>
      <c r="AW523"/>
      <c r="AX523"/>
      <c r="AY523"/>
      <c r="AZ523"/>
      <c r="BA523"/>
      <c r="BJ523" s="8" t="s">
        <v>945</v>
      </c>
      <c r="BK523" s="39">
        <v>1</v>
      </c>
      <c r="BL523" s="39">
        <v>48</v>
      </c>
      <c r="BM523"/>
      <c r="BP523"/>
      <c r="BQ523"/>
      <c r="BR523"/>
      <c r="CF523" s="8" t="s">
        <v>1976</v>
      </c>
      <c r="CG523" s="39">
        <v>1</v>
      </c>
      <c r="CH523" s="39">
        <v>308</v>
      </c>
      <c r="CK523"/>
      <c r="CL523"/>
      <c r="CM523"/>
      <c r="CZ523" s="8" t="s">
        <v>174</v>
      </c>
      <c r="DA523" s="39">
        <v>10</v>
      </c>
      <c r="DB523" s="39">
        <v>11190</v>
      </c>
      <c r="DE523" s="8" t="s">
        <v>1976</v>
      </c>
      <c r="DF523" s="39">
        <v>1</v>
      </c>
      <c r="DG523" s="39">
        <v>308</v>
      </c>
    </row>
    <row r="524" spans="7:111">
      <c r="G524"/>
      <c r="H524"/>
      <c r="AW524"/>
      <c r="AX524"/>
      <c r="AY524"/>
      <c r="AZ524"/>
      <c r="BA524"/>
      <c r="BJ524" s="8" t="s">
        <v>710</v>
      </c>
      <c r="BK524" s="39">
        <v>2</v>
      </c>
      <c r="BL524" s="39">
        <v>58.39</v>
      </c>
      <c r="BM524"/>
      <c r="BP524"/>
      <c r="BQ524"/>
      <c r="BR524"/>
      <c r="CF524" s="8" t="s">
        <v>2114</v>
      </c>
      <c r="CG524" s="39">
        <v>1</v>
      </c>
      <c r="CH524" s="39">
        <v>76.27</v>
      </c>
      <c r="CK524"/>
      <c r="CL524"/>
      <c r="CM524"/>
      <c r="CZ524" s="8" t="s">
        <v>264</v>
      </c>
      <c r="DA524" s="39">
        <v>184</v>
      </c>
      <c r="DB524" s="39">
        <v>61487.249999999993</v>
      </c>
      <c r="DE524" s="8" t="s">
        <v>2114</v>
      </c>
      <c r="DF524" s="39">
        <v>1</v>
      </c>
      <c r="DG524" s="39">
        <v>76.27</v>
      </c>
    </row>
    <row r="525" spans="7:111">
      <c r="G525"/>
      <c r="H525"/>
      <c r="AW525"/>
      <c r="AX525"/>
      <c r="AY525"/>
      <c r="AZ525"/>
      <c r="BA525"/>
      <c r="BJ525" s="8" t="s">
        <v>1001</v>
      </c>
      <c r="BK525" s="39">
        <v>1</v>
      </c>
      <c r="BL525" s="39">
        <v>502.54</v>
      </c>
      <c r="BM525"/>
      <c r="BP525"/>
      <c r="BQ525"/>
      <c r="BR525"/>
      <c r="CF525" s="8" t="s">
        <v>2578</v>
      </c>
      <c r="CG525" s="39">
        <v>1</v>
      </c>
      <c r="CH525" s="39">
        <v>1300</v>
      </c>
      <c r="CK525"/>
      <c r="CL525"/>
      <c r="CM525"/>
      <c r="CZ525" s="8" t="s">
        <v>378</v>
      </c>
      <c r="DA525" s="39">
        <v>1</v>
      </c>
      <c r="DB525" s="39">
        <v>456</v>
      </c>
      <c r="DE525" s="8" t="s">
        <v>2578</v>
      </c>
      <c r="DF525" s="39">
        <v>1</v>
      </c>
      <c r="DG525" s="39">
        <v>1300</v>
      </c>
    </row>
    <row r="526" spans="7:111">
      <c r="G526"/>
      <c r="H526"/>
      <c r="AW526"/>
      <c r="AX526"/>
      <c r="AY526"/>
      <c r="AZ526"/>
      <c r="BA526"/>
      <c r="BJ526" s="8" t="s">
        <v>927</v>
      </c>
      <c r="BK526" s="39">
        <v>1</v>
      </c>
      <c r="BL526" s="39">
        <v>4521.1899999999996</v>
      </c>
      <c r="BM526"/>
      <c r="BP526"/>
      <c r="BQ526"/>
      <c r="BR526"/>
      <c r="CF526" s="8" t="s">
        <v>2072</v>
      </c>
      <c r="CG526" s="39">
        <v>1</v>
      </c>
      <c r="CH526" s="39">
        <v>17</v>
      </c>
      <c r="CK526"/>
      <c r="CL526"/>
      <c r="CM526"/>
      <c r="CZ526" s="8" t="s">
        <v>301</v>
      </c>
      <c r="DA526" s="39">
        <v>24</v>
      </c>
      <c r="DB526" s="39">
        <v>1433.4099999999999</v>
      </c>
      <c r="DE526" s="8" t="s">
        <v>2072</v>
      </c>
      <c r="DF526" s="39">
        <v>1</v>
      </c>
      <c r="DG526" s="39">
        <v>17</v>
      </c>
    </row>
    <row r="527" spans="7:111">
      <c r="G527"/>
      <c r="H527"/>
      <c r="AW527"/>
      <c r="AX527"/>
      <c r="AY527"/>
      <c r="AZ527"/>
      <c r="BA527"/>
      <c r="BJ527" s="8" t="s">
        <v>925</v>
      </c>
      <c r="BK527" s="39">
        <v>1</v>
      </c>
      <c r="BL527" s="39">
        <v>1250</v>
      </c>
      <c r="BM527"/>
      <c r="BP527"/>
      <c r="BQ527"/>
      <c r="BR527"/>
      <c r="CF527" s="8" t="s">
        <v>2028</v>
      </c>
      <c r="CG527" s="39">
        <v>1</v>
      </c>
      <c r="CH527" s="39">
        <v>30.85</v>
      </c>
      <c r="CK527"/>
      <c r="CL527"/>
      <c r="CM527"/>
      <c r="CZ527" s="8" t="s">
        <v>690</v>
      </c>
      <c r="DA527" s="39">
        <v>1</v>
      </c>
      <c r="DB527" s="39">
        <v>870.59</v>
      </c>
      <c r="DE527" s="8" t="s">
        <v>2028</v>
      </c>
      <c r="DF527" s="39">
        <v>1</v>
      </c>
      <c r="DG527" s="39">
        <v>30.85</v>
      </c>
    </row>
    <row r="528" spans="7:111">
      <c r="G528"/>
      <c r="H528"/>
      <c r="AW528"/>
      <c r="AX528"/>
      <c r="AY528"/>
      <c r="AZ528"/>
      <c r="BA528"/>
      <c r="BJ528" s="8" t="s">
        <v>802</v>
      </c>
      <c r="BK528" s="39">
        <v>1</v>
      </c>
      <c r="BL528" s="39">
        <v>298.31</v>
      </c>
      <c r="BM528"/>
      <c r="BP528"/>
      <c r="BQ528"/>
      <c r="BR528"/>
      <c r="CF528" s="8" t="s">
        <v>2078</v>
      </c>
      <c r="CG528" s="39">
        <v>1</v>
      </c>
      <c r="CH528" s="39">
        <v>24.49</v>
      </c>
      <c r="CK528"/>
      <c r="CL528"/>
      <c r="CM528"/>
      <c r="CZ528" s="8" t="s">
        <v>969</v>
      </c>
      <c r="DA528" s="39">
        <v>1</v>
      </c>
      <c r="DB528" s="39">
        <v>2500</v>
      </c>
      <c r="DE528" s="8" t="s">
        <v>2078</v>
      </c>
      <c r="DF528" s="39">
        <v>1</v>
      </c>
      <c r="DG528" s="39">
        <v>24.49</v>
      </c>
    </row>
    <row r="529" spans="7:111">
      <c r="G529"/>
      <c r="H529"/>
      <c r="AW529"/>
      <c r="AX529"/>
      <c r="AY529"/>
      <c r="AZ529"/>
      <c r="BA529"/>
      <c r="BJ529" s="8" t="s">
        <v>841</v>
      </c>
      <c r="BK529" s="39">
        <v>1</v>
      </c>
      <c r="BL529" s="39">
        <v>2076.27</v>
      </c>
      <c r="BM529"/>
      <c r="BP529"/>
      <c r="BQ529"/>
      <c r="BR529"/>
      <c r="CF529" s="8" t="s">
        <v>2068</v>
      </c>
      <c r="CG529" s="39">
        <v>1</v>
      </c>
      <c r="CH529" s="39">
        <v>39.53</v>
      </c>
      <c r="CK529"/>
      <c r="CL529"/>
      <c r="CM529"/>
      <c r="CZ529" s="8" t="s">
        <v>286</v>
      </c>
      <c r="DA529" s="39">
        <v>3</v>
      </c>
      <c r="DB529" s="39">
        <v>653.99</v>
      </c>
      <c r="DE529" s="8" t="s">
        <v>2068</v>
      </c>
      <c r="DF529" s="39">
        <v>1</v>
      </c>
      <c r="DG529" s="39">
        <v>39.53</v>
      </c>
    </row>
    <row r="530" spans="7:111">
      <c r="G530"/>
      <c r="H530"/>
      <c r="AW530"/>
      <c r="AX530"/>
      <c r="AY530"/>
      <c r="AZ530"/>
      <c r="BA530"/>
      <c r="BJ530" s="8" t="s">
        <v>808</v>
      </c>
      <c r="BK530" s="39">
        <v>1</v>
      </c>
      <c r="BL530" s="39">
        <v>2076.27</v>
      </c>
      <c r="BM530"/>
      <c r="BP530"/>
      <c r="BQ530"/>
      <c r="BR530"/>
      <c r="CF530" s="8" t="s">
        <v>2653</v>
      </c>
      <c r="CG530" s="39">
        <v>1</v>
      </c>
      <c r="CH530" s="39">
        <v>238.98</v>
      </c>
      <c r="CK530"/>
      <c r="CL530"/>
      <c r="CM530"/>
      <c r="CZ530" s="8" t="s">
        <v>355</v>
      </c>
      <c r="DA530" s="39">
        <v>2</v>
      </c>
      <c r="DB530" s="39">
        <v>33.730000000000004</v>
      </c>
      <c r="DE530" s="8" t="s">
        <v>2653</v>
      </c>
      <c r="DF530" s="39">
        <v>1</v>
      </c>
      <c r="DG530" s="39">
        <v>238.98</v>
      </c>
    </row>
    <row r="531" spans="7:111">
      <c r="G531"/>
      <c r="H531"/>
      <c r="AW531"/>
      <c r="AX531"/>
      <c r="AY531"/>
      <c r="AZ531"/>
      <c r="BA531"/>
      <c r="BJ531" s="8" t="s">
        <v>771</v>
      </c>
      <c r="BK531" s="39">
        <v>1</v>
      </c>
      <c r="BL531" s="39">
        <v>298.31</v>
      </c>
      <c r="BM531"/>
      <c r="BP531"/>
      <c r="BQ531"/>
      <c r="BR531"/>
      <c r="CF531" s="8" t="s">
        <v>2670</v>
      </c>
      <c r="CG531" s="39">
        <v>1</v>
      </c>
      <c r="CH531" s="39">
        <v>6271.19</v>
      </c>
      <c r="CK531"/>
      <c r="CL531"/>
      <c r="CM531"/>
      <c r="CZ531" s="8" t="s">
        <v>311</v>
      </c>
      <c r="DA531" s="39">
        <v>2</v>
      </c>
      <c r="DB531" s="39">
        <v>185.36</v>
      </c>
      <c r="DE531" s="8" t="s">
        <v>2670</v>
      </c>
      <c r="DF531" s="39">
        <v>1</v>
      </c>
      <c r="DG531" s="39">
        <v>6271.19</v>
      </c>
    </row>
    <row r="532" spans="7:111">
      <c r="G532"/>
      <c r="H532"/>
      <c r="AW532"/>
      <c r="AX532"/>
      <c r="AY532"/>
      <c r="AZ532"/>
      <c r="BA532"/>
      <c r="BJ532" s="8" t="s">
        <v>780</v>
      </c>
      <c r="BK532" s="39">
        <v>1</v>
      </c>
      <c r="BL532" s="39">
        <v>2076.27</v>
      </c>
      <c r="BM532"/>
      <c r="BP532"/>
      <c r="BQ532"/>
      <c r="BR532"/>
      <c r="CF532" s="8" t="s">
        <v>2622</v>
      </c>
      <c r="CG532" s="39">
        <v>2</v>
      </c>
      <c r="CH532" s="39">
        <v>4020</v>
      </c>
      <c r="CK532"/>
      <c r="CL532"/>
      <c r="CM532"/>
      <c r="CZ532" s="8" t="s">
        <v>334</v>
      </c>
      <c r="DA532" s="39">
        <v>2</v>
      </c>
      <c r="DB532" s="39">
        <v>491.14</v>
      </c>
      <c r="DE532" s="8" t="s">
        <v>2622</v>
      </c>
      <c r="DF532" s="39">
        <v>2</v>
      </c>
      <c r="DG532" s="39">
        <v>4020</v>
      </c>
    </row>
    <row r="533" spans="7:111">
      <c r="G533"/>
      <c r="H533"/>
      <c r="AW533"/>
      <c r="AX533"/>
      <c r="AY533"/>
      <c r="AZ533"/>
      <c r="BA533"/>
      <c r="BJ533" s="8" t="s">
        <v>801</v>
      </c>
      <c r="BK533" s="39">
        <v>1</v>
      </c>
      <c r="BL533" s="39">
        <v>1560</v>
      </c>
      <c r="BM533"/>
      <c r="BP533"/>
      <c r="BQ533"/>
      <c r="BR533"/>
      <c r="CF533" s="8" t="s">
        <v>2117</v>
      </c>
      <c r="CG533" s="39">
        <v>1</v>
      </c>
      <c r="CH533" s="39">
        <v>50.85</v>
      </c>
      <c r="CK533"/>
      <c r="CL533"/>
      <c r="CM533"/>
      <c r="CZ533" s="8" t="s">
        <v>579</v>
      </c>
      <c r="DA533" s="39">
        <v>1</v>
      </c>
      <c r="DB533" s="39">
        <v>950</v>
      </c>
      <c r="DE533" s="8" t="s">
        <v>2117</v>
      </c>
      <c r="DF533" s="39">
        <v>1</v>
      </c>
      <c r="DG533" s="39">
        <v>50.85</v>
      </c>
    </row>
    <row r="534" spans="7:111">
      <c r="G534"/>
      <c r="H534"/>
      <c r="AW534"/>
      <c r="AX534"/>
      <c r="AY534"/>
      <c r="AZ534"/>
      <c r="BA534"/>
      <c r="BJ534" s="8" t="s">
        <v>800</v>
      </c>
      <c r="BK534" s="39">
        <v>1</v>
      </c>
      <c r="BL534" s="39">
        <v>220.34</v>
      </c>
      <c r="BM534"/>
      <c r="BP534"/>
      <c r="BQ534"/>
      <c r="BR534"/>
      <c r="CF534" s="8" t="s">
        <v>2660</v>
      </c>
      <c r="CG534" s="39">
        <v>1</v>
      </c>
      <c r="CH534" s="39">
        <v>609.32000000000005</v>
      </c>
      <c r="CK534"/>
      <c r="CL534"/>
      <c r="CM534"/>
      <c r="CZ534" s="8" t="s">
        <v>532</v>
      </c>
      <c r="DA534" s="39">
        <v>1</v>
      </c>
      <c r="DB534" s="39">
        <v>2081.3000000000002</v>
      </c>
      <c r="DE534" s="8" t="s">
        <v>2660</v>
      </c>
      <c r="DF534" s="39">
        <v>1</v>
      </c>
      <c r="DG534" s="39">
        <v>609.32000000000005</v>
      </c>
    </row>
    <row r="535" spans="7:111">
      <c r="G535"/>
      <c r="H535"/>
      <c r="AW535"/>
      <c r="AX535"/>
      <c r="AY535"/>
      <c r="AZ535"/>
      <c r="BA535"/>
      <c r="BJ535" s="8" t="s">
        <v>685</v>
      </c>
      <c r="BK535" s="39">
        <v>1</v>
      </c>
      <c r="BL535" s="39">
        <v>1500</v>
      </c>
      <c r="BM535"/>
      <c r="BP535"/>
      <c r="BQ535"/>
      <c r="BR535"/>
      <c r="CF535" s="8" t="s">
        <v>2049</v>
      </c>
      <c r="CG535" s="39">
        <v>1</v>
      </c>
      <c r="CH535" s="39">
        <v>820</v>
      </c>
      <c r="CK535"/>
      <c r="CL535"/>
      <c r="CM535"/>
      <c r="CZ535" s="8" t="s">
        <v>915</v>
      </c>
      <c r="DA535" s="39">
        <v>1</v>
      </c>
      <c r="DB535" s="39">
        <v>350</v>
      </c>
      <c r="DE535" s="8" t="s">
        <v>2049</v>
      </c>
      <c r="DF535" s="39">
        <v>1</v>
      </c>
      <c r="DG535" s="39">
        <v>820</v>
      </c>
    </row>
    <row r="536" spans="7:111">
      <c r="G536"/>
      <c r="H536"/>
      <c r="AW536"/>
      <c r="AX536"/>
      <c r="AY536"/>
      <c r="AZ536"/>
      <c r="BA536"/>
      <c r="BJ536" s="8" t="s">
        <v>718</v>
      </c>
      <c r="BK536" s="39">
        <v>1</v>
      </c>
      <c r="BL536" s="39">
        <v>364.41</v>
      </c>
      <c r="BM536"/>
      <c r="BP536"/>
      <c r="BQ536"/>
      <c r="BR536"/>
      <c r="CF536" s="8" t="s">
        <v>2047</v>
      </c>
      <c r="CG536" s="39">
        <v>3</v>
      </c>
      <c r="CH536" s="39">
        <v>26.6</v>
      </c>
      <c r="CK536"/>
      <c r="CL536"/>
      <c r="CM536"/>
      <c r="CZ536" s="8" t="s">
        <v>961</v>
      </c>
      <c r="DA536" s="39">
        <v>1</v>
      </c>
      <c r="DB536" s="39">
        <v>1700</v>
      </c>
      <c r="DE536" s="8" t="s">
        <v>2047</v>
      </c>
      <c r="DF536" s="39">
        <v>3</v>
      </c>
      <c r="DG536" s="39">
        <v>26.6</v>
      </c>
    </row>
    <row r="537" spans="7:111">
      <c r="G537"/>
      <c r="H537"/>
      <c r="AW537"/>
      <c r="AX537"/>
      <c r="AY537"/>
      <c r="AZ537"/>
      <c r="BA537"/>
      <c r="BJ537" s="8" t="s">
        <v>522</v>
      </c>
      <c r="BK537" s="39">
        <v>1</v>
      </c>
      <c r="BL537" s="39">
        <v>1500</v>
      </c>
      <c r="BM537"/>
      <c r="BP537"/>
      <c r="BQ537"/>
      <c r="BR537"/>
      <c r="CF537" s="8" t="s">
        <v>2026</v>
      </c>
      <c r="CG537" s="39">
        <v>1</v>
      </c>
      <c r="CH537" s="39">
        <v>7.54</v>
      </c>
      <c r="CK537"/>
      <c r="CL537"/>
      <c r="CM537"/>
      <c r="CZ537" s="8" t="s">
        <v>971</v>
      </c>
      <c r="DA537" s="39">
        <v>1</v>
      </c>
      <c r="DB537" s="39">
        <v>2000</v>
      </c>
      <c r="DE537" s="8" t="s">
        <v>2026</v>
      </c>
      <c r="DF537" s="39">
        <v>1</v>
      </c>
      <c r="DG537" s="39">
        <v>7.54</v>
      </c>
    </row>
    <row r="538" spans="7:111">
      <c r="G538"/>
      <c r="H538"/>
      <c r="AW538"/>
      <c r="AX538"/>
      <c r="AY538"/>
      <c r="AZ538"/>
      <c r="BA538"/>
      <c r="BJ538" s="8" t="s">
        <v>694</v>
      </c>
      <c r="BK538" s="39">
        <v>1</v>
      </c>
      <c r="BL538" s="39">
        <v>279.66000000000003</v>
      </c>
      <c r="BM538"/>
      <c r="BP538"/>
      <c r="BQ538"/>
      <c r="BR538"/>
      <c r="CF538" s="8" t="s">
        <v>2512</v>
      </c>
      <c r="CG538" s="39">
        <v>1</v>
      </c>
      <c r="CH538" s="39">
        <v>169.49</v>
      </c>
      <c r="CK538"/>
      <c r="CL538"/>
      <c r="CM538"/>
      <c r="CZ538" s="8" t="s">
        <v>967</v>
      </c>
      <c r="DA538" s="39">
        <v>1</v>
      </c>
      <c r="DB538" s="39">
        <v>1600</v>
      </c>
      <c r="DE538" s="8" t="s">
        <v>2512</v>
      </c>
      <c r="DF538" s="39">
        <v>1</v>
      </c>
      <c r="DG538" s="39">
        <v>169.49</v>
      </c>
    </row>
    <row r="539" spans="7:111">
      <c r="G539"/>
      <c r="H539"/>
      <c r="AW539"/>
      <c r="AX539"/>
      <c r="AY539"/>
      <c r="AZ539"/>
      <c r="BA539"/>
      <c r="BJ539" s="8" t="s">
        <v>646</v>
      </c>
      <c r="BK539" s="39">
        <v>5</v>
      </c>
      <c r="BL539" s="39">
        <v>2076.25</v>
      </c>
      <c r="BM539"/>
      <c r="BP539"/>
      <c r="BQ539"/>
      <c r="BR539"/>
      <c r="CF539" s="8" t="s">
        <v>2021</v>
      </c>
      <c r="CG539" s="39">
        <v>2</v>
      </c>
      <c r="CH539" s="39">
        <v>65.599999999999994</v>
      </c>
      <c r="CK539"/>
      <c r="CL539"/>
      <c r="CM539"/>
      <c r="CZ539" s="8" t="s">
        <v>455</v>
      </c>
      <c r="DA539" s="39">
        <v>3</v>
      </c>
      <c r="DB539" s="39">
        <v>3780</v>
      </c>
      <c r="DE539" s="8" t="s">
        <v>2021</v>
      </c>
      <c r="DF539" s="39">
        <v>2</v>
      </c>
      <c r="DG539" s="39">
        <v>65.599999999999994</v>
      </c>
    </row>
    <row r="540" spans="7:111">
      <c r="G540"/>
      <c r="H540"/>
      <c r="AW540"/>
      <c r="AX540"/>
      <c r="AY540"/>
      <c r="AZ540"/>
      <c r="BA540"/>
      <c r="BJ540" s="8" t="s">
        <v>537</v>
      </c>
      <c r="BK540" s="39">
        <v>1</v>
      </c>
      <c r="BL540" s="39">
        <v>1661.02</v>
      </c>
      <c r="BM540"/>
      <c r="BP540"/>
      <c r="BQ540"/>
      <c r="BR540"/>
      <c r="CF540" s="8" t="s">
        <v>2667</v>
      </c>
      <c r="CG540" s="39">
        <v>2</v>
      </c>
      <c r="CH540" s="39">
        <v>508.47</v>
      </c>
      <c r="CK540"/>
      <c r="CL540"/>
      <c r="CM540"/>
      <c r="CZ540" s="8" t="s">
        <v>249</v>
      </c>
      <c r="DA540" s="39">
        <v>1</v>
      </c>
      <c r="DB540" s="39">
        <v>128.81</v>
      </c>
      <c r="DE540" s="8" t="s">
        <v>2667</v>
      </c>
      <c r="DF540" s="39">
        <v>2</v>
      </c>
      <c r="DG540" s="39">
        <v>508.47</v>
      </c>
    </row>
    <row r="541" spans="7:111">
      <c r="G541"/>
      <c r="H541"/>
      <c r="AW541"/>
      <c r="AX541"/>
      <c r="AY541"/>
      <c r="AZ541"/>
      <c r="BA541"/>
      <c r="BJ541" s="8" t="s">
        <v>391</v>
      </c>
      <c r="BK541" s="39">
        <v>1</v>
      </c>
      <c r="BL541" s="39">
        <v>2076.27</v>
      </c>
      <c r="BM541"/>
      <c r="BP541"/>
      <c r="BQ541"/>
      <c r="BR541"/>
      <c r="CF541" s="8" t="s">
        <v>2505</v>
      </c>
      <c r="CG541" s="39">
        <v>1</v>
      </c>
      <c r="CH541" s="39">
        <v>169.49</v>
      </c>
      <c r="CK541"/>
      <c r="CL541"/>
      <c r="CM541"/>
      <c r="CZ541" s="8" t="s">
        <v>756</v>
      </c>
      <c r="DA541" s="39">
        <v>1</v>
      </c>
      <c r="DB541" s="39">
        <v>1283.9000000000001</v>
      </c>
      <c r="DE541" s="8" t="s">
        <v>2505</v>
      </c>
      <c r="DF541" s="39">
        <v>1</v>
      </c>
      <c r="DG541" s="39">
        <v>169.49</v>
      </c>
    </row>
    <row r="542" spans="7:111">
      <c r="G542"/>
      <c r="H542"/>
      <c r="AW542"/>
      <c r="AX542"/>
      <c r="AY542"/>
      <c r="AZ542"/>
      <c r="BA542"/>
      <c r="BJ542" s="8" t="s">
        <v>991</v>
      </c>
      <c r="BK542" s="39">
        <v>1</v>
      </c>
      <c r="BL542" s="39">
        <v>1550.7</v>
      </c>
      <c r="BM542"/>
      <c r="BP542"/>
      <c r="BQ542"/>
      <c r="BR542"/>
      <c r="CF542" s="8" t="s">
        <v>2504</v>
      </c>
      <c r="CG542" s="39">
        <v>1</v>
      </c>
      <c r="CH542" s="39">
        <v>33.049999999999997</v>
      </c>
      <c r="CK542"/>
      <c r="CL542"/>
      <c r="CM542"/>
      <c r="CZ542" s="8" t="s">
        <v>452</v>
      </c>
      <c r="DA542" s="39">
        <v>6</v>
      </c>
      <c r="DB542" s="39">
        <v>2705.85</v>
      </c>
      <c r="DE542" s="8" t="s">
        <v>2504</v>
      </c>
      <c r="DF542" s="39">
        <v>1</v>
      </c>
      <c r="DG542" s="39">
        <v>33.049999999999997</v>
      </c>
    </row>
    <row r="543" spans="7:111">
      <c r="G543"/>
      <c r="H543"/>
      <c r="AW543"/>
      <c r="AX543"/>
      <c r="AY543"/>
      <c r="AZ543"/>
      <c r="BA543"/>
      <c r="BJ543" s="8" t="s">
        <v>837</v>
      </c>
      <c r="BK543" s="39">
        <v>1</v>
      </c>
      <c r="BL543" s="39">
        <v>450</v>
      </c>
      <c r="BM543"/>
      <c r="BP543"/>
      <c r="BQ543"/>
      <c r="BR543"/>
      <c r="CF543" s="8" t="s">
        <v>2550</v>
      </c>
      <c r="CG543" s="39">
        <v>1</v>
      </c>
      <c r="CH543" s="39">
        <v>329.66</v>
      </c>
      <c r="CK543"/>
      <c r="CL543"/>
      <c r="CM543"/>
      <c r="CZ543" s="8" t="s">
        <v>1014</v>
      </c>
      <c r="DA543" s="39">
        <v>2</v>
      </c>
      <c r="DB543" s="39">
        <v>600</v>
      </c>
      <c r="DE543" s="8" t="s">
        <v>2550</v>
      </c>
      <c r="DF543" s="39">
        <v>1</v>
      </c>
      <c r="DG543" s="39">
        <v>329.66</v>
      </c>
    </row>
    <row r="544" spans="7:111">
      <c r="G544"/>
      <c r="H544"/>
      <c r="AW544"/>
      <c r="AX544"/>
      <c r="AY544"/>
      <c r="AZ544"/>
      <c r="BA544"/>
      <c r="BJ544" s="8" t="s">
        <v>897</v>
      </c>
      <c r="BK544" s="39">
        <v>2</v>
      </c>
      <c r="BL544" s="39">
        <v>421.9</v>
      </c>
      <c r="BM544"/>
      <c r="BP544"/>
      <c r="BQ544"/>
      <c r="BR544"/>
      <c r="CF544" s="8" t="s">
        <v>2503</v>
      </c>
      <c r="CG544" s="39">
        <v>1</v>
      </c>
      <c r="CH544" s="39">
        <v>24.58</v>
      </c>
      <c r="CK544"/>
      <c r="CL544"/>
      <c r="CM544"/>
      <c r="CZ544" s="8" t="s">
        <v>1015</v>
      </c>
      <c r="DA544" s="39">
        <v>1</v>
      </c>
      <c r="DB544" s="39">
        <v>1680</v>
      </c>
      <c r="DE544" s="8" t="s">
        <v>2503</v>
      </c>
      <c r="DF544" s="39">
        <v>1</v>
      </c>
      <c r="DG544" s="39">
        <v>24.58</v>
      </c>
    </row>
    <row r="545" spans="7:111">
      <c r="G545"/>
      <c r="H545"/>
      <c r="AW545"/>
      <c r="AX545"/>
      <c r="AY545"/>
      <c r="AZ545"/>
      <c r="BA545"/>
      <c r="BJ545" s="8" t="s">
        <v>626</v>
      </c>
      <c r="BK545" s="39">
        <v>1</v>
      </c>
      <c r="BL545" s="39">
        <v>310</v>
      </c>
      <c r="BM545"/>
      <c r="BP545"/>
      <c r="BQ545"/>
      <c r="BR545"/>
      <c r="CF545" s="8" t="s">
        <v>2062</v>
      </c>
      <c r="CG545" s="39">
        <v>1</v>
      </c>
      <c r="CH545" s="39">
        <v>635.51</v>
      </c>
      <c r="CK545"/>
      <c r="CL545"/>
      <c r="CM545"/>
      <c r="CZ545" s="8" t="s">
        <v>236</v>
      </c>
      <c r="DA545" s="39">
        <v>4</v>
      </c>
      <c r="DB545" s="39">
        <v>2883.59</v>
      </c>
      <c r="DE545" s="8" t="s">
        <v>2062</v>
      </c>
      <c r="DF545" s="39">
        <v>1</v>
      </c>
      <c r="DG545" s="39">
        <v>635.51</v>
      </c>
    </row>
    <row r="546" spans="7:111">
      <c r="G546"/>
      <c r="H546"/>
      <c r="AW546"/>
      <c r="AX546"/>
      <c r="AY546"/>
      <c r="AZ546"/>
      <c r="BA546"/>
      <c r="BJ546" s="8" t="s">
        <v>595</v>
      </c>
      <c r="BK546" s="39">
        <v>1</v>
      </c>
      <c r="BL546" s="39">
        <v>130</v>
      </c>
      <c r="BM546"/>
      <c r="BP546"/>
      <c r="BQ546"/>
      <c r="BR546"/>
      <c r="CF546" s="8" t="s">
        <v>2052</v>
      </c>
      <c r="CG546" s="39">
        <v>1</v>
      </c>
      <c r="CH546" s="39">
        <v>51.69</v>
      </c>
      <c r="CK546"/>
      <c r="CL546"/>
      <c r="CM546"/>
      <c r="CZ546" s="8" t="s">
        <v>807</v>
      </c>
      <c r="DA546" s="39">
        <v>2</v>
      </c>
      <c r="DB546" s="39">
        <v>3800</v>
      </c>
      <c r="DE546" s="8" t="s">
        <v>2052</v>
      </c>
      <c r="DF546" s="39">
        <v>1</v>
      </c>
      <c r="DG546" s="39">
        <v>51.69</v>
      </c>
    </row>
    <row r="547" spans="7:111">
      <c r="G547"/>
      <c r="H547"/>
      <c r="AW547"/>
      <c r="AX547"/>
      <c r="AY547"/>
      <c r="AZ547"/>
      <c r="BA547"/>
      <c r="BJ547" s="8" t="s">
        <v>1009</v>
      </c>
      <c r="BK547" s="39">
        <v>1</v>
      </c>
      <c r="BL547" s="39">
        <v>18794.919999999998</v>
      </c>
      <c r="BM547"/>
      <c r="BP547"/>
      <c r="BQ547"/>
      <c r="BR547"/>
      <c r="CF547" s="8" t="s">
        <v>2522</v>
      </c>
      <c r="CG547" s="39">
        <v>1</v>
      </c>
      <c r="CH547" s="39">
        <v>754.24</v>
      </c>
      <c r="CK547"/>
      <c r="CL547"/>
      <c r="CM547"/>
      <c r="CZ547" s="8" t="s">
        <v>308</v>
      </c>
      <c r="DA547" s="39">
        <v>1</v>
      </c>
      <c r="DB547" s="39">
        <v>20.9</v>
      </c>
      <c r="DE547" s="8" t="s">
        <v>2522</v>
      </c>
      <c r="DF547" s="39">
        <v>1</v>
      </c>
      <c r="DG547" s="39">
        <v>754.24</v>
      </c>
    </row>
    <row r="548" spans="7:111">
      <c r="G548"/>
      <c r="H548"/>
      <c r="AW548"/>
      <c r="AX548"/>
      <c r="AY548"/>
      <c r="AZ548"/>
      <c r="BA548"/>
      <c r="BJ548" s="8" t="s">
        <v>1008</v>
      </c>
      <c r="BK548" s="39">
        <v>1</v>
      </c>
      <c r="BL548" s="39">
        <v>18758.310000000001</v>
      </c>
      <c r="BM548"/>
      <c r="BP548"/>
      <c r="BQ548"/>
      <c r="BR548"/>
      <c r="CF548" s="8" t="s">
        <v>1990</v>
      </c>
      <c r="CG548" s="39">
        <v>1</v>
      </c>
      <c r="CH548" s="39">
        <v>21.1</v>
      </c>
      <c r="CK548"/>
      <c r="CL548"/>
      <c r="CM548"/>
      <c r="CZ548" s="8" t="s">
        <v>290</v>
      </c>
      <c r="DA548" s="39">
        <v>3</v>
      </c>
      <c r="DB548" s="39">
        <v>88.81</v>
      </c>
      <c r="DE548" s="8" t="s">
        <v>1990</v>
      </c>
      <c r="DF548" s="39">
        <v>1</v>
      </c>
      <c r="DG548" s="39">
        <v>21.1</v>
      </c>
    </row>
    <row r="549" spans="7:111">
      <c r="G549"/>
      <c r="H549"/>
      <c r="AW549"/>
      <c r="AX549"/>
      <c r="AY549"/>
      <c r="AZ549"/>
      <c r="BA549"/>
      <c r="BJ549" s="8" t="s">
        <v>1007</v>
      </c>
      <c r="BK549" s="39">
        <v>2</v>
      </c>
      <c r="BL549" s="39">
        <v>6209.86</v>
      </c>
      <c r="BM549"/>
      <c r="BP549"/>
      <c r="BQ549"/>
      <c r="BR549"/>
      <c r="CF549" s="8" t="s">
        <v>2116</v>
      </c>
      <c r="CG549" s="39">
        <v>2</v>
      </c>
      <c r="CH549" s="39">
        <v>566.1</v>
      </c>
      <c r="CK549"/>
      <c r="CL549"/>
      <c r="CM549"/>
      <c r="CZ549" s="8" t="s">
        <v>253</v>
      </c>
      <c r="DA549" s="39">
        <v>1</v>
      </c>
      <c r="DB549" s="39">
        <v>220</v>
      </c>
      <c r="DE549" s="8" t="s">
        <v>2116</v>
      </c>
      <c r="DF549" s="39">
        <v>2</v>
      </c>
      <c r="DG549" s="39">
        <v>566.1</v>
      </c>
    </row>
    <row r="550" spans="7:111">
      <c r="G550"/>
      <c r="H550"/>
      <c r="AW550"/>
      <c r="AX550"/>
      <c r="AY550"/>
      <c r="AZ550"/>
      <c r="BA550"/>
      <c r="BJ550" s="8" t="s">
        <v>976</v>
      </c>
      <c r="BK550" s="39">
        <v>1</v>
      </c>
      <c r="BL550" s="39">
        <v>3140</v>
      </c>
      <c r="BM550"/>
      <c r="BP550"/>
      <c r="BQ550"/>
      <c r="BR550"/>
      <c r="CF550" s="8" t="s">
        <v>2040</v>
      </c>
      <c r="CG550" s="39">
        <v>3</v>
      </c>
      <c r="CH550" s="39">
        <v>8.1999999999999993</v>
      </c>
      <c r="CK550"/>
      <c r="CL550"/>
      <c r="CM550"/>
      <c r="CZ550" s="8" t="s">
        <v>279</v>
      </c>
      <c r="DA550" s="39">
        <v>3</v>
      </c>
      <c r="DB550" s="39">
        <v>18.73</v>
      </c>
      <c r="DE550" s="8" t="s">
        <v>2040</v>
      </c>
      <c r="DF550" s="39">
        <v>3</v>
      </c>
      <c r="DG550" s="39">
        <v>8.1999999999999993</v>
      </c>
    </row>
    <row r="551" spans="7:111">
      <c r="G551"/>
      <c r="H551"/>
      <c r="AW551"/>
      <c r="AX551"/>
      <c r="AY551"/>
      <c r="AZ551"/>
      <c r="BA551"/>
      <c r="BJ551" s="8" t="s">
        <v>975</v>
      </c>
      <c r="BK551" s="39">
        <v>1</v>
      </c>
      <c r="BL551" s="39">
        <v>7450</v>
      </c>
      <c r="BM551"/>
      <c r="BP551"/>
      <c r="BQ551"/>
      <c r="BR551"/>
      <c r="CF551" s="8" t="s">
        <v>1823</v>
      </c>
      <c r="CG551" s="39">
        <v>3</v>
      </c>
      <c r="CH551" s="39">
        <v>8535.59</v>
      </c>
      <c r="CK551"/>
      <c r="CL551"/>
      <c r="CM551"/>
      <c r="CZ551" s="8" t="s">
        <v>508</v>
      </c>
      <c r="DA551" s="39">
        <v>1</v>
      </c>
      <c r="DB551" s="39">
        <v>335</v>
      </c>
      <c r="DE551" s="8" t="s">
        <v>1823</v>
      </c>
      <c r="DF551" s="39">
        <v>3</v>
      </c>
      <c r="DG551" s="39">
        <v>8535.59</v>
      </c>
    </row>
    <row r="552" spans="7:111">
      <c r="G552"/>
      <c r="H552"/>
      <c r="AW552"/>
      <c r="AX552"/>
      <c r="AY552"/>
      <c r="AZ552"/>
      <c r="BA552"/>
      <c r="BJ552" s="8" t="s">
        <v>974</v>
      </c>
      <c r="BK552" s="39">
        <v>1</v>
      </c>
      <c r="BL552" s="39">
        <v>10500</v>
      </c>
      <c r="BM552"/>
      <c r="BP552"/>
      <c r="BQ552"/>
      <c r="BR552"/>
      <c r="CF552" s="8" t="s">
        <v>2020</v>
      </c>
      <c r="CG552" s="39">
        <v>2</v>
      </c>
      <c r="CH552" s="39">
        <v>65.88</v>
      </c>
      <c r="CK552"/>
      <c r="CL552"/>
      <c r="CM552"/>
      <c r="CZ552" s="8" t="s">
        <v>848</v>
      </c>
      <c r="DA552" s="39">
        <v>1</v>
      </c>
      <c r="DB552" s="39">
        <v>1600</v>
      </c>
      <c r="DE552" s="8" t="s">
        <v>2020</v>
      </c>
      <c r="DF552" s="39">
        <v>2</v>
      </c>
      <c r="DG552" s="39">
        <v>65.88</v>
      </c>
    </row>
    <row r="553" spans="7:111">
      <c r="G553"/>
      <c r="H553"/>
      <c r="AW553"/>
      <c r="AX553"/>
      <c r="AY553"/>
      <c r="AZ553"/>
      <c r="BA553"/>
      <c r="BJ553" s="8" t="s">
        <v>907</v>
      </c>
      <c r="BK553" s="39">
        <v>7</v>
      </c>
      <c r="BL553" s="39">
        <v>1327.9599999999998</v>
      </c>
      <c r="BM553"/>
      <c r="BP553"/>
      <c r="BQ553"/>
      <c r="BR553"/>
      <c r="CF553" s="8" t="s">
        <v>2018</v>
      </c>
      <c r="CG553" s="39">
        <v>3</v>
      </c>
      <c r="CH553" s="39">
        <v>40.75</v>
      </c>
      <c r="CK553"/>
      <c r="CL553"/>
      <c r="CM553"/>
      <c r="CZ553" s="8" t="s">
        <v>198</v>
      </c>
      <c r="DA553" s="39">
        <v>2</v>
      </c>
      <c r="DB553" s="39">
        <v>738.98</v>
      </c>
      <c r="DE553" s="8" t="s">
        <v>2018</v>
      </c>
      <c r="DF553" s="39">
        <v>3</v>
      </c>
      <c r="DG553" s="39">
        <v>40.75</v>
      </c>
    </row>
    <row r="554" spans="7:111">
      <c r="G554"/>
      <c r="H554"/>
      <c r="AW554"/>
      <c r="AX554"/>
      <c r="AY554"/>
      <c r="AZ554"/>
      <c r="BA554"/>
      <c r="BJ554" s="8" t="s">
        <v>882</v>
      </c>
      <c r="BK554" s="39">
        <v>4</v>
      </c>
      <c r="BL554" s="39">
        <v>21430</v>
      </c>
      <c r="BM554"/>
      <c r="BP554"/>
      <c r="BQ554"/>
      <c r="BR554"/>
      <c r="CF554" s="8" t="s">
        <v>2668</v>
      </c>
      <c r="CG554" s="39">
        <v>1</v>
      </c>
      <c r="CH554" s="39">
        <v>1905.93</v>
      </c>
      <c r="CK554"/>
      <c r="CL554"/>
      <c r="CM554"/>
      <c r="CZ554" s="8" t="s">
        <v>363</v>
      </c>
      <c r="DA554" s="39">
        <v>1</v>
      </c>
      <c r="DB554" s="39">
        <v>217</v>
      </c>
      <c r="DE554" s="8" t="s">
        <v>2668</v>
      </c>
      <c r="DF554" s="39">
        <v>1</v>
      </c>
      <c r="DG554" s="39">
        <v>1905.93</v>
      </c>
    </row>
    <row r="555" spans="7:111">
      <c r="G555"/>
      <c r="H555"/>
      <c r="AW555"/>
      <c r="AX555"/>
      <c r="AY555"/>
      <c r="AZ555"/>
      <c r="BA555"/>
      <c r="BJ555" s="8" t="s">
        <v>881</v>
      </c>
      <c r="BK555" s="39">
        <v>4</v>
      </c>
      <c r="BL555" s="39">
        <v>10500</v>
      </c>
      <c r="BM555"/>
      <c r="BP555"/>
      <c r="BQ555"/>
      <c r="BR555"/>
      <c r="CF555" s="8" t="s">
        <v>2088</v>
      </c>
      <c r="CG555" s="39">
        <v>1</v>
      </c>
      <c r="CH555" s="39">
        <v>10.9</v>
      </c>
      <c r="CK555"/>
      <c r="CL555"/>
      <c r="CM555"/>
      <c r="CZ555" s="8" t="s">
        <v>724</v>
      </c>
      <c r="DA555" s="39">
        <v>2</v>
      </c>
      <c r="DB555" s="39">
        <v>5343.75</v>
      </c>
      <c r="DE555" s="8" t="s">
        <v>2088</v>
      </c>
      <c r="DF555" s="39">
        <v>1</v>
      </c>
      <c r="DG555" s="39">
        <v>10.9</v>
      </c>
    </row>
    <row r="556" spans="7:111">
      <c r="G556"/>
      <c r="H556"/>
      <c r="AW556"/>
      <c r="AX556"/>
      <c r="AY556"/>
      <c r="AZ556"/>
      <c r="BA556"/>
      <c r="BJ556" s="8" t="s">
        <v>861</v>
      </c>
      <c r="BK556" s="39">
        <v>10</v>
      </c>
      <c r="BL556" s="39">
        <v>4763</v>
      </c>
      <c r="BM556"/>
      <c r="BP556"/>
      <c r="BQ556"/>
      <c r="BR556"/>
      <c r="CF556" s="8" t="s">
        <v>2671</v>
      </c>
      <c r="CG556" s="39">
        <v>1</v>
      </c>
      <c r="CH556" s="39">
        <v>262.70999999999998</v>
      </c>
      <c r="CK556"/>
      <c r="CL556"/>
      <c r="CM556"/>
      <c r="CZ556" s="8" t="s">
        <v>243</v>
      </c>
      <c r="DA556" s="39">
        <v>22</v>
      </c>
      <c r="DB556" s="39">
        <v>16433.599999999999</v>
      </c>
      <c r="DE556" s="8" t="s">
        <v>2671</v>
      </c>
      <c r="DF556" s="39">
        <v>1</v>
      </c>
      <c r="DG556" s="39">
        <v>262.70999999999998</v>
      </c>
    </row>
    <row r="557" spans="7:111">
      <c r="G557"/>
      <c r="H557"/>
      <c r="AW557"/>
      <c r="AX557"/>
      <c r="AY557"/>
      <c r="AZ557"/>
      <c r="BA557"/>
      <c r="BJ557" s="8" t="s">
        <v>730</v>
      </c>
      <c r="BK557" s="39">
        <v>5</v>
      </c>
      <c r="BL557" s="39">
        <v>24621.97</v>
      </c>
      <c r="BM557"/>
      <c r="BP557"/>
      <c r="BQ557"/>
      <c r="BR557"/>
      <c r="CF557" s="8" t="s">
        <v>2089</v>
      </c>
      <c r="CG557" s="39">
        <v>2</v>
      </c>
      <c r="CH557" s="39">
        <v>277.12</v>
      </c>
      <c r="CK557"/>
      <c r="CL557"/>
      <c r="CM557"/>
      <c r="CZ557" s="8" t="s">
        <v>337</v>
      </c>
      <c r="DA557" s="39">
        <v>1</v>
      </c>
      <c r="DB557" s="39">
        <v>64</v>
      </c>
      <c r="DE557" s="8" t="s">
        <v>2089</v>
      </c>
      <c r="DF557" s="39">
        <v>2</v>
      </c>
      <c r="DG557" s="39">
        <v>277.12</v>
      </c>
    </row>
    <row r="558" spans="7:111">
      <c r="G558"/>
      <c r="H558"/>
      <c r="AW558"/>
      <c r="AX558"/>
      <c r="AY558"/>
      <c r="AZ558"/>
      <c r="BA558"/>
      <c r="BJ558" s="8" t="s">
        <v>729</v>
      </c>
      <c r="BK558" s="39">
        <v>3</v>
      </c>
      <c r="BL558" s="39">
        <v>16000</v>
      </c>
      <c r="BM558"/>
      <c r="BP558"/>
      <c r="BQ558"/>
      <c r="BR558"/>
      <c r="CF558" s="8" t="s">
        <v>2065</v>
      </c>
      <c r="CG558" s="39">
        <v>1</v>
      </c>
      <c r="CH558" s="39">
        <v>3.12</v>
      </c>
      <c r="CK558"/>
      <c r="CL558"/>
      <c r="CM558"/>
      <c r="CZ558" s="8" t="s">
        <v>478</v>
      </c>
      <c r="DA558" s="39">
        <v>2</v>
      </c>
      <c r="DB558" s="39">
        <v>71.19</v>
      </c>
      <c r="DE558" s="8" t="s">
        <v>2065</v>
      </c>
      <c r="DF558" s="39">
        <v>1</v>
      </c>
      <c r="DG558" s="39">
        <v>3.12</v>
      </c>
    </row>
    <row r="559" spans="7:111">
      <c r="G559"/>
      <c r="H559"/>
      <c r="AW559"/>
      <c r="AX559"/>
      <c r="AY559"/>
      <c r="AZ559"/>
      <c r="BA559"/>
      <c r="BJ559" s="8" t="s">
        <v>653</v>
      </c>
      <c r="BK559" s="39">
        <v>10</v>
      </c>
      <c r="BL559" s="39">
        <v>34498.81</v>
      </c>
      <c r="BM559"/>
      <c r="BP559"/>
      <c r="BQ559"/>
      <c r="BR559"/>
      <c r="CF559" s="8" t="s">
        <v>2087</v>
      </c>
      <c r="CG559" s="39">
        <v>1</v>
      </c>
      <c r="CH559" s="39">
        <v>58.39</v>
      </c>
      <c r="CK559"/>
      <c r="CL559"/>
      <c r="CM559"/>
      <c r="CZ559" s="8" t="s">
        <v>357</v>
      </c>
      <c r="DA559" s="39">
        <v>2</v>
      </c>
      <c r="DB559" s="39">
        <v>575.98</v>
      </c>
      <c r="DE559" s="8" t="s">
        <v>2087</v>
      </c>
      <c r="DF559" s="39">
        <v>1</v>
      </c>
      <c r="DG559" s="39">
        <v>58.39</v>
      </c>
    </row>
    <row r="560" spans="7:111">
      <c r="G560"/>
      <c r="H560"/>
      <c r="AW560"/>
      <c r="AX560"/>
      <c r="AY560"/>
      <c r="AZ560"/>
      <c r="BA560"/>
      <c r="BJ560" s="8" t="s">
        <v>498</v>
      </c>
      <c r="BK560" s="39">
        <v>3</v>
      </c>
      <c r="BL560" s="39">
        <v>21373.68</v>
      </c>
      <c r="BM560"/>
      <c r="BP560"/>
      <c r="BQ560"/>
      <c r="BR560"/>
      <c r="CF560" s="8" t="s">
        <v>2024</v>
      </c>
      <c r="CG560" s="39">
        <v>2</v>
      </c>
      <c r="CH560" s="39">
        <v>45.510000000000005</v>
      </c>
      <c r="CK560"/>
      <c r="CL560"/>
      <c r="CM560"/>
      <c r="CZ560" s="8" t="s">
        <v>677</v>
      </c>
      <c r="DA560" s="39">
        <v>3</v>
      </c>
      <c r="DB560" s="39">
        <v>109.14</v>
      </c>
      <c r="DE560" s="8" t="s">
        <v>2024</v>
      </c>
      <c r="DF560" s="39">
        <v>2</v>
      </c>
      <c r="DG560" s="39">
        <v>45.510000000000005</v>
      </c>
    </row>
    <row r="561" spans="7:111">
      <c r="G561"/>
      <c r="H561"/>
      <c r="AW561"/>
      <c r="AX561"/>
      <c r="AY561"/>
      <c r="AZ561"/>
      <c r="BA561"/>
      <c r="BJ561" s="8" t="s">
        <v>497</v>
      </c>
      <c r="BK561" s="39">
        <v>2</v>
      </c>
      <c r="BL561" s="39">
        <v>9765.85</v>
      </c>
      <c r="BM561"/>
      <c r="BP561"/>
      <c r="BQ561"/>
      <c r="BR561"/>
      <c r="CF561" s="8" t="s">
        <v>2086</v>
      </c>
      <c r="CG561" s="39">
        <v>1</v>
      </c>
      <c r="CH561" s="39">
        <v>7.25</v>
      </c>
      <c r="CK561"/>
      <c r="CL561"/>
      <c r="CM561"/>
      <c r="CZ561" s="8" t="s">
        <v>298</v>
      </c>
      <c r="DA561" s="39">
        <v>2</v>
      </c>
      <c r="DB561" s="39">
        <v>64.400000000000006</v>
      </c>
      <c r="DE561" s="8" t="s">
        <v>2086</v>
      </c>
      <c r="DF561" s="39">
        <v>1</v>
      </c>
      <c r="DG561" s="39">
        <v>7.25</v>
      </c>
    </row>
    <row r="562" spans="7:111">
      <c r="G562"/>
      <c r="H562"/>
      <c r="AW562"/>
      <c r="AX562"/>
      <c r="AY562"/>
      <c r="AZ562"/>
      <c r="BA562"/>
      <c r="BJ562" s="8" t="s">
        <v>462</v>
      </c>
      <c r="BK562" s="39">
        <v>3</v>
      </c>
      <c r="BL562" s="39">
        <v>21373.67</v>
      </c>
      <c r="BM562"/>
      <c r="BP562"/>
      <c r="BQ562"/>
      <c r="BR562"/>
      <c r="CF562" s="8" t="s">
        <v>2551</v>
      </c>
      <c r="CG562" s="39">
        <v>1</v>
      </c>
      <c r="CH562" s="39">
        <v>244.92</v>
      </c>
      <c r="CK562"/>
      <c r="CL562"/>
      <c r="CM562"/>
      <c r="CZ562" s="8" t="s">
        <v>657</v>
      </c>
      <c r="DA562" s="39">
        <v>2</v>
      </c>
      <c r="DB562" s="39">
        <v>780</v>
      </c>
      <c r="DE562" s="8" t="s">
        <v>2551</v>
      </c>
      <c r="DF562" s="39">
        <v>1</v>
      </c>
      <c r="DG562" s="39">
        <v>244.92</v>
      </c>
    </row>
    <row r="563" spans="7:111">
      <c r="G563"/>
      <c r="H563"/>
      <c r="AW563"/>
      <c r="AX563"/>
      <c r="AY563"/>
      <c r="AZ563"/>
      <c r="BA563"/>
      <c r="BJ563" s="8" t="s">
        <v>750</v>
      </c>
      <c r="BK563" s="39">
        <v>1</v>
      </c>
      <c r="BL563" s="39">
        <v>2667</v>
      </c>
      <c r="BM563"/>
      <c r="BP563"/>
      <c r="BQ563"/>
      <c r="BR563"/>
      <c r="CF563" s="8" t="s">
        <v>2672</v>
      </c>
      <c r="CG563" s="39">
        <v>1</v>
      </c>
      <c r="CH563" s="39">
        <v>101.69</v>
      </c>
      <c r="CK563"/>
      <c r="CL563"/>
      <c r="CM563"/>
      <c r="CZ563" s="8" t="s">
        <v>189</v>
      </c>
      <c r="DA563" s="39">
        <v>1</v>
      </c>
      <c r="DB563" s="39">
        <v>5400</v>
      </c>
      <c r="DE563" s="8" t="s">
        <v>2672</v>
      </c>
      <c r="DF563" s="39">
        <v>1</v>
      </c>
      <c r="DG563" s="39">
        <v>101.69</v>
      </c>
    </row>
    <row r="564" spans="7:111">
      <c r="G564"/>
      <c r="H564"/>
      <c r="AW564"/>
      <c r="AX564"/>
      <c r="AY564"/>
      <c r="AZ564"/>
      <c r="BA564"/>
      <c r="BJ564" s="8" t="s">
        <v>723</v>
      </c>
      <c r="BK564" s="39">
        <v>1</v>
      </c>
      <c r="BL564" s="39">
        <v>2676.75</v>
      </c>
      <c r="BM564"/>
      <c r="BP564"/>
      <c r="BQ564"/>
      <c r="BR564"/>
      <c r="CF564" s="8" t="s">
        <v>2673</v>
      </c>
      <c r="CG564" s="39">
        <v>1</v>
      </c>
      <c r="CH564" s="39">
        <v>27.97</v>
      </c>
      <c r="CK564"/>
      <c r="CL564"/>
      <c r="CM564"/>
      <c r="CZ564" s="8" t="s">
        <v>635</v>
      </c>
      <c r="DA564" s="39">
        <v>1</v>
      </c>
      <c r="DB564" s="39">
        <v>565</v>
      </c>
      <c r="DE564" s="8" t="s">
        <v>2673</v>
      </c>
      <c r="DF564" s="39">
        <v>1</v>
      </c>
      <c r="DG564" s="39">
        <v>27.97</v>
      </c>
    </row>
    <row r="565" spans="7:111">
      <c r="G565"/>
      <c r="H565"/>
      <c r="AW565"/>
      <c r="AX565"/>
      <c r="AY565"/>
      <c r="AZ565"/>
      <c r="BA565"/>
      <c r="BJ565" s="8" t="s">
        <v>847</v>
      </c>
      <c r="BK565" s="39">
        <v>1</v>
      </c>
      <c r="BL565" s="39">
        <v>1600</v>
      </c>
      <c r="BM565"/>
      <c r="BP565"/>
      <c r="BQ565"/>
      <c r="BR565"/>
      <c r="CF565" s="8" t="s">
        <v>2669</v>
      </c>
      <c r="CG565" s="39">
        <v>1</v>
      </c>
      <c r="CH565" s="39">
        <v>165.25</v>
      </c>
      <c r="CK565"/>
      <c r="CL565"/>
      <c r="CM565"/>
      <c r="CZ565" s="8" t="s">
        <v>171</v>
      </c>
      <c r="DA565" s="39">
        <v>11</v>
      </c>
      <c r="DB565" s="39">
        <v>17409.490000000002</v>
      </c>
      <c r="DE565" s="8" t="s">
        <v>2669</v>
      </c>
      <c r="DF565" s="39">
        <v>1</v>
      </c>
      <c r="DG565" s="39">
        <v>165.25</v>
      </c>
    </row>
    <row r="566" spans="7:111">
      <c r="G566"/>
      <c r="H566"/>
      <c r="AW566"/>
      <c r="AX566"/>
      <c r="AY566"/>
      <c r="AZ566"/>
      <c r="BA566"/>
      <c r="BJ566" s="8" t="s">
        <v>474</v>
      </c>
      <c r="BK566" s="39">
        <v>1</v>
      </c>
      <c r="BL566" s="39">
        <v>101.7</v>
      </c>
      <c r="BM566"/>
      <c r="BP566"/>
      <c r="BQ566"/>
      <c r="BR566"/>
      <c r="CF566" s="8" t="s">
        <v>2082</v>
      </c>
      <c r="CG566" s="39">
        <v>2</v>
      </c>
      <c r="CH566" s="39">
        <v>211.87</v>
      </c>
      <c r="CK566"/>
      <c r="CL566"/>
      <c r="CM566"/>
      <c r="CZ566" s="8" t="s">
        <v>267</v>
      </c>
      <c r="DA566" s="39">
        <v>11</v>
      </c>
      <c r="DB566" s="39">
        <v>2071.9399999999996</v>
      </c>
      <c r="DE566" s="8" t="s">
        <v>2082</v>
      </c>
      <c r="DF566" s="39">
        <v>2</v>
      </c>
      <c r="DG566" s="39">
        <v>211.87</v>
      </c>
    </row>
    <row r="567" spans="7:111">
      <c r="G567"/>
      <c r="H567"/>
      <c r="AW567"/>
      <c r="AX567"/>
      <c r="AY567"/>
      <c r="AZ567"/>
      <c r="BA567"/>
      <c r="BJ567" s="8" t="s">
        <v>759</v>
      </c>
      <c r="BK567" s="39">
        <v>1</v>
      </c>
      <c r="BL567" s="39">
        <v>1900</v>
      </c>
      <c r="BM567"/>
      <c r="BP567"/>
      <c r="BQ567"/>
      <c r="BR567"/>
      <c r="CF567" s="8" t="s">
        <v>2619</v>
      </c>
      <c r="CG567" s="39">
        <v>1</v>
      </c>
      <c r="CH567" s="39">
        <v>1200</v>
      </c>
      <c r="CK567"/>
      <c r="CL567"/>
      <c r="CM567"/>
      <c r="CZ567" s="8" t="s">
        <v>440</v>
      </c>
      <c r="DA567" s="39">
        <v>6</v>
      </c>
      <c r="DB567" s="39">
        <v>1400</v>
      </c>
      <c r="DE567" s="8" t="s">
        <v>2619</v>
      </c>
      <c r="DF567" s="39">
        <v>1</v>
      </c>
      <c r="DG567" s="39">
        <v>1200</v>
      </c>
    </row>
    <row r="568" spans="7:111">
      <c r="G568"/>
      <c r="H568"/>
      <c r="AW568"/>
      <c r="AX568"/>
      <c r="AY568"/>
      <c r="AZ568"/>
      <c r="BA568"/>
      <c r="BJ568" s="8" t="s">
        <v>608</v>
      </c>
      <c r="BK568" s="39">
        <v>1</v>
      </c>
      <c r="BL568" s="39">
        <v>101.69</v>
      </c>
      <c r="BM568"/>
      <c r="BP568"/>
      <c r="BQ568"/>
      <c r="BR568"/>
      <c r="CF568" s="8" t="s">
        <v>2075</v>
      </c>
      <c r="CG568" s="39">
        <v>1</v>
      </c>
      <c r="CH568" s="39">
        <v>12.71</v>
      </c>
      <c r="CK568"/>
      <c r="CL568"/>
      <c r="CM568"/>
      <c r="CZ568" s="8" t="s">
        <v>986</v>
      </c>
      <c r="DA568" s="39">
        <v>2</v>
      </c>
      <c r="DB568" s="39">
        <v>1936.78</v>
      </c>
      <c r="DE568" s="8" t="s">
        <v>2075</v>
      </c>
      <c r="DF568" s="39">
        <v>1</v>
      </c>
      <c r="DG568" s="39">
        <v>12.71</v>
      </c>
    </row>
    <row r="569" spans="7:111">
      <c r="G569"/>
      <c r="H569"/>
      <c r="AW569"/>
      <c r="AX569"/>
      <c r="AY569"/>
      <c r="AZ569"/>
      <c r="BA569"/>
      <c r="BJ569" s="8" t="s">
        <v>727</v>
      </c>
      <c r="BK569" s="39">
        <v>2</v>
      </c>
      <c r="BL569" s="39">
        <v>211.87</v>
      </c>
      <c r="BM569"/>
      <c r="BP569"/>
      <c r="BQ569"/>
      <c r="BR569"/>
      <c r="CF569" s="8" t="s">
        <v>2110</v>
      </c>
      <c r="CG569" s="39">
        <v>1</v>
      </c>
      <c r="CH569" s="39">
        <v>101.69</v>
      </c>
      <c r="CK569"/>
      <c r="CL569"/>
      <c r="CM569"/>
      <c r="CZ569" s="8" t="s">
        <v>414</v>
      </c>
      <c r="DA569" s="39">
        <v>2</v>
      </c>
      <c r="DB569" s="39">
        <v>218.64</v>
      </c>
      <c r="DE569" s="8" t="s">
        <v>2110</v>
      </c>
      <c r="DF569" s="39">
        <v>1</v>
      </c>
      <c r="DG569" s="39">
        <v>101.69</v>
      </c>
    </row>
    <row r="570" spans="7:111">
      <c r="G570"/>
      <c r="H570"/>
      <c r="AW570"/>
      <c r="AX570"/>
      <c r="AY570"/>
      <c r="AZ570"/>
      <c r="BA570"/>
      <c r="BJ570" s="8" t="s">
        <v>699</v>
      </c>
      <c r="BK570" s="39">
        <v>1</v>
      </c>
      <c r="BL570" s="39">
        <v>101.69</v>
      </c>
      <c r="BM570"/>
      <c r="BP570"/>
      <c r="BQ570"/>
      <c r="BR570"/>
      <c r="CF570" s="8" t="s">
        <v>1824</v>
      </c>
      <c r="CG570" s="39">
        <v>1</v>
      </c>
      <c r="CH570" s="39">
        <v>237.29</v>
      </c>
      <c r="CK570"/>
      <c r="CL570"/>
      <c r="CM570"/>
      <c r="CZ570" s="8" t="s">
        <v>903</v>
      </c>
      <c r="DA570" s="39">
        <v>2</v>
      </c>
      <c r="DB570" s="39">
        <v>912</v>
      </c>
      <c r="DE570" s="8" t="s">
        <v>1824</v>
      </c>
      <c r="DF570" s="39">
        <v>1</v>
      </c>
      <c r="DG570" s="39">
        <v>237.29</v>
      </c>
    </row>
    <row r="571" spans="7:111">
      <c r="G571"/>
      <c r="H571"/>
      <c r="AW571"/>
      <c r="AX571"/>
      <c r="AY571"/>
      <c r="AZ571"/>
      <c r="BA571"/>
      <c r="BJ571" s="8" t="s">
        <v>951</v>
      </c>
      <c r="BK571" s="39">
        <v>2</v>
      </c>
      <c r="BL571" s="39">
        <v>364</v>
      </c>
      <c r="BM571"/>
      <c r="BP571"/>
      <c r="BQ571"/>
      <c r="BR571"/>
      <c r="CF571" s="8" t="s">
        <v>2046</v>
      </c>
      <c r="CG571" s="39">
        <v>3</v>
      </c>
      <c r="CH571" s="39">
        <v>11.85</v>
      </c>
      <c r="CK571"/>
      <c r="CL571"/>
      <c r="CM571"/>
      <c r="CZ571" s="8" t="s">
        <v>858</v>
      </c>
      <c r="DA571" s="39">
        <v>2</v>
      </c>
      <c r="DB571" s="39">
        <v>949.15</v>
      </c>
      <c r="DE571" s="8" t="s">
        <v>2046</v>
      </c>
      <c r="DF571" s="39">
        <v>3</v>
      </c>
      <c r="DG571" s="39">
        <v>11.85</v>
      </c>
    </row>
    <row r="572" spans="7:111">
      <c r="G572"/>
      <c r="H572"/>
      <c r="AW572"/>
      <c r="AX572"/>
      <c r="AY572"/>
      <c r="AZ572"/>
      <c r="BA572"/>
      <c r="BJ572" s="8" t="s">
        <v>938</v>
      </c>
      <c r="BK572" s="39">
        <v>1</v>
      </c>
      <c r="BL572" s="39">
        <v>20</v>
      </c>
      <c r="BM572"/>
      <c r="BP572"/>
      <c r="BQ572"/>
      <c r="BR572"/>
      <c r="CF572" s="8" t="s">
        <v>1274</v>
      </c>
      <c r="CG572" s="39">
        <v>2</v>
      </c>
      <c r="CH572" s="39">
        <v>338.98</v>
      </c>
      <c r="CK572"/>
      <c r="CL572"/>
      <c r="CM572"/>
      <c r="CZ572" s="8" t="s">
        <v>304</v>
      </c>
      <c r="DA572" s="39">
        <v>6</v>
      </c>
      <c r="DB572" s="39">
        <v>292.44</v>
      </c>
      <c r="DE572" s="8" t="s">
        <v>1274</v>
      </c>
      <c r="DF572" s="39">
        <v>2</v>
      </c>
      <c r="DG572" s="39">
        <v>338.98</v>
      </c>
    </row>
    <row r="573" spans="7:111">
      <c r="G573"/>
      <c r="H573"/>
      <c r="AW573"/>
      <c r="AX573"/>
      <c r="AY573"/>
      <c r="AZ573"/>
      <c r="BA573"/>
      <c r="BJ573" s="8" t="s">
        <v>919</v>
      </c>
      <c r="BK573" s="39">
        <v>2</v>
      </c>
      <c r="BL573" s="39">
        <v>516.95000000000005</v>
      </c>
      <c r="BM573"/>
      <c r="BP573"/>
      <c r="BQ573"/>
      <c r="BR573"/>
      <c r="CF573" s="8" t="s">
        <v>2045</v>
      </c>
      <c r="CG573" s="39">
        <v>1</v>
      </c>
      <c r="CH573" s="39">
        <v>6.36</v>
      </c>
      <c r="CK573"/>
      <c r="CL573"/>
      <c r="CM573"/>
      <c r="CZ573" s="8" t="s">
        <v>41</v>
      </c>
      <c r="DA573" s="39">
        <v>863</v>
      </c>
      <c r="DB573" s="39">
        <v>671100.63</v>
      </c>
      <c r="DE573" s="8" t="s">
        <v>2045</v>
      </c>
      <c r="DF573" s="39">
        <v>1</v>
      </c>
      <c r="DG573" s="39">
        <v>6.36</v>
      </c>
    </row>
    <row r="574" spans="7:111">
      <c r="G574"/>
      <c r="H574"/>
      <c r="AW574"/>
      <c r="AX574"/>
      <c r="AY574"/>
      <c r="AZ574"/>
      <c r="BA574"/>
      <c r="BJ574" s="8" t="s">
        <v>691</v>
      </c>
      <c r="BK574" s="39">
        <v>1</v>
      </c>
      <c r="BL574" s="39">
        <v>50</v>
      </c>
      <c r="BM574"/>
      <c r="BP574"/>
      <c r="BQ574"/>
      <c r="BR574"/>
      <c r="CF574" s="8" t="s">
        <v>2105</v>
      </c>
      <c r="CG574" s="39">
        <v>1</v>
      </c>
      <c r="CH574" s="39">
        <v>288</v>
      </c>
      <c r="CK574"/>
      <c r="CL574"/>
      <c r="CM574"/>
      <c r="DE574" s="8" t="s">
        <v>2105</v>
      </c>
      <c r="DF574" s="39">
        <v>1</v>
      </c>
      <c r="DG574" s="39">
        <v>288</v>
      </c>
    </row>
    <row r="575" spans="7:111">
      <c r="G575"/>
      <c r="H575"/>
      <c r="AW575"/>
      <c r="AX575"/>
      <c r="AY575"/>
      <c r="AZ575"/>
      <c r="BA575"/>
      <c r="BJ575" s="8" t="s">
        <v>765</v>
      </c>
      <c r="BK575" s="39">
        <v>17</v>
      </c>
      <c r="BL575" s="39">
        <v>434.69</v>
      </c>
      <c r="BM575"/>
      <c r="BP575"/>
      <c r="BQ575"/>
      <c r="BR575"/>
      <c r="CF575" s="8" t="s">
        <v>1996</v>
      </c>
      <c r="CG575" s="39">
        <v>6</v>
      </c>
      <c r="CH575" s="39">
        <v>1606.44</v>
      </c>
      <c r="CK575"/>
      <c r="CL575"/>
      <c r="CM575"/>
      <c r="DE575" s="8" t="s">
        <v>1996</v>
      </c>
      <c r="DF575" s="39">
        <v>6</v>
      </c>
      <c r="DG575" s="39">
        <v>1606.44</v>
      </c>
    </row>
    <row r="576" spans="7:111">
      <c r="G576"/>
      <c r="H576"/>
      <c r="AW576"/>
      <c r="AX576"/>
      <c r="AY576"/>
      <c r="AZ576"/>
      <c r="BA576"/>
      <c r="BJ576" s="8" t="s">
        <v>1729</v>
      </c>
      <c r="BK576" s="39">
        <v>1</v>
      </c>
      <c r="BL576" s="39">
        <v>135</v>
      </c>
      <c r="BM576"/>
      <c r="BP576"/>
      <c r="BQ576"/>
      <c r="BR576"/>
      <c r="CF576" s="8" t="s">
        <v>2526</v>
      </c>
      <c r="CG576" s="39">
        <v>1</v>
      </c>
      <c r="CH576" s="39">
        <v>262.70999999999998</v>
      </c>
      <c r="CK576"/>
      <c r="CL576"/>
      <c r="CM576"/>
      <c r="DE576" s="8" t="s">
        <v>2526</v>
      </c>
      <c r="DF576" s="39">
        <v>1</v>
      </c>
      <c r="DG576" s="39">
        <v>262.70999999999998</v>
      </c>
    </row>
    <row r="577" spans="7:111">
      <c r="G577"/>
      <c r="H577"/>
      <c r="AW577"/>
      <c r="AX577"/>
      <c r="AY577"/>
      <c r="AZ577"/>
      <c r="BA577"/>
      <c r="BJ577" s="8" t="s">
        <v>1734</v>
      </c>
      <c r="BK577" s="39">
        <v>1</v>
      </c>
      <c r="BL577" s="39">
        <v>1688.47</v>
      </c>
      <c r="BM577"/>
      <c r="BP577"/>
      <c r="BQ577"/>
      <c r="BR577"/>
      <c r="CF577" s="8" t="s">
        <v>1827</v>
      </c>
      <c r="CG577" s="39">
        <v>2</v>
      </c>
      <c r="CH577" s="39">
        <v>165.26</v>
      </c>
      <c r="CK577"/>
      <c r="CL577"/>
      <c r="CM577"/>
      <c r="DE577" s="8" t="s">
        <v>1827</v>
      </c>
      <c r="DF577" s="39">
        <v>2</v>
      </c>
      <c r="DG577" s="39">
        <v>165.26</v>
      </c>
    </row>
    <row r="578" spans="7:111">
      <c r="G578"/>
      <c r="H578"/>
      <c r="AW578"/>
      <c r="AX578"/>
      <c r="AY578"/>
      <c r="AZ578"/>
      <c r="BA578"/>
      <c r="BJ578" s="8" t="s">
        <v>1733</v>
      </c>
      <c r="BK578" s="39">
        <v>1</v>
      </c>
      <c r="BL578" s="39">
        <v>248.31</v>
      </c>
      <c r="BM578"/>
      <c r="BP578"/>
      <c r="BQ578"/>
      <c r="BR578"/>
      <c r="CF578" s="8" t="s">
        <v>1220</v>
      </c>
      <c r="CG578" s="39">
        <v>1</v>
      </c>
      <c r="CH578" s="39">
        <v>71.19</v>
      </c>
      <c r="CK578"/>
      <c r="CL578"/>
      <c r="CM578"/>
      <c r="DE578" s="8" t="s">
        <v>1220</v>
      </c>
      <c r="DF578" s="39">
        <v>1</v>
      </c>
      <c r="DG578" s="39">
        <v>71.19</v>
      </c>
    </row>
    <row r="579" spans="7:111">
      <c r="G579"/>
      <c r="H579"/>
      <c r="AW579"/>
      <c r="AX579"/>
      <c r="AY579"/>
      <c r="AZ579"/>
      <c r="BA579"/>
      <c r="BJ579" s="8" t="s">
        <v>507</v>
      </c>
      <c r="BK579" s="39">
        <v>1</v>
      </c>
      <c r="BL579" s="39">
        <v>335</v>
      </c>
      <c r="BM579"/>
      <c r="BP579"/>
      <c r="BQ579"/>
      <c r="BR579"/>
      <c r="CF579" s="8" t="s">
        <v>2037</v>
      </c>
      <c r="CG579" s="39">
        <v>2</v>
      </c>
      <c r="CH579" s="39">
        <v>341.9</v>
      </c>
      <c r="CK579"/>
      <c r="CL579"/>
      <c r="CM579"/>
      <c r="DE579" s="8" t="s">
        <v>2037</v>
      </c>
      <c r="DF579" s="39">
        <v>2</v>
      </c>
      <c r="DG579" s="39">
        <v>341.9</v>
      </c>
    </row>
    <row r="580" spans="7:111">
      <c r="G580"/>
      <c r="H580"/>
      <c r="AW580"/>
      <c r="AX580"/>
      <c r="AY580"/>
      <c r="AZ580"/>
      <c r="BA580"/>
      <c r="BJ580" s="8" t="s">
        <v>999</v>
      </c>
      <c r="BK580" s="39">
        <v>1</v>
      </c>
      <c r="BL580" s="39">
        <v>1500</v>
      </c>
      <c r="BM580"/>
      <c r="BP580"/>
      <c r="BQ580"/>
      <c r="BR580"/>
      <c r="CF580" s="8" t="s">
        <v>2077</v>
      </c>
      <c r="CG580" s="39">
        <v>1</v>
      </c>
      <c r="CH580" s="39">
        <v>63.56</v>
      </c>
      <c r="CK580"/>
      <c r="CL580"/>
      <c r="CM580"/>
      <c r="DE580" s="8" t="s">
        <v>2077</v>
      </c>
      <c r="DF580" s="39">
        <v>1</v>
      </c>
      <c r="DG580" s="39">
        <v>63.56</v>
      </c>
    </row>
    <row r="581" spans="7:111">
      <c r="G581"/>
      <c r="H581"/>
      <c r="AW581"/>
      <c r="AX581"/>
      <c r="AY581"/>
      <c r="AZ581"/>
      <c r="BA581"/>
      <c r="BJ581" s="8" t="s">
        <v>709</v>
      </c>
      <c r="BK581" s="39">
        <v>1</v>
      </c>
      <c r="BL581" s="39">
        <v>81.36</v>
      </c>
      <c r="BM581"/>
      <c r="BP581"/>
      <c r="BQ581"/>
      <c r="BR581"/>
      <c r="CF581" s="8" t="s">
        <v>2325</v>
      </c>
      <c r="CG581" s="39">
        <v>2</v>
      </c>
      <c r="CH581" s="39">
        <v>16.2</v>
      </c>
      <c r="CK581"/>
      <c r="CL581"/>
      <c r="CM581"/>
      <c r="DE581" s="8" t="s">
        <v>2325</v>
      </c>
      <c r="DF581" s="39">
        <v>2</v>
      </c>
      <c r="DG581" s="39">
        <v>16.2</v>
      </c>
    </row>
    <row r="582" spans="7:111">
      <c r="G582"/>
      <c r="H582"/>
      <c r="AW582"/>
      <c r="AX582"/>
      <c r="AY582"/>
      <c r="AZ582"/>
      <c r="BA582"/>
      <c r="BJ582" s="8" t="s">
        <v>614</v>
      </c>
      <c r="BK582" s="39">
        <v>1</v>
      </c>
      <c r="BL582" s="39">
        <v>112.71</v>
      </c>
      <c r="BM582"/>
      <c r="BP582"/>
      <c r="BQ582"/>
      <c r="BR582"/>
      <c r="CF582" s="8" t="s">
        <v>1176</v>
      </c>
      <c r="CG582" s="39">
        <v>3</v>
      </c>
      <c r="CH582" s="39">
        <v>306.39999999999998</v>
      </c>
      <c r="CK582"/>
      <c r="CL582"/>
      <c r="CM582"/>
      <c r="DE582" s="8" t="s">
        <v>1176</v>
      </c>
      <c r="DF582" s="39">
        <v>3</v>
      </c>
      <c r="DG582" s="39">
        <v>306.39999999999998</v>
      </c>
    </row>
    <row r="583" spans="7:111">
      <c r="G583"/>
      <c r="H583"/>
      <c r="AW583"/>
      <c r="AX583"/>
      <c r="AY583"/>
      <c r="AZ583"/>
      <c r="BA583"/>
      <c r="BJ583" s="8" t="s">
        <v>1029</v>
      </c>
      <c r="BK583" s="39">
        <v>1</v>
      </c>
      <c r="BL583" s="39">
        <v>2700</v>
      </c>
      <c r="BM583"/>
      <c r="BP583"/>
      <c r="BQ583"/>
      <c r="BR583"/>
      <c r="CF583" s="8" t="s">
        <v>1178</v>
      </c>
      <c r="CG583" s="39">
        <v>4</v>
      </c>
      <c r="CH583" s="39">
        <v>623.4</v>
      </c>
      <c r="CK583"/>
      <c r="CL583"/>
      <c r="CM583"/>
      <c r="DE583" s="8" t="s">
        <v>1178</v>
      </c>
      <c r="DF583" s="39">
        <v>4</v>
      </c>
      <c r="DG583" s="39">
        <v>623.4</v>
      </c>
    </row>
    <row r="584" spans="7:111">
      <c r="G584"/>
      <c r="H584"/>
      <c r="AW584"/>
      <c r="AX584"/>
      <c r="AY584"/>
      <c r="AZ584"/>
      <c r="BA584"/>
      <c r="BJ584" s="8" t="s">
        <v>1727</v>
      </c>
      <c r="BK584" s="39">
        <v>2</v>
      </c>
      <c r="BL584" s="39">
        <v>626.2700000000001</v>
      </c>
      <c r="BM584"/>
      <c r="BP584"/>
      <c r="BQ584"/>
      <c r="BR584"/>
      <c r="CF584" s="8" t="s">
        <v>2031</v>
      </c>
      <c r="CG584" s="39">
        <v>2</v>
      </c>
      <c r="CH584" s="39">
        <v>163.30000000000001</v>
      </c>
      <c r="CK584"/>
      <c r="CL584"/>
      <c r="CM584"/>
      <c r="DE584" s="8" t="s">
        <v>2031</v>
      </c>
      <c r="DF584" s="39">
        <v>2</v>
      </c>
      <c r="DG584" s="39">
        <v>163.30000000000001</v>
      </c>
    </row>
    <row r="585" spans="7:111">
      <c r="G585"/>
      <c r="H585"/>
      <c r="AW585"/>
      <c r="AX585"/>
      <c r="AY585"/>
      <c r="AZ585"/>
      <c r="BA585"/>
      <c r="BJ585" s="8" t="s">
        <v>1013</v>
      </c>
      <c r="BK585" s="39">
        <v>1</v>
      </c>
      <c r="BL585" s="39">
        <v>525.41999999999996</v>
      </c>
      <c r="BM585"/>
      <c r="BP585"/>
      <c r="BQ585"/>
      <c r="BR585"/>
      <c r="CF585" s="8" t="s">
        <v>2076</v>
      </c>
      <c r="CG585" s="39">
        <v>1</v>
      </c>
      <c r="CH585" s="39">
        <v>12.71</v>
      </c>
      <c r="CK585"/>
      <c r="CL585"/>
      <c r="CM585"/>
      <c r="DE585" s="8" t="s">
        <v>2076</v>
      </c>
      <c r="DF585" s="39">
        <v>1</v>
      </c>
      <c r="DG585" s="39">
        <v>12.71</v>
      </c>
    </row>
    <row r="586" spans="7:111">
      <c r="G586"/>
      <c r="H586"/>
      <c r="AW586"/>
      <c r="AX586"/>
      <c r="AY586"/>
      <c r="AZ586"/>
      <c r="BA586"/>
      <c r="BJ586" s="8" t="s">
        <v>994</v>
      </c>
      <c r="BK586" s="39">
        <v>2</v>
      </c>
      <c r="BL586" s="39">
        <v>10415.25</v>
      </c>
      <c r="BM586"/>
      <c r="BP586"/>
      <c r="BQ586"/>
      <c r="BR586"/>
      <c r="CF586" s="8" t="s">
        <v>2057</v>
      </c>
      <c r="CG586" s="39">
        <v>3</v>
      </c>
      <c r="CH586" s="39">
        <v>2282.52</v>
      </c>
      <c r="CK586"/>
      <c r="CL586"/>
      <c r="CM586"/>
      <c r="DE586" s="8" t="s">
        <v>2057</v>
      </c>
      <c r="DF586" s="39">
        <v>3</v>
      </c>
      <c r="DG586" s="39">
        <v>2282.52</v>
      </c>
    </row>
    <row r="587" spans="7:111">
      <c r="G587"/>
      <c r="H587"/>
      <c r="AW587"/>
      <c r="AX587"/>
      <c r="AY587"/>
      <c r="AZ587"/>
      <c r="BA587"/>
      <c r="BJ587" s="8" t="s">
        <v>982</v>
      </c>
      <c r="BK587" s="39">
        <v>2</v>
      </c>
      <c r="BL587" s="39">
        <v>1220.3400000000001</v>
      </c>
      <c r="BM587"/>
      <c r="BP587"/>
      <c r="BQ587"/>
      <c r="BR587"/>
      <c r="CF587" s="8" t="s">
        <v>2428</v>
      </c>
      <c r="CG587" s="39">
        <v>1</v>
      </c>
      <c r="CH587" s="39">
        <v>17.36</v>
      </c>
      <c r="CK587"/>
      <c r="CL587"/>
      <c r="CM587"/>
      <c r="DE587" s="8" t="s">
        <v>2428</v>
      </c>
      <c r="DF587" s="39">
        <v>1</v>
      </c>
      <c r="DG587" s="39">
        <v>17.36</v>
      </c>
    </row>
    <row r="588" spans="7:111">
      <c r="G588"/>
      <c r="H588"/>
      <c r="AW588"/>
      <c r="AX588"/>
      <c r="AY588"/>
      <c r="AZ588"/>
      <c r="BA588"/>
      <c r="BJ588" s="8" t="s">
        <v>935</v>
      </c>
      <c r="BK588" s="39">
        <v>9</v>
      </c>
      <c r="BL588" s="39">
        <v>5923.74</v>
      </c>
      <c r="BM588"/>
      <c r="BP588"/>
      <c r="BQ588"/>
      <c r="BR588"/>
      <c r="CF588" s="8" t="s">
        <v>2131</v>
      </c>
      <c r="CG588" s="39">
        <v>1</v>
      </c>
      <c r="CH588" s="39">
        <v>825</v>
      </c>
      <c r="CK588"/>
      <c r="CL588"/>
      <c r="CM588"/>
      <c r="DE588" s="8" t="s">
        <v>2131</v>
      </c>
      <c r="DF588" s="39">
        <v>1</v>
      </c>
      <c r="DG588" s="39">
        <v>825</v>
      </c>
    </row>
    <row r="589" spans="7:111">
      <c r="G589"/>
      <c r="H589"/>
      <c r="AW589"/>
      <c r="AX589"/>
      <c r="AY589"/>
      <c r="AZ589"/>
      <c r="BA589"/>
      <c r="BJ589" s="8" t="s">
        <v>891</v>
      </c>
      <c r="BK589" s="39">
        <v>12</v>
      </c>
      <c r="BL589" s="39">
        <v>2724.59</v>
      </c>
      <c r="BM589"/>
      <c r="BP589"/>
      <c r="BQ589"/>
      <c r="BR589"/>
      <c r="CF589" s="8" t="s">
        <v>2055</v>
      </c>
      <c r="CG589" s="39">
        <v>1</v>
      </c>
      <c r="CH589" s="39">
        <v>51.98</v>
      </c>
      <c r="CK589"/>
      <c r="CL589"/>
      <c r="CM589"/>
      <c r="DE589" s="8" t="s">
        <v>2055</v>
      </c>
      <c r="DF589" s="39">
        <v>1</v>
      </c>
      <c r="DG589" s="39">
        <v>51.98</v>
      </c>
    </row>
    <row r="590" spans="7:111">
      <c r="G590"/>
      <c r="H590"/>
      <c r="AW590"/>
      <c r="AX590"/>
      <c r="AY590"/>
      <c r="AZ590"/>
      <c r="BA590"/>
      <c r="BJ590" s="8" t="s">
        <v>865</v>
      </c>
      <c r="BK590" s="39">
        <v>12</v>
      </c>
      <c r="BL590" s="39">
        <v>5186.43</v>
      </c>
      <c r="BM590"/>
      <c r="BP590"/>
      <c r="BQ590"/>
      <c r="BR590"/>
      <c r="CF590" s="8" t="s">
        <v>2379</v>
      </c>
      <c r="CG590" s="39">
        <v>3</v>
      </c>
      <c r="CH590" s="39">
        <v>54.24</v>
      </c>
      <c r="CK590"/>
      <c r="CL590"/>
      <c r="CM590"/>
      <c r="DE590" s="8" t="s">
        <v>2379</v>
      </c>
      <c r="DF590" s="39">
        <v>3</v>
      </c>
      <c r="DG590" s="39">
        <v>54.24</v>
      </c>
    </row>
    <row r="591" spans="7:111">
      <c r="G591"/>
      <c r="H591"/>
      <c r="AW591"/>
      <c r="AX591"/>
      <c r="AY591"/>
      <c r="AZ591"/>
      <c r="BA591"/>
      <c r="BJ591" s="8" t="s">
        <v>825</v>
      </c>
      <c r="BK591" s="39">
        <v>16</v>
      </c>
      <c r="BL591" s="39">
        <v>4186.43</v>
      </c>
      <c r="BM591"/>
      <c r="BP591"/>
      <c r="BQ591"/>
      <c r="BR591"/>
      <c r="CF591" s="8" t="s">
        <v>2126</v>
      </c>
      <c r="CG591" s="39">
        <v>1</v>
      </c>
      <c r="CH591" s="39">
        <v>1080</v>
      </c>
      <c r="CK591"/>
      <c r="CL591"/>
      <c r="CM591"/>
      <c r="DE591" s="8" t="s">
        <v>2126</v>
      </c>
      <c r="DF591" s="39">
        <v>1</v>
      </c>
      <c r="DG591" s="39">
        <v>1080</v>
      </c>
    </row>
    <row r="592" spans="7:111">
      <c r="G592"/>
      <c r="H592"/>
      <c r="AW592"/>
      <c r="AX592"/>
      <c r="AY592"/>
      <c r="AZ592"/>
      <c r="BA592"/>
      <c r="BJ592" s="8" t="s">
        <v>644</v>
      </c>
      <c r="BK592" s="39">
        <v>8</v>
      </c>
      <c r="BL592" s="39">
        <v>6004.25</v>
      </c>
      <c r="BM592"/>
      <c r="BP592"/>
      <c r="BQ592"/>
      <c r="BR592"/>
      <c r="CF592" s="8" t="s">
        <v>2515</v>
      </c>
      <c r="CG592" s="39">
        <v>1</v>
      </c>
      <c r="CH592" s="39">
        <v>576</v>
      </c>
      <c r="CK592"/>
      <c r="CL592"/>
      <c r="CM592"/>
      <c r="DE592" s="8" t="s">
        <v>2515</v>
      </c>
      <c r="DF592" s="39">
        <v>1</v>
      </c>
      <c r="DG592" s="39">
        <v>576</v>
      </c>
    </row>
    <row r="593" spans="7:111">
      <c r="G593"/>
      <c r="H593"/>
      <c r="AW593"/>
      <c r="AX593"/>
      <c r="AY593"/>
      <c r="AZ593"/>
      <c r="BA593"/>
      <c r="BJ593" s="8" t="s">
        <v>472</v>
      </c>
      <c r="BK593" s="39">
        <v>21</v>
      </c>
      <c r="BL593" s="39">
        <v>650.01</v>
      </c>
      <c r="BM593"/>
      <c r="BP593"/>
      <c r="BQ593"/>
      <c r="BR593"/>
      <c r="CF593" s="8" t="s">
        <v>2104</v>
      </c>
      <c r="CG593" s="39">
        <v>1</v>
      </c>
      <c r="CH593" s="39">
        <v>336</v>
      </c>
      <c r="CK593"/>
      <c r="CL593"/>
      <c r="CM593"/>
      <c r="DE593" s="8" t="s">
        <v>2104</v>
      </c>
      <c r="DF593" s="39">
        <v>1</v>
      </c>
      <c r="DG593" s="39">
        <v>336</v>
      </c>
    </row>
    <row r="594" spans="7:111">
      <c r="G594"/>
      <c r="H594"/>
      <c r="AW594"/>
      <c r="AX594"/>
      <c r="AY594"/>
      <c r="AZ594"/>
      <c r="BA594"/>
      <c r="BJ594" s="8" t="s">
        <v>505</v>
      </c>
      <c r="BK594" s="39">
        <v>20</v>
      </c>
      <c r="BL594" s="39">
        <v>5364.42</v>
      </c>
      <c r="BM594"/>
      <c r="BP594"/>
      <c r="BQ594"/>
      <c r="BR594"/>
      <c r="CF594" s="8" t="s">
        <v>2043</v>
      </c>
      <c r="CG594" s="39">
        <v>3</v>
      </c>
      <c r="CH594" s="39">
        <v>104.02</v>
      </c>
      <c r="CK594"/>
      <c r="CL594"/>
      <c r="CM594"/>
      <c r="DE594" s="8" t="s">
        <v>2043</v>
      </c>
      <c r="DF594" s="39">
        <v>3</v>
      </c>
      <c r="DG594" s="39">
        <v>104.02</v>
      </c>
    </row>
    <row r="595" spans="7:111">
      <c r="G595"/>
      <c r="H595"/>
      <c r="AW595"/>
      <c r="AX595"/>
      <c r="AY595"/>
      <c r="AZ595"/>
      <c r="BA595"/>
      <c r="BJ595" s="8" t="s">
        <v>784</v>
      </c>
      <c r="BK595" s="39">
        <v>1</v>
      </c>
      <c r="BL595" s="39">
        <v>78.39</v>
      </c>
      <c r="BM595"/>
      <c r="BP595"/>
      <c r="BQ595"/>
      <c r="BR595"/>
      <c r="CF595" s="8" t="s">
        <v>1974</v>
      </c>
      <c r="CG595" s="39">
        <v>1</v>
      </c>
      <c r="CH595" s="39">
        <v>1000</v>
      </c>
      <c r="CK595"/>
      <c r="CL595"/>
      <c r="CM595"/>
      <c r="DE595" s="8" t="s">
        <v>1974</v>
      </c>
      <c r="DF595" s="39">
        <v>1</v>
      </c>
      <c r="DG595" s="39">
        <v>1000</v>
      </c>
    </row>
    <row r="596" spans="7:111">
      <c r="G596"/>
      <c r="H596"/>
      <c r="AW596"/>
      <c r="AX596"/>
      <c r="AY596"/>
      <c r="AZ596"/>
      <c r="BA596"/>
      <c r="BJ596" s="8" t="s">
        <v>972</v>
      </c>
      <c r="BK596" s="39">
        <v>2</v>
      </c>
      <c r="BL596" s="39">
        <v>963.2</v>
      </c>
      <c r="BM596"/>
      <c r="BP596"/>
      <c r="BQ596"/>
      <c r="BR596"/>
      <c r="CF596" s="8" t="s">
        <v>1526</v>
      </c>
      <c r="CG596" s="39">
        <v>4</v>
      </c>
      <c r="CH596" s="39">
        <v>13100.02</v>
      </c>
      <c r="CK596"/>
      <c r="CL596"/>
      <c r="CM596"/>
      <c r="DE596" s="8" t="s">
        <v>1526</v>
      </c>
      <c r="DF596" s="39">
        <v>4</v>
      </c>
      <c r="DG596" s="39">
        <v>13100.02</v>
      </c>
    </row>
    <row r="597" spans="7:111">
      <c r="G597"/>
      <c r="H597"/>
      <c r="AW597"/>
      <c r="AX597"/>
      <c r="AY597"/>
      <c r="AZ597"/>
      <c r="BA597"/>
      <c r="BJ597" s="8" t="s">
        <v>930</v>
      </c>
      <c r="BK597" s="39">
        <v>2</v>
      </c>
      <c r="BL597" s="39">
        <v>824</v>
      </c>
      <c r="BM597"/>
      <c r="BP597"/>
      <c r="BQ597"/>
      <c r="BR597"/>
      <c r="CF597" s="8" t="s">
        <v>2085</v>
      </c>
      <c r="CG597" s="39">
        <v>1</v>
      </c>
      <c r="CH597" s="39">
        <v>2</v>
      </c>
      <c r="CK597"/>
      <c r="CL597"/>
      <c r="CM597"/>
      <c r="DE597" s="8" t="s">
        <v>2085</v>
      </c>
      <c r="DF597" s="39">
        <v>1</v>
      </c>
      <c r="DG597" s="39">
        <v>2</v>
      </c>
    </row>
    <row r="598" spans="7:111">
      <c r="G598"/>
      <c r="H598"/>
      <c r="AW598"/>
      <c r="AX598"/>
      <c r="AY598"/>
      <c r="AZ598"/>
      <c r="BA598"/>
      <c r="BJ598" s="8" t="s">
        <v>879</v>
      </c>
      <c r="BK598" s="39">
        <v>2</v>
      </c>
      <c r="BL598" s="39">
        <v>1172</v>
      </c>
      <c r="BM598"/>
      <c r="BP598"/>
      <c r="BQ598"/>
      <c r="BR598"/>
      <c r="CF598" s="8" t="s">
        <v>2132</v>
      </c>
      <c r="CG598" s="39">
        <v>1</v>
      </c>
      <c r="CH598" s="39">
        <v>3202.99</v>
      </c>
      <c r="CK598"/>
      <c r="CL598"/>
      <c r="CM598"/>
      <c r="DE598" s="8" t="s">
        <v>2132</v>
      </c>
      <c r="DF598" s="39">
        <v>1</v>
      </c>
      <c r="DG598" s="39">
        <v>3202.99</v>
      </c>
    </row>
    <row r="599" spans="7:111">
      <c r="G599"/>
      <c r="H599"/>
      <c r="AW599"/>
      <c r="AX599"/>
      <c r="AY599"/>
      <c r="AZ599"/>
      <c r="BA599"/>
      <c r="BJ599" s="8" t="s">
        <v>877</v>
      </c>
      <c r="BK599" s="39">
        <v>2</v>
      </c>
      <c r="BL599" s="39">
        <v>1172</v>
      </c>
      <c r="BM599"/>
      <c r="BP599"/>
      <c r="BQ599"/>
      <c r="BR599"/>
      <c r="CF599" s="8" t="s">
        <v>2015</v>
      </c>
      <c r="CG599" s="39">
        <v>3</v>
      </c>
      <c r="CH599" s="39">
        <v>19302</v>
      </c>
      <c r="CK599"/>
      <c r="CL599"/>
      <c r="CM599"/>
      <c r="DE599" s="8" t="s">
        <v>2015</v>
      </c>
      <c r="DF599" s="39">
        <v>3</v>
      </c>
      <c r="DG599" s="39">
        <v>19302</v>
      </c>
    </row>
    <row r="600" spans="7:111">
      <c r="G600"/>
      <c r="H600"/>
      <c r="AW600"/>
      <c r="AX600"/>
      <c r="AY600"/>
      <c r="AZ600"/>
      <c r="BA600"/>
      <c r="BJ600" s="8" t="s">
        <v>790</v>
      </c>
      <c r="BK600" s="39">
        <v>2</v>
      </c>
      <c r="BL600" s="39">
        <v>1172</v>
      </c>
      <c r="BM600"/>
      <c r="BP600"/>
      <c r="BQ600"/>
      <c r="BR600"/>
      <c r="CF600" s="8" t="s">
        <v>2069</v>
      </c>
      <c r="CG600" s="39">
        <v>1</v>
      </c>
      <c r="CH600" s="39">
        <v>4.8</v>
      </c>
      <c r="CK600"/>
      <c r="CL600"/>
      <c r="CM600"/>
      <c r="DE600" s="8" t="s">
        <v>2069</v>
      </c>
      <c r="DF600" s="39">
        <v>1</v>
      </c>
      <c r="DG600" s="39">
        <v>4.8</v>
      </c>
    </row>
    <row r="601" spans="7:111">
      <c r="G601"/>
      <c r="H601"/>
      <c r="AW601"/>
      <c r="AX601"/>
      <c r="AY601"/>
      <c r="AZ601"/>
      <c r="BA601"/>
      <c r="BJ601" s="8" t="s">
        <v>778</v>
      </c>
      <c r="BK601" s="39">
        <v>1</v>
      </c>
      <c r="BL601" s="39">
        <v>192</v>
      </c>
      <c r="BM601"/>
      <c r="BP601"/>
      <c r="BQ601"/>
      <c r="BR601"/>
      <c r="CF601" s="8" t="s">
        <v>2239</v>
      </c>
      <c r="CG601" s="39">
        <v>2</v>
      </c>
      <c r="CH601" s="39">
        <v>4930</v>
      </c>
      <c r="CK601"/>
      <c r="CL601"/>
      <c r="CM601"/>
      <c r="DE601" s="8" t="s">
        <v>2239</v>
      </c>
      <c r="DF601" s="39">
        <v>2</v>
      </c>
      <c r="DG601" s="39">
        <v>4930</v>
      </c>
    </row>
    <row r="602" spans="7:111">
      <c r="G602"/>
      <c r="H602"/>
      <c r="AW602"/>
      <c r="AX602"/>
      <c r="AY602"/>
      <c r="AZ602"/>
      <c r="BA602"/>
      <c r="BJ602" s="8" t="s">
        <v>757</v>
      </c>
      <c r="BK602" s="39">
        <v>2</v>
      </c>
      <c r="BL602" s="39">
        <v>2069.8000000000002</v>
      </c>
      <c r="BM602"/>
      <c r="BP602"/>
      <c r="BQ602"/>
      <c r="BR602"/>
      <c r="CF602" s="8" t="s">
        <v>2070</v>
      </c>
      <c r="CG602" s="39">
        <v>2</v>
      </c>
      <c r="CH602" s="39">
        <v>4.5</v>
      </c>
      <c r="CK602"/>
      <c r="CL602"/>
      <c r="CM602"/>
      <c r="DE602" s="8" t="s">
        <v>2070</v>
      </c>
      <c r="DF602" s="39">
        <v>2</v>
      </c>
      <c r="DG602" s="39">
        <v>4.5</v>
      </c>
    </row>
    <row r="603" spans="7:111">
      <c r="G603"/>
      <c r="H603"/>
      <c r="AW603"/>
      <c r="AX603"/>
      <c r="AY603"/>
      <c r="AZ603"/>
      <c r="BA603"/>
      <c r="BJ603" s="8" t="s">
        <v>624</v>
      </c>
      <c r="BK603" s="39">
        <v>3</v>
      </c>
      <c r="BL603" s="39">
        <v>2261.8000000000002</v>
      </c>
      <c r="BM603"/>
      <c r="BP603"/>
      <c r="BQ603"/>
      <c r="BR603"/>
      <c r="CF603" s="8" t="s">
        <v>2053</v>
      </c>
      <c r="CG603" s="39">
        <v>3</v>
      </c>
      <c r="CH603" s="39">
        <v>1624</v>
      </c>
      <c r="CK603"/>
      <c r="CL603"/>
      <c r="CM603"/>
      <c r="DE603" s="8" t="s">
        <v>2053</v>
      </c>
      <c r="DF603" s="39">
        <v>3</v>
      </c>
      <c r="DG603" s="39">
        <v>1624</v>
      </c>
    </row>
    <row r="604" spans="7:111">
      <c r="G604"/>
      <c r="H604"/>
      <c r="AW604"/>
      <c r="AX604"/>
      <c r="AY604"/>
      <c r="AZ604"/>
      <c r="BA604"/>
      <c r="BJ604" s="8" t="s">
        <v>562</v>
      </c>
      <c r="BK604" s="39">
        <v>1</v>
      </c>
      <c r="BL604" s="39">
        <v>820</v>
      </c>
      <c r="BM604"/>
      <c r="BP604"/>
      <c r="BQ604"/>
      <c r="BR604"/>
      <c r="CF604" s="8" t="s">
        <v>2106</v>
      </c>
      <c r="CG604" s="39">
        <v>1</v>
      </c>
      <c r="CH604" s="39">
        <v>133.9</v>
      </c>
      <c r="CK604"/>
      <c r="CL604"/>
      <c r="CM604"/>
      <c r="DE604" s="8" t="s">
        <v>2106</v>
      </c>
      <c r="DF604" s="39">
        <v>1</v>
      </c>
      <c r="DG604" s="39">
        <v>133.9</v>
      </c>
    </row>
    <row r="605" spans="7:111">
      <c r="G605"/>
      <c r="H605"/>
      <c r="AW605"/>
      <c r="AX605"/>
      <c r="AY605"/>
      <c r="AZ605"/>
      <c r="BA605"/>
      <c r="BJ605" s="8" t="s">
        <v>520</v>
      </c>
      <c r="BK605" s="39">
        <v>1</v>
      </c>
      <c r="BL605" s="39">
        <v>2028</v>
      </c>
      <c r="BM605"/>
      <c r="BP605"/>
      <c r="BQ605"/>
      <c r="BR605"/>
      <c r="CF605" s="8" t="s">
        <v>2059</v>
      </c>
      <c r="CG605" s="39">
        <v>7</v>
      </c>
      <c r="CH605" s="39">
        <v>6714.8</v>
      </c>
      <c r="CK605"/>
      <c r="CL605"/>
      <c r="CM605"/>
      <c r="DE605" s="8" t="s">
        <v>2059</v>
      </c>
      <c r="DF605" s="39">
        <v>7</v>
      </c>
      <c r="DG605" s="39">
        <v>6714.8</v>
      </c>
    </row>
    <row r="606" spans="7:111">
      <c r="G606"/>
      <c r="H606"/>
      <c r="AW606"/>
      <c r="AX606"/>
      <c r="AY606"/>
      <c r="AZ606"/>
      <c r="BA606"/>
      <c r="BJ606" s="8" t="s">
        <v>704</v>
      </c>
      <c r="BK606" s="39">
        <v>8</v>
      </c>
      <c r="BL606" s="39">
        <v>145.24</v>
      </c>
      <c r="BM606"/>
      <c r="BP606"/>
      <c r="BQ606"/>
      <c r="BR606"/>
      <c r="CF606" s="8" t="s">
        <v>2025</v>
      </c>
      <c r="CG606" s="39">
        <v>2</v>
      </c>
      <c r="CH606" s="39">
        <v>31.47</v>
      </c>
      <c r="CK606"/>
      <c r="CL606"/>
      <c r="CM606"/>
      <c r="DE606" s="8" t="s">
        <v>2025</v>
      </c>
      <c r="DF606" s="39">
        <v>2</v>
      </c>
      <c r="DG606" s="39">
        <v>31.47</v>
      </c>
    </row>
    <row r="607" spans="7:111">
      <c r="G607"/>
      <c r="H607"/>
      <c r="AW607"/>
      <c r="AX607"/>
      <c r="AY607"/>
      <c r="AZ607"/>
      <c r="BA607"/>
      <c r="BJ607" s="8" t="s">
        <v>1034</v>
      </c>
      <c r="BK607" s="39">
        <v>1</v>
      </c>
      <c r="BL607" s="39">
        <v>2220</v>
      </c>
      <c r="BM607"/>
      <c r="BP607"/>
      <c r="BQ607"/>
      <c r="BR607"/>
      <c r="CF607" s="8" t="s">
        <v>2655</v>
      </c>
      <c r="CG607" s="39">
        <v>1</v>
      </c>
      <c r="CH607" s="39">
        <v>406.02</v>
      </c>
      <c r="CK607"/>
      <c r="CL607"/>
      <c r="CM607"/>
      <c r="DE607" s="8" t="s">
        <v>2655</v>
      </c>
      <c r="DF607" s="39">
        <v>1</v>
      </c>
      <c r="DG607" s="39">
        <v>406.02</v>
      </c>
    </row>
    <row r="608" spans="7:111">
      <c r="G608"/>
      <c r="H608"/>
      <c r="AW608"/>
      <c r="AX608"/>
      <c r="AY608"/>
      <c r="AZ608"/>
      <c r="BA608"/>
      <c r="BJ608" s="8" t="s">
        <v>1032</v>
      </c>
      <c r="BK608" s="39">
        <v>1</v>
      </c>
      <c r="BL608" s="39">
        <v>1800</v>
      </c>
      <c r="BM608"/>
      <c r="BP608"/>
      <c r="BQ608"/>
      <c r="BR608"/>
      <c r="CF608" s="8" t="s">
        <v>2533</v>
      </c>
      <c r="CG608" s="39">
        <v>1</v>
      </c>
      <c r="CH608" s="39">
        <v>16.100000000000001</v>
      </c>
      <c r="CK608"/>
      <c r="CL608"/>
      <c r="CM608"/>
      <c r="DE608" s="8" t="s">
        <v>2533</v>
      </c>
      <c r="DF608" s="39">
        <v>1</v>
      </c>
      <c r="DG608" s="39">
        <v>16.100000000000001</v>
      </c>
    </row>
    <row r="609" spans="7:111">
      <c r="G609"/>
      <c r="H609"/>
      <c r="AW609"/>
      <c r="AX609"/>
      <c r="AY609"/>
      <c r="AZ609"/>
      <c r="BA609"/>
      <c r="BJ609" s="8" t="s">
        <v>1018</v>
      </c>
      <c r="BK609" s="39">
        <v>1</v>
      </c>
      <c r="BL609" s="39">
        <v>750</v>
      </c>
      <c r="BM609"/>
      <c r="BP609"/>
      <c r="BQ609"/>
      <c r="BR609"/>
      <c r="CF609" s="8" t="s">
        <v>1972</v>
      </c>
      <c r="CG609" s="39">
        <v>6</v>
      </c>
      <c r="CH609" s="39">
        <v>850</v>
      </c>
      <c r="CK609"/>
      <c r="CL609"/>
      <c r="CM609"/>
      <c r="DE609" s="8" t="s">
        <v>1972</v>
      </c>
      <c r="DF609" s="39">
        <v>6</v>
      </c>
      <c r="DG609" s="39">
        <v>850</v>
      </c>
    </row>
    <row r="610" spans="7:111">
      <c r="G610"/>
      <c r="H610"/>
      <c r="AW610"/>
      <c r="AX610"/>
      <c r="AY610"/>
      <c r="AZ610"/>
      <c r="BA610"/>
      <c r="BJ610" s="8" t="s">
        <v>864</v>
      </c>
      <c r="BK610" s="39">
        <v>1</v>
      </c>
      <c r="BL610" s="39">
        <v>270</v>
      </c>
      <c r="BM610"/>
      <c r="BP610"/>
      <c r="BQ610"/>
      <c r="BR610"/>
      <c r="CF610" s="8" t="s">
        <v>1189</v>
      </c>
      <c r="CG610" s="39">
        <v>5</v>
      </c>
      <c r="CH610" s="39">
        <v>4193.66</v>
      </c>
      <c r="CK610"/>
      <c r="CL610"/>
      <c r="CM610"/>
      <c r="DE610" s="8" t="s">
        <v>1189</v>
      </c>
      <c r="DF610" s="39">
        <v>5</v>
      </c>
      <c r="DG610" s="39">
        <v>4193.66</v>
      </c>
    </row>
    <row r="611" spans="7:111">
      <c r="G611"/>
      <c r="H611"/>
      <c r="AW611"/>
      <c r="AX611"/>
      <c r="AY611"/>
      <c r="AZ611"/>
      <c r="BA611"/>
      <c r="BJ611" s="8" t="s">
        <v>821</v>
      </c>
      <c r="BK611" s="39">
        <v>1</v>
      </c>
      <c r="BL611" s="39">
        <v>337.5</v>
      </c>
      <c r="BM611"/>
      <c r="BP611"/>
      <c r="BQ611"/>
      <c r="BR611"/>
      <c r="CF611" s="8" t="s">
        <v>2674</v>
      </c>
      <c r="CG611" s="39">
        <v>8</v>
      </c>
      <c r="CH611" s="39">
        <v>6185</v>
      </c>
      <c r="CK611"/>
      <c r="CL611"/>
      <c r="CM611"/>
      <c r="DE611" s="8" t="s">
        <v>2674</v>
      </c>
      <c r="DF611" s="39">
        <v>8</v>
      </c>
      <c r="DG611" s="39">
        <v>6185</v>
      </c>
    </row>
    <row r="612" spans="7:111">
      <c r="G612"/>
      <c r="H612"/>
      <c r="AW612"/>
      <c r="AX612"/>
      <c r="AY612"/>
      <c r="AZ612"/>
      <c r="BA612"/>
      <c r="BJ612" s="8" t="s">
        <v>819</v>
      </c>
      <c r="BK612" s="39">
        <v>1</v>
      </c>
      <c r="BL612" s="39">
        <v>300</v>
      </c>
      <c r="BM612"/>
      <c r="BP612"/>
      <c r="BQ612"/>
      <c r="BR612"/>
      <c r="CF612" s="8" t="s">
        <v>2127</v>
      </c>
      <c r="CG612" s="39">
        <v>1</v>
      </c>
      <c r="CH612" s="39">
        <v>795</v>
      </c>
      <c r="CK612"/>
      <c r="CL612"/>
      <c r="CM612"/>
      <c r="DE612" s="8" t="s">
        <v>2127</v>
      </c>
      <c r="DF612" s="39">
        <v>1</v>
      </c>
      <c r="DG612" s="39">
        <v>795</v>
      </c>
    </row>
    <row r="613" spans="7:111">
      <c r="G613"/>
      <c r="H613"/>
      <c r="AW613"/>
      <c r="AX613"/>
      <c r="AY613"/>
      <c r="AZ613"/>
      <c r="BA613"/>
      <c r="BJ613" s="8" t="s">
        <v>518</v>
      </c>
      <c r="BK613" s="39">
        <v>1</v>
      </c>
      <c r="BL613" s="39">
        <v>1950</v>
      </c>
      <c r="BM613"/>
      <c r="BP613"/>
      <c r="BQ613"/>
      <c r="BR613"/>
      <c r="CF613" s="8" t="s">
        <v>2000</v>
      </c>
      <c r="CG613" s="39">
        <v>3</v>
      </c>
      <c r="CH613" s="39">
        <v>18.73</v>
      </c>
      <c r="CK613"/>
      <c r="CL613"/>
      <c r="CM613"/>
      <c r="DE613" s="8" t="s">
        <v>2000</v>
      </c>
      <c r="DF613" s="39">
        <v>3</v>
      </c>
      <c r="DG613" s="39">
        <v>18.73</v>
      </c>
    </row>
    <row r="614" spans="7:111">
      <c r="G614"/>
      <c r="H614"/>
      <c r="AW614"/>
      <c r="AX614"/>
      <c r="AY614"/>
      <c r="AZ614"/>
      <c r="BA614"/>
      <c r="BJ614" s="8" t="s">
        <v>503</v>
      </c>
      <c r="BK614" s="39">
        <v>1</v>
      </c>
      <c r="BL614" s="39">
        <v>562.5</v>
      </c>
      <c r="BM614"/>
      <c r="BP614"/>
      <c r="BQ614"/>
      <c r="BR614"/>
      <c r="CF614" s="8" t="s">
        <v>2149</v>
      </c>
      <c r="CG614" s="39">
        <v>2</v>
      </c>
      <c r="CH614" s="39">
        <v>2350</v>
      </c>
      <c r="CK614"/>
      <c r="CL614"/>
      <c r="CM614"/>
      <c r="DE614" s="8" t="s">
        <v>2149</v>
      </c>
      <c r="DF614" s="39">
        <v>2</v>
      </c>
      <c r="DG614" s="39">
        <v>2350</v>
      </c>
    </row>
    <row r="615" spans="7:111">
      <c r="G615"/>
      <c r="H615"/>
      <c r="AW615"/>
      <c r="AX615"/>
      <c r="AY615"/>
      <c r="AZ615"/>
      <c r="BA615"/>
      <c r="BJ615" s="8" t="s">
        <v>1722</v>
      </c>
      <c r="BK615" s="39">
        <v>2</v>
      </c>
      <c r="BL615" s="39">
        <v>949.15</v>
      </c>
      <c r="BM615"/>
      <c r="BP615"/>
      <c r="BQ615"/>
      <c r="BR615"/>
      <c r="CF615" s="8" t="s">
        <v>1981</v>
      </c>
      <c r="CG615" s="39">
        <v>13</v>
      </c>
      <c r="CH615" s="39">
        <v>4860.9399999999978</v>
      </c>
      <c r="CK615"/>
      <c r="CL615"/>
      <c r="CM615"/>
      <c r="DE615" s="8" t="s">
        <v>1981</v>
      </c>
      <c r="DF615" s="39">
        <v>13</v>
      </c>
      <c r="DG615" s="39">
        <v>4860.9399999999978</v>
      </c>
    </row>
    <row r="616" spans="7:111">
      <c r="G616"/>
      <c r="H616"/>
      <c r="AW616"/>
      <c r="AX616"/>
      <c r="AY616"/>
      <c r="AZ616"/>
      <c r="BA616"/>
      <c r="BJ616" s="8" t="s">
        <v>660</v>
      </c>
      <c r="BK616" s="39">
        <v>1</v>
      </c>
      <c r="BL616" s="39">
        <v>211.86</v>
      </c>
      <c r="BM616"/>
      <c r="BP616"/>
      <c r="BQ616"/>
      <c r="BR616"/>
      <c r="CF616" s="8" t="s">
        <v>2537</v>
      </c>
      <c r="CG616" s="39">
        <v>1</v>
      </c>
      <c r="CH616" s="39">
        <v>135</v>
      </c>
      <c r="CK616"/>
      <c r="CL616"/>
      <c r="CM616"/>
      <c r="DE616" s="8" t="s">
        <v>2537</v>
      </c>
      <c r="DF616" s="39">
        <v>1</v>
      </c>
      <c r="DG616" s="39">
        <v>135</v>
      </c>
    </row>
    <row r="617" spans="7:111">
      <c r="G617"/>
      <c r="H617"/>
      <c r="AW617"/>
      <c r="AX617"/>
      <c r="AY617"/>
      <c r="AZ617"/>
      <c r="BA617"/>
      <c r="BJ617" s="8" t="s">
        <v>817</v>
      </c>
      <c r="BK617" s="39">
        <v>1</v>
      </c>
      <c r="BL617" s="39">
        <v>41.8</v>
      </c>
      <c r="BM617"/>
      <c r="BP617"/>
      <c r="BQ617"/>
      <c r="BR617"/>
      <c r="CF617" s="8" t="s">
        <v>2061</v>
      </c>
      <c r="CG617" s="39">
        <v>35</v>
      </c>
      <c r="CH617" s="39">
        <v>130313.56</v>
      </c>
      <c r="CK617"/>
      <c r="CL617"/>
      <c r="CM617"/>
      <c r="DE617" s="8" t="s">
        <v>2061</v>
      </c>
      <c r="DF617" s="39">
        <v>35</v>
      </c>
      <c r="DG617" s="39">
        <v>130313.56</v>
      </c>
    </row>
    <row r="618" spans="7:111">
      <c r="G618"/>
      <c r="H618"/>
      <c r="AW618"/>
      <c r="AX618"/>
      <c r="AY618"/>
      <c r="AZ618"/>
      <c r="BA618"/>
      <c r="BJ618" s="8" t="s">
        <v>569</v>
      </c>
      <c r="BK618" s="39">
        <v>1</v>
      </c>
      <c r="BL618" s="39">
        <v>1240</v>
      </c>
      <c r="BM618"/>
      <c r="BP618"/>
      <c r="BQ618"/>
      <c r="BR618"/>
      <c r="CF618" s="8" t="s">
        <v>2036</v>
      </c>
      <c r="CG618" s="39">
        <v>6</v>
      </c>
      <c r="CH618" s="39">
        <v>7466.25</v>
      </c>
      <c r="CK618"/>
      <c r="CL618"/>
      <c r="CM618"/>
      <c r="DE618" s="8" t="s">
        <v>2036</v>
      </c>
      <c r="DF618" s="39">
        <v>6</v>
      </c>
      <c r="DG618" s="39">
        <v>7466.25</v>
      </c>
    </row>
    <row r="619" spans="7:111">
      <c r="G619"/>
      <c r="H619"/>
      <c r="AW619"/>
      <c r="AX619"/>
      <c r="AY619"/>
      <c r="AZ619"/>
      <c r="BA619"/>
      <c r="BJ619" s="8" t="s">
        <v>755</v>
      </c>
      <c r="BK619" s="39">
        <v>1</v>
      </c>
      <c r="BL619" s="39">
        <v>1283.9000000000001</v>
      </c>
      <c r="BM619"/>
      <c r="BP619"/>
      <c r="BQ619"/>
      <c r="BR619"/>
      <c r="CF619" s="8" t="s">
        <v>2610</v>
      </c>
      <c r="CG619" s="39">
        <v>1</v>
      </c>
      <c r="CH619" s="39">
        <v>1680</v>
      </c>
      <c r="CK619"/>
      <c r="CL619"/>
      <c r="CM619"/>
      <c r="DE619" s="8" t="s">
        <v>2610</v>
      </c>
      <c r="DF619" s="39">
        <v>1</v>
      </c>
      <c r="DG619" s="39">
        <v>1680</v>
      </c>
    </row>
    <row r="620" spans="7:111">
      <c r="G620"/>
      <c r="H620"/>
      <c r="AW620"/>
      <c r="AX620"/>
      <c r="AY620"/>
      <c r="AZ620"/>
      <c r="BA620"/>
      <c r="BJ620" s="8" t="s">
        <v>883</v>
      </c>
      <c r="BK620" s="39">
        <v>4</v>
      </c>
      <c r="BL620" s="39">
        <v>644.08000000000004</v>
      </c>
      <c r="BM620"/>
      <c r="BP620"/>
      <c r="BQ620"/>
      <c r="BR620"/>
      <c r="CF620" s="8" t="s">
        <v>2118</v>
      </c>
      <c r="CG620" s="39">
        <v>1</v>
      </c>
      <c r="CH620" s="39">
        <v>350</v>
      </c>
      <c r="CK620"/>
      <c r="CL620"/>
      <c r="CM620"/>
      <c r="DE620" s="8" t="s">
        <v>2118</v>
      </c>
      <c r="DF620" s="39">
        <v>1</v>
      </c>
      <c r="DG620" s="39">
        <v>350</v>
      </c>
    </row>
    <row r="621" spans="7:111">
      <c r="G621"/>
      <c r="H621"/>
      <c r="AW621"/>
      <c r="AX621"/>
      <c r="AY621"/>
      <c r="AZ621"/>
      <c r="BA621"/>
      <c r="BJ621" s="8" t="s">
        <v>875</v>
      </c>
      <c r="BK621" s="39">
        <v>1</v>
      </c>
      <c r="BL621" s="39">
        <v>1000</v>
      </c>
      <c r="BM621"/>
      <c r="BP621"/>
      <c r="BQ621"/>
      <c r="BR621"/>
      <c r="CF621" s="8" t="s">
        <v>2058</v>
      </c>
      <c r="CG621" s="39">
        <v>1</v>
      </c>
      <c r="CH621" s="39">
        <v>355.93</v>
      </c>
      <c r="CK621"/>
      <c r="CL621"/>
      <c r="CM621"/>
      <c r="DE621" s="8" t="s">
        <v>2058</v>
      </c>
      <c r="DF621" s="39">
        <v>1</v>
      </c>
      <c r="DG621" s="39">
        <v>355.93</v>
      </c>
    </row>
    <row r="622" spans="7:111">
      <c r="G622"/>
      <c r="H622"/>
      <c r="AW622"/>
      <c r="AX622"/>
      <c r="AY622"/>
      <c r="AZ622"/>
      <c r="BA622"/>
      <c r="BJ622" s="8" t="s">
        <v>860</v>
      </c>
      <c r="BK622" s="39">
        <v>8</v>
      </c>
      <c r="BL622" s="39">
        <v>6440.68</v>
      </c>
      <c r="BM622"/>
      <c r="BP622"/>
      <c r="BQ622"/>
      <c r="BR622"/>
      <c r="CF622" s="8" t="s">
        <v>2333</v>
      </c>
      <c r="CG622" s="39">
        <v>2</v>
      </c>
      <c r="CH622" s="39">
        <v>791.02</v>
      </c>
      <c r="CK622"/>
      <c r="CL622"/>
      <c r="CM622"/>
      <c r="DE622" s="8" t="s">
        <v>2333</v>
      </c>
      <c r="DF622" s="39">
        <v>2</v>
      </c>
      <c r="DG622" s="39">
        <v>791.02</v>
      </c>
    </row>
    <row r="623" spans="7:111">
      <c r="G623"/>
      <c r="H623"/>
      <c r="AW623"/>
      <c r="AX623"/>
      <c r="AY623"/>
      <c r="AZ623"/>
      <c r="BA623"/>
      <c r="BJ623" s="8" t="s">
        <v>845</v>
      </c>
      <c r="BK623" s="39">
        <v>2</v>
      </c>
      <c r="BL623" s="39">
        <v>1610.16</v>
      </c>
      <c r="BM623"/>
      <c r="BP623"/>
      <c r="BQ623"/>
      <c r="BR623"/>
      <c r="CF623" s="8" t="s">
        <v>2005</v>
      </c>
      <c r="CG623" s="39">
        <v>2</v>
      </c>
      <c r="CH623" s="39">
        <v>218.64</v>
      </c>
      <c r="CK623"/>
      <c r="CL623"/>
      <c r="CM623"/>
      <c r="DE623" s="8" t="s">
        <v>2005</v>
      </c>
      <c r="DF623" s="39">
        <v>2</v>
      </c>
      <c r="DG623" s="39">
        <v>218.64</v>
      </c>
    </row>
    <row r="624" spans="7:111">
      <c r="G624"/>
      <c r="H624"/>
      <c r="AW624"/>
      <c r="AX624"/>
      <c r="AY624"/>
      <c r="AZ624"/>
      <c r="BA624"/>
      <c r="BJ624" s="8" t="s">
        <v>798</v>
      </c>
      <c r="BK624" s="39">
        <v>8</v>
      </c>
      <c r="BL624" s="39">
        <v>6440.64</v>
      </c>
      <c r="BM624"/>
      <c r="BP624"/>
      <c r="BQ624"/>
      <c r="BR624"/>
      <c r="CF624" s="8" t="s">
        <v>2007</v>
      </c>
      <c r="CG624" s="39">
        <v>3</v>
      </c>
      <c r="CH624" s="39">
        <v>1344.17</v>
      </c>
      <c r="CK624"/>
      <c r="CL624"/>
      <c r="CM624"/>
      <c r="DE624" s="8" t="s">
        <v>2007</v>
      </c>
      <c r="DF624" s="39">
        <v>3</v>
      </c>
      <c r="DG624" s="39">
        <v>1344.17</v>
      </c>
    </row>
    <row r="625" spans="7:111">
      <c r="G625"/>
      <c r="H625"/>
      <c r="AW625"/>
      <c r="AX625"/>
      <c r="AY625"/>
      <c r="AZ625"/>
      <c r="BA625"/>
      <c r="BJ625" s="8" t="s">
        <v>707</v>
      </c>
      <c r="BK625" s="39">
        <v>7</v>
      </c>
      <c r="BL625" s="39">
        <v>1127.1400000000001</v>
      </c>
      <c r="BM625"/>
      <c r="BP625"/>
      <c r="BQ625"/>
      <c r="BR625"/>
      <c r="CF625" s="8" t="s">
        <v>1975</v>
      </c>
      <c r="CG625" s="39">
        <v>14</v>
      </c>
      <c r="CH625" s="39">
        <v>3261.02</v>
      </c>
      <c r="CK625"/>
      <c r="CL625"/>
      <c r="CM625"/>
      <c r="DE625" s="8" t="s">
        <v>1975</v>
      </c>
      <c r="DF625" s="39">
        <v>14</v>
      </c>
      <c r="DG625" s="39">
        <v>3261.02</v>
      </c>
    </row>
    <row r="626" spans="7:111">
      <c r="G626"/>
      <c r="H626"/>
      <c r="AW626"/>
      <c r="AX626"/>
      <c r="AY626"/>
      <c r="AZ626"/>
      <c r="BA626"/>
      <c r="BJ626" s="8" t="s">
        <v>603</v>
      </c>
      <c r="BK626" s="39">
        <v>8</v>
      </c>
      <c r="BL626" s="39">
        <v>6440.64</v>
      </c>
      <c r="BM626"/>
      <c r="BP626"/>
      <c r="BQ626"/>
      <c r="BR626"/>
      <c r="CF626" s="8" t="s">
        <v>1994</v>
      </c>
      <c r="CG626" s="39">
        <v>8</v>
      </c>
      <c r="CH626" s="39">
        <v>40024.520000000004</v>
      </c>
      <c r="CK626"/>
      <c r="CL626"/>
      <c r="CM626"/>
      <c r="DE626" s="8" t="s">
        <v>1994</v>
      </c>
      <c r="DF626" s="39">
        <v>8</v>
      </c>
      <c r="DG626" s="39">
        <v>40024.520000000004</v>
      </c>
    </row>
    <row r="627" spans="7:111">
      <c r="G627"/>
      <c r="H627"/>
      <c r="AW627"/>
      <c r="AX627"/>
      <c r="AY627"/>
      <c r="AZ627"/>
      <c r="BA627"/>
      <c r="BJ627" s="8" t="s">
        <v>526</v>
      </c>
      <c r="BK627" s="39">
        <v>11</v>
      </c>
      <c r="BL627" s="39">
        <v>8855.8799999999992</v>
      </c>
      <c r="BM627"/>
      <c r="BP627"/>
      <c r="BQ627"/>
      <c r="BR627"/>
      <c r="CF627" s="8" t="s">
        <v>1569</v>
      </c>
      <c r="CG627" s="39">
        <v>10</v>
      </c>
      <c r="CH627" s="39">
        <v>1903.2999999999997</v>
      </c>
      <c r="CK627"/>
      <c r="CL627"/>
      <c r="CM627"/>
      <c r="DE627" s="8" t="s">
        <v>1569</v>
      </c>
      <c r="DF627" s="39">
        <v>10</v>
      </c>
      <c r="DG627" s="39">
        <v>1903.2999999999997</v>
      </c>
    </row>
    <row r="628" spans="7:111">
      <c r="G628"/>
      <c r="H628"/>
      <c r="AW628"/>
      <c r="AX628"/>
      <c r="AY628"/>
      <c r="AZ628"/>
      <c r="BA628"/>
      <c r="BJ628" s="8" t="s">
        <v>437</v>
      </c>
      <c r="BK628" s="39">
        <v>2</v>
      </c>
      <c r="BL628" s="39">
        <v>805.08</v>
      </c>
      <c r="BM628"/>
      <c r="BP628"/>
      <c r="BQ628"/>
      <c r="BR628"/>
      <c r="CF628" s="8" t="s">
        <v>1049</v>
      </c>
      <c r="CG628" s="39">
        <v>1</v>
      </c>
      <c r="CH628" s="39">
        <v>3550</v>
      </c>
      <c r="CK628"/>
      <c r="CL628"/>
      <c r="CM628"/>
      <c r="DE628" s="8" t="s">
        <v>1049</v>
      </c>
      <c r="DF628" s="39">
        <v>1</v>
      </c>
      <c r="DG628" s="39">
        <v>3550</v>
      </c>
    </row>
    <row r="629" spans="7:111">
      <c r="G629"/>
      <c r="H629"/>
      <c r="AW629"/>
      <c r="AX629"/>
      <c r="AY629"/>
      <c r="AZ629"/>
      <c r="BA629"/>
      <c r="BJ629" s="8" t="s">
        <v>401</v>
      </c>
      <c r="BK629" s="39">
        <v>2</v>
      </c>
      <c r="BL629" s="39">
        <v>483.05</v>
      </c>
      <c r="BM629"/>
      <c r="BP629"/>
      <c r="BQ629"/>
      <c r="BR629"/>
      <c r="CF629" s="8" t="s">
        <v>2396</v>
      </c>
      <c r="CG629" s="39">
        <v>1</v>
      </c>
      <c r="CH629" s="39">
        <v>5050</v>
      </c>
      <c r="CK629"/>
      <c r="CL629"/>
      <c r="CM629"/>
      <c r="DE629" s="8" t="s">
        <v>2396</v>
      </c>
      <c r="DF629" s="39">
        <v>1</v>
      </c>
      <c r="DG629" s="39">
        <v>5050</v>
      </c>
    </row>
    <row r="630" spans="7:111">
      <c r="G630"/>
      <c r="H630"/>
      <c r="AW630"/>
      <c r="AX630"/>
      <c r="AY630"/>
      <c r="AZ630"/>
      <c r="BA630"/>
      <c r="BJ630" s="8" t="s">
        <v>689</v>
      </c>
      <c r="BK630" s="39">
        <v>1</v>
      </c>
      <c r="BL630" s="39">
        <v>870.59</v>
      </c>
      <c r="BM630"/>
      <c r="BP630"/>
      <c r="BQ630"/>
      <c r="BR630"/>
      <c r="CF630" s="8" t="s">
        <v>2155</v>
      </c>
      <c r="CG630" s="39">
        <v>7</v>
      </c>
      <c r="CH630" s="39">
        <v>18400</v>
      </c>
      <c r="CK630"/>
      <c r="CL630"/>
      <c r="CM630"/>
      <c r="DE630" s="8" t="s">
        <v>2155</v>
      </c>
      <c r="DF630" s="39">
        <v>7</v>
      </c>
      <c r="DG630" s="39">
        <v>18400</v>
      </c>
    </row>
    <row r="631" spans="7:111">
      <c r="G631"/>
      <c r="H631"/>
      <c r="AW631"/>
      <c r="AX631"/>
      <c r="AY631"/>
      <c r="AZ631"/>
      <c r="BA631"/>
      <c r="BJ631" s="8" t="s">
        <v>553</v>
      </c>
      <c r="BK631" s="39">
        <v>1</v>
      </c>
      <c r="BL631" s="39">
        <v>214.9</v>
      </c>
      <c r="BM631"/>
      <c r="BP631"/>
      <c r="BQ631"/>
      <c r="BR631"/>
      <c r="CF631" s="8" t="s">
        <v>2006</v>
      </c>
      <c r="CG631" s="39">
        <v>11</v>
      </c>
      <c r="CH631" s="39">
        <v>11769.24</v>
      </c>
      <c r="CK631"/>
      <c r="CL631"/>
      <c r="CM631"/>
      <c r="DE631" s="8" t="s">
        <v>2006</v>
      </c>
      <c r="DF631" s="39">
        <v>11</v>
      </c>
      <c r="DG631" s="39">
        <v>11769.24</v>
      </c>
    </row>
    <row r="632" spans="7:111">
      <c r="G632"/>
      <c r="H632"/>
      <c r="AW632"/>
      <c r="AX632"/>
      <c r="AY632"/>
      <c r="AZ632"/>
      <c r="BA632"/>
      <c r="BJ632" s="8" t="s">
        <v>1700</v>
      </c>
      <c r="BK632" s="39">
        <v>1</v>
      </c>
      <c r="BL632" s="39">
        <v>124</v>
      </c>
      <c r="BM632"/>
      <c r="BP632"/>
      <c r="BQ632"/>
      <c r="BR632"/>
      <c r="CF632" s="8" t="s">
        <v>2090</v>
      </c>
      <c r="CG632" s="39">
        <v>9</v>
      </c>
      <c r="CH632" s="39">
        <v>10429.5</v>
      </c>
      <c r="CK632"/>
      <c r="CL632"/>
      <c r="CM632"/>
      <c r="DE632" s="8" t="s">
        <v>2090</v>
      </c>
      <c r="DF632" s="39">
        <v>9</v>
      </c>
      <c r="DG632" s="39">
        <v>10429.5</v>
      </c>
    </row>
    <row r="633" spans="7:111">
      <c r="G633"/>
      <c r="H633"/>
      <c r="AW633"/>
      <c r="AX633"/>
      <c r="AY633"/>
      <c r="AZ633"/>
      <c r="BA633"/>
      <c r="BJ633" s="8" t="s">
        <v>873</v>
      </c>
      <c r="BK633" s="39">
        <v>3</v>
      </c>
      <c r="BL633" s="39">
        <v>88.56</v>
      </c>
      <c r="BM633"/>
      <c r="BP633"/>
      <c r="BQ633"/>
      <c r="BR633"/>
      <c r="CF633" s="8" t="s">
        <v>2109</v>
      </c>
      <c r="CG633" s="39">
        <v>1</v>
      </c>
      <c r="CH633" s="39">
        <v>220.34</v>
      </c>
      <c r="CK633"/>
      <c r="CL633"/>
      <c r="CM633"/>
      <c r="DE633" s="8" t="s">
        <v>2109</v>
      </c>
      <c r="DF633" s="39">
        <v>1</v>
      </c>
      <c r="DG633" s="39">
        <v>220.34</v>
      </c>
    </row>
    <row r="634" spans="7:111">
      <c r="G634"/>
      <c r="H634"/>
      <c r="AW634"/>
      <c r="AX634"/>
      <c r="AY634"/>
      <c r="AZ634"/>
      <c r="BA634"/>
      <c r="BJ634" s="8" t="s">
        <v>702</v>
      </c>
      <c r="BK634" s="39">
        <v>3</v>
      </c>
      <c r="BL634" s="39">
        <v>75.849999999999994</v>
      </c>
      <c r="BM634"/>
      <c r="BP634"/>
      <c r="BQ634"/>
      <c r="BR634"/>
      <c r="CF634" s="8" t="s">
        <v>1052</v>
      </c>
      <c r="CG634" s="39">
        <v>14</v>
      </c>
      <c r="CH634" s="39">
        <v>7879.4599999999991</v>
      </c>
      <c r="CK634"/>
      <c r="CL634"/>
      <c r="CM634"/>
      <c r="DE634" s="8" t="s">
        <v>1052</v>
      </c>
      <c r="DF634" s="39">
        <v>14</v>
      </c>
      <c r="DG634" s="39">
        <v>7879.4599999999991</v>
      </c>
    </row>
    <row r="635" spans="7:111">
      <c r="G635"/>
      <c r="H635"/>
      <c r="AW635"/>
      <c r="AX635"/>
      <c r="AY635"/>
      <c r="AZ635"/>
      <c r="BA635"/>
      <c r="BJ635" s="8" t="s">
        <v>470</v>
      </c>
      <c r="BK635" s="39">
        <v>3</v>
      </c>
      <c r="BL635" s="39">
        <v>95.34</v>
      </c>
      <c r="BM635"/>
      <c r="BP635"/>
      <c r="BQ635"/>
      <c r="BR635"/>
      <c r="CF635" s="8" t="s">
        <v>1479</v>
      </c>
      <c r="CG635" s="39">
        <v>4</v>
      </c>
      <c r="CH635" s="39">
        <v>6060</v>
      </c>
      <c r="CK635"/>
      <c r="CL635"/>
      <c r="CM635"/>
      <c r="DE635" s="8" t="s">
        <v>1479</v>
      </c>
      <c r="DF635" s="39">
        <v>4</v>
      </c>
      <c r="DG635" s="39">
        <v>6060</v>
      </c>
    </row>
    <row r="636" spans="7:111">
      <c r="G636"/>
      <c r="H636"/>
      <c r="AW636"/>
      <c r="AX636"/>
      <c r="AY636"/>
      <c r="AZ636"/>
      <c r="BA636"/>
      <c r="BJ636" s="8" t="s">
        <v>581</v>
      </c>
      <c r="BK636" s="39">
        <v>8</v>
      </c>
      <c r="BL636" s="39">
        <v>142</v>
      </c>
      <c r="BM636"/>
      <c r="BP636"/>
      <c r="BQ636"/>
      <c r="BR636"/>
      <c r="CF636" s="8" t="s">
        <v>2278</v>
      </c>
      <c r="CG636" s="39">
        <v>5</v>
      </c>
      <c r="CH636" s="39">
        <v>1023</v>
      </c>
      <c r="CK636"/>
      <c r="CL636"/>
      <c r="CM636"/>
      <c r="DE636" s="8" t="s">
        <v>2278</v>
      </c>
      <c r="DF636" s="39">
        <v>5</v>
      </c>
      <c r="DG636" s="39">
        <v>1023</v>
      </c>
    </row>
    <row r="637" spans="7:111">
      <c r="G637"/>
      <c r="H637"/>
      <c r="AW637"/>
      <c r="AX637"/>
      <c r="AY637"/>
      <c r="AZ637"/>
      <c r="BA637"/>
      <c r="BJ637" s="8" t="s">
        <v>687</v>
      </c>
      <c r="BK637" s="39">
        <v>22</v>
      </c>
      <c r="BL637" s="39">
        <v>309.63</v>
      </c>
      <c r="BM637"/>
      <c r="BP637"/>
      <c r="BQ637"/>
      <c r="BR637"/>
      <c r="CF637" s="8" t="s">
        <v>2283</v>
      </c>
      <c r="CG637" s="39">
        <v>19</v>
      </c>
      <c r="CH637" s="39">
        <v>26522.37</v>
      </c>
      <c r="CK637"/>
      <c r="CL637"/>
      <c r="CM637"/>
      <c r="DE637" s="8" t="s">
        <v>2283</v>
      </c>
      <c r="DF637" s="39">
        <v>19</v>
      </c>
      <c r="DG637" s="39">
        <v>26522.37</v>
      </c>
    </row>
    <row r="638" spans="7:111">
      <c r="G638"/>
      <c r="H638"/>
      <c r="AW638"/>
      <c r="AX638"/>
      <c r="AY638"/>
      <c r="AZ638"/>
      <c r="BA638"/>
      <c r="BJ638" s="8" t="s">
        <v>551</v>
      </c>
      <c r="BK638" s="39">
        <v>3</v>
      </c>
      <c r="BL638" s="39">
        <v>366.1</v>
      </c>
      <c r="BM638"/>
      <c r="BP638"/>
      <c r="BQ638"/>
      <c r="BR638"/>
      <c r="CF638" s="8" t="s">
        <v>2048</v>
      </c>
      <c r="CG638" s="39">
        <v>4</v>
      </c>
      <c r="CH638" s="39">
        <v>4456.09</v>
      </c>
      <c r="CK638"/>
      <c r="CL638"/>
      <c r="CM638"/>
      <c r="DE638" s="8" t="s">
        <v>2048</v>
      </c>
      <c r="DF638" s="39">
        <v>4</v>
      </c>
      <c r="DG638" s="39">
        <v>4456.09</v>
      </c>
    </row>
    <row r="639" spans="7:111">
      <c r="G639"/>
      <c r="H639"/>
      <c r="AW639"/>
      <c r="AX639"/>
      <c r="AY639"/>
      <c r="AZ639"/>
      <c r="BA639"/>
      <c r="BJ639" s="8" t="s">
        <v>763</v>
      </c>
      <c r="BK639" s="39">
        <v>1</v>
      </c>
      <c r="BL639" s="39">
        <v>227.05</v>
      </c>
      <c r="BM639"/>
      <c r="BP639"/>
      <c r="BQ639"/>
      <c r="BR639"/>
      <c r="CF639" s="8" t="s">
        <v>2056</v>
      </c>
      <c r="CG639" s="39">
        <v>3</v>
      </c>
      <c r="CH639" s="39">
        <v>698.31</v>
      </c>
      <c r="CK639"/>
      <c r="CL639"/>
      <c r="CM639"/>
      <c r="DE639" s="8" t="s">
        <v>2056</v>
      </c>
      <c r="DF639" s="39">
        <v>3</v>
      </c>
      <c r="DG639" s="39">
        <v>698.31</v>
      </c>
    </row>
    <row r="640" spans="7:111">
      <c r="G640"/>
      <c r="H640"/>
      <c r="AW640"/>
      <c r="AX640"/>
      <c r="AY640"/>
      <c r="AZ640"/>
      <c r="BA640"/>
      <c r="BJ640" s="8" t="s">
        <v>467</v>
      </c>
      <c r="BK640" s="39">
        <v>1</v>
      </c>
      <c r="BL640" s="39">
        <v>227.05</v>
      </c>
      <c r="BM640"/>
      <c r="BP640"/>
      <c r="BQ640"/>
      <c r="BR640"/>
      <c r="CF640" s="8" t="s">
        <v>1510</v>
      </c>
      <c r="CG640" s="39">
        <v>1</v>
      </c>
      <c r="CH640" s="39">
        <v>610.16999999999996</v>
      </c>
      <c r="CK640"/>
      <c r="CL640"/>
      <c r="CM640"/>
      <c r="DE640" s="8" t="s">
        <v>1510</v>
      </c>
      <c r="DF640" s="39">
        <v>1</v>
      </c>
      <c r="DG640" s="39">
        <v>610.16999999999996</v>
      </c>
    </row>
    <row r="641" spans="7:111">
      <c r="G641"/>
      <c r="H641"/>
      <c r="AW641"/>
      <c r="AX641"/>
      <c r="AY641"/>
      <c r="AZ641"/>
      <c r="BA641"/>
      <c r="BJ641" s="8" t="s">
        <v>659</v>
      </c>
      <c r="BK641" s="39">
        <v>1</v>
      </c>
      <c r="BL641" s="39">
        <v>261.86</v>
      </c>
      <c r="BM641"/>
      <c r="BP641"/>
      <c r="BQ641"/>
      <c r="BR641"/>
      <c r="CF641" s="8" t="s">
        <v>1140</v>
      </c>
      <c r="CG641" s="39">
        <v>1</v>
      </c>
      <c r="CH641" s="39">
        <v>547.16</v>
      </c>
      <c r="CK641"/>
      <c r="CL641"/>
      <c r="CM641"/>
      <c r="DE641" s="8" t="s">
        <v>1140</v>
      </c>
      <c r="DF641" s="39">
        <v>1</v>
      </c>
      <c r="DG641" s="39">
        <v>547.16</v>
      </c>
    </row>
    <row r="642" spans="7:111">
      <c r="G642"/>
      <c r="H642"/>
      <c r="AW642"/>
      <c r="AX642"/>
      <c r="AY642"/>
      <c r="AZ642"/>
      <c r="BA642"/>
      <c r="BJ642" s="8" t="s">
        <v>717</v>
      </c>
      <c r="BK642" s="39">
        <v>1</v>
      </c>
      <c r="BL642" s="39">
        <v>86.44</v>
      </c>
      <c r="BM642"/>
      <c r="BP642"/>
      <c r="BQ642"/>
      <c r="BR642"/>
      <c r="CF642" s="8" t="s">
        <v>2083</v>
      </c>
      <c r="CG642" s="39">
        <v>1</v>
      </c>
      <c r="CH642" s="39">
        <v>36.44</v>
      </c>
      <c r="CK642"/>
      <c r="CL642"/>
      <c r="CM642"/>
      <c r="DE642" s="8" t="s">
        <v>2083</v>
      </c>
      <c r="DF642" s="39">
        <v>1</v>
      </c>
      <c r="DG642" s="39">
        <v>36.44</v>
      </c>
    </row>
    <row r="643" spans="7:111">
      <c r="G643"/>
      <c r="H643"/>
      <c r="AW643"/>
      <c r="AX643"/>
      <c r="AY643"/>
      <c r="AZ643"/>
      <c r="BA643"/>
      <c r="BJ643" s="8" t="s">
        <v>748</v>
      </c>
      <c r="BK643" s="39">
        <v>1</v>
      </c>
      <c r="BL643" s="39">
        <v>92.8</v>
      </c>
      <c r="BM643"/>
      <c r="BP643"/>
      <c r="BQ643"/>
      <c r="BR643"/>
      <c r="CF643" s="8" t="s">
        <v>2042</v>
      </c>
      <c r="CG643" s="39">
        <v>1</v>
      </c>
      <c r="CH643" s="39">
        <v>9.75</v>
      </c>
      <c r="CK643"/>
      <c r="CL643"/>
      <c r="CM643"/>
      <c r="DE643" s="8" t="s">
        <v>2042</v>
      </c>
      <c r="DF643" s="39">
        <v>1</v>
      </c>
      <c r="DG643" s="39">
        <v>9.75</v>
      </c>
    </row>
    <row r="644" spans="7:111">
      <c r="G644"/>
      <c r="H644"/>
      <c r="AW644"/>
      <c r="AX644"/>
      <c r="AY644"/>
      <c r="AZ644"/>
      <c r="BA644"/>
      <c r="BJ644" s="8" t="s">
        <v>992</v>
      </c>
      <c r="BK644" s="39">
        <v>1</v>
      </c>
      <c r="BL644" s="39">
        <v>100</v>
      </c>
      <c r="BM644"/>
      <c r="BP644"/>
      <c r="BQ644"/>
      <c r="BR644"/>
      <c r="CF644" s="8" t="s">
        <v>2034</v>
      </c>
      <c r="CG644" s="39">
        <v>2</v>
      </c>
      <c r="CH644" s="39">
        <v>137.70999999999998</v>
      </c>
      <c r="CK644"/>
      <c r="CL644"/>
      <c r="CM644"/>
      <c r="DE644" s="8" t="s">
        <v>2034</v>
      </c>
      <c r="DF644" s="39">
        <v>2</v>
      </c>
      <c r="DG644" s="39">
        <v>137.70999999999998</v>
      </c>
    </row>
    <row r="645" spans="7:111">
      <c r="G645"/>
      <c r="H645"/>
      <c r="AW645"/>
      <c r="AX645"/>
      <c r="AY645"/>
      <c r="AZ645"/>
      <c r="BA645"/>
      <c r="BJ645" s="8" t="s">
        <v>932</v>
      </c>
      <c r="BK645" s="39">
        <v>1</v>
      </c>
      <c r="BL645" s="39">
        <v>100</v>
      </c>
      <c r="BM645"/>
      <c r="BP645"/>
      <c r="BQ645"/>
      <c r="BR645"/>
      <c r="CF645" s="8" t="s">
        <v>2112</v>
      </c>
      <c r="CG645" s="39">
        <v>1</v>
      </c>
      <c r="CH645" s="39">
        <v>42.2</v>
      </c>
      <c r="CK645"/>
      <c r="CL645"/>
      <c r="CM645"/>
      <c r="DE645" s="8" t="s">
        <v>2112</v>
      </c>
      <c r="DF645" s="39">
        <v>1</v>
      </c>
      <c r="DG645" s="39">
        <v>42.2</v>
      </c>
    </row>
    <row r="646" spans="7:111">
      <c r="G646"/>
      <c r="H646"/>
      <c r="AW646"/>
      <c r="AX646"/>
      <c r="AY646"/>
      <c r="AZ646"/>
      <c r="BA646"/>
      <c r="BJ646" s="8" t="s">
        <v>843</v>
      </c>
      <c r="BK646" s="39">
        <v>1</v>
      </c>
      <c r="BL646" s="39">
        <v>100</v>
      </c>
      <c r="BM646"/>
      <c r="BP646"/>
      <c r="BQ646"/>
      <c r="BR646"/>
      <c r="CF646" s="8" t="s">
        <v>2098</v>
      </c>
      <c r="CG646" s="39">
        <v>2</v>
      </c>
      <c r="CH646" s="39">
        <v>81.78</v>
      </c>
      <c r="CK646"/>
      <c r="CL646"/>
      <c r="CM646"/>
      <c r="DE646" s="8" t="s">
        <v>2098</v>
      </c>
      <c r="DF646" s="39">
        <v>2</v>
      </c>
      <c r="DG646" s="39">
        <v>81.78</v>
      </c>
    </row>
    <row r="647" spans="7:111">
      <c r="G647"/>
      <c r="H647"/>
      <c r="AW647"/>
      <c r="AX647"/>
      <c r="AY647"/>
      <c r="AZ647"/>
      <c r="BA647"/>
      <c r="BJ647" s="8" t="s">
        <v>735</v>
      </c>
      <c r="BK647" s="39">
        <v>1</v>
      </c>
      <c r="BL647" s="39">
        <v>100</v>
      </c>
      <c r="BM647"/>
      <c r="BP647"/>
      <c r="BQ647"/>
      <c r="BR647"/>
      <c r="CF647" s="8" t="s">
        <v>1989</v>
      </c>
      <c r="CG647" s="39">
        <v>6</v>
      </c>
      <c r="CH647" s="39">
        <v>263.14</v>
      </c>
      <c r="CK647"/>
      <c r="CL647"/>
      <c r="CM647"/>
      <c r="DE647" s="8" t="s">
        <v>1989</v>
      </c>
      <c r="DF647" s="39">
        <v>6</v>
      </c>
      <c r="DG647" s="39">
        <v>263.14</v>
      </c>
    </row>
    <row r="648" spans="7:111">
      <c r="G648"/>
      <c r="H648"/>
      <c r="AW648"/>
      <c r="AX648"/>
      <c r="AY648"/>
      <c r="AZ648"/>
      <c r="BA648"/>
      <c r="BJ648" s="8" t="s">
        <v>1696</v>
      </c>
      <c r="BK648" s="39">
        <v>1</v>
      </c>
      <c r="BL648" s="39">
        <v>100</v>
      </c>
      <c r="BM648"/>
      <c r="BP648"/>
      <c r="BQ648"/>
      <c r="BR648"/>
      <c r="CF648" s="8" t="s">
        <v>833</v>
      </c>
      <c r="CG648" s="39">
        <v>4</v>
      </c>
      <c r="CH648" s="39">
        <v>513.04999999999995</v>
      </c>
      <c r="CK648"/>
      <c r="CL648"/>
      <c r="CM648"/>
      <c r="DE648" s="8" t="s">
        <v>833</v>
      </c>
      <c r="DF648" s="39">
        <v>4</v>
      </c>
      <c r="DG648" s="39">
        <v>513.04999999999995</v>
      </c>
    </row>
    <row r="649" spans="7:111">
      <c r="G649"/>
      <c r="H649"/>
      <c r="AW649"/>
      <c r="AX649"/>
      <c r="AY649"/>
      <c r="AZ649"/>
      <c r="BA649"/>
      <c r="BJ649" s="8" t="s">
        <v>796</v>
      </c>
      <c r="BK649" s="39">
        <v>1</v>
      </c>
      <c r="BL649" s="39">
        <v>355.93</v>
      </c>
      <c r="BM649"/>
      <c r="BP649"/>
      <c r="BQ649"/>
      <c r="BR649"/>
      <c r="CF649" s="8" t="s">
        <v>2355</v>
      </c>
      <c r="CG649" s="39">
        <v>1</v>
      </c>
      <c r="CH649" s="39">
        <v>150</v>
      </c>
      <c r="CK649"/>
      <c r="CL649"/>
      <c r="CM649"/>
      <c r="DE649" s="8" t="s">
        <v>2355</v>
      </c>
      <c r="DF649" s="39">
        <v>1</v>
      </c>
      <c r="DG649" s="39">
        <v>150</v>
      </c>
    </row>
    <row r="650" spans="7:111">
      <c r="G650"/>
      <c r="H650"/>
      <c r="AW650"/>
      <c r="AX650"/>
      <c r="AY650"/>
      <c r="AZ650"/>
      <c r="BA650"/>
      <c r="BJ650" s="8" t="s">
        <v>618</v>
      </c>
      <c r="BK650" s="39">
        <v>1</v>
      </c>
      <c r="BL650" s="39">
        <v>355.93</v>
      </c>
      <c r="BM650"/>
      <c r="BP650"/>
      <c r="BQ650"/>
      <c r="BR650"/>
      <c r="CF650" s="8" t="s">
        <v>2111</v>
      </c>
      <c r="CG650" s="39">
        <v>1</v>
      </c>
      <c r="CH650" s="39">
        <v>59.32</v>
      </c>
      <c r="CK650"/>
      <c r="CL650"/>
      <c r="CM650"/>
      <c r="DE650" s="8" t="s">
        <v>2111</v>
      </c>
      <c r="DF650" s="39">
        <v>1</v>
      </c>
      <c r="DG650" s="39">
        <v>59.32</v>
      </c>
    </row>
    <row r="651" spans="7:111">
      <c r="G651"/>
      <c r="H651"/>
      <c r="AW651"/>
      <c r="AX651"/>
      <c r="AY651"/>
      <c r="AZ651"/>
      <c r="BA651"/>
      <c r="BJ651" s="8" t="s">
        <v>863</v>
      </c>
      <c r="BK651" s="39">
        <v>1</v>
      </c>
      <c r="BL651" s="39">
        <v>150</v>
      </c>
      <c r="BM651"/>
      <c r="BP651"/>
      <c r="BQ651"/>
      <c r="BR651"/>
      <c r="CF651" s="8" t="s">
        <v>2066</v>
      </c>
      <c r="CG651" s="39">
        <v>2</v>
      </c>
      <c r="CH651" s="39">
        <v>4.28</v>
      </c>
      <c r="CK651"/>
      <c r="CL651"/>
      <c r="CM651"/>
      <c r="DE651" s="8" t="s">
        <v>2066</v>
      </c>
      <c r="DF651" s="39">
        <v>2</v>
      </c>
      <c r="DG651" s="39">
        <v>4.28</v>
      </c>
    </row>
    <row r="652" spans="7:111">
      <c r="G652"/>
      <c r="H652"/>
      <c r="AW652"/>
      <c r="AX652"/>
      <c r="AY652"/>
      <c r="AZ652"/>
      <c r="BA652"/>
      <c r="BJ652" s="8" t="s">
        <v>770</v>
      </c>
      <c r="BK652" s="39">
        <v>1</v>
      </c>
      <c r="BL652" s="39">
        <v>127.12</v>
      </c>
      <c r="BM652"/>
      <c r="BP652"/>
      <c r="BQ652"/>
      <c r="BR652"/>
      <c r="CF652" s="8" t="s">
        <v>2121</v>
      </c>
      <c r="CG652" s="39">
        <v>2</v>
      </c>
      <c r="CH652" s="39">
        <v>451.7</v>
      </c>
      <c r="CK652"/>
      <c r="CL652"/>
      <c r="CM652"/>
      <c r="DE652" s="8" t="s">
        <v>2121</v>
      </c>
      <c r="DF652" s="39">
        <v>2</v>
      </c>
      <c r="DG652" s="39">
        <v>451.7</v>
      </c>
    </row>
    <row r="653" spans="7:111">
      <c r="G653"/>
      <c r="H653"/>
      <c r="AW653"/>
      <c r="AX653"/>
      <c r="AY653"/>
      <c r="AZ653"/>
      <c r="BA653"/>
      <c r="BJ653" s="8" t="s">
        <v>641</v>
      </c>
      <c r="BK653" s="39">
        <v>1</v>
      </c>
      <c r="BL653" s="39">
        <v>150</v>
      </c>
      <c r="BM653"/>
      <c r="BP653"/>
      <c r="BQ653"/>
      <c r="BR653"/>
      <c r="CF653" s="8" t="s">
        <v>2064</v>
      </c>
      <c r="CG653" s="39">
        <v>1</v>
      </c>
      <c r="CH653" s="39">
        <v>7.93</v>
      </c>
      <c r="CK653"/>
      <c r="CL653"/>
      <c r="CM653"/>
      <c r="DE653" s="8" t="s">
        <v>2064</v>
      </c>
      <c r="DF653" s="39">
        <v>1</v>
      </c>
      <c r="DG653" s="39">
        <v>7.93</v>
      </c>
    </row>
    <row r="654" spans="7:111">
      <c r="G654"/>
      <c r="H654"/>
      <c r="AW654"/>
      <c r="AX654"/>
      <c r="AY654"/>
      <c r="AZ654"/>
      <c r="BA654"/>
      <c r="BJ654" s="8" t="s">
        <v>787</v>
      </c>
      <c r="BK654" s="39">
        <v>2</v>
      </c>
      <c r="BL654" s="39">
        <v>347.46000000000004</v>
      </c>
      <c r="BM654"/>
      <c r="BP654"/>
      <c r="BQ654"/>
      <c r="BR654"/>
      <c r="CF654" s="8" t="s">
        <v>2093</v>
      </c>
      <c r="CG654" s="39">
        <v>1</v>
      </c>
      <c r="CH654" s="39">
        <v>169.49</v>
      </c>
      <c r="CK654"/>
      <c r="CL654"/>
      <c r="CM654"/>
      <c r="DE654" s="8" t="s">
        <v>2093</v>
      </c>
      <c r="DF654" s="39">
        <v>1</v>
      </c>
      <c r="DG654" s="39">
        <v>169.49</v>
      </c>
    </row>
    <row r="655" spans="7:111">
      <c r="G655"/>
      <c r="H655"/>
      <c r="AW655"/>
      <c r="AX655"/>
      <c r="AY655"/>
      <c r="AZ655"/>
      <c r="BA655"/>
      <c r="BJ655" s="8" t="s">
        <v>746</v>
      </c>
      <c r="BK655" s="39">
        <v>1</v>
      </c>
      <c r="BL655" s="39">
        <v>95</v>
      </c>
      <c r="BM655"/>
      <c r="BP655"/>
      <c r="BQ655"/>
      <c r="BR655"/>
      <c r="CF655" s="8" t="s">
        <v>2092</v>
      </c>
      <c r="CG655" s="39">
        <v>1</v>
      </c>
      <c r="CH655" s="39">
        <v>177.97</v>
      </c>
      <c r="CK655"/>
      <c r="CL655"/>
      <c r="CM655"/>
      <c r="DE655" s="8" t="s">
        <v>2092</v>
      </c>
      <c r="DF655" s="39">
        <v>1</v>
      </c>
      <c r="DG655" s="39">
        <v>177.97</v>
      </c>
    </row>
    <row r="656" spans="7:111">
      <c r="G656"/>
      <c r="H656"/>
      <c r="AW656"/>
      <c r="AX656"/>
      <c r="AY656"/>
      <c r="AZ656"/>
      <c r="BA656"/>
      <c r="BJ656" s="8" t="s">
        <v>592</v>
      </c>
      <c r="BK656" s="39">
        <v>1</v>
      </c>
      <c r="BL656" s="39">
        <v>64.41</v>
      </c>
      <c r="BM656"/>
      <c r="BP656"/>
      <c r="BQ656"/>
      <c r="BR656"/>
      <c r="CF656" s="8" t="s">
        <v>1973</v>
      </c>
      <c r="CG656" s="39">
        <v>2</v>
      </c>
      <c r="CH656" s="39">
        <v>196.69</v>
      </c>
      <c r="CK656"/>
      <c r="CL656"/>
      <c r="CM656"/>
      <c r="DE656" s="8" t="s">
        <v>1973</v>
      </c>
      <c r="DF656" s="39">
        <v>2</v>
      </c>
      <c r="DG656" s="39">
        <v>196.69</v>
      </c>
    </row>
    <row r="657" spans="7:111">
      <c r="G657"/>
      <c r="H657"/>
      <c r="AW657"/>
      <c r="AX657"/>
      <c r="AY657"/>
      <c r="AZ657"/>
      <c r="BA657"/>
      <c r="BJ657" s="8" t="s">
        <v>762</v>
      </c>
      <c r="BK657" s="39">
        <v>1</v>
      </c>
      <c r="BL657" s="39">
        <v>79.41</v>
      </c>
      <c r="BM657"/>
      <c r="BP657"/>
      <c r="BQ657"/>
      <c r="BR657"/>
      <c r="CF657" s="8" t="s">
        <v>2502</v>
      </c>
      <c r="CG657" s="39">
        <v>1</v>
      </c>
      <c r="CH657" s="39">
        <v>194.07</v>
      </c>
      <c r="CK657"/>
      <c r="CL657"/>
      <c r="CM657"/>
      <c r="DE657" s="8" t="s">
        <v>2502</v>
      </c>
      <c r="DF657" s="39">
        <v>1</v>
      </c>
      <c r="DG657" s="39">
        <v>194.07</v>
      </c>
    </row>
    <row r="658" spans="7:111">
      <c r="G658"/>
      <c r="H658"/>
      <c r="AW658"/>
      <c r="AX658"/>
      <c r="AY658"/>
      <c r="AZ658"/>
      <c r="BA658"/>
      <c r="BJ658" s="8" t="s">
        <v>1693</v>
      </c>
      <c r="BK658" s="39">
        <v>1</v>
      </c>
      <c r="BL658" s="39">
        <v>2081.3000000000002</v>
      </c>
      <c r="BM658"/>
      <c r="BP658"/>
      <c r="BQ658"/>
      <c r="BR658"/>
      <c r="CF658" s="8" t="s">
        <v>1999</v>
      </c>
      <c r="CG658" s="39">
        <v>1</v>
      </c>
      <c r="CH658" s="39">
        <v>560</v>
      </c>
      <c r="CK658"/>
      <c r="CL658"/>
      <c r="CM658"/>
      <c r="DE658" s="8" t="s">
        <v>1999</v>
      </c>
      <c r="DF658" s="39">
        <v>1</v>
      </c>
      <c r="DG658" s="39">
        <v>560</v>
      </c>
    </row>
    <row r="659" spans="7:111">
      <c r="G659"/>
      <c r="H659"/>
      <c r="AW659"/>
      <c r="AX659"/>
      <c r="AY659"/>
      <c r="AZ659"/>
      <c r="BA659"/>
      <c r="BJ659" s="8" t="s">
        <v>676</v>
      </c>
      <c r="BK659" s="39">
        <v>1</v>
      </c>
      <c r="BL659" s="39">
        <v>58.47</v>
      </c>
      <c r="BM659"/>
      <c r="BP659"/>
      <c r="BQ659"/>
      <c r="BR659"/>
      <c r="CF659" s="8" t="s">
        <v>1977</v>
      </c>
      <c r="CG659" s="39">
        <v>1</v>
      </c>
      <c r="CH659" s="39">
        <v>880</v>
      </c>
      <c r="CK659"/>
      <c r="CL659"/>
      <c r="CM659"/>
      <c r="DE659" s="8" t="s">
        <v>1977</v>
      </c>
      <c r="DF659" s="39">
        <v>1</v>
      </c>
      <c r="DG659" s="39">
        <v>880</v>
      </c>
    </row>
    <row r="660" spans="7:111">
      <c r="G660"/>
      <c r="H660"/>
      <c r="AW660"/>
      <c r="AX660"/>
      <c r="AY660"/>
      <c r="AZ660"/>
      <c r="BA660"/>
      <c r="BJ660" s="8" t="s">
        <v>1038</v>
      </c>
      <c r="BK660" s="39">
        <v>1</v>
      </c>
      <c r="BL660" s="39">
        <v>193.23</v>
      </c>
      <c r="BM660"/>
      <c r="BP660"/>
      <c r="BQ660"/>
      <c r="BR660"/>
      <c r="CF660" s="8" t="s">
        <v>1997</v>
      </c>
      <c r="CG660" s="39">
        <v>1</v>
      </c>
      <c r="CH660" s="39">
        <v>200</v>
      </c>
      <c r="CK660"/>
      <c r="CL660"/>
      <c r="CM660"/>
      <c r="DE660" s="8" t="s">
        <v>1997</v>
      </c>
      <c r="DF660" s="39">
        <v>1</v>
      </c>
      <c r="DG660" s="39">
        <v>200</v>
      </c>
    </row>
    <row r="661" spans="7:111">
      <c r="G661"/>
      <c r="H661"/>
      <c r="AW661"/>
      <c r="AX661"/>
      <c r="AY661"/>
      <c r="AZ661"/>
      <c r="BA661"/>
      <c r="BJ661" s="8" t="s">
        <v>1020</v>
      </c>
      <c r="BK661" s="39">
        <v>1</v>
      </c>
      <c r="BL661" s="39">
        <v>193.23</v>
      </c>
      <c r="BM661"/>
      <c r="BP661"/>
      <c r="BQ661"/>
      <c r="BR661"/>
      <c r="CF661" s="8" t="s">
        <v>2108</v>
      </c>
      <c r="CG661" s="39">
        <v>1</v>
      </c>
      <c r="CH661" s="39">
        <v>42.37</v>
      </c>
      <c r="CK661"/>
      <c r="CL661"/>
      <c r="CM661"/>
      <c r="DE661" s="8" t="s">
        <v>2108</v>
      </c>
      <c r="DF661" s="39">
        <v>1</v>
      </c>
      <c r="DG661" s="39">
        <v>42.37</v>
      </c>
    </row>
    <row r="662" spans="7:111">
      <c r="G662"/>
      <c r="H662"/>
      <c r="AW662"/>
      <c r="AX662"/>
      <c r="AY662"/>
      <c r="AZ662"/>
      <c r="BA662"/>
      <c r="BJ662" s="8" t="s">
        <v>956</v>
      </c>
      <c r="BK662" s="39">
        <v>1</v>
      </c>
      <c r="BL662" s="39">
        <v>193.23</v>
      </c>
      <c r="BM662"/>
      <c r="BP662"/>
      <c r="BQ662"/>
      <c r="BR662"/>
      <c r="CF662" s="8" t="s">
        <v>2030</v>
      </c>
      <c r="CG662" s="39">
        <v>3</v>
      </c>
      <c r="CH662" s="39">
        <v>23.310000000000002</v>
      </c>
      <c r="CK662"/>
      <c r="CL662"/>
      <c r="CM662"/>
      <c r="DE662" s="8" t="s">
        <v>2030</v>
      </c>
      <c r="DF662" s="39">
        <v>3</v>
      </c>
      <c r="DG662" s="39">
        <v>23.310000000000002</v>
      </c>
    </row>
    <row r="663" spans="7:111">
      <c r="G663"/>
      <c r="H663"/>
      <c r="AW663"/>
      <c r="AX663"/>
      <c r="AY663"/>
      <c r="AZ663"/>
      <c r="BA663"/>
      <c r="BJ663" s="8" t="s">
        <v>869</v>
      </c>
      <c r="BK663" s="39">
        <v>1</v>
      </c>
      <c r="BL663" s="39">
        <v>221.82</v>
      </c>
      <c r="BM663"/>
      <c r="BP663"/>
      <c r="BQ663"/>
      <c r="BR663"/>
      <c r="CF663" s="8" t="s">
        <v>2128</v>
      </c>
      <c r="CG663" s="39">
        <v>2</v>
      </c>
      <c r="CH663" s="39">
        <v>1936.78</v>
      </c>
      <c r="CK663"/>
      <c r="CL663"/>
      <c r="CM663"/>
      <c r="DE663" s="8" t="s">
        <v>2128</v>
      </c>
      <c r="DF663" s="39">
        <v>2</v>
      </c>
      <c r="DG663" s="39">
        <v>1936.78</v>
      </c>
    </row>
    <row r="664" spans="7:111">
      <c r="G664"/>
      <c r="H664"/>
      <c r="AW664"/>
      <c r="AX664"/>
      <c r="AY664"/>
      <c r="AZ664"/>
      <c r="BA664"/>
      <c r="BJ664" s="8" t="s">
        <v>777</v>
      </c>
      <c r="BK664" s="39">
        <v>1</v>
      </c>
      <c r="BL664" s="39">
        <v>221.82</v>
      </c>
      <c r="BM664"/>
      <c r="BP664"/>
      <c r="BQ664"/>
      <c r="BR664"/>
      <c r="CF664" s="8" t="s">
        <v>2103</v>
      </c>
      <c r="CG664" s="39">
        <v>12</v>
      </c>
      <c r="CH664" s="39">
        <v>2724.59</v>
      </c>
      <c r="CK664"/>
      <c r="CL664"/>
      <c r="CM664"/>
      <c r="DE664" s="8" t="s">
        <v>2103</v>
      </c>
      <c r="DF664" s="39">
        <v>12</v>
      </c>
      <c r="DG664" s="39">
        <v>2724.59</v>
      </c>
    </row>
    <row r="665" spans="7:111">
      <c r="G665"/>
      <c r="H665"/>
      <c r="AW665"/>
      <c r="AX665"/>
      <c r="AY665"/>
      <c r="AZ665"/>
      <c r="BA665"/>
      <c r="BJ665" s="8" t="s">
        <v>616</v>
      </c>
      <c r="BK665" s="39">
        <v>1</v>
      </c>
      <c r="BL665" s="39">
        <v>261.75</v>
      </c>
      <c r="BM665"/>
      <c r="BP665"/>
      <c r="BQ665"/>
      <c r="BR665"/>
      <c r="CF665" s="8" t="s">
        <v>2124</v>
      </c>
      <c r="CG665" s="39">
        <v>2</v>
      </c>
      <c r="CH665" s="39">
        <v>1120</v>
      </c>
      <c r="CK665"/>
      <c r="CL665"/>
      <c r="CM665"/>
      <c r="DE665" s="8" t="s">
        <v>2124</v>
      </c>
      <c r="DF665" s="39">
        <v>2</v>
      </c>
      <c r="DG665" s="39">
        <v>1120</v>
      </c>
    </row>
    <row r="666" spans="7:111">
      <c r="G666"/>
      <c r="H666"/>
      <c r="AW666"/>
      <c r="AX666"/>
      <c r="AY666"/>
      <c r="AZ666"/>
      <c r="BA666"/>
      <c r="BJ666" s="8" t="s">
        <v>490</v>
      </c>
      <c r="BK666" s="39">
        <v>1</v>
      </c>
      <c r="BL666" s="39">
        <v>221.82</v>
      </c>
      <c r="BM666"/>
      <c r="BP666"/>
      <c r="BQ666"/>
      <c r="BR666"/>
      <c r="CF666" s="8" t="s">
        <v>2002</v>
      </c>
      <c r="CG666" s="39">
        <v>1</v>
      </c>
      <c r="CH666" s="39">
        <v>9.4700000000000006</v>
      </c>
      <c r="CK666"/>
      <c r="CL666"/>
      <c r="CM666"/>
      <c r="DE666" s="8" t="s">
        <v>2002</v>
      </c>
      <c r="DF666" s="39">
        <v>1</v>
      </c>
      <c r="DG666" s="39">
        <v>9.4700000000000006</v>
      </c>
    </row>
    <row r="667" spans="7:111">
      <c r="G667"/>
      <c r="H667"/>
      <c r="AW667"/>
      <c r="AX667"/>
      <c r="AY667"/>
      <c r="AZ667"/>
      <c r="BA667"/>
      <c r="BJ667" s="8" t="s">
        <v>638</v>
      </c>
      <c r="BK667" s="39">
        <v>1</v>
      </c>
      <c r="BL667" s="39">
        <v>9627.19</v>
      </c>
      <c r="BM667"/>
      <c r="BP667"/>
      <c r="BQ667"/>
      <c r="BR667"/>
      <c r="CF667" s="8" t="s">
        <v>2650</v>
      </c>
      <c r="CG667" s="39">
        <v>2</v>
      </c>
      <c r="CH667" s="39">
        <v>600</v>
      </c>
      <c r="CK667"/>
      <c r="CL667"/>
      <c r="CM667"/>
      <c r="DE667" s="8" t="s">
        <v>2650</v>
      </c>
      <c r="DF667" s="39">
        <v>2</v>
      </c>
      <c r="DG667" s="39">
        <v>600</v>
      </c>
    </row>
    <row r="668" spans="7:111">
      <c r="G668"/>
      <c r="H668"/>
      <c r="AW668"/>
      <c r="AX668"/>
      <c r="AY668"/>
      <c r="AZ668"/>
      <c r="BA668"/>
      <c r="BJ668" s="8" t="s">
        <v>1027</v>
      </c>
      <c r="BK668" s="39">
        <v>1</v>
      </c>
      <c r="BL668" s="39">
        <v>1327.12</v>
      </c>
      <c r="BM668"/>
      <c r="BP668"/>
      <c r="BQ668"/>
      <c r="BR668"/>
      <c r="CF668" s="8" t="s">
        <v>2413</v>
      </c>
      <c r="CG668" s="39">
        <v>2</v>
      </c>
      <c r="CH668" s="39">
        <v>160</v>
      </c>
      <c r="CK668"/>
      <c r="CL668"/>
      <c r="CM668"/>
      <c r="DE668" s="8" t="s">
        <v>2413</v>
      </c>
      <c r="DF668" s="39">
        <v>2</v>
      </c>
      <c r="DG668" s="39">
        <v>160</v>
      </c>
    </row>
    <row r="669" spans="7:111">
      <c r="G669"/>
      <c r="H669"/>
      <c r="AW669"/>
      <c r="AX669"/>
      <c r="AY669"/>
      <c r="AZ669"/>
      <c r="BA669"/>
      <c r="BJ669" s="8" t="s">
        <v>1025</v>
      </c>
      <c r="BK669" s="39">
        <v>1</v>
      </c>
      <c r="BL669" s="39">
        <v>661.02</v>
      </c>
      <c r="BM669"/>
      <c r="BP669"/>
      <c r="BQ669"/>
      <c r="BR669"/>
      <c r="CF669" s="8" t="s">
        <v>42</v>
      </c>
      <c r="CG669" s="39">
        <v>1</v>
      </c>
      <c r="CH669" s="39">
        <v>0</v>
      </c>
      <c r="CK669"/>
      <c r="CL669"/>
      <c r="CM669"/>
      <c r="DE669" s="8" t="s">
        <v>42</v>
      </c>
      <c r="DF669" s="39">
        <v>1</v>
      </c>
      <c r="DG669" s="39">
        <v>0</v>
      </c>
    </row>
    <row r="670" spans="7:111">
      <c r="G670"/>
      <c r="H670"/>
      <c r="AW670"/>
      <c r="AX670"/>
      <c r="AY670"/>
      <c r="AZ670"/>
      <c r="BA670"/>
      <c r="BJ670" s="8" t="s">
        <v>1016</v>
      </c>
      <c r="BK670" s="39">
        <v>1</v>
      </c>
      <c r="BL670" s="39">
        <v>210.17</v>
      </c>
      <c r="BM670"/>
      <c r="BP670"/>
      <c r="BQ670"/>
      <c r="BR670"/>
      <c r="CF670" s="8" t="s">
        <v>41</v>
      </c>
      <c r="CG670" s="39">
        <v>863</v>
      </c>
      <c r="CH670" s="39">
        <v>671100.62999999966</v>
      </c>
      <c r="CK670"/>
      <c r="CL670"/>
      <c r="CM670"/>
      <c r="DE670" s="8" t="s">
        <v>41</v>
      </c>
      <c r="DF670" s="39">
        <v>863</v>
      </c>
      <c r="DG670" s="39">
        <v>671100.62999999966</v>
      </c>
    </row>
    <row r="671" spans="7:111">
      <c r="G671"/>
      <c r="H671"/>
      <c r="AW671"/>
      <c r="AX671"/>
      <c r="AY671"/>
      <c r="AZ671"/>
      <c r="BA671"/>
      <c r="BJ671" s="8" t="s">
        <v>905</v>
      </c>
      <c r="BK671" s="39">
        <v>2</v>
      </c>
      <c r="BL671" s="39">
        <v>50.67</v>
      </c>
      <c r="BM671"/>
      <c r="BP671"/>
      <c r="BQ671"/>
      <c r="BR671"/>
    </row>
    <row r="672" spans="7:111">
      <c r="G672"/>
      <c r="H672"/>
      <c r="AW672"/>
      <c r="AX672"/>
      <c r="AY672"/>
      <c r="AZ672"/>
      <c r="BA672"/>
      <c r="BJ672" s="8" t="s">
        <v>737</v>
      </c>
      <c r="BK672" s="39">
        <v>5</v>
      </c>
      <c r="BL672" s="39">
        <v>1907.63</v>
      </c>
      <c r="BM672"/>
      <c r="BP672"/>
      <c r="BQ672"/>
      <c r="BR672"/>
    </row>
    <row r="673" spans="7:70">
      <c r="G673"/>
      <c r="H673"/>
      <c r="AW673"/>
      <c r="AX673"/>
      <c r="AY673"/>
      <c r="AZ673"/>
      <c r="BA673"/>
      <c r="BJ673" s="8" t="s">
        <v>664</v>
      </c>
      <c r="BK673" s="39">
        <v>2</v>
      </c>
      <c r="BL673" s="39">
        <v>59.319999999999993</v>
      </c>
      <c r="BM673"/>
      <c r="BP673"/>
      <c r="BQ673"/>
      <c r="BR673"/>
    </row>
    <row r="674" spans="7:70">
      <c r="G674"/>
      <c r="H674"/>
      <c r="AW674"/>
      <c r="AX674"/>
      <c r="AY674"/>
      <c r="AZ674"/>
      <c r="BA674"/>
      <c r="BJ674" s="8" t="s">
        <v>585</v>
      </c>
      <c r="BK674" s="39">
        <v>1</v>
      </c>
      <c r="BL674" s="39">
        <v>224.15</v>
      </c>
      <c r="BM674"/>
      <c r="BP674"/>
      <c r="BQ674"/>
      <c r="BR674"/>
    </row>
    <row r="675" spans="7:70">
      <c r="G675"/>
      <c r="H675"/>
      <c r="AW675"/>
      <c r="AX675"/>
      <c r="AY675"/>
      <c r="AZ675"/>
      <c r="BA675"/>
      <c r="BJ675" s="8" t="s">
        <v>576</v>
      </c>
      <c r="BK675" s="39">
        <v>1</v>
      </c>
      <c r="BL675" s="39">
        <v>16.95</v>
      </c>
      <c r="BM675"/>
      <c r="BP675"/>
      <c r="BQ675"/>
      <c r="BR675"/>
    </row>
    <row r="676" spans="7:70">
      <c r="G676"/>
      <c r="H676"/>
      <c r="AW676"/>
      <c r="AX676"/>
      <c r="AY676"/>
      <c r="AZ676"/>
      <c r="BA676"/>
      <c r="BJ676" s="8" t="s">
        <v>567</v>
      </c>
      <c r="BK676" s="39">
        <v>2</v>
      </c>
      <c r="BL676" s="39">
        <v>273.73</v>
      </c>
      <c r="BM676"/>
      <c r="BP676"/>
      <c r="BQ676"/>
      <c r="BR676"/>
    </row>
    <row r="677" spans="7:70">
      <c r="G677"/>
      <c r="H677"/>
      <c r="AW677"/>
      <c r="AX677"/>
      <c r="AY677"/>
      <c r="AZ677"/>
      <c r="BA677"/>
      <c r="BJ677" s="8" t="s">
        <v>674</v>
      </c>
      <c r="BK677" s="39">
        <v>2</v>
      </c>
      <c r="BL677" s="39">
        <v>644.75</v>
      </c>
      <c r="BM677"/>
      <c r="BP677"/>
      <c r="BQ677"/>
      <c r="BR677"/>
    </row>
    <row r="678" spans="7:70">
      <c r="G678"/>
      <c r="H678"/>
      <c r="AW678"/>
      <c r="AX678"/>
      <c r="AY678"/>
      <c r="AZ678"/>
      <c r="BA678"/>
      <c r="BJ678" s="8" t="s">
        <v>459</v>
      </c>
      <c r="BK678" s="39">
        <v>1</v>
      </c>
      <c r="BL678" s="39">
        <v>53</v>
      </c>
      <c r="BM678"/>
      <c r="BP678"/>
      <c r="BQ678"/>
      <c r="BR678"/>
    </row>
    <row r="679" spans="7:70">
      <c r="G679"/>
      <c r="H679"/>
      <c r="AW679"/>
      <c r="AX679"/>
      <c r="AY679"/>
      <c r="AZ679"/>
      <c r="BA679"/>
      <c r="BJ679" s="8" t="s">
        <v>920</v>
      </c>
      <c r="BK679" s="39">
        <v>4</v>
      </c>
      <c r="BL679" s="39">
        <v>492.38</v>
      </c>
      <c r="BM679"/>
      <c r="BP679"/>
      <c r="BQ679"/>
      <c r="BR679"/>
    </row>
    <row r="680" spans="7:70">
      <c r="G680"/>
      <c r="H680"/>
      <c r="AW680"/>
      <c r="AX680"/>
      <c r="AY680"/>
      <c r="AZ680"/>
      <c r="BA680"/>
      <c r="BJ680" s="8" t="s">
        <v>775</v>
      </c>
      <c r="BK680" s="39">
        <v>14</v>
      </c>
      <c r="BL680" s="39">
        <v>1915.26</v>
      </c>
      <c r="BM680"/>
      <c r="BP680"/>
      <c r="BQ680"/>
      <c r="BR680"/>
    </row>
    <row r="681" spans="7:70">
      <c r="G681"/>
      <c r="H681"/>
      <c r="AW681"/>
      <c r="AX681"/>
      <c r="AY681"/>
      <c r="AZ681"/>
      <c r="BA681"/>
      <c r="BJ681" s="8" t="s">
        <v>733</v>
      </c>
      <c r="BK681" s="39">
        <v>19</v>
      </c>
      <c r="BL681" s="39">
        <v>7504.19</v>
      </c>
      <c r="BM681"/>
      <c r="BP681"/>
      <c r="BQ681"/>
      <c r="BR681"/>
    </row>
    <row r="682" spans="7:70">
      <c r="G682"/>
      <c r="H682"/>
      <c r="AW682"/>
      <c r="AX682"/>
      <c r="AY682"/>
      <c r="AZ682"/>
      <c r="BA682"/>
      <c r="BJ682" s="8" t="s">
        <v>560</v>
      </c>
      <c r="BK682" s="39">
        <v>19</v>
      </c>
      <c r="BL682" s="39">
        <v>2894.05</v>
      </c>
      <c r="BM682"/>
      <c r="BP682"/>
      <c r="BQ682"/>
      <c r="BR682"/>
    </row>
    <row r="683" spans="7:70">
      <c r="G683"/>
      <c r="H683"/>
      <c r="AW683"/>
      <c r="AX683"/>
      <c r="AY683"/>
      <c r="AZ683"/>
      <c r="BA683"/>
      <c r="BJ683" s="8" t="s">
        <v>457</v>
      </c>
      <c r="BK683" s="39">
        <v>18</v>
      </c>
      <c r="BL683" s="39">
        <v>3226.23</v>
      </c>
      <c r="BM683"/>
      <c r="BP683"/>
      <c r="BQ683"/>
      <c r="BR683"/>
    </row>
    <row r="684" spans="7:70">
      <c r="G684"/>
      <c r="H684"/>
      <c r="AW684"/>
      <c r="AX684"/>
      <c r="AY684"/>
      <c r="AZ684"/>
      <c r="BA684"/>
      <c r="BJ684" s="8" t="s">
        <v>528</v>
      </c>
      <c r="BK684" s="39">
        <v>4</v>
      </c>
      <c r="BL684" s="39">
        <v>100.27000000000001</v>
      </c>
      <c r="BM684"/>
      <c r="BP684"/>
      <c r="BQ684"/>
      <c r="BR684"/>
    </row>
    <row r="685" spans="7:70">
      <c r="G685"/>
      <c r="H685"/>
      <c r="AW685"/>
      <c r="AX685"/>
      <c r="AY685"/>
      <c r="AZ685"/>
      <c r="BA685"/>
      <c r="BJ685" s="8" t="s">
        <v>421</v>
      </c>
      <c r="BK685" s="39">
        <v>1</v>
      </c>
      <c r="BL685" s="39">
        <v>626.19000000000005</v>
      </c>
      <c r="BM685"/>
      <c r="BP685"/>
      <c r="BQ685"/>
      <c r="BR685"/>
    </row>
    <row r="686" spans="7:70">
      <c r="G686"/>
      <c r="H686"/>
      <c r="AW686"/>
      <c r="AX686"/>
      <c r="AY686"/>
      <c r="AZ686"/>
      <c r="BA686"/>
      <c r="BJ686" s="8" t="s">
        <v>715</v>
      </c>
      <c r="BK686" s="39">
        <v>1</v>
      </c>
      <c r="BL686" s="39">
        <v>25.33</v>
      </c>
      <c r="BM686"/>
      <c r="BP686"/>
      <c r="BQ686"/>
      <c r="BR686"/>
    </row>
    <row r="687" spans="7:70">
      <c r="G687"/>
      <c r="H687"/>
      <c r="AW687"/>
      <c r="AX687"/>
      <c r="AY687"/>
      <c r="AZ687"/>
      <c r="BA687"/>
      <c r="BJ687" s="8" t="s">
        <v>1641</v>
      </c>
      <c r="BK687" s="39">
        <v>1</v>
      </c>
      <c r="BL687" s="39">
        <v>104</v>
      </c>
      <c r="BM687"/>
      <c r="BP687"/>
      <c r="BQ687"/>
      <c r="BR687"/>
    </row>
    <row r="688" spans="7:70">
      <c r="G688"/>
      <c r="H688"/>
      <c r="AW688"/>
      <c r="AX688"/>
      <c r="AY688"/>
      <c r="AZ688"/>
      <c r="BA688"/>
      <c r="BJ688" s="8" t="s">
        <v>309</v>
      </c>
      <c r="BK688" s="39">
        <v>1</v>
      </c>
      <c r="BL688" s="39">
        <v>20.9</v>
      </c>
      <c r="BM688"/>
      <c r="BP688"/>
      <c r="BQ688"/>
      <c r="BR688"/>
    </row>
    <row r="689" spans="7:70">
      <c r="G689"/>
      <c r="H689"/>
      <c r="AW689"/>
      <c r="AX689"/>
      <c r="AY689"/>
      <c r="AZ689"/>
      <c r="BA689"/>
      <c r="BJ689" s="8" t="s">
        <v>1684</v>
      </c>
      <c r="BK689" s="39">
        <v>2</v>
      </c>
      <c r="BL689" s="39">
        <v>66.86</v>
      </c>
      <c r="BM689"/>
      <c r="BP689"/>
      <c r="BQ689"/>
      <c r="BR689"/>
    </row>
    <row r="690" spans="7:70">
      <c r="G690"/>
      <c r="H690"/>
      <c r="AW690"/>
      <c r="AX690"/>
      <c r="AY690"/>
      <c r="AZ690"/>
      <c r="BA690"/>
      <c r="BJ690" s="8" t="s">
        <v>302</v>
      </c>
      <c r="BK690" s="39">
        <v>3</v>
      </c>
      <c r="BL690" s="39">
        <v>783.4</v>
      </c>
      <c r="BM690"/>
      <c r="BP690"/>
      <c r="BQ690"/>
      <c r="BR690"/>
    </row>
    <row r="691" spans="7:70">
      <c r="G691"/>
      <c r="H691"/>
      <c r="AW691"/>
      <c r="AX691"/>
      <c r="AY691"/>
      <c r="AZ691"/>
      <c r="BA691"/>
      <c r="BJ691" s="8" t="s">
        <v>1633</v>
      </c>
      <c r="BK691" s="39">
        <v>12</v>
      </c>
      <c r="BL691" s="39">
        <v>2002.56</v>
      </c>
      <c r="BM691"/>
      <c r="BP691"/>
      <c r="BQ691"/>
      <c r="BR691"/>
    </row>
    <row r="692" spans="7:70">
      <c r="G692"/>
      <c r="H692"/>
      <c r="AW692"/>
      <c r="AX692"/>
      <c r="AY692"/>
      <c r="AZ692"/>
      <c r="BA692"/>
      <c r="BJ692" s="8" t="s">
        <v>364</v>
      </c>
      <c r="BK692" s="39">
        <v>1</v>
      </c>
      <c r="BL692" s="39">
        <v>217</v>
      </c>
      <c r="BM692"/>
      <c r="BP692"/>
      <c r="BQ692"/>
      <c r="BR692"/>
    </row>
    <row r="693" spans="7:70">
      <c r="G693"/>
      <c r="H693"/>
      <c r="AW693"/>
      <c r="AX693"/>
      <c r="AY693"/>
      <c r="AZ693"/>
      <c r="BA693"/>
      <c r="BJ693" s="8" t="s">
        <v>1639</v>
      </c>
      <c r="BK693" s="39">
        <v>3</v>
      </c>
      <c r="BL693" s="39">
        <v>88.81</v>
      </c>
      <c r="BM693"/>
      <c r="BP693"/>
      <c r="BQ693"/>
      <c r="BR693"/>
    </row>
    <row r="694" spans="7:70">
      <c r="G694"/>
      <c r="H694"/>
      <c r="AW694"/>
      <c r="AX694"/>
      <c r="AY694"/>
      <c r="AZ694"/>
      <c r="BA694"/>
      <c r="BJ694" s="8" t="s">
        <v>1626</v>
      </c>
      <c r="BK694" s="39">
        <v>2</v>
      </c>
      <c r="BL694" s="39">
        <v>2477</v>
      </c>
      <c r="BM694"/>
      <c r="BP694"/>
      <c r="BQ694"/>
      <c r="BR694"/>
    </row>
    <row r="695" spans="7:70">
      <c r="G695"/>
      <c r="H695"/>
      <c r="AW695"/>
      <c r="AX695"/>
      <c r="AY695"/>
      <c r="AZ695"/>
      <c r="BA695"/>
      <c r="BJ695" s="8" t="s">
        <v>1672</v>
      </c>
      <c r="BK695" s="39">
        <v>1</v>
      </c>
      <c r="BL695" s="39">
        <v>2550</v>
      </c>
      <c r="BM695"/>
      <c r="BP695"/>
      <c r="BQ695"/>
      <c r="BR695"/>
    </row>
    <row r="696" spans="7:70">
      <c r="G696"/>
      <c r="H696"/>
      <c r="AW696"/>
      <c r="AX696"/>
      <c r="AY696"/>
      <c r="AZ696"/>
      <c r="BA696"/>
      <c r="BJ696" s="8" t="s">
        <v>176</v>
      </c>
      <c r="BK696" s="39">
        <v>1</v>
      </c>
      <c r="BL696" s="39">
        <v>450</v>
      </c>
      <c r="BM696"/>
      <c r="BP696"/>
      <c r="BQ696"/>
      <c r="BR696"/>
    </row>
    <row r="697" spans="7:70">
      <c r="G697"/>
      <c r="H697"/>
      <c r="AW697"/>
      <c r="AX697"/>
      <c r="AY697"/>
      <c r="AZ697"/>
      <c r="BA697"/>
      <c r="BJ697" s="8" t="s">
        <v>374</v>
      </c>
      <c r="BK697" s="39">
        <v>2</v>
      </c>
      <c r="BL697" s="39">
        <v>444</v>
      </c>
      <c r="BM697"/>
      <c r="BP697"/>
      <c r="BQ697"/>
      <c r="BR697"/>
    </row>
    <row r="698" spans="7:70">
      <c r="G698"/>
      <c r="H698"/>
      <c r="AW698"/>
      <c r="AX698"/>
      <c r="AY698"/>
      <c r="AZ698"/>
      <c r="BA698"/>
      <c r="BJ698" s="8" t="s">
        <v>214</v>
      </c>
      <c r="BK698" s="39">
        <v>1</v>
      </c>
      <c r="BL698" s="39">
        <v>462</v>
      </c>
      <c r="BM698"/>
      <c r="BP698"/>
      <c r="BQ698"/>
      <c r="BR698"/>
    </row>
    <row r="699" spans="7:70">
      <c r="G699"/>
      <c r="H699"/>
      <c r="AW699"/>
      <c r="AX699"/>
      <c r="AY699"/>
      <c r="AZ699"/>
      <c r="BA699"/>
      <c r="BJ699" s="8" t="s">
        <v>1671</v>
      </c>
      <c r="BK699" s="39">
        <v>1</v>
      </c>
      <c r="BL699" s="39">
        <v>276</v>
      </c>
      <c r="BM699"/>
      <c r="BP699"/>
      <c r="BQ699"/>
      <c r="BR699"/>
    </row>
    <row r="700" spans="7:70">
      <c r="G700"/>
      <c r="H700"/>
      <c r="AW700"/>
      <c r="AX700"/>
      <c r="AY700"/>
      <c r="AZ700"/>
      <c r="BA700"/>
      <c r="BJ700" s="8" t="s">
        <v>1659</v>
      </c>
      <c r="BK700" s="39">
        <v>1</v>
      </c>
      <c r="BL700" s="39">
        <v>52.97</v>
      </c>
      <c r="BM700"/>
      <c r="BP700"/>
      <c r="BQ700"/>
      <c r="BR700"/>
    </row>
    <row r="701" spans="7:70">
      <c r="G701"/>
      <c r="H701"/>
      <c r="AW701"/>
      <c r="AX701"/>
      <c r="AY701"/>
      <c r="AZ701"/>
      <c r="BA701"/>
      <c r="BJ701" s="8" t="s">
        <v>1625</v>
      </c>
      <c r="BK701" s="39">
        <v>1</v>
      </c>
      <c r="BL701" s="39">
        <v>64.5</v>
      </c>
      <c r="BM701"/>
      <c r="BP701"/>
      <c r="BQ701"/>
      <c r="BR701"/>
    </row>
    <row r="702" spans="7:70">
      <c r="G702"/>
      <c r="H702"/>
      <c r="AW702"/>
      <c r="AX702"/>
      <c r="AY702"/>
      <c r="AZ702"/>
      <c r="BA702"/>
      <c r="BJ702" s="8" t="s">
        <v>1636</v>
      </c>
      <c r="BK702" s="39">
        <v>1</v>
      </c>
      <c r="BL702" s="39">
        <v>677.97</v>
      </c>
      <c r="BM702"/>
      <c r="BP702"/>
      <c r="BQ702"/>
      <c r="BR702"/>
    </row>
    <row r="703" spans="7:70">
      <c r="G703"/>
      <c r="H703"/>
      <c r="AW703"/>
      <c r="AX703"/>
      <c r="AY703"/>
      <c r="AZ703"/>
      <c r="BA703"/>
      <c r="BJ703" s="8" t="s">
        <v>1635</v>
      </c>
      <c r="BK703" s="39">
        <v>3</v>
      </c>
      <c r="BL703" s="39">
        <v>125.85000000000001</v>
      </c>
      <c r="BM703"/>
      <c r="BP703"/>
      <c r="BQ703"/>
      <c r="BR703"/>
    </row>
    <row r="704" spans="7:70">
      <c r="G704"/>
      <c r="H704"/>
      <c r="AW704"/>
      <c r="AX704"/>
      <c r="AY704"/>
      <c r="AZ704"/>
      <c r="BA704"/>
      <c r="BJ704" s="8" t="s">
        <v>1685</v>
      </c>
      <c r="BK704" s="39">
        <v>1</v>
      </c>
      <c r="BL704" s="39">
        <v>141.5</v>
      </c>
      <c r="BM704"/>
      <c r="BP704"/>
      <c r="BQ704"/>
      <c r="BR704"/>
    </row>
    <row r="705" spans="7:70">
      <c r="G705"/>
      <c r="H705"/>
      <c r="AW705"/>
      <c r="AX705"/>
      <c r="AY705"/>
      <c r="AZ705"/>
      <c r="BA705"/>
      <c r="BJ705" s="8" t="s">
        <v>306</v>
      </c>
      <c r="BK705" s="39">
        <v>1</v>
      </c>
      <c r="BL705" s="39">
        <v>86</v>
      </c>
      <c r="BM705"/>
      <c r="BP705"/>
      <c r="BQ705"/>
      <c r="BR705"/>
    </row>
    <row r="706" spans="7:70">
      <c r="G706"/>
      <c r="H706"/>
      <c r="AW706"/>
      <c r="AX706"/>
      <c r="AY706"/>
      <c r="AZ706"/>
      <c r="BA706"/>
      <c r="BJ706" s="8" t="s">
        <v>343</v>
      </c>
      <c r="BK706" s="39">
        <v>1</v>
      </c>
      <c r="BL706" s="39">
        <v>30</v>
      </c>
      <c r="BM706"/>
      <c r="BP706"/>
      <c r="BQ706"/>
      <c r="BR706"/>
    </row>
    <row r="707" spans="7:70">
      <c r="G707"/>
      <c r="H707"/>
      <c r="AW707"/>
      <c r="AX707"/>
      <c r="AY707"/>
      <c r="AZ707"/>
      <c r="BA707"/>
      <c r="BJ707" s="8" t="s">
        <v>205</v>
      </c>
      <c r="BK707" s="39">
        <v>1</v>
      </c>
      <c r="BL707" s="39">
        <v>71.7</v>
      </c>
      <c r="BM707"/>
      <c r="BP707"/>
      <c r="BQ707"/>
      <c r="BR707"/>
    </row>
    <row r="708" spans="7:70">
      <c r="G708"/>
      <c r="H708"/>
      <c r="AW708"/>
      <c r="AX708"/>
      <c r="AY708"/>
      <c r="AZ708"/>
      <c r="BA708"/>
      <c r="BJ708" s="8" t="s">
        <v>1681</v>
      </c>
      <c r="BK708" s="39">
        <v>1</v>
      </c>
      <c r="BL708" s="39">
        <v>225</v>
      </c>
      <c r="BM708"/>
      <c r="BP708"/>
      <c r="BQ708"/>
      <c r="BR708"/>
    </row>
    <row r="709" spans="7:70">
      <c r="G709"/>
      <c r="H709"/>
      <c r="AW709"/>
      <c r="AX709"/>
      <c r="AY709"/>
      <c r="AZ709"/>
      <c r="BA709"/>
      <c r="BJ709" s="8" t="s">
        <v>187</v>
      </c>
      <c r="BK709" s="39">
        <v>1</v>
      </c>
      <c r="BL709" s="39">
        <v>225</v>
      </c>
      <c r="BM709"/>
      <c r="BP709"/>
      <c r="BQ709"/>
      <c r="BR709"/>
    </row>
    <row r="710" spans="7:70">
      <c r="G710"/>
      <c r="H710"/>
      <c r="AW710"/>
      <c r="AX710"/>
      <c r="AY710"/>
      <c r="AZ710"/>
      <c r="BA710"/>
      <c r="BJ710" s="8" t="s">
        <v>1669</v>
      </c>
      <c r="BK710" s="39">
        <v>1</v>
      </c>
      <c r="BL710" s="39">
        <v>528.03</v>
      </c>
      <c r="BM710"/>
      <c r="BP710"/>
      <c r="BQ710"/>
      <c r="BR710"/>
    </row>
    <row r="711" spans="7:70">
      <c r="G711"/>
      <c r="H711"/>
      <c r="AW711"/>
      <c r="AX711"/>
      <c r="AY711"/>
      <c r="AZ711"/>
      <c r="BA711"/>
      <c r="BJ711" s="8" t="s">
        <v>1670</v>
      </c>
      <c r="BK711" s="39">
        <v>1</v>
      </c>
      <c r="BL711" s="39">
        <v>528.03</v>
      </c>
      <c r="BM711"/>
      <c r="BP711"/>
      <c r="BQ711"/>
      <c r="BR711"/>
    </row>
    <row r="712" spans="7:70">
      <c r="G712"/>
      <c r="H712"/>
      <c r="AW712"/>
      <c r="AX712"/>
      <c r="AY712"/>
      <c r="AZ712"/>
      <c r="BA712"/>
      <c r="BJ712" s="8" t="s">
        <v>1668</v>
      </c>
      <c r="BK712" s="39">
        <v>1</v>
      </c>
      <c r="BL712" s="39">
        <v>528.03</v>
      </c>
      <c r="BM712"/>
      <c r="BP712"/>
      <c r="BQ712"/>
      <c r="BR712"/>
    </row>
    <row r="713" spans="7:70">
      <c r="G713"/>
      <c r="H713"/>
      <c r="AW713"/>
      <c r="AX713"/>
      <c r="AY713"/>
      <c r="AZ713"/>
      <c r="BA713"/>
      <c r="BJ713" s="8" t="s">
        <v>1667</v>
      </c>
      <c r="BK713" s="39">
        <v>1</v>
      </c>
      <c r="BL713" s="39">
        <v>528.27</v>
      </c>
      <c r="BM713"/>
      <c r="BP713"/>
      <c r="BQ713"/>
      <c r="BR713"/>
    </row>
    <row r="714" spans="7:70">
      <c r="G714"/>
      <c r="H714"/>
      <c r="AW714"/>
      <c r="AX714"/>
      <c r="AY714"/>
      <c r="AZ714"/>
      <c r="BA714"/>
      <c r="BJ714" s="8" t="s">
        <v>1679</v>
      </c>
      <c r="BK714" s="39">
        <v>1</v>
      </c>
      <c r="BL714" s="39">
        <v>238.98</v>
      </c>
      <c r="BM714"/>
      <c r="BP714"/>
      <c r="BQ714"/>
      <c r="BR714"/>
    </row>
    <row r="715" spans="7:70">
      <c r="G715"/>
      <c r="H715"/>
      <c r="AW715"/>
      <c r="AX715"/>
      <c r="AY715"/>
      <c r="AZ715"/>
      <c r="BA715"/>
      <c r="BJ715" s="8" t="s">
        <v>338</v>
      </c>
      <c r="BK715" s="39">
        <v>1</v>
      </c>
      <c r="BL715" s="39">
        <v>64</v>
      </c>
      <c r="BM715"/>
      <c r="BP715"/>
      <c r="BQ715"/>
      <c r="BR715"/>
    </row>
    <row r="716" spans="7:70">
      <c r="G716"/>
      <c r="H716"/>
      <c r="AW716"/>
      <c r="AX716"/>
      <c r="AY716"/>
      <c r="AZ716"/>
      <c r="BA716"/>
      <c r="BJ716" s="8" t="s">
        <v>359</v>
      </c>
      <c r="BK716" s="39">
        <v>1</v>
      </c>
      <c r="BL716" s="39">
        <v>30</v>
      </c>
      <c r="BM716"/>
      <c r="BP716"/>
      <c r="BQ716"/>
      <c r="BR716"/>
    </row>
    <row r="717" spans="7:70">
      <c r="G717"/>
      <c r="H717"/>
      <c r="AW717"/>
      <c r="AX717"/>
      <c r="AY717"/>
      <c r="AZ717"/>
      <c r="BA717"/>
      <c r="BJ717" s="8" t="s">
        <v>361</v>
      </c>
      <c r="BK717" s="39">
        <v>1</v>
      </c>
      <c r="BL717" s="39">
        <v>30</v>
      </c>
      <c r="BM717"/>
      <c r="BP717"/>
      <c r="BQ717"/>
      <c r="BR717"/>
    </row>
    <row r="718" spans="7:70">
      <c r="G718"/>
      <c r="H718"/>
      <c r="AW718"/>
      <c r="AX718"/>
      <c r="AY718"/>
      <c r="AZ718"/>
      <c r="BA718"/>
      <c r="BJ718" s="8" t="s">
        <v>1638</v>
      </c>
      <c r="BK718" s="39">
        <v>1</v>
      </c>
      <c r="BL718" s="39">
        <v>30</v>
      </c>
      <c r="BM718"/>
      <c r="BP718"/>
      <c r="BQ718"/>
      <c r="BR718"/>
    </row>
    <row r="719" spans="7:70">
      <c r="G719"/>
      <c r="H719"/>
      <c r="AW719"/>
      <c r="AX719"/>
      <c r="AY719"/>
      <c r="AZ719"/>
      <c r="BA719"/>
      <c r="BJ719" s="8" t="s">
        <v>296</v>
      </c>
      <c r="BK719" s="39">
        <v>1</v>
      </c>
      <c r="BL719" s="39">
        <v>183.65</v>
      </c>
      <c r="BM719"/>
      <c r="BP719"/>
      <c r="BQ719"/>
      <c r="BR719"/>
    </row>
    <row r="720" spans="7:70">
      <c r="G720"/>
      <c r="H720"/>
      <c r="AW720"/>
      <c r="AX720"/>
      <c r="AY720"/>
      <c r="AZ720"/>
      <c r="BA720"/>
      <c r="BJ720" s="8" t="s">
        <v>613</v>
      </c>
      <c r="BK720" s="39">
        <v>1</v>
      </c>
      <c r="BL720" s="39">
        <v>61</v>
      </c>
      <c r="BM720"/>
      <c r="BP720"/>
      <c r="BQ720"/>
      <c r="BR720"/>
    </row>
    <row r="721" spans="7:70">
      <c r="G721"/>
      <c r="H721"/>
      <c r="AW721"/>
      <c r="AX721"/>
      <c r="AY721"/>
      <c r="AZ721"/>
      <c r="BA721"/>
      <c r="BJ721" s="8" t="s">
        <v>496</v>
      </c>
      <c r="BK721" s="39">
        <v>1</v>
      </c>
      <c r="BL721" s="39">
        <v>88</v>
      </c>
      <c r="BM721"/>
      <c r="BP721"/>
      <c r="BQ721"/>
      <c r="BR721"/>
    </row>
    <row r="722" spans="7:70">
      <c r="G722"/>
      <c r="H722"/>
      <c r="AW722"/>
      <c r="AX722"/>
      <c r="AY722"/>
      <c r="AZ722"/>
      <c r="BA722"/>
      <c r="BJ722" s="8" t="s">
        <v>294</v>
      </c>
      <c r="BK722" s="39">
        <v>1</v>
      </c>
      <c r="BL722" s="39">
        <v>73.89</v>
      </c>
      <c r="BM722"/>
      <c r="BP722"/>
      <c r="BQ722"/>
      <c r="BR722"/>
    </row>
    <row r="723" spans="7:70">
      <c r="G723"/>
      <c r="H723"/>
      <c r="AW723"/>
      <c r="AX723"/>
      <c r="AY723"/>
      <c r="AZ723"/>
      <c r="BA723"/>
      <c r="BJ723" s="8" t="s">
        <v>1612</v>
      </c>
      <c r="BK723" s="39">
        <v>1</v>
      </c>
      <c r="BL723" s="39">
        <v>101.69</v>
      </c>
      <c r="BM723"/>
      <c r="BP723"/>
      <c r="BQ723"/>
      <c r="BR723"/>
    </row>
    <row r="724" spans="7:70">
      <c r="G724"/>
      <c r="H724"/>
      <c r="AW724"/>
      <c r="AX724"/>
      <c r="AY724"/>
      <c r="AZ724"/>
      <c r="BA724"/>
      <c r="BJ724" s="8" t="s">
        <v>208</v>
      </c>
      <c r="BK724" s="39">
        <v>1</v>
      </c>
      <c r="BL724" s="39">
        <v>127.8</v>
      </c>
      <c r="BM724"/>
      <c r="BP724"/>
      <c r="BQ724"/>
      <c r="BR724"/>
    </row>
    <row r="725" spans="7:70">
      <c r="G725"/>
      <c r="H725"/>
      <c r="AW725"/>
      <c r="AX725"/>
      <c r="AY725"/>
      <c r="AZ725"/>
      <c r="BA725"/>
      <c r="BJ725" s="8" t="s">
        <v>1663</v>
      </c>
      <c r="BK725" s="39">
        <v>3</v>
      </c>
      <c r="BL725" s="39">
        <v>38.11</v>
      </c>
      <c r="BM725"/>
      <c r="BP725"/>
      <c r="BQ725"/>
      <c r="BR725"/>
    </row>
    <row r="726" spans="7:70">
      <c r="G726"/>
      <c r="H726"/>
      <c r="AW726"/>
      <c r="AX726"/>
      <c r="AY726"/>
      <c r="AZ726"/>
      <c r="BA726"/>
      <c r="BJ726" s="8" t="s">
        <v>1652</v>
      </c>
      <c r="BK726" s="39">
        <v>2</v>
      </c>
      <c r="BL726" s="39">
        <v>575.98</v>
      </c>
      <c r="BM726"/>
      <c r="BP726"/>
      <c r="BQ726"/>
      <c r="BR726"/>
    </row>
    <row r="727" spans="7:70">
      <c r="G727"/>
      <c r="H727"/>
      <c r="AW727"/>
      <c r="AX727"/>
      <c r="AY727"/>
      <c r="AZ727"/>
      <c r="BA727"/>
      <c r="BJ727" s="8" t="s">
        <v>550</v>
      </c>
      <c r="BK727" s="39">
        <v>1</v>
      </c>
      <c r="BL727" s="39">
        <v>190.41</v>
      </c>
      <c r="BM727"/>
      <c r="BP727"/>
      <c r="BQ727"/>
      <c r="BR727"/>
    </row>
    <row r="728" spans="7:70">
      <c r="G728"/>
      <c r="H728"/>
      <c r="AW728"/>
      <c r="AX728"/>
      <c r="AY728"/>
      <c r="AZ728"/>
      <c r="BA728"/>
      <c r="BJ728" s="8" t="s">
        <v>335</v>
      </c>
      <c r="BK728" s="39">
        <v>1</v>
      </c>
      <c r="BL728" s="39">
        <v>241.11</v>
      </c>
      <c r="BM728"/>
      <c r="BP728"/>
      <c r="BQ728"/>
      <c r="BR728"/>
    </row>
    <row r="729" spans="7:70">
      <c r="G729"/>
      <c r="H729"/>
      <c r="AW729"/>
      <c r="AX729"/>
      <c r="AY729"/>
      <c r="AZ729"/>
      <c r="BA729"/>
      <c r="BJ729" s="8" t="s">
        <v>1711</v>
      </c>
      <c r="BK729" s="39">
        <v>1</v>
      </c>
      <c r="BL729" s="39">
        <v>250.03</v>
      </c>
      <c r="BM729"/>
      <c r="BP729"/>
      <c r="BQ729"/>
      <c r="BR729"/>
    </row>
    <row r="730" spans="7:70">
      <c r="G730"/>
      <c r="H730"/>
      <c r="AW730"/>
      <c r="AX730"/>
      <c r="AY730"/>
      <c r="AZ730"/>
      <c r="BA730"/>
      <c r="BJ730" s="8" t="s">
        <v>1689</v>
      </c>
      <c r="BK730" s="39">
        <v>1</v>
      </c>
      <c r="BL730" s="39">
        <v>195.05</v>
      </c>
      <c r="BM730"/>
      <c r="BP730"/>
      <c r="BQ730"/>
      <c r="BR730"/>
    </row>
    <row r="731" spans="7:70">
      <c r="G731"/>
      <c r="H731"/>
      <c r="AW731"/>
      <c r="AX731"/>
      <c r="AY731"/>
      <c r="AZ731"/>
      <c r="BA731"/>
      <c r="BJ731" s="8" t="s">
        <v>1682</v>
      </c>
      <c r="BK731" s="39">
        <v>1</v>
      </c>
      <c r="BL731" s="39">
        <v>198.93</v>
      </c>
      <c r="BM731"/>
      <c r="BP731"/>
      <c r="BQ731"/>
      <c r="BR731"/>
    </row>
    <row r="732" spans="7:70">
      <c r="G732"/>
      <c r="H732"/>
      <c r="AW732"/>
      <c r="AX732"/>
      <c r="AY732"/>
      <c r="AZ732"/>
      <c r="BA732"/>
      <c r="BJ732" s="8" t="s">
        <v>1654</v>
      </c>
      <c r="BK732" s="39">
        <v>1</v>
      </c>
      <c r="BL732" s="39">
        <v>181.26</v>
      </c>
      <c r="BM732"/>
      <c r="BP732"/>
      <c r="BQ732"/>
      <c r="BR732"/>
    </row>
    <row r="733" spans="7:70">
      <c r="G733"/>
      <c r="H733"/>
      <c r="AW733"/>
      <c r="AX733"/>
      <c r="AY733"/>
      <c r="AZ733"/>
      <c r="BA733"/>
      <c r="BJ733" s="8" t="s">
        <v>1658</v>
      </c>
      <c r="BK733" s="39">
        <v>1</v>
      </c>
      <c r="BL733" s="39">
        <v>87.29</v>
      </c>
      <c r="BM733"/>
      <c r="BP733"/>
      <c r="BQ733"/>
      <c r="BR733"/>
    </row>
    <row r="734" spans="7:70">
      <c r="G734"/>
      <c r="H734"/>
      <c r="AW734"/>
      <c r="AX734"/>
      <c r="AY734"/>
      <c r="AZ734"/>
      <c r="BA734"/>
      <c r="BJ734" s="8" t="s">
        <v>1637</v>
      </c>
      <c r="BK734" s="39">
        <v>1</v>
      </c>
      <c r="BL734" s="39">
        <v>87.29</v>
      </c>
      <c r="BM734"/>
      <c r="BP734"/>
      <c r="BQ734"/>
      <c r="BR734"/>
    </row>
    <row r="735" spans="7:70">
      <c r="G735"/>
      <c r="H735"/>
      <c r="AW735"/>
      <c r="AX735"/>
      <c r="AY735"/>
      <c r="AZ735"/>
      <c r="BA735"/>
      <c r="BJ735" s="8" t="s">
        <v>1634</v>
      </c>
      <c r="BK735" s="39">
        <v>1</v>
      </c>
      <c r="BL735" s="39">
        <v>221.82</v>
      </c>
      <c r="BM735"/>
      <c r="BP735"/>
      <c r="BQ735"/>
      <c r="BR735"/>
    </row>
    <row r="736" spans="7:70">
      <c r="G736"/>
      <c r="H736"/>
      <c r="AW736"/>
      <c r="AX736"/>
      <c r="AY736"/>
      <c r="AZ736"/>
      <c r="BA736"/>
      <c r="BJ736" s="8" t="s">
        <v>1704</v>
      </c>
      <c r="BK736" s="39">
        <v>1</v>
      </c>
      <c r="BL736" s="39">
        <v>2415.25</v>
      </c>
      <c r="BM736"/>
      <c r="BP736"/>
      <c r="BQ736"/>
      <c r="BR736"/>
    </row>
    <row r="737" spans="7:70">
      <c r="G737"/>
      <c r="H737"/>
      <c r="AW737"/>
      <c r="AX737"/>
      <c r="AY737"/>
      <c r="AZ737"/>
      <c r="BA737"/>
      <c r="BJ737" s="8" t="s">
        <v>1697</v>
      </c>
      <c r="BK737" s="39">
        <v>1</v>
      </c>
      <c r="BL737" s="39">
        <v>805.08</v>
      </c>
      <c r="BM737"/>
      <c r="BP737"/>
      <c r="BQ737"/>
      <c r="BR737"/>
    </row>
    <row r="738" spans="7:70">
      <c r="G738"/>
      <c r="H738"/>
      <c r="AW738"/>
      <c r="AX738"/>
      <c r="AY738"/>
      <c r="AZ738"/>
      <c r="BA738"/>
      <c r="BJ738" s="8" t="s">
        <v>1629</v>
      </c>
      <c r="BK738" s="39">
        <v>1</v>
      </c>
      <c r="BL738" s="39">
        <v>50.85</v>
      </c>
      <c r="BM738"/>
      <c r="BP738"/>
      <c r="BQ738"/>
      <c r="BR738"/>
    </row>
    <row r="739" spans="7:70">
      <c r="G739"/>
      <c r="H739"/>
      <c r="AW739"/>
      <c r="AX739"/>
      <c r="AY739"/>
      <c r="AZ739"/>
      <c r="BA739"/>
      <c r="BJ739" s="8" t="s">
        <v>1657</v>
      </c>
      <c r="BK739" s="39">
        <v>1</v>
      </c>
      <c r="BL739" s="39">
        <v>168.64</v>
      </c>
      <c r="BM739"/>
      <c r="BP739"/>
      <c r="BQ739"/>
      <c r="BR739"/>
    </row>
    <row r="740" spans="7:70">
      <c r="G740"/>
      <c r="H740"/>
      <c r="AW740"/>
      <c r="AX740"/>
      <c r="AY740"/>
      <c r="AZ740"/>
      <c r="BA740"/>
      <c r="BJ740" s="8" t="s">
        <v>2135</v>
      </c>
      <c r="BK740" s="39">
        <v>1</v>
      </c>
      <c r="BL740" s="39">
        <v>238.98</v>
      </c>
      <c r="BM740"/>
      <c r="BP740"/>
      <c r="BQ740"/>
      <c r="BR740"/>
    </row>
    <row r="741" spans="7:70">
      <c r="AW741"/>
      <c r="AX741"/>
      <c r="AY741"/>
      <c r="AZ741"/>
      <c r="BA741"/>
      <c r="BJ741" s="8" t="s">
        <v>2136</v>
      </c>
      <c r="BK741" s="39">
        <v>16</v>
      </c>
      <c r="BL741" s="39">
        <v>176.73000000000002</v>
      </c>
      <c r="BM741"/>
      <c r="BP741"/>
      <c r="BQ741"/>
      <c r="BR741"/>
    </row>
    <row r="742" spans="7:70">
      <c r="AW742"/>
      <c r="AX742"/>
      <c r="AY742"/>
      <c r="AZ742"/>
      <c r="BA742"/>
      <c r="BJ742" s="8" t="s">
        <v>1677</v>
      </c>
      <c r="BK742" s="39">
        <v>2</v>
      </c>
      <c r="BL742" s="39">
        <v>169.49</v>
      </c>
      <c r="BM742"/>
      <c r="BP742"/>
      <c r="BQ742"/>
      <c r="BR742"/>
    </row>
    <row r="743" spans="7:70">
      <c r="AW743"/>
      <c r="AX743"/>
      <c r="AY743"/>
      <c r="AZ743"/>
      <c r="BA743"/>
      <c r="BJ743" s="8" t="s">
        <v>1646</v>
      </c>
      <c r="BK743" s="39">
        <v>1</v>
      </c>
      <c r="BL743" s="39">
        <v>538.14</v>
      </c>
      <c r="BM743"/>
      <c r="BP743"/>
      <c r="BQ743"/>
      <c r="BR743"/>
    </row>
    <row r="744" spans="7:70">
      <c r="AW744"/>
      <c r="AX744"/>
      <c r="AY744"/>
      <c r="AZ744"/>
      <c r="BA744"/>
      <c r="BJ744" s="8" t="s">
        <v>1688</v>
      </c>
      <c r="BK744" s="39">
        <v>4</v>
      </c>
      <c r="BL744" s="39">
        <v>3669.1499999999996</v>
      </c>
      <c r="BM744"/>
      <c r="BP744"/>
      <c r="BQ744"/>
      <c r="BR744"/>
    </row>
    <row r="745" spans="7:70">
      <c r="AW745"/>
      <c r="AX745"/>
      <c r="AY745"/>
      <c r="AZ745"/>
      <c r="BA745"/>
      <c r="BJ745" s="8" t="s">
        <v>1680</v>
      </c>
      <c r="BK745" s="39">
        <v>4</v>
      </c>
      <c r="BL745" s="39">
        <v>296.19</v>
      </c>
      <c r="BM745"/>
      <c r="BP745"/>
      <c r="BQ745"/>
      <c r="BR745"/>
    </row>
    <row r="746" spans="7:70">
      <c r="AW746"/>
      <c r="AX746"/>
      <c r="AY746"/>
      <c r="AZ746"/>
      <c r="BA746"/>
      <c r="BJ746" s="8" t="s">
        <v>1628</v>
      </c>
      <c r="BK746" s="39">
        <v>1</v>
      </c>
      <c r="BL746" s="39">
        <v>128.81</v>
      </c>
      <c r="BM746"/>
      <c r="BP746"/>
      <c r="BQ746"/>
      <c r="BR746"/>
    </row>
    <row r="747" spans="7:70">
      <c r="AW747"/>
      <c r="AX747"/>
      <c r="AY747"/>
      <c r="AZ747"/>
      <c r="BA747"/>
      <c r="BJ747" s="8" t="s">
        <v>341</v>
      </c>
      <c r="BK747" s="39">
        <v>1</v>
      </c>
      <c r="BL747" s="39">
        <v>59.8</v>
      </c>
      <c r="BM747"/>
      <c r="BP747"/>
      <c r="BQ747"/>
      <c r="BR747"/>
    </row>
    <row r="748" spans="7:70">
      <c r="AW748"/>
      <c r="AX748"/>
      <c r="AY748"/>
      <c r="AZ748"/>
      <c r="BA748"/>
      <c r="BJ748" s="8" t="s">
        <v>1651</v>
      </c>
      <c r="BK748" s="39">
        <v>2</v>
      </c>
      <c r="BL748" s="39">
        <v>33.730000000000004</v>
      </c>
      <c r="BM748"/>
      <c r="BP748"/>
      <c r="BQ748"/>
      <c r="BR748"/>
    </row>
    <row r="749" spans="7:70">
      <c r="AW749"/>
      <c r="AX749"/>
      <c r="AY749"/>
      <c r="AZ749"/>
      <c r="BA749"/>
      <c r="BJ749" s="8" t="s">
        <v>1649</v>
      </c>
      <c r="BK749" s="39">
        <v>1</v>
      </c>
      <c r="BL749" s="39">
        <v>9.24</v>
      </c>
      <c r="BM749"/>
      <c r="BP749"/>
      <c r="BQ749"/>
      <c r="BR749"/>
    </row>
    <row r="750" spans="7:70">
      <c r="AW750"/>
      <c r="AX750"/>
      <c r="AY750"/>
      <c r="AZ750"/>
      <c r="BA750"/>
      <c r="BJ750" s="8" t="s">
        <v>1640</v>
      </c>
      <c r="BK750" s="39">
        <v>2</v>
      </c>
      <c r="BL750" s="39">
        <v>64.400000000000006</v>
      </c>
      <c r="BM750"/>
      <c r="BP750"/>
      <c r="BQ750"/>
      <c r="BR750"/>
    </row>
    <row r="751" spans="7:70">
      <c r="AW751"/>
      <c r="AX751"/>
      <c r="AY751"/>
      <c r="AZ751"/>
      <c r="BA751"/>
      <c r="BJ751" s="8" t="s">
        <v>1683</v>
      </c>
      <c r="BK751" s="39">
        <v>2</v>
      </c>
      <c r="BL751" s="39">
        <v>2213.4699999999998</v>
      </c>
      <c r="BM751"/>
      <c r="BP751"/>
      <c r="BQ751"/>
      <c r="BR751"/>
    </row>
    <row r="752" spans="7:70">
      <c r="AW752"/>
      <c r="AX752"/>
      <c r="AY752"/>
      <c r="AZ752"/>
      <c r="BA752"/>
      <c r="BJ752" s="8" t="s">
        <v>1718</v>
      </c>
      <c r="BK752" s="39">
        <v>1</v>
      </c>
      <c r="BL752" s="39">
        <v>6.9</v>
      </c>
      <c r="BM752"/>
      <c r="BP752"/>
      <c r="BQ752"/>
      <c r="BR752"/>
    </row>
    <row r="753" spans="49:70">
      <c r="AW753"/>
      <c r="AX753"/>
      <c r="AY753"/>
      <c r="AZ753"/>
      <c r="BA753"/>
      <c r="BJ753" s="8" t="s">
        <v>1717</v>
      </c>
      <c r="BK753" s="39">
        <v>1</v>
      </c>
      <c r="BL753" s="39">
        <v>146.94999999999999</v>
      </c>
      <c r="BM753"/>
      <c r="BP753"/>
      <c r="BQ753"/>
      <c r="BR753"/>
    </row>
    <row r="754" spans="49:70">
      <c r="AW754"/>
      <c r="AX754"/>
      <c r="AY754"/>
      <c r="AZ754"/>
      <c r="BA754"/>
      <c r="BJ754" s="8" t="s">
        <v>1708</v>
      </c>
      <c r="BK754" s="39">
        <v>2</v>
      </c>
      <c r="BL754" s="39">
        <v>160</v>
      </c>
      <c r="BM754"/>
      <c r="BP754"/>
      <c r="BQ754"/>
      <c r="BR754"/>
    </row>
    <row r="755" spans="49:70">
      <c r="AW755"/>
      <c r="AX755"/>
      <c r="AY755"/>
      <c r="AZ755"/>
      <c r="BA755"/>
      <c r="BJ755" s="8" t="s">
        <v>1707</v>
      </c>
      <c r="BK755" s="39">
        <v>1</v>
      </c>
      <c r="BL755" s="39">
        <v>355.08</v>
      </c>
      <c r="BM755"/>
      <c r="BP755"/>
      <c r="BQ755"/>
      <c r="BR755"/>
    </row>
    <row r="756" spans="49:70">
      <c r="AW756"/>
      <c r="AX756"/>
      <c r="AY756"/>
      <c r="AZ756"/>
      <c r="BA756"/>
      <c r="BJ756" s="8" t="s">
        <v>2134</v>
      </c>
      <c r="BK756" s="39">
        <v>20</v>
      </c>
      <c r="BL756" s="39">
        <v>2394.09</v>
      </c>
      <c r="BM756"/>
      <c r="BP756"/>
      <c r="BQ756"/>
      <c r="BR756"/>
    </row>
    <row r="757" spans="49:70">
      <c r="AW757"/>
      <c r="AX757"/>
      <c r="AY757"/>
      <c r="AZ757"/>
      <c r="BA757"/>
      <c r="BJ757" s="8" t="s">
        <v>382</v>
      </c>
      <c r="BK757" s="39">
        <v>1</v>
      </c>
      <c r="BL757" s="39">
        <v>1317.5</v>
      </c>
      <c r="BM757"/>
      <c r="BP757"/>
      <c r="BQ757"/>
      <c r="BR757"/>
    </row>
    <row r="758" spans="49:70">
      <c r="AW758"/>
      <c r="AX758"/>
      <c r="AY758"/>
      <c r="AZ758"/>
      <c r="BA758"/>
      <c r="BJ758" s="8" t="s">
        <v>1728</v>
      </c>
      <c r="BK758" s="39">
        <v>1</v>
      </c>
      <c r="BL758" s="39">
        <v>350</v>
      </c>
      <c r="BM758"/>
      <c r="BP758"/>
      <c r="BQ758"/>
      <c r="BR758"/>
    </row>
    <row r="759" spans="49:70">
      <c r="AW759"/>
      <c r="AX759"/>
      <c r="AY759"/>
      <c r="AZ759"/>
      <c r="BA759"/>
      <c r="BJ759" s="8" t="s">
        <v>960</v>
      </c>
      <c r="BK759" s="39">
        <v>1</v>
      </c>
      <c r="BL759" s="39">
        <v>1700</v>
      </c>
      <c r="BM759"/>
      <c r="BP759"/>
      <c r="BQ759"/>
      <c r="BR759"/>
    </row>
    <row r="760" spans="49:70">
      <c r="AW760"/>
      <c r="AX760"/>
      <c r="AY760"/>
      <c r="AZ760"/>
      <c r="BA760"/>
      <c r="BJ760" s="8" t="s">
        <v>590</v>
      </c>
      <c r="BK760" s="39">
        <v>3</v>
      </c>
      <c r="BL760" s="39">
        <v>2646.09</v>
      </c>
      <c r="BM760"/>
      <c r="BP760"/>
      <c r="BQ760"/>
      <c r="BR760"/>
    </row>
    <row r="761" spans="49:70">
      <c r="AW761"/>
      <c r="AX761"/>
      <c r="AY761"/>
      <c r="AZ761"/>
      <c r="BA761"/>
      <c r="BJ761" s="8" t="s">
        <v>1735</v>
      </c>
      <c r="BK761" s="39">
        <v>1</v>
      </c>
      <c r="BL761" s="39">
        <v>840</v>
      </c>
      <c r="BM761"/>
      <c r="BP761"/>
      <c r="BQ761"/>
      <c r="BR761"/>
    </row>
    <row r="762" spans="49:70">
      <c r="AW762"/>
      <c r="AX762"/>
      <c r="AY762"/>
      <c r="AZ762"/>
      <c r="BA762"/>
      <c r="BJ762" s="8" t="s">
        <v>547</v>
      </c>
      <c r="BK762" s="39">
        <v>3</v>
      </c>
      <c r="BL762" s="39">
        <v>2420</v>
      </c>
      <c r="BM762"/>
      <c r="BP762"/>
      <c r="BQ762"/>
      <c r="BR762"/>
    </row>
    <row r="763" spans="49:70">
      <c r="AW763"/>
      <c r="AX763"/>
      <c r="AY763"/>
      <c r="AZ763"/>
      <c r="BA763"/>
      <c r="BJ763" s="8" t="s">
        <v>939</v>
      </c>
      <c r="BK763" s="39">
        <v>2</v>
      </c>
      <c r="BL763" s="39">
        <v>352.5</v>
      </c>
      <c r="BM763"/>
      <c r="BP763"/>
      <c r="BQ763"/>
      <c r="BR763"/>
    </row>
    <row r="764" spans="49:70">
      <c r="AW764"/>
      <c r="AX764"/>
      <c r="AY764"/>
      <c r="AZ764"/>
      <c r="BA764"/>
      <c r="BJ764" s="8" t="s">
        <v>1730</v>
      </c>
      <c r="BK764" s="39">
        <v>2</v>
      </c>
      <c r="BL764" s="39">
        <v>1680</v>
      </c>
      <c r="BM764"/>
      <c r="BP764"/>
      <c r="BQ764"/>
      <c r="BR764"/>
    </row>
    <row r="765" spans="49:70">
      <c r="AW765"/>
      <c r="AX765"/>
      <c r="AY765"/>
      <c r="AZ765"/>
      <c r="BA765"/>
      <c r="BJ765" s="8" t="s">
        <v>1023</v>
      </c>
      <c r="BK765" s="39">
        <v>1</v>
      </c>
      <c r="BL765" s="39">
        <v>1200</v>
      </c>
      <c r="BM765"/>
      <c r="BP765"/>
      <c r="BQ765"/>
      <c r="BR765"/>
    </row>
    <row r="766" spans="49:70">
      <c r="AW766"/>
      <c r="AX766"/>
      <c r="AY766"/>
      <c r="AZ766"/>
      <c r="BA766"/>
      <c r="BJ766" s="8" t="s">
        <v>792</v>
      </c>
      <c r="BK766" s="39">
        <v>1</v>
      </c>
      <c r="BL766" s="39">
        <v>1540</v>
      </c>
      <c r="BM766"/>
      <c r="BP766"/>
      <c r="BQ766"/>
      <c r="BR766"/>
    </row>
    <row r="767" spans="49:70">
      <c r="AW767"/>
      <c r="AX767"/>
      <c r="AY767"/>
      <c r="AZ767"/>
      <c r="BA767"/>
      <c r="BJ767" s="8" t="s">
        <v>893</v>
      </c>
      <c r="BK767" s="39">
        <v>2</v>
      </c>
      <c r="BL767" s="39">
        <v>1840</v>
      </c>
      <c r="BM767"/>
      <c r="BP767"/>
      <c r="BQ767"/>
      <c r="BR767"/>
    </row>
    <row r="768" spans="49:70">
      <c r="AW768"/>
      <c r="AX768"/>
      <c r="AY768"/>
      <c r="AZ768"/>
      <c r="BA768"/>
      <c r="BJ768" s="8" t="s">
        <v>600</v>
      </c>
      <c r="BK768" s="39">
        <v>3</v>
      </c>
      <c r="BL768" s="39">
        <v>6270</v>
      </c>
      <c r="BM768"/>
      <c r="BP768"/>
      <c r="BQ768"/>
      <c r="BR768"/>
    </row>
    <row r="769" spans="49:70">
      <c r="AW769"/>
      <c r="AX769"/>
      <c r="AY769"/>
      <c r="AZ769"/>
      <c r="BA769"/>
      <c r="BJ769" s="8" t="s">
        <v>558</v>
      </c>
      <c r="BK769" s="39">
        <v>1</v>
      </c>
      <c r="BL769" s="39">
        <v>570</v>
      </c>
      <c r="BM769"/>
      <c r="BP769"/>
      <c r="BQ769"/>
      <c r="BR769"/>
    </row>
    <row r="770" spans="49:70">
      <c r="AW770"/>
      <c r="AX770"/>
      <c r="AY770"/>
      <c r="AZ770"/>
      <c r="BA770"/>
      <c r="BJ770" s="8" t="s">
        <v>446</v>
      </c>
      <c r="BK770" s="39">
        <v>1</v>
      </c>
      <c r="BL770" s="39">
        <v>470</v>
      </c>
      <c r="BM770"/>
      <c r="BP770"/>
      <c r="BQ770"/>
      <c r="BR770"/>
    </row>
    <row r="771" spans="49:70">
      <c r="AW771"/>
      <c r="AX771"/>
      <c r="AY771"/>
      <c r="AZ771"/>
      <c r="BA771"/>
      <c r="BJ771" s="8" t="s">
        <v>1731</v>
      </c>
      <c r="BK771" s="39">
        <v>1</v>
      </c>
      <c r="BL771" s="39">
        <v>1600</v>
      </c>
      <c r="BM771"/>
      <c r="BP771"/>
      <c r="BQ771"/>
      <c r="BR771"/>
    </row>
    <row r="772" spans="49:70">
      <c r="AW772"/>
      <c r="AX772"/>
      <c r="AY772"/>
      <c r="AZ772"/>
      <c r="BA772"/>
      <c r="BJ772" s="8" t="s">
        <v>1678</v>
      </c>
      <c r="BK772" s="39">
        <v>1</v>
      </c>
      <c r="BL772" s="39">
        <v>400</v>
      </c>
      <c r="BM772"/>
      <c r="BP772"/>
      <c r="BQ772"/>
      <c r="BR772"/>
    </row>
    <row r="773" spans="49:70">
      <c r="AW773"/>
      <c r="AX773"/>
      <c r="AY773"/>
      <c r="AZ773"/>
      <c r="BA773"/>
      <c r="BJ773" s="8" t="s">
        <v>662</v>
      </c>
      <c r="BK773" s="39">
        <v>1</v>
      </c>
      <c r="BL773" s="39">
        <v>292.37</v>
      </c>
      <c r="BM773"/>
      <c r="BP773"/>
      <c r="BQ773"/>
      <c r="BR773"/>
    </row>
    <row r="774" spans="49:70">
      <c r="AW774"/>
      <c r="AX774"/>
      <c r="AY774"/>
      <c r="AZ774"/>
      <c r="BA774"/>
      <c r="BJ774" s="8" t="s">
        <v>484</v>
      </c>
      <c r="BK774" s="39">
        <v>3</v>
      </c>
      <c r="BL774" s="39">
        <v>2535</v>
      </c>
      <c r="BM774"/>
      <c r="BP774"/>
      <c r="BQ774"/>
      <c r="BR774"/>
    </row>
    <row r="775" spans="49:70">
      <c r="AW775"/>
      <c r="AX775"/>
      <c r="AY775"/>
      <c r="AZ775"/>
      <c r="BA775"/>
      <c r="BJ775" s="8" t="s">
        <v>632</v>
      </c>
      <c r="BK775" s="39">
        <v>1</v>
      </c>
      <c r="BL775" s="39">
        <v>150</v>
      </c>
      <c r="BM775"/>
      <c r="BP775"/>
      <c r="BQ775"/>
      <c r="BR775"/>
    </row>
    <row r="776" spans="49:70">
      <c r="AW776"/>
      <c r="AX776"/>
      <c r="AY776"/>
      <c r="AZ776"/>
      <c r="BA776"/>
      <c r="BJ776" s="8" t="s">
        <v>482</v>
      </c>
      <c r="BK776" s="39">
        <v>1</v>
      </c>
      <c r="BL776" s="39">
        <v>150</v>
      </c>
      <c r="BM776"/>
      <c r="BP776"/>
      <c r="BQ776"/>
      <c r="BR776"/>
    </row>
    <row r="777" spans="49:70">
      <c r="AW777"/>
      <c r="AX777"/>
      <c r="AY777"/>
      <c r="AZ777"/>
      <c r="BA777"/>
      <c r="BJ777" s="8" t="s">
        <v>1715</v>
      </c>
      <c r="BK777" s="39">
        <v>1</v>
      </c>
      <c r="BL777" s="39">
        <v>550</v>
      </c>
      <c r="BM777"/>
      <c r="BP777"/>
      <c r="BQ777"/>
      <c r="BR777"/>
    </row>
    <row r="778" spans="49:70">
      <c r="AW778"/>
      <c r="AX778"/>
      <c r="AY778"/>
      <c r="AZ778"/>
      <c r="BA778"/>
      <c r="BJ778" s="8" t="s">
        <v>444</v>
      </c>
      <c r="BK778" s="39">
        <v>1</v>
      </c>
      <c r="BL778" s="39">
        <v>2500</v>
      </c>
      <c r="BM778"/>
      <c r="BP778"/>
      <c r="BQ778"/>
      <c r="BR778"/>
    </row>
    <row r="779" spans="49:70">
      <c r="AW779"/>
      <c r="AX779"/>
      <c r="AY779"/>
      <c r="AZ779"/>
      <c r="BA779"/>
      <c r="BJ779" s="8" t="s">
        <v>1724</v>
      </c>
      <c r="BK779" s="39">
        <v>1</v>
      </c>
      <c r="BL779" s="39">
        <v>900</v>
      </c>
      <c r="BM779"/>
      <c r="BP779"/>
      <c r="BQ779"/>
      <c r="BR779"/>
    </row>
    <row r="780" spans="49:70">
      <c r="AW780"/>
      <c r="AX780"/>
      <c r="AY780"/>
      <c r="AZ780"/>
      <c r="BA780"/>
      <c r="BJ780" s="8" t="s">
        <v>786</v>
      </c>
      <c r="BK780" s="39">
        <v>1</v>
      </c>
      <c r="BL780" s="39">
        <v>1350</v>
      </c>
      <c r="BM780"/>
      <c r="BP780"/>
      <c r="BQ780"/>
      <c r="BR780"/>
    </row>
    <row r="781" spans="49:70">
      <c r="AW781"/>
      <c r="AX781"/>
      <c r="AY781"/>
      <c r="AZ781"/>
      <c r="BA781"/>
      <c r="BJ781" s="8" t="s">
        <v>1703</v>
      </c>
      <c r="BK781" s="39">
        <v>1</v>
      </c>
      <c r="BL781" s="39">
        <v>381.36</v>
      </c>
      <c r="BM781"/>
      <c r="BP781"/>
      <c r="BQ781"/>
      <c r="BR781"/>
    </row>
    <row r="782" spans="49:70">
      <c r="AW782"/>
      <c r="AX782"/>
      <c r="AY782"/>
      <c r="AZ782"/>
      <c r="BA782"/>
      <c r="BJ782" s="8" t="s">
        <v>1732</v>
      </c>
      <c r="BK782" s="39">
        <v>1</v>
      </c>
      <c r="BL782" s="39">
        <v>1300</v>
      </c>
      <c r="BM782"/>
      <c r="BP782"/>
      <c r="BQ782"/>
      <c r="BR782"/>
    </row>
    <row r="783" spans="49:70">
      <c r="AW783"/>
      <c r="AX783"/>
      <c r="AY783"/>
      <c r="AZ783"/>
      <c r="BA783"/>
      <c r="BJ783" s="8" t="s">
        <v>957</v>
      </c>
      <c r="BK783" s="39">
        <v>1</v>
      </c>
      <c r="BL783" s="39">
        <v>1650</v>
      </c>
      <c r="BM783"/>
      <c r="BP783"/>
      <c r="BQ783"/>
      <c r="BR783"/>
    </row>
    <row r="784" spans="49:70">
      <c r="AW784"/>
      <c r="AX784"/>
      <c r="AY784"/>
      <c r="AZ784"/>
      <c r="BA784"/>
      <c r="BJ784" s="8" t="s">
        <v>768</v>
      </c>
      <c r="BK784" s="39">
        <v>1</v>
      </c>
      <c r="BL784" s="39">
        <v>5052</v>
      </c>
      <c r="BM784"/>
      <c r="BP784"/>
      <c r="BQ784"/>
      <c r="BR784"/>
    </row>
    <row r="785" spans="49:70">
      <c r="AW785"/>
      <c r="AX785"/>
      <c r="AY785"/>
      <c r="AZ785"/>
      <c r="BA785"/>
      <c r="BJ785" s="8" t="s">
        <v>574</v>
      </c>
      <c r="BK785" s="39">
        <v>1</v>
      </c>
      <c r="BL785" s="39">
        <v>109.32</v>
      </c>
      <c r="BM785"/>
      <c r="BP785"/>
      <c r="BQ785"/>
      <c r="BR785"/>
    </row>
    <row r="786" spans="49:70">
      <c r="AW786"/>
      <c r="AX786"/>
      <c r="AY786"/>
      <c r="AZ786"/>
      <c r="BA786"/>
      <c r="BJ786" s="8" t="s">
        <v>413</v>
      </c>
      <c r="BK786" s="39">
        <v>1</v>
      </c>
      <c r="BL786" s="39">
        <v>109.32</v>
      </c>
      <c r="BM786"/>
      <c r="BP786"/>
      <c r="BQ786"/>
      <c r="BR786"/>
    </row>
    <row r="787" spans="49:70">
      <c r="AW787"/>
      <c r="AX787"/>
      <c r="AY787"/>
      <c r="AZ787"/>
      <c r="BA787"/>
      <c r="BJ787" s="8" t="s">
        <v>681</v>
      </c>
      <c r="BK787" s="39">
        <v>1</v>
      </c>
      <c r="BL787" s="39">
        <v>6.27</v>
      </c>
      <c r="BM787"/>
      <c r="BP787"/>
      <c r="BQ787"/>
      <c r="BR787"/>
    </row>
    <row r="788" spans="49:70">
      <c r="AW788"/>
      <c r="AX788"/>
      <c r="AY788"/>
      <c r="AZ788"/>
      <c r="BA788"/>
      <c r="BJ788" s="8" t="s">
        <v>543</v>
      </c>
      <c r="BK788" s="39">
        <v>1</v>
      </c>
      <c r="BL788" s="39">
        <v>6.27</v>
      </c>
      <c r="BM788"/>
      <c r="BP788"/>
      <c r="BQ788"/>
      <c r="BR788"/>
    </row>
    <row r="789" spans="49:70">
      <c r="AW789"/>
      <c r="AX789"/>
      <c r="AY789"/>
      <c r="AZ789"/>
      <c r="BA789"/>
      <c r="BJ789" s="8" t="s">
        <v>840</v>
      </c>
      <c r="BK789" s="39">
        <v>1</v>
      </c>
      <c r="BL789" s="39">
        <v>731.1</v>
      </c>
      <c r="BM789"/>
      <c r="BP789"/>
      <c r="BQ789"/>
      <c r="BR789"/>
    </row>
    <row r="790" spans="49:70">
      <c r="AW790"/>
      <c r="AX790"/>
      <c r="AY790"/>
      <c r="AZ790"/>
      <c r="BA790"/>
      <c r="BJ790" s="8" t="s">
        <v>731</v>
      </c>
      <c r="BK790" s="39">
        <v>1</v>
      </c>
      <c r="BL790" s="39">
        <v>590.76</v>
      </c>
      <c r="BM790"/>
      <c r="BP790"/>
      <c r="BQ790"/>
      <c r="BR790"/>
    </row>
    <row r="791" spans="49:70">
      <c r="AW791"/>
      <c r="AX791"/>
      <c r="AY791"/>
      <c r="AZ791"/>
      <c r="BA791"/>
      <c r="BJ791" s="8" t="s">
        <v>583</v>
      </c>
      <c r="BK791" s="39">
        <v>1</v>
      </c>
      <c r="BL791" s="39">
        <v>697.9</v>
      </c>
      <c r="BM791"/>
      <c r="BP791"/>
      <c r="BQ791"/>
      <c r="BR791"/>
    </row>
    <row r="792" spans="49:70">
      <c r="AW792"/>
      <c r="AX792"/>
      <c r="AY792"/>
      <c r="AZ792"/>
      <c r="BA792"/>
      <c r="BJ792" s="8" t="s">
        <v>929</v>
      </c>
      <c r="BK792" s="39">
        <v>1</v>
      </c>
      <c r="BL792" s="39">
        <v>749.07</v>
      </c>
      <c r="BM792"/>
      <c r="BP792"/>
      <c r="BQ792"/>
      <c r="BR792"/>
    </row>
    <row r="793" spans="49:70">
      <c r="AW793"/>
      <c r="AX793"/>
      <c r="AY793"/>
      <c r="AZ793"/>
      <c r="BA793"/>
      <c r="BJ793" s="8" t="s">
        <v>598</v>
      </c>
      <c r="BK793" s="39">
        <v>1</v>
      </c>
      <c r="BL793" s="39">
        <v>51.98</v>
      </c>
      <c r="BM793"/>
      <c r="BP793"/>
      <c r="BQ793"/>
      <c r="BR793"/>
    </row>
    <row r="794" spans="49:70">
      <c r="AW794"/>
      <c r="AX794"/>
      <c r="AY794"/>
      <c r="AZ794"/>
      <c r="BA794"/>
      <c r="BJ794" s="8" t="s">
        <v>805</v>
      </c>
      <c r="BK794" s="39">
        <v>1</v>
      </c>
      <c r="BL794" s="39">
        <v>47.37</v>
      </c>
      <c r="BM794"/>
      <c r="BP794"/>
      <c r="BQ794"/>
      <c r="BR794"/>
    </row>
    <row r="795" spans="49:70">
      <c r="AW795"/>
      <c r="AX795"/>
      <c r="AY795"/>
      <c r="AZ795"/>
      <c r="BA795"/>
      <c r="BJ795" s="8" t="s">
        <v>804</v>
      </c>
      <c r="BK795" s="39">
        <v>1</v>
      </c>
      <c r="BL795" s="39">
        <v>23.69</v>
      </c>
      <c r="BM795"/>
      <c r="BP795"/>
      <c r="BQ795"/>
      <c r="BR795"/>
    </row>
    <row r="796" spans="49:70">
      <c r="AW796"/>
      <c r="AX796"/>
      <c r="AY796"/>
      <c r="AZ796"/>
      <c r="BA796"/>
      <c r="BJ796" s="8" t="s">
        <v>803</v>
      </c>
      <c r="BK796" s="39">
        <v>1</v>
      </c>
      <c r="BL796" s="39">
        <v>25.33</v>
      </c>
      <c r="BM796"/>
      <c r="BP796"/>
      <c r="BQ796"/>
      <c r="BR796"/>
    </row>
    <row r="797" spans="49:70">
      <c r="AW797"/>
      <c r="AX797"/>
      <c r="AY797"/>
      <c r="AZ797"/>
      <c r="BA797"/>
      <c r="BJ797" s="8" t="s">
        <v>672</v>
      </c>
      <c r="BK797" s="39">
        <v>1</v>
      </c>
      <c r="BL797" s="39">
        <v>25.33</v>
      </c>
      <c r="BM797"/>
      <c r="BP797"/>
      <c r="BQ797"/>
      <c r="BR797"/>
    </row>
    <row r="798" spans="49:70">
      <c r="AW798"/>
      <c r="AX798"/>
      <c r="AY798"/>
      <c r="AZ798"/>
      <c r="BA798"/>
      <c r="BJ798" s="8" t="s">
        <v>670</v>
      </c>
      <c r="BK798" s="39">
        <v>1</v>
      </c>
      <c r="BL798" s="39">
        <v>47.37</v>
      </c>
      <c r="BM798"/>
      <c r="BP798"/>
      <c r="BQ798"/>
      <c r="BR798"/>
    </row>
    <row r="799" spans="49:70">
      <c r="AW799"/>
      <c r="AX799"/>
      <c r="AY799"/>
      <c r="AZ799"/>
      <c r="BA799"/>
      <c r="BJ799" s="8" t="s">
        <v>668</v>
      </c>
      <c r="BK799" s="39">
        <v>1</v>
      </c>
      <c r="BL799" s="39">
        <v>23.69</v>
      </c>
      <c r="BM799"/>
      <c r="BP799"/>
      <c r="BQ799"/>
      <c r="BR799"/>
    </row>
    <row r="800" spans="49:70">
      <c r="AW800"/>
      <c r="AX800"/>
      <c r="AY800"/>
      <c r="AZ800"/>
      <c r="BA800"/>
      <c r="BJ800" s="8" t="s">
        <v>463</v>
      </c>
      <c r="BK800" s="39">
        <v>1</v>
      </c>
      <c r="BL800" s="39">
        <v>27.03</v>
      </c>
      <c r="BM800"/>
      <c r="BP800"/>
      <c r="BQ800"/>
      <c r="BR800"/>
    </row>
    <row r="801" spans="49:70">
      <c r="AW801"/>
      <c r="AX801"/>
      <c r="AY801"/>
      <c r="AZ801"/>
      <c r="BA801"/>
      <c r="BJ801" s="8" t="s">
        <v>1726</v>
      </c>
      <c r="BK801" s="39">
        <v>1</v>
      </c>
      <c r="BL801" s="39">
        <v>169.49</v>
      </c>
      <c r="BM801"/>
      <c r="BP801"/>
      <c r="BQ801"/>
      <c r="BR801"/>
    </row>
    <row r="802" spans="49:70">
      <c r="AW802"/>
      <c r="AX802"/>
      <c r="AY802"/>
      <c r="AZ802"/>
      <c r="BA802"/>
      <c r="BJ802" s="8" t="s">
        <v>1710</v>
      </c>
      <c r="BK802" s="39">
        <v>1</v>
      </c>
      <c r="BL802" s="39">
        <v>254.24</v>
      </c>
      <c r="BM802"/>
      <c r="BP802"/>
      <c r="BQ802"/>
      <c r="BR802"/>
    </row>
    <row r="803" spans="49:70">
      <c r="AW803"/>
      <c r="AX803"/>
      <c r="AY803"/>
      <c r="AZ803"/>
      <c r="BA803"/>
      <c r="BJ803" s="8" t="s">
        <v>1719</v>
      </c>
      <c r="BK803" s="39">
        <v>1</v>
      </c>
      <c r="BL803" s="39">
        <v>2000</v>
      </c>
      <c r="BM803"/>
      <c r="BP803"/>
      <c r="BQ803"/>
      <c r="BR803"/>
    </row>
    <row r="804" spans="49:70">
      <c r="AW804"/>
      <c r="AX804"/>
      <c r="AY804"/>
      <c r="AZ804"/>
      <c r="BA804"/>
      <c r="BJ804" s="8" t="s">
        <v>1714</v>
      </c>
      <c r="BK804" s="39">
        <v>1</v>
      </c>
      <c r="BL804" s="39">
        <v>1800</v>
      </c>
      <c r="BM804"/>
      <c r="BP804"/>
      <c r="BQ804"/>
      <c r="BR804"/>
    </row>
    <row r="805" spans="49:70">
      <c r="AW805"/>
      <c r="AX805"/>
      <c r="AY805"/>
      <c r="AZ805"/>
      <c r="BA805"/>
      <c r="BJ805" s="8" t="s">
        <v>1725</v>
      </c>
      <c r="BK805" s="39">
        <v>1</v>
      </c>
      <c r="BL805" s="39">
        <v>500</v>
      </c>
      <c r="BM805"/>
      <c r="BP805"/>
      <c r="BQ805"/>
      <c r="BR805"/>
    </row>
    <row r="806" spans="49:70">
      <c r="AW806"/>
      <c r="AX806"/>
      <c r="AY806"/>
      <c r="AZ806"/>
      <c r="BA806"/>
      <c r="BJ806" s="8" t="s">
        <v>1723</v>
      </c>
      <c r="BK806" s="39">
        <v>1</v>
      </c>
      <c r="BL806" s="39">
        <v>500</v>
      </c>
      <c r="BM806"/>
      <c r="BP806"/>
      <c r="BQ806"/>
      <c r="BR806"/>
    </row>
    <row r="807" spans="49:70">
      <c r="AW807"/>
      <c r="AX807"/>
      <c r="AY807"/>
      <c r="AZ807"/>
      <c r="BA807"/>
      <c r="BJ807" s="8" t="s">
        <v>1720</v>
      </c>
      <c r="BK807" s="39">
        <v>1</v>
      </c>
      <c r="BL807" s="39">
        <v>500</v>
      </c>
      <c r="BM807"/>
      <c r="BP807"/>
      <c r="BQ807"/>
      <c r="BR807"/>
    </row>
    <row r="808" spans="49:70">
      <c r="AW808"/>
      <c r="AX808"/>
      <c r="AY808"/>
      <c r="AZ808"/>
      <c r="BA808"/>
      <c r="BJ808" s="8" t="s">
        <v>1709</v>
      </c>
      <c r="BK808" s="39">
        <v>1</v>
      </c>
      <c r="BL808" s="39">
        <v>847.46</v>
      </c>
      <c r="BM808"/>
      <c r="BP808"/>
      <c r="BQ808"/>
      <c r="BR808"/>
    </row>
    <row r="809" spans="49:70">
      <c r="AW809"/>
      <c r="AX809"/>
      <c r="AY809"/>
      <c r="AZ809"/>
      <c r="BA809"/>
      <c r="BJ809" s="8" t="s">
        <v>1716</v>
      </c>
      <c r="BK809" s="39">
        <v>1</v>
      </c>
      <c r="BL809" s="39">
        <v>320</v>
      </c>
      <c r="BM809"/>
      <c r="BP809"/>
      <c r="BQ809"/>
      <c r="BR809"/>
    </row>
    <row r="810" spans="49:70">
      <c r="AW810"/>
      <c r="AX810"/>
      <c r="AY810"/>
      <c r="AZ810"/>
      <c r="BA810"/>
      <c r="BJ810" s="8" t="s">
        <v>1695</v>
      </c>
      <c r="BK810" s="39">
        <v>1</v>
      </c>
      <c r="BL810" s="39">
        <v>3750</v>
      </c>
      <c r="BM810"/>
      <c r="BP810"/>
      <c r="BQ810"/>
      <c r="BR810"/>
    </row>
    <row r="811" spans="49:70">
      <c r="AW811"/>
      <c r="AX811"/>
      <c r="AY811"/>
      <c r="AZ811"/>
      <c r="BA811"/>
      <c r="BJ811" s="8" t="s">
        <v>1713</v>
      </c>
      <c r="BK811" s="39">
        <v>1</v>
      </c>
      <c r="BL811" s="39">
        <v>150</v>
      </c>
      <c r="BM811"/>
      <c r="BP811"/>
      <c r="BQ811"/>
      <c r="BR811"/>
    </row>
    <row r="812" spans="49:70">
      <c r="AW812"/>
      <c r="AX812"/>
      <c r="AY812"/>
      <c r="AZ812"/>
      <c r="BA812"/>
      <c r="BJ812" s="8" t="s">
        <v>1705</v>
      </c>
      <c r="BK812" s="39">
        <v>1</v>
      </c>
      <c r="BL812" s="39">
        <v>100</v>
      </c>
      <c r="BM812"/>
      <c r="BP812"/>
      <c r="BQ812"/>
      <c r="BR812"/>
    </row>
    <row r="813" spans="49:70">
      <c r="AW813"/>
      <c r="AX813"/>
      <c r="AY813"/>
      <c r="AZ813"/>
      <c r="BA813"/>
      <c r="BJ813" s="8" t="s">
        <v>1702</v>
      </c>
      <c r="BK813" s="39">
        <v>1</v>
      </c>
      <c r="BL813" s="39">
        <v>565</v>
      </c>
      <c r="BM813"/>
      <c r="BP813"/>
      <c r="BQ813"/>
      <c r="BR813"/>
    </row>
    <row r="814" spans="49:70">
      <c r="AW814"/>
      <c r="AX814"/>
      <c r="AY814"/>
      <c r="AZ814"/>
      <c r="BA814"/>
      <c r="BJ814" s="8" t="s">
        <v>1691</v>
      </c>
      <c r="BK814" s="39">
        <v>1</v>
      </c>
      <c r="BL814" s="39">
        <v>476.27</v>
      </c>
      <c r="BM814"/>
      <c r="BP814"/>
      <c r="BQ814"/>
      <c r="BR814"/>
    </row>
    <row r="815" spans="49:70">
      <c r="AW815"/>
      <c r="AX815"/>
      <c r="AY815"/>
      <c r="AZ815"/>
      <c r="BA815"/>
      <c r="BJ815" s="8" t="s">
        <v>1721</v>
      </c>
      <c r="BK815" s="39">
        <v>1</v>
      </c>
      <c r="BL815" s="39">
        <v>5776.55</v>
      </c>
      <c r="BM815"/>
      <c r="BP815"/>
      <c r="BQ815"/>
      <c r="BR815"/>
    </row>
    <row r="816" spans="49:70">
      <c r="AW816"/>
      <c r="AX816"/>
      <c r="AY816"/>
      <c r="AZ816"/>
      <c r="BA816"/>
      <c r="BJ816" s="8" t="s">
        <v>1687</v>
      </c>
      <c r="BK816" s="39">
        <v>1</v>
      </c>
      <c r="BL816" s="39">
        <v>20.079999999999998</v>
      </c>
      <c r="BM816"/>
      <c r="BP816"/>
      <c r="BQ816"/>
      <c r="BR816"/>
    </row>
    <row r="817" spans="49:70">
      <c r="AW817"/>
      <c r="AX817"/>
      <c r="AY817"/>
      <c r="AZ817"/>
      <c r="BA817"/>
      <c r="BJ817" s="8" t="s">
        <v>1662</v>
      </c>
      <c r="BK817" s="39">
        <v>1</v>
      </c>
      <c r="BL817" s="39">
        <v>6.19</v>
      </c>
      <c r="BM817"/>
      <c r="BP817"/>
      <c r="BQ817"/>
      <c r="BR817"/>
    </row>
    <row r="818" spans="49:70">
      <c r="AW818"/>
      <c r="AX818"/>
      <c r="AY818"/>
      <c r="AZ818"/>
      <c r="BA818"/>
      <c r="BJ818" s="8" t="s">
        <v>1665</v>
      </c>
      <c r="BK818" s="39">
        <v>1</v>
      </c>
      <c r="BL818" s="39">
        <v>33.5</v>
      </c>
      <c r="BM818"/>
      <c r="BP818"/>
      <c r="BQ818"/>
      <c r="BR818"/>
    </row>
    <row r="819" spans="49:70">
      <c r="AW819"/>
      <c r="AX819"/>
      <c r="AY819"/>
      <c r="AZ819"/>
      <c r="BA819"/>
      <c r="BJ819" s="8" t="s">
        <v>1647</v>
      </c>
      <c r="BK819" s="39">
        <v>2</v>
      </c>
      <c r="BL819" s="39">
        <v>76.760000000000005</v>
      </c>
      <c r="BM819"/>
      <c r="BP819"/>
      <c r="BQ819"/>
      <c r="BR819"/>
    </row>
    <row r="820" spans="49:70">
      <c r="AW820"/>
      <c r="AX820"/>
      <c r="AY820"/>
      <c r="AZ820"/>
      <c r="BA820"/>
      <c r="BJ820" s="8" t="s">
        <v>1648</v>
      </c>
      <c r="BK820" s="39">
        <v>1</v>
      </c>
      <c r="BL820" s="39">
        <v>26.15</v>
      </c>
      <c r="BM820"/>
      <c r="BP820"/>
      <c r="BQ820"/>
      <c r="BR820"/>
    </row>
    <row r="821" spans="49:70">
      <c r="AW821"/>
      <c r="AX821"/>
      <c r="AY821"/>
      <c r="AZ821"/>
      <c r="BA821"/>
      <c r="BJ821" s="8" t="s">
        <v>1632</v>
      </c>
      <c r="BK821" s="39">
        <v>1</v>
      </c>
      <c r="BL821" s="39">
        <v>36.04</v>
      </c>
      <c r="BM821"/>
      <c r="BP821"/>
      <c r="BQ821"/>
      <c r="BR821"/>
    </row>
    <row r="822" spans="49:70">
      <c r="AW822"/>
      <c r="AX822"/>
      <c r="AY822"/>
      <c r="AZ822"/>
      <c r="BA822"/>
      <c r="BJ822" s="8" t="s">
        <v>41</v>
      </c>
      <c r="BK822" s="39">
        <v>863</v>
      </c>
      <c r="BL822" s="39">
        <v>671100.62999999942</v>
      </c>
      <c r="BM822"/>
      <c r="BP822"/>
      <c r="BQ822"/>
      <c r="BR822"/>
    </row>
    <row r="823" spans="49:70">
      <c r="AW823"/>
      <c r="AX823"/>
      <c r="AY823"/>
      <c r="AZ823"/>
      <c r="BA823"/>
      <c r="BJ823"/>
      <c r="BK823"/>
      <c r="BL823"/>
      <c r="BM823"/>
    </row>
    <row r="824" spans="49:70">
      <c r="AW824"/>
      <c r="AX824"/>
      <c r="AY824"/>
      <c r="AZ824"/>
      <c r="BA824"/>
    </row>
    <row r="825" spans="49:70">
      <c r="AW825"/>
      <c r="AX825"/>
      <c r="AY825"/>
      <c r="AZ825"/>
      <c r="BA825"/>
    </row>
    <row r="826" spans="49:70">
      <c r="AW826"/>
      <c r="AX826"/>
      <c r="AY826"/>
      <c r="AZ826"/>
      <c r="BA826"/>
    </row>
    <row r="827" spans="49:70">
      <c r="AW827"/>
      <c r="AX827"/>
      <c r="AY827"/>
      <c r="AZ827"/>
      <c r="BA827"/>
    </row>
    <row r="828" spans="49:70">
      <c r="AW828"/>
      <c r="AX828"/>
      <c r="AY828"/>
      <c r="AZ828"/>
      <c r="BA828"/>
    </row>
    <row r="829" spans="49:70">
      <c r="AW829"/>
      <c r="AX829"/>
      <c r="AY829"/>
      <c r="AZ829"/>
      <c r="BA829"/>
    </row>
    <row r="830" spans="49:70">
      <c r="AW830"/>
      <c r="AX830"/>
      <c r="AY830"/>
      <c r="AZ830"/>
      <c r="BA830"/>
    </row>
    <row r="831" spans="49:70">
      <c r="AW831"/>
      <c r="AX831"/>
      <c r="AY831"/>
      <c r="AZ831"/>
      <c r="BA831"/>
    </row>
    <row r="832" spans="49:70">
      <c r="AW832"/>
      <c r="AX832"/>
      <c r="AY832"/>
      <c r="AZ832"/>
      <c r="BA832"/>
    </row>
    <row r="833" spans="49:53">
      <c r="AW833"/>
      <c r="AX833"/>
      <c r="AY833"/>
      <c r="AZ833"/>
      <c r="BA833"/>
    </row>
    <row r="834" spans="49:53">
      <c r="AW834"/>
      <c r="AX834"/>
      <c r="AY834"/>
      <c r="AZ834"/>
      <c r="BA834"/>
    </row>
    <row r="835" spans="49:53">
      <c r="AW835"/>
      <c r="AX835"/>
      <c r="AY835"/>
      <c r="AZ835"/>
      <c r="BA835"/>
    </row>
    <row r="836" spans="49:53">
      <c r="AW836"/>
      <c r="AX836"/>
      <c r="AY836"/>
      <c r="AZ836"/>
      <c r="BA836"/>
    </row>
    <row r="837" spans="49:53">
      <c r="AW837"/>
      <c r="AX837"/>
      <c r="AY837"/>
      <c r="AZ837"/>
      <c r="BA837"/>
    </row>
    <row r="838" spans="49:53">
      <c r="AW838"/>
      <c r="AX838"/>
      <c r="AY838"/>
      <c r="AZ838"/>
      <c r="BA838"/>
    </row>
    <row r="839" spans="49:53">
      <c r="AW839"/>
      <c r="AX839"/>
      <c r="AY839"/>
      <c r="AZ839"/>
      <c r="BA839"/>
    </row>
    <row r="840" spans="49:53">
      <c r="AW840"/>
      <c r="AX840"/>
      <c r="AY840"/>
      <c r="AZ840"/>
      <c r="BA840"/>
    </row>
    <row r="841" spans="49:53">
      <c r="AW841"/>
      <c r="AX841"/>
      <c r="AY841"/>
      <c r="AZ841"/>
      <c r="BA841"/>
    </row>
    <row r="842" spans="49:53">
      <c r="AW842"/>
      <c r="AX842"/>
      <c r="AY842"/>
      <c r="AZ842"/>
      <c r="BA842"/>
    </row>
    <row r="843" spans="49:53">
      <c r="AW843"/>
      <c r="AX843"/>
      <c r="AY843"/>
      <c r="AZ843"/>
      <c r="BA843"/>
    </row>
    <row r="844" spans="49:53">
      <c r="AW844"/>
      <c r="AX844"/>
      <c r="AY844"/>
      <c r="AZ844"/>
      <c r="BA844"/>
    </row>
    <row r="845" spans="49:53">
      <c r="AW845"/>
      <c r="AX845"/>
      <c r="AY845"/>
      <c r="AZ845"/>
      <c r="BA845"/>
    </row>
    <row r="846" spans="49:53">
      <c r="AW846"/>
      <c r="AX846"/>
      <c r="AY846"/>
      <c r="AZ846"/>
      <c r="BA846"/>
    </row>
    <row r="847" spans="49:53">
      <c r="AW847"/>
      <c r="AX847"/>
      <c r="AY847"/>
      <c r="AZ847"/>
      <c r="BA847"/>
    </row>
    <row r="848" spans="49:53">
      <c r="AW848"/>
      <c r="AX848"/>
      <c r="AY848"/>
      <c r="AZ848"/>
      <c r="BA848"/>
    </row>
    <row r="849" spans="49:53">
      <c r="AW849"/>
      <c r="AX849"/>
      <c r="AY849"/>
      <c r="AZ849"/>
      <c r="BA849"/>
    </row>
    <row r="850" spans="49:53">
      <c r="AW850"/>
      <c r="AX850"/>
      <c r="AY850"/>
      <c r="AZ850"/>
      <c r="BA850"/>
    </row>
    <row r="851" spans="49:53">
      <c r="AW851"/>
      <c r="AX851"/>
      <c r="AY851"/>
      <c r="AZ851"/>
      <c r="BA851"/>
    </row>
    <row r="852" spans="49:53">
      <c r="AW852"/>
      <c r="AX852"/>
      <c r="AY852"/>
      <c r="AZ852"/>
      <c r="BA852"/>
    </row>
    <row r="853" spans="49:53">
      <c r="AW853"/>
      <c r="AX853"/>
      <c r="AY853"/>
      <c r="AZ853"/>
      <c r="BA853"/>
    </row>
    <row r="854" spans="49:53">
      <c r="AW854"/>
      <c r="AX854"/>
      <c r="AY854"/>
      <c r="AZ854"/>
      <c r="BA854"/>
    </row>
    <row r="855" spans="49:53">
      <c r="AW855"/>
      <c r="AX855"/>
      <c r="AY855"/>
      <c r="AZ855"/>
      <c r="BA855"/>
    </row>
    <row r="856" spans="49:53">
      <c r="AW856"/>
      <c r="AX856"/>
      <c r="AY856"/>
      <c r="AZ856"/>
      <c r="BA856"/>
    </row>
    <row r="857" spans="49:53">
      <c r="AW857"/>
      <c r="AX857"/>
      <c r="AY857"/>
      <c r="AZ857"/>
      <c r="BA857"/>
    </row>
    <row r="858" spans="49:53">
      <c r="AW858"/>
      <c r="AX858"/>
      <c r="AY858"/>
      <c r="AZ858"/>
      <c r="BA858"/>
    </row>
    <row r="859" spans="49:53">
      <c r="AW859"/>
      <c r="AX859"/>
      <c r="AY859"/>
      <c r="AZ859"/>
      <c r="BA859"/>
    </row>
    <row r="860" spans="49:53">
      <c r="AW860"/>
      <c r="AX860"/>
      <c r="AY860"/>
      <c r="AZ860"/>
      <c r="BA860"/>
    </row>
    <row r="861" spans="49:53">
      <c r="AW861"/>
      <c r="AX861"/>
      <c r="AY861"/>
      <c r="AZ861"/>
      <c r="BA861"/>
    </row>
    <row r="862" spans="49:53">
      <c r="AW862"/>
      <c r="AX862"/>
      <c r="AY862"/>
      <c r="AZ862"/>
      <c r="BA862"/>
    </row>
    <row r="863" spans="49:53">
      <c r="AW863"/>
      <c r="AX863"/>
      <c r="AY863"/>
      <c r="AZ863"/>
      <c r="BA863"/>
    </row>
    <row r="864" spans="49:53">
      <c r="AW864"/>
      <c r="AX864"/>
      <c r="AY864"/>
      <c r="AZ864"/>
      <c r="BA864"/>
    </row>
    <row r="865" spans="49:53">
      <c r="AW865"/>
      <c r="AX865"/>
      <c r="AY865"/>
      <c r="AZ865"/>
      <c r="BA865"/>
    </row>
    <row r="866" spans="49:53">
      <c r="AW866"/>
      <c r="AX866"/>
      <c r="AY866"/>
      <c r="AZ866"/>
      <c r="BA866"/>
    </row>
    <row r="867" spans="49:53">
      <c r="AW867"/>
      <c r="AX867"/>
      <c r="AY867"/>
      <c r="AZ867"/>
      <c r="BA867"/>
    </row>
    <row r="868" spans="49:53">
      <c r="AW868"/>
      <c r="AX868"/>
      <c r="AY868"/>
      <c r="AZ868"/>
      <c r="BA868"/>
    </row>
    <row r="869" spans="49:53">
      <c r="AW869"/>
      <c r="AX869"/>
      <c r="AY869"/>
      <c r="AZ869"/>
      <c r="BA869"/>
    </row>
    <row r="870" spans="49:53">
      <c r="AW870"/>
      <c r="AX870"/>
      <c r="AY870"/>
      <c r="AZ870"/>
      <c r="BA870"/>
    </row>
    <row r="871" spans="49:53">
      <c r="AW871"/>
      <c r="AX871"/>
      <c r="AY871"/>
      <c r="AZ871"/>
      <c r="BA871"/>
    </row>
    <row r="872" spans="49:53">
      <c r="AW872"/>
      <c r="AX872"/>
      <c r="AY872"/>
      <c r="AZ872"/>
      <c r="BA872"/>
    </row>
    <row r="873" spans="49:53">
      <c r="AW873"/>
      <c r="AX873"/>
      <c r="AY873"/>
      <c r="AZ873"/>
      <c r="BA873"/>
    </row>
    <row r="874" spans="49:53">
      <c r="AW874"/>
      <c r="AX874"/>
      <c r="AY874"/>
      <c r="AZ874"/>
      <c r="BA874"/>
    </row>
    <row r="875" spans="49:53">
      <c r="AW875"/>
      <c r="AX875"/>
      <c r="AY875"/>
      <c r="AZ875"/>
      <c r="BA875"/>
    </row>
    <row r="876" spans="49:53">
      <c r="AW876"/>
      <c r="AX876"/>
      <c r="AY876"/>
      <c r="AZ876"/>
      <c r="BA876"/>
    </row>
    <row r="877" spans="49:53">
      <c r="AW877"/>
      <c r="AX877"/>
      <c r="AY877"/>
      <c r="AZ877"/>
      <c r="BA877"/>
    </row>
    <row r="878" spans="49:53">
      <c r="AW878"/>
      <c r="AX878"/>
      <c r="AY878"/>
      <c r="AZ878"/>
      <c r="BA878"/>
    </row>
    <row r="879" spans="49:53">
      <c r="AW879"/>
      <c r="AX879"/>
      <c r="AY879"/>
      <c r="AZ879"/>
      <c r="BA879"/>
    </row>
    <row r="880" spans="49:53">
      <c r="AW880"/>
      <c r="AX880"/>
      <c r="AY880"/>
      <c r="AZ880"/>
      <c r="BA880"/>
    </row>
    <row r="881" spans="49:53">
      <c r="AW881"/>
      <c r="AX881"/>
      <c r="AY881"/>
      <c r="AZ881"/>
      <c r="BA881"/>
    </row>
    <row r="882" spans="49:53">
      <c r="AW882"/>
      <c r="AX882"/>
      <c r="AY882"/>
      <c r="AZ882"/>
      <c r="BA882"/>
    </row>
    <row r="883" spans="49:53">
      <c r="AW883"/>
      <c r="AX883"/>
      <c r="AY883"/>
      <c r="AZ883"/>
      <c r="BA883"/>
    </row>
    <row r="884" spans="49:53">
      <c r="AW884"/>
      <c r="AX884"/>
      <c r="AY884"/>
      <c r="AZ884"/>
      <c r="BA884"/>
    </row>
    <row r="885" spans="49:53">
      <c r="AW885"/>
      <c r="AX885"/>
      <c r="AY885"/>
      <c r="AZ885"/>
      <c r="BA885"/>
    </row>
    <row r="886" spans="49:53">
      <c r="AW886"/>
      <c r="AX886"/>
      <c r="AY886"/>
      <c r="AZ886"/>
      <c r="BA886"/>
    </row>
    <row r="887" spans="49:53">
      <c r="AW887"/>
      <c r="AX887"/>
      <c r="AY887"/>
      <c r="AZ887"/>
      <c r="BA887"/>
    </row>
    <row r="888" spans="49:53">
      <c r="AW888"/>
      <c r="AX888"/>
      <c r="AY888"/>
      <c r="AZ888"/>
      <c r="BA888"/>
    </row>
    <row r="889" spans="49:53">
      <c r="AW889"/>
      <c r="AX889"/>
      <c r="AY889"/>
      <c r="AZ889"/>
      <c r="BA889"/>
    </row>
    <row r="890" spans="49:53">
      <c r="AW890"/>
      <c r="AX890"/>
      <c r="AY890"/>
      <c r="AZ890"/>
      <c r="BA890"/>
    </row>
    <row r="891" spans="49:53">
      <c r="AW891"/>
      <c r="AX891"/>
      <c r="AY891"/>
      <c r="AZ891"/>
      <c r="BA891"/>
    </row>
    <row r="892" spans="49:53">
      <c r="AW892"/>
      <c r="AX892"/>
      <c r="AY892"/>
      <c r="AZ892"/>
      <c r="BA892"/>
    </row>
    <row r="893" spans="49:53">
      <c r="AW893"/>
      <c r="AX893"/>
      <c r="AY893"/>
      <c r="AZ893"/>
      <c r="BA893"/>
    </row>
    <row r="894" spans="49:53">
      <c r="AW894"/>
      <c r="AX894"/>
      <c r="AY894"/>
      <c r="AZ894"/>
      <c r="BA894"/>
    </row>
    <row r="895" spans="49:53">
      <c r="AW895"/>
      <c r="AX895"/>
      <c r="AY895"/>
      <c r="AZ895"/>
      <c r="BA895"/>
    </row>
    <row r="896" spans="49:53">
      <c r="AW896"/>
      <c r="AX896"/>
      <c r="AY896"/>
      <c r="AZ896"/>
      <c r="BA896"/>
    </row>
    <row r="897" spans="49:53">
      <c r="AW897"/>
      <c r="AX897"/>
      <c r="AY897"/>
      <c r="AZ897"/>
      <c r="BA897"/>
    </row>
    <row r="898" spans="49:53">
      <c r="AW898"/>
      <c r="AX898"/>
      <c r="AY898"/>
      <c r="AZ898"/>
      <c r="BA898"/>
    </row>
    <row r="899" spans="49:53">
      <c r="AW899"/>
      <c r="AX899"/>
      <c r="AY899"/>
      <c r="AZ899"/>
      <c r="BA899"/>
    </row>
    <row r="900" spans="49:53">
      <c r="AW900"/>
      <c r="AX900"/>
      <c r="AY900"/>
      <c r="AZ900"/>
      <c r="BA900"/>
    </row>
    <row r="901" spans="49:53">
      <c r="AW901"/>
      <c r="AX901"/>
      <c r="AY901"/>
      <c r="AZ901"/>
      <c r="BA901"/>
    </row>
    <row r="902" spans="49:53">
      <c r="AW902"/>
      <c r="AX902"/>
      <c r="AY902"/>
      <c r="AZ902"/>
      <c r="BA902"/>
    </row>
    <row r="903" spans="49:53">
      <c r="AW903"/>
      <c r="AX903"/>
      <c r="AY903"/>
      <c r="AZ903"/>
      <c r="BA903"/>
    </row>
    <row r="904" spans="49:53">
      <c r="AW904"/>
      <c r="AX904"/>
      <c r="AY904"/>
      <c r="AZ904"/>
      <c r="BA904"/>
    </row>
    <row r="905" spans="49:53">
      <c r="AW905"/>
      <c r="AX905"/>
      <c r="AY905"/>
      <c r="AZ905"/>
      <c r="BA905"/>
    </row>
    <row r="906" spans="49:53">
      <c r="AW906"/>
      <c r="AX906"/>
      <c r="AY906"/>
      <c r="AZ906"/>
      <c r="BA906"/>
    </row>
    <row r="907" spans="49:53">
      <c r="AW907"/>
      <c r="AX907"/>
      <c r="AY907"/>
      <c r="AZ907"/>
      <c r="BA907"/>
    </row>
    <row r="908" spans="49:53">
      <c r="AW908"/>
      <c r="AX908"/>
      <c r="AY908"/>
      <c r="AZ908"/>
      <c r="BA908"/>
    </row>
    <row r="909" spans="49:53">
      <c r="AW909"/>
      <c r="AX909"/>
      <c r="AY909"/>
      <c r="AZ909"/>
      <c r="BA909"/>
    </row>
    <row r="910" spans="49:53">
      <c r="AW910"/>
      <c r="AX910"/>
      <c r="AY910"/>
      <c r="AZ910"/>
      <c r="BA910"/>
    </row>
    <row r="911" spans="49:53">
      <c r="AW911"/>
      <c r="AX911"/>
      <c r="AY911"/>
      <c r="AZ911"/>
      <c r="BA911"/>
    </row>
    <row r="912" spans="49:53">
      <c r="AW912"/>
      <c r="AX912"/>
      <c r="AY912"/>
      <c r="AZ912"/>
      <c r="BA912"/>
    </row>
    <row r="913" spans="49:53">
      <c r="AW913"/>
      <c r="AX913"/>
      <c r="AY913"/>
      <c r="AZ913"/>
      <c r="BA913"/>
    </row>
    <row r="914" spans="49:53">
      <c r="AW914"/>
      <c r="AX914"/>
      <c r="AY914"/>
      <c r="AZ914"/>
      <c r="BA914"/>
    </row>
    <row r="915" spans="49:53">
      <c r="AW915"/>
      <c r="AX915"/>
      <c r="AY915"/>
      <c r="AZ915"/>
      <c r="BA915"/>
    </row>
    <row r="916" spans="49:53">
      <c r="AW916"/>
      <c r="AX916"/>
      <c r="AY916"/>
      <c r="AZ916"/>
      <c r="BA916"/>
    </row>
    <row r="917" spans="49:53">
      <c r="AW917"/>
      <c r="AX917"/>
      <c r="AY917"/>
      <c r="AZ917"/>
      <c r="BA917"/>
    </row>
    <row r="918" spans="49:53">
      <c r="AW918"/>
      <c r="AX918"/>
      <c r="AY918"/>
      <c r="AZ918"/>
      <c r="BA918"/>
    </row>
    <row r="919" spans="49:53">
      <c r="AW919"/>
      <c r="AX919"/>
      <c r="AY919"/>
      <c r="AZ919"/>
      <c r="BA919"/>
    </row>
    <row r="920" spans="49:53">
      <c r="AW920"/>
      <c r="AX920"/>
      <c r="AY920"/>
      <c r="AZ920"/>
      <c r="BA920"/>
    </row>
    <row r="921" spans="49:53">
      <c r="AW921"/>
      <c r="AX921"/>
      <c r="AY921"/>
      <c r="AZ921"/>
      <c r="BA921"/>
    </row>
    <row r="922" spans="49:53">
      <c r="AW922"/>
      <c r="AX922"/>
      <c r="AY922"/>
      <c r="AZ922"/>
      <c r="BA922"/>
    </row>
    <row r="923" spans="49:53">
      <c r="AW923"/>
      <c r="AX923"/>
      <c r="AY923"/>
      <c r="AZ923"/>
      <c r="BA923"/>
    </row>
    <row r="924" spans="49:53">
      <c r="AW924"/>
      <c r="AX924"/>
      <c r="AY924"/>
      <c r="AZ924"/>
      <c r="BA924"/>
    </row>
    <row r="925" spans="49:53">
      <c r="AW925"/>
      <c r="AX925"/>
      <c r="AY925"/>
      <c r="AZ925"/>
      <c r="BA925"/>
    </row>
    <row r="926" spans="49:53">
      <c r="AW926"/>
      <c r="AX926"/>
      <c r="AY926"/>
      <c r="AZ926"/>
      <c r="BA926"/>
    </row>
    <row r="927" spans="49:53">
      <c r="AW927"/>
      <c r="AX927"/>
      <c r="AY927"/>
      <c r="AZ927"/>
      <c r="BA927"/>
    </row>
    <row r="928" spans="49:53">
      <c r="AW928"/>
      <c r="AX928"/>
      <c r="AY928"/>
      <c r="AZ928"/>
      <c r="BA928"/>
    </row>
    <row r="929" spans="49:53">
      <c r="AW929"/>
      <c r="AX929"/>
      <c r="AY929"/>
      <c r="AZ929"/>
      <c r="BA929"/>
    </row>
    <row r="930" spans="49:53">
      <c r="AW930"/>
      <c r="AX930"/>
      <c r="AY930"/>
      <c r="AZ930"/>
      <c r="BA930"/>
    </row>
    <row r="931" spans="49:53">
      <c r="AW931"/>
      <c r="AX931"/>
      <c r="AY931"/>
      <c r="AZ931"/>
      <c r="BA931"/>
    </row>
    <row r="932" spans="49:53">
      <c r="AW932"/>
      <c r="AX932"/>
      <c r="AY932"/>
      <c r="AZ932"/>
      <c r="BA932"/>
    </row>
    <row r="933" spans="49:53">
      <c r="AW933"/>
      <c r="AX933"/>
      <c r="AY933"/>
      <c r="AZ933"/>
      <c r="BA933"/>
    </row>
    <row r="934" spans="49:53">
      <c r="AW934"/>
      <c r="AX934"/>
      <c r="AY934"/>
      <c r="AZ934"/>
      <c r="BA934"/>
    </row>
    <row r="935" spans="49:53">
      <c r="AW935"/>
      <c r="AX935"/>
      <c r="AY935"/>
      <c r="AZ935"/>
      <c r="BA935"/>
    </row>
    <row r="936" spans="49:53">
      <c r="AW936"/>
      <c r="AX936"/>
      <c r="AY936"/>
      <c r="AZ936"/>
      <c r="BA936"/>
    </row>
    <row r="937" spans="49:53">
      <c r="AW937"/>
      <c r="AX937"/>
      <c r="AY937"/>
      <c r="AZ937"/>
      <c r="BA937"/>
    </row>
    <row r="938" spans="49:53">
      <c r="AW938"/>
      <c r="AX938"/>
      <c r="AY938"/>
      <c r="AZ938"/>
      <c r="BA938"/>
    </row>
    <row r="939" spans="49:53">
      <c r="AW939"/>
      <c r="AX939"/>
      <c r="AY939"/>
      <c r="AZ939"/>
      <c r="BA939"/>
    </row>
    <row r="940" spans="49:53">
      <c r="AW940"/>
      <c r="AX940"/>
      <c r="AY940"/>
      <c r="AZ940"/>
      <c r="BA940"/>
    </row>
    <row r="941" spans="49:53">
      <c r="AW941"/>
      <c r="AX941"/>
      <c r="AY941"/>
      <c r="AZ941"/>
      <c r="BA941"/>
    </row>
    <row r="942" spans="49:53">
      <c r="AW942"/>
      <c r="AX942"/>
      <c r="AY942"/>
      <c r="AZ942"/>
      <c r="BA942"/>
    </row>
    <row r="943" spans="49:53">
      <c r="AW943"/>
      <c r="AX943"/>
      <c r="AY943"/>
      <c r="AZ943"/>
      <c r="BA943"/>
    </row>
    <row r="944" spans="49:53">
      <c r="AW944"/>
      <c r="AX944"/>
      <c r="AY944"/>
      <c r="AZ944"/>
      <c r="BA944"/>
    </row>
    <row r="945" spans="49:53">
      <c r="AW945"/>
      <c r="AX945"/>
      <c r="AY945"/>
      <c r="AZ945"/>
      <c r="BA945"/>
    </row>
    <row r="946" spans="49:53">
      <c r="AW946"/>
      <c r="AX946"/>
      <c r="AY946"/>
      <c r="AZ946"/>
      <c r="BA946"/>
    </row>
    <row r="947" spans="49:53">
      <c r="AW947"/>
      <c r="AX947"/>
      <c r="AY947"/>
      <c r="AZ947"/>
      <c r="BA947"/>
    </row>
    <row r="948" spans="49:53">
      <c r="AW948"/>
      <c r="AX948"/>
      <c r="AY948"/>
      <c r="AZ948"/>
      <c r="BA948"/>
    </row>
    <row r="949" spans="49:53">
      <c r="AW949"/>
      <c r="AX949"/>
      <c r="AY949"/>
      <c r="AZ949"/>
      <c r="BA949"/>
    </row>
    <row r="950" spans="49:53">
      <c r="AW950"/>
      <c r="AX950"/>
      <c r="AY950"/>
      <c r="AZ950"/>
      <c r="BA950"/>
    </row>
    <row r="951" spans="49:53">
      <c r="AW951"/>
      <c r="AX951"/>
      <c r="AY951"/>
      <c r="AZ951"/>
      <c r="BA951"/>
    </row>
    <row r="952" spans="49:53">
      <c r="AW952"/>
      <c r="AX952"/>
      <c r="AY952"/>
      <c r="AZ952"/>
      <c r="BA952"/>
    </row>
    <row r="953" spans="49:53">
      <c r="AW953"/>
      <c r="AX953"/>
      <c r="AY953"/>
      <c r="AZ953"/>
      <c r="BA953"/>
    </row>
    <row r="954" spans="49:53">
      <c r="AW954"/>
      <c r="AX954"/>
      <c r="AY954"/>
      <c r="AZ954"/>
      <c r="BA954"/>
    </row>
    <row r="955" spans="49:53">
      <c r="AW955"/>
      <c r="AX955"/>
      <c r="AY955"/>
      <c r="AZ955"/>
      <c r="BA955"/>
    </row>
    <row r="956" spans="49:53">
      <c r="AW956"/>
      <c r="AX956"/>
      <c r="AY956"/>
      <c r="AZ956"/>
      <c r="BA956"/>
    </row>
    <row r="957" spans="49:53">
      <c r="AW957"/>
      <c r="AX957"/>
      <c r="AY957"/>
      <c r="AZ957"/>
      <c r="BA957"/>
    </row>
    <row r="958" spans="49:53">
      <c r="AW958"/>
      <c r="AX958"/>
      <c r="AY958"/>
      <c r="AZ958"/>
      <c r="BA958"/>
    </row>
    <row r="959" spans="49:53">
      <c r="AW959"/>
      <c r="AX959"/>
      <c r="AY959"/>
      <c r="AZ959"/>
      <c r="BA959"/>
    </row>
    <row r="960" spans="49:53">
      <c r="AW960"/>
      <c r="AX960"/>
      <c r="AY960"/>
      <c r="AZ960"/>
      <c r="BA960"/>
    </row>
    <row r="961" spans="49:53">
      <c r="AW961"/>
      <c r="AX961"/>
      <c r="AY961"/>
      <c r="AZ961"/>
      <c r="BA961"/>
    </row>
    <row r="962" spans="49:53">
      <c r="AW962"/>
      <c r="AX962"/>
      <c r="AY962"/>
      <c r="AZ962"/>
      <c r="BA962"/>
    </row>
    <row r="963" spans="49:53">
      <c r="AW963"/>
      <c r="AX963"/>
      <c r="AY963"/>
      <c r="AZ963"/>
      <c r="BA963"/>
    </row>
    <row r="964" spans="49:53">
      <c r="AW964"/>
      <c r="AX964"/>
      <c r="AY964"/>
      <c r="AZ964"/>
      <c r="BA964"/>
    </row>
    <row r="965" spans="49:53">
      <c r="AW965"/>
      <c r="AX965"/>
      <c r="AY965"/>
      <c r="AZ965"/>
      <c r="BA965"/>
    </row>
    <row r="966" spans="49:53">
      <c r="AW966"/>
      <c r="AX966"/>
      <c r="AY966"/>
      <c r="AZ966"/>
      <c r="BA966"/>
    </row>
    <row r="967" spans="49:53">
      <c r="AW967"/>
      <c r="AX967"/>
      <c r="AY967"/>
      <c r="AZ967"/>
      <c r="BA967"/>
    </row>
    <row r="968" spans="49:53">
      <c r="AW968"/>
      <c r="AX968"/>
      <c r="AY968"/>
      <c r="AZ968"/>
      <c r="BA968"/>
    </row>
    <row r="969" spans="49:53">
      <c r="AW969"/>
      <c r="AX969"/>
      <c r="AY969"/>
      <c r="AZ969"/>
      <c r="BA969"/>
    </row>
    <row r="970" spans="49:53">
      <c r="AW970"/>
      <c r="AX970"/>
      <c r="AY970"/>
      <c r="AZ970"/>
      <c r="BA970"/>
    </row>
    <row r="971" spans="49:53">
      <c r="AW971"/>
      <c r="AX971"/>
      <c r="AY971"/>
      <c r="AZ971"/>
      <c r="BA971"/>
    </row>
    <row r="972" spans="49:53">
      <c r="AW972"/>
      <c r="AX972"/>
      <c r="AY972"/>
      <c r="AZ972"/>
      <c r="BA972"/>
    </row>
    <row r="973" spans="49:53">
      <c r="AW973"/>
      <c r="AX973"/>
      <c r="AY973"/>
      <c r="AZ973"/>
      <c r="BA973"/>
    </row>
    <row r="974" spans="49:53">
      <c r="AW974"/>
      <c r="AX974"/>
      <c r="AY974"/>
      <c r="AZ974"/>
      <c r="BA974"/>
    </row>
    <row r="975" spans="49:53">
      <c r="AW975"/>
      <c r="AX975"/>
      <c r="AY975"/>
      <c r="AZ975"/>
      <c r="BA975"/>
    </row>
    <row r="976" spans="49:53">
      <c r="AW976"/>
      <c r="AX976"/>
      <c r="AY976"/>
      <c r="AZ976"/>
      <c r="BA976"/>
    </row>
  </sheetData>
  <autoFilter ref="AW3:BA402" xr:uid="{E6FB905B-6881-46C5-9D6B-69A6A44B0246}"/>
  <conditionalFormatting sqref="BA1:BB1048576">
    <cfRule type="cellIs" dxfId="0" priority="1" operator="equal">
      <formula>0</formula>
    </cfRule>
  </conditionalFormatting>
  <pageMargins left="0.7" right="0.7" top="0.75" bottom="0.75" header="0.3" footer="0.3"/>
  <drawing r:id="rId3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D05A-2CEE-4C51-BF8C-CCBBD80986A8}">
  <dimension ref="B1:T1436"/>
  <sheetViews>
    <sheetView topLeftCell="C1" workbookViewId="0">
      <selection activeCell="L1" sqref="L1"/>
    </sheetView>
  </sheetViews>
  <sheetFormatPr baseColWidth="10" defaultRowHeight="15"/>
  <cols>
    <col min="2" max="2" width="13.28515625" customWidth="1"/>
    <col min="3" max="3" width="15.5703125" customWidth="1"/>
    <col min="4" max="4" width="12.5703125" customWidth="1"/>
    <col min="11" max="11" width="15.140625" customWidth="1"/>
    <col min="12" max="12" width="16.7109375" customWidth="1"/>
    <col min="13" max="13" width="15.42578125" customWidth="1"/>
    <col min="14" max="14" width="16.5703125" customWidth="1"/>
    <col min="16" max="16" width="16.7109375" customWidth="1"/>
    <col min="17" max="17" width="14.85546875" customWidth="1"/>
    <col min="18" max="18" width="14.140625" customWidth="1"/>
    <col min="20" max="20" width="14.85546875" customWidth="1"/>
  </cols>
  <sheetData>
    <row r="1" spans="2:20">
      <c r="B1" t="s">
        <v>2137</v>
      </c>
      <c r="C1" t="s">
        <v>2138</v>
      </c>
      <c r="D1" t="s">
        <v>2139</v>
      </c>
      <c r="E1" t="s">
        <v>2140</v>
      </c>
      <c r="I1" t="s">
        <v>2675</v>
      </c>
      <c r="J1" t="s">
        <v>2676</v>
      </c>
      <c r="K1" t="s">
        <v>2677</v>
      </c>
      <c r="L1" t="s">
        <v>2678</v>
      </c>
      <c r="M1" t="s">
        <v>2679</v>
      </c>
      <c r="N1" t="s">
        <v>2680</v>
      </c>
      <c r="O1" t="s">
        <v>2681</v>
      </c>
      <c r="P1" t="s">
        <v>2682</v>
      </c>
      <c r="Q1" t="s">
        <v>2683</v>
      </c>
      <c r="R1" t="s">
        <v>2684</v>
      </c>
      <c r="S1" t="s">
        <v>37</v>
      </c>
      <c r="T1" t="s">
        <v>2685</v>
      </c>
    </row>
    <row r="2" spans="2:20" ht="30">
      <c r="B2" s="35" t="s">
        <v>1609</v>
      </c>
      <c r="C2" s="35">
        <v>2170</v>
      </c>
      <c r="D2" s="35">
        <v>0</v>
      </c>
      <c r="E2" s="35">
        <v>2170</v>
      </c>
      <c r="I2" s="35" t="s">
        <v>1627</v>
      </c>
      <c r="J2" s="35" t="s">
        <v>2124</v>
      </c>
      <c r="K2" s="35" t="s">
        <v>1980</v>
      </c>
      <c r="L2" s="35" t="s">
        <v>148</v>
      </c>
      <c r="M2" s="35" t="s">
        <v>25</v>
      </c>
      <c r="N2" s="35"/>
      <c r="O2" s="35">
        <v>10</v>
      </c>
      <c r="P2" s="35" t="s">
        <v>246</v>
      </c>
      <c r="Q2" s="35" t="s">
        <v>138</v>
      </c>
      <c r="R2" s="35">
        <v>132.78</v>
      </c>
      <c r="S2" s="35">
        <v>1</v>
      </c>
      <c r="T2" s="35">
        <v>1</v>
      </c>
    </row>
    <row r="3" spans="2:20" ht="60">
      <c r="B3" s="35" t="s">
        <v>176</v>
      </c>
      <c r="C3" s="35">
        <v>450</v>
      </c>
      <c r="D3" s="35">
        <v>81</v>
      </c>
      <c r="E3" s="35">
        <v>531</v>
      </c>
      <c r="I3" s="35" t="s">
        <v>739</v>
      </c>
      <c r="J3" s="35" t="s">
        <v>2640</v>
      </c>
      <c r="K3" s="35" t="s">
        <v>1068</v>
      </c>
      <c r="L3" s="35" t="s">
        <v>2652</v>
      </c>
      <c r="M3" s="35" t="s">
        <v>25</v>
      </c>
      <c r="N3" s="35"/>
      <c r="O3" s="35">
        <v>7</v>
      </c>
      <c r="P3" s="35" t="s">
        <v>740</v>
      </c>
      <c r="Q3" s="35" t="s">
        <v>138</v>
      </c>
      <c r="R3" s="35">
        <v>82.2</v>
      </c>
      <c r="S3" s="35">
        <v>1</v>
      </c>
      <c r="T3" s="35">
        <v>1</v>
      </c>
    </row>
    <row r="4" spans="2:20" ht="45">
      <c r="B4" s="35" t="s">
        <v>1610</v>
      </c>
      <c r="C4" s="35">
        <v>3550</v>
      </c>
      <c r="D4" s="35">
        <v>0</v>
      </c>
      <c r="E4" s="35">
        <v>3550</v>
      </c>
      <c r="I4" s="35" t="s">
        <v>652</v>
      </c>
      <c r="J4" s="35" t="s">
        <v>2640</v>
      </c>
      <c r="K4" s="35" t="s">
        <v>1068</v>
      </c>
      <c r="L4" s="35" t="s">
        <v>2652</v>
      </c>
      <c r="M4" s="35" t="s">
        <v>25</v>
      </c>
      <c r="N4" s="35"/>
      <c r="O4" s="35">
        <v>7</v>
      </c>
      <c r="P4" s="35" t="s">
        <v>366</v>
      </c>
      <c r="Q4" s="35" t="s">
        <v>138</v>
      </c>
      <c r="R4" s="35">
        <v>272.02999999999997</v>
      </c>
      <c r="S4" s="35">
        <v>1</v>
      </c>
      <c r="T4" s="35">
        <v>1</v>
      </c>
    </row>
    <row r="5" spans="2:20" ht="45">
      <c r="B5" s="35" t="s">
        <v>1611</v>
      </c>
      <c r="C5" s="35">
        <v>1640</v>
      </c>
      <c r="D5" s="35">
        <v>0</v>
      </c>
      <c r="E5" s="35">
        <v>1640</v>
      </c>
      <c r="I5" s="35" t="s">
        <v>436</v>
      </c>
      <c r="J5" s="35" t="s">
        <v>2640</v>
      </c>
      <c r="K5" s="35" t="s">
        <v>1068</v>
      </c>
      <c r="L5" s="35" t="s">
        <v>2652</v>
      </c>
      <c r="M5" s="35" t="s">
        <v>25</v>
      </c>
      <c r="N5" s="35"/>
      <c r="O5" s="35">
        <v>9</v>
      </c>
      <c r="P5" s="35" t="s">
        <v>435</v>
      </c>
      <c r="Q5" s="35" t="s">
        <v>138</v>
      </c>
      <c r="R5" s="35">
        <v>93.7</v>
      </c>
      <c r="S5" s="35">
        <v>1</v>
      </c>
      <c r="T5" s="35">
        <v>1</v>
      </c>
    </row>
    <row r="6" spans="2:20" ht="30">
      <c r="B6" s="35" t="s">
        <v>187</v>
      </c>
      <c r="C6" s="35">
        <v>225</v>
      </c>
      <c r="D6" s="35">
        <v>40.5</v>
      </c>
      <c r="E6" s="35">
        <v>265.5</v>
      </c>
      <c r="I6" s="35" t="s">
        <v>1698</v>
      </c>
      <c r="J6" s="35" t="s">
        <v>2639</v>
      </c>
      <c r="K6" s="35" t="s">
        <v>2057</v>
      </c>
      <c r="L6" s="35" t="s">
        <v>148</v>
      </c>
      <c r="M6" s="35" t="s">
        <v>23</v>
      </c>
      <c r="N6" s="35"/>
      <c r="O6" s="35">
        <v>8</v>
      </c>
      <c r="P6" s="35" t="s">
        <v>246</v>
      </c>
      <c r="Q6" s="35" t="s">
        <v>138</v>
      </c>
      <c r="R6" s="35">
        <v>576.57000000000005</v>
      </c>
      <c r="S6" s="35">
        <v>1</v>
      </c>
      <c r="T6" s="35">
        <v>1</v>
      </c>
    </row>
    <row r="7" spans="2:20" ht="30">
      <c r="B7" s="35" t="s">
        <v>1612</v>
      </c>
      <c r="C7" s="35">
        <v>101.69</v>
      </c>
      <c r="D7" s="35">
        <v>18.309999999999999</v>
      </c>
      <c r="E7" s="35">
        <v>120</v>
      </c>
      <c r="I7" s="35" t="s">
        <v>1699</v>
      </c>
      <c r="J7" s="35" t="s">
        <v>2639</v>
      </c>
      <c r="K7" s="35" t="s">
        <v>2057</v>
      </c>
      <c r="L7" s="35" t="s">
        <v>148</v>
      </c>
      <c r="M7" s="35" t="s">
        <v>25</v>
      </c>
      <c r="N7" s="35"/>
      <c r="O7" s="35">
        <v>8</v>
      </c>
      <c r="P7" s="35" t="s">
        <v>246</v>
      </c>
      <c r="Q7" s="35" t="s">
        <v>138</v>
      </c>
      <c r="R7" s="35">
        <v>519.92999999999995</v>
      </c>
      <c r="S7" s="35">
        <v>1</v>
      </c>
      <c r="T7" s="35">
        <v>1</v>
      </c>
    </row>
    <row r="8" spans="2:20" ht="30">
      <c r="B8" s="35" t="s">
        <v>1613</v>
      </c>
      <c r="C8" s="35">
        <v>5400</v>
      </c>
      <c r="D8" s="35">
        <v>0</v>
      </c>
      <c r="E8" s="35">
        <v>5400</v>
      </c>
      <c r="I8" s="35" t="s">
        <v>1701</v>
      </c>
      <c r="J8" s="35" t="s">
        <v>2639</v>
      </c>
      <c r="K8" s="35" t="s">
        <v>2057</v>
      </c>
      <c r="L8" s="35" t="s">
        <v>148</v>
      </c>
      <c r="M8" s="35" t="s">
        <v>25</v>
      </c>
      <c r="N8" s="35"/>
      <c r="O8" s="35">
        <v>7</v>
      </c>
      <c r="P8" s="35" t="s">
        <v>246</v>
      </c>
      <c r="Q8" s="35" t="s">
        <v>138</v>
      </c>
      <c r="R8" s="35">
        <v>1186.02</v>
      </c>
      <c r="S8" s="35">
        <v>1</v>
      </c>
      <c r="T8" s="35">
        <v>2</v>
      </c>
    </row>
    <row r="9" spans="2:20" ht="45">
      <c r="B9" s="35" t="s">
        <v>1614</v>
      </c>
      <c r="C9" s="35">
        <v>7000</v>
      </c>
      <c r="D9" s="35">
        <v>0</v>
      </c>
      <c r="E9" s="35">
        <v>7000</v>
      </c>
      <c r="I9" s="35" t="s">
        <v>1630</v>
      </c>
      <c r="J9" s="35" t="s">
        <v>2124</v>
      </c>
      <c r="K9" s="35" t="s">
        <v>2674</v>
      </c>
      <c r="L9" s="35" t="s">
        <v>1040</v>
      </c>
      <c r="M9" s="35" t="s">
        <v>25</v>
      </c>
      <c r="N9" s="35"/>
      <c r="O9" s="35">
        <v>10</v>
      </c>
      <c r="P9" s="35" t="s">
        <v>253</v>
      </c>
      <c r="Q9" s="35" t="s">
        <v>1045</v>
      </c>
      <c r="R9" s="35">
        <v>220</v>
      </c>
      <c r="S9" s="35">
        <v>1</v>
      </c>
      <c r="T9" s="35">
        <v>2</v>
      </c>
    </row>
    <row r="10" spans="2:20" ht="30">
      <c r="B10" s="35" t="s">
        <v>1615</v>
      </c>
      <c r="C10" s="35">
        <v>338.98</v>
      </c>
      <c r="D10" s="35">
        <v>61.02</v>
      </c>
      <c r="E10" s="35">
        <v>400</v>
      </c>
      <c r="I10" s="35" t="s">
        <v>1610</v>
      </c>
      <c r="J10" s="35"/>
      <c r="K10" s="35" t="s">
        <v>1049</v>
      </c>
      <c r="L10" s="35" t="s">
        <v>1050</v>
      </c>
      <c r="M10" s="35" t="s">
        <v>25</v>
      </c>
      <c r="N10" s="35"/>
      <c r="O10" s="35">
        <v>10</v>
      </c>
      <c r="P10" s="35" t="s">
        <v>178</v>
      </c>
      <c r="Q10" s="35" t="s">
        <v>1045</v>
      </c>
      <c r="R10" s="35">
        <v>3550</v>
      </c>
      <c r="S10" s="35">
        <v>1</v>
      </c>
      <c r="T10" s="35">
        <v>1</v>
      </c>
    </row>
    <row r="11" spans="2:20" ht="45">
      <c r="B11" s="35" t="s">
        <v>1616</v>
      </c>
      <c r="C11" s="35">
        <v>296.61</v>
      </c>
      <c r="D11" s="35">
        <v>53.39</v>
      </c>
      <c r="E11" s="35">
        <v>350</v>
      </c>
      <c r="I11" s="35" t="s">
        <v>1617</v>
      </c>
      <c r="J11" s="35" t="s">
        <v>2643</v>
      </c>
      <c r="K11" s="35" t="s">
        <v>1974</v>
      </c>
      <c r="L11" s="35" t="s">
        <v>1040</v>
      </c>
      <c r="M11" s="35" t="s">
        <v>25</v>
      </c>
      <c r="N11" s="35"/>
      <c r="O11" s="35">
        <v>10</v>
      </c>
      <c r="P11" s="35" t="s">
        <v>216</v>
      </c>
      <c r="Q11" s="35" t="s">
        <v>138</v>
      </c>
      <c r="R11" s="35">
        <v>1000</v>
      </c>
      <c r="S11" s="35">
        <v>1</v>
      </c>
      <c r="T11" s="35">
        <v>1</v>
      </c>
    </row>
    <row r="12" spans="2:20" ht="45">
      <c r="B12" s="35" t="s">
        <v>1617</v>
      </c>
      <c r="C12" s="35">
        <v>1000</v>
      </c>
      <c r="D12" s="35">
        <v>180</v>
      </c>
      <c r="E12" s="35">
        <v>1180</v>
      </c>
      <c r="I12" s="35" t="s">
        <v>1631</v>
      </c>
      <c r="J12" s="35"/>
      <c r="K12" s="35" t="s">
        <v>2674</v>
      </c>
      <c r="L12" s="35" t="s">
        <v>2645</v>
      </c>
      <c r="M12" s="35" t="s">
        <v>25</v>
      </c>
      <c r="N12" s="35"/>
      <c r="O12" s="35">
        <v>10</v>
      </c>
      <c r="P12" s="35" t="s">
        <v>257</v>
      </c>
      <c r="Q12" s="35" t="s">
        <v>1045</v>
      </c>
      <c r="R12" s="35">
        <v>120</v>
      </c>
      <c r="S12" s="35">
        <v>1</v>
      </c>
      <c r="T12" s="35">
        <v>1</v>
      </c>
    </row>
    <row r="13" spans="2:20" ht="45">
      <c r="B13" s="35" t="s">
        <v>214</v>
      </c>
      <c r="C13" s="35">
        <v>462</v>
      </c>
      <c r="D13" s="35">
        <v>0</v>
      </c>
      <c r="E13" s="35">
        <v>462</v>
      </c>
      <c r="I13" s="35" t="s">
        <v>1624</v>
      </c>
      <c r="J13" s="35" t="s">
        <v>2649</v>
      </c>
      <c r="K13" s="35" t="s">
        <v>1052</v>
      </c>
      <c r="L13" s="35" t="s">
        <v>1040</v>
      </c>
      <c r="M13" s="35" t="s">
        <v>25</v>
      </c>
      <c r="N13" s="35"/>
      <c r="O13" s="35">
        <v>10</v>
      </c>
      <c r="P13" s="35" t="s">
        <v>236</v>
      </c>
      <c r="Q13" s="35" t="s">
        <v>1045</v>
      </c>
      <c r="R13" s="35">
        <v>600</v>
      </c>
      <c r="S13" s="35">
        <v>1</v>
      </c>
      <c r="T13" s="35">
        <v>1</v>
      </c>
    </row>
    <row r="14" spans="2:20" ht="30">
      <c r="B14" s="35" t="s">
        <v>1618</v>
      </c>
      <c r="C14" s="35">
        <v>84.75</v>
      </c>
      <c r="D14" s="35">
        <v>15.26</v>
      </c>
      <c r="E14" s="35">
        <v>100.01</v>
      </c>
      <c r="I14" s="35" t="s">
        <v>1660</v>
      </c>
      <c r="J14" s="35"/>
      <c r="K14" s="35" t="s">
        <v>1998</v>
      </c>
      <c r="L14" s="35" t="s">
        <v>149</v>
      </c>
      <c r="M14" s="35" t="s">
        <v>25</v>
      </c>
      <c r="N14" s="35"/>
      <c r="O14" s="35">
        <v>9</v>
      </c>
      <c r="P14" s="35" t="s">
        <v>378</v>
      </c>
      <c r="Q14" s="35" t="s">
        <v>138</v>
      </c>
      <c r="R14" s="35">
        <v>456</v>
      </c>
      <c r="S14" s="35">
        <v>1</v>
      </c>
      <c r="T14" s="35">
        <v>12</v>
      </c>
    </row>
    <row r="15" spans="2:20" ht="45">
      <c r="B15" s="35" t="s">
        <v>1618</v>
      </c>
      <c r="C15" s="35">
        <v>25.42</v>
      </c>
      <c r="D15" s="35">
        <v>4.58</v>
      </c>
      <c r="E15" s="35">
        <v>30</v>
      </c>
      <c r="I15" s="35" t="s">
        <v>1616</v>
      </c>
      <c r="J15" s="35" t="s">
        <v>2640</v>
      </c>
      <c r="K15" s="35" t="s">
        <v>2158</v>
      </c>
      <c r="L15" s="35" t="s">
        <v>2645</v>
      </c>
      <c r="M15" s="35" t="s">
        <v>25</v>
      </c>
      <c r="N15" s="35"/>
      <c r="O15" s="35">
        <v>10</v>
      </c>
      <c r="P15" s="35" t="s">
        <v>201</v>
      </c>
      <c r="Q15" s="35" t="s">
        <v>1045</v>
      </c>
      <c r="R15" s="35">
        <v>296.61</v>
      </c>
      <c r="S15" s="35">
        <v>1</v>
      </c>
      <c r="T15" s="35">
        <v>1</v>
      </c>
    </row>
    <row r="16" spans="2:20" ht="45">
      <c r="B16" s="35" t="s">
        <v>1619</v>
      </c>
      <c r="C16" s="35">
        <v>186.44</v>
      </c>
      <c r="D16" s="35">
        <v>33.56</v>
      </c>
      <c r="E16" s="35">
        <v>220</v>
      </c>
      <c r="I16" s="35" t="s">
        <v>1653</v>
      </c>
      <c r="J16" s="35" t="s">
        <v>2124</v>
      </c>
      <c r="K16" s="35" t="s">
        <v>2674</v>
      </c>
      <c r="L16" s="35" t="s">
        <v>2645</v>
      </c>
      <c r="M16" s="35" t="s">
        <v>25</v>
      </c>
      <c r="N16" s="35"/>
      <c r="O16" s="35">
        <v>10</v>
      </c>
      <c r="P16" s="35" t="s">
        <v>181</v>
      </c>
      <c r="Q16" s="35" t="s">
        <v>1045</v>
      </c>
      <c r="R16" s="35">
        <v>175</v>
      </c>
      <c r="S16" s="35">
        <v>1</v>
      </c>
      <c r="T16" s="35">
        <v>1</v>
      </c>
    </row>
    <row r="17" spans="2:20" ht="45">
      <c r="B17" s="35" t="s">
        <v>1619</v>
      </c>
      <c r="C17" s="35">
        <v>1.7</v>
      </c>
      <c r="D17" s="35">
        <v>0.31</v>
      </c>
      <c r="E17" s="35">
        <v>2.0099999999999998</v>
      </c>
      <c r="I17" s="35" t="s">
        <v>1611</v>
      </c>
      <c r="J17" s="35" t="s">
        <v>2124</v>
      </c>
      <c r="K17" s="35" t="s">
        <v>2674</v>
      </c>
      <c r="L17" s="35" t="s">
        <v>1040</v>
      </c>
      <c r="M17" s="35" t="s">
        <v>25</v>
      </c>
      <c r="N17" s="35"/>
      <c r="O17" s="35">
        <v>10</v>
      </c>
      <c r="P17" s="35" t="s">
        <v>181</v>
      </c>
      <c r="Q17" s="35" t="s">
        <v>1045</v>
      </c>
      <c r="R17" s="35">
        <v>1640</v>
      </c>
      <c r="S17" s="35">
        <v>1</v>
      </c>
      <c r="T17" s="35">
        <v>1</v>
      </c>
    </row>
    <row r="18" spans="2:20" ht="45">
      <c r="B18" s="35" t="s">
        <v>1619</v>
      </c>
      <c r="C18" s="35">
        <v>22.03</v>
      </c>
      <c r="D18" s="35">
        <v>3.97</v>
      </c>
      <c r="E18" s="35">
        <v>26</v>
      </c>
      <c r="I18" s="35" t="s">
        <v>1615</v>
      </c>
      <c r="J18" s="35" t="s">
        <v>2640</v>
      </c>
      <c r="K18" s="35" t="s">
        <v>2158</v>
      </c>
      <c r="L18" s="35" t="s">
        <v>2645</v>
      </c>
      <c r="M18" s="35" t="s">
        <v>25</v>
      </c>
      <c r="N18" s="35"/>
      <c r="O18" s="35">
        <v>10</v>
      </c>
      <c r="P18" s="35" t="s">
        <v>198</v>
      </c>
      <c r="Q18" s="35" t="s">
        <v>1045</v>
      </c>
      <c r="R18" s="35">
        <v>338.98</v>
      </c>
      <c r="S18" s="35">
        <v>1</v>
      </c>
      <c r="T18" s="35">
        <v>1</v>
      </c>
    </row>
    <row r="19" spans="2:20" ht="45">
      <c r="B19" s="35" t="s">
        <v>1619</v>
      </c>
      <c r="C19" s="35">
        <v>42.37</v>
      </c>
      <c r="D19" s="35">
        <v>7.63</v>
      </c>
      <c r="E19" s="35">
        <v>50</v>
      </c>
      <c r="I19" s="35" t="s">
        <v>1673</v>
      </c>
      <c r="J19" s="35" t="s">
        <v>2640</v>
      </c>
      <c r="K19" s="35" t="s">
        <v>2237</v>
      </c>
      <c r="L19" s="35" t="s">
        <v>1040</v>
      </c>
      <c r="M19" s="35" t="s">
        <v>25</v>
      </c>
      <c r="N19" s="35"/>
      <c r="O19" s="35">
        <v>9</v>
      </c>
      <c r="P19" s="35" t="s">
        <v>409</v>
      </c>
      <c r="Q19" s="35" t="s">
        <v>138</v>
      </c>
      <c r="R19" s="35">
        <v>430</v>
      </c>
      <c r="S19" s="35">
        <v>2</v>
      </c>
      <c r="T19" s="35">
        <v>2</v>
      </c>
    </row>
    <row r="20" spans="2:20" ht="45">
      <c r="B20" s="35" t="s">
        <v>1619</v>
      </c>
      <c r="C20" s="35">
        <v>23.73</v>
      </c>
      <c r="D20" s="35">
        <v>4.2699999999999996</v>
      </c>
      <c r="E20" s="35">
        <v>28</v>
      </c>
      <c r="I20" s="35" t="s">
        <v>1674</v>
      </c>
      <c r="J20" s="35" t="s">
        <v>2640</v>
      </c>
      <c r="K20" s="35" t="s">
        <v>2239</v>
      </c>
      <c r="L20" s="35" t="s">
        <v>1040</v>
      </c>
      <c r="M20" s="35" t="s">
        <v>25</v>
      </c>
      <c r="N20" s="35"/>
      <c r="O20" s="35">
        <v>9</v>
      </c>
      <c r="P20" s="35" t="s">
        <v>171</v>
      </c>
      <c r="Q20" s="35" t="s">
        <v>138</v>
      </c>
      <c r="R20" s="35">
        <v>2430</v>
      </c>
      <c r="S20" s="35">
        <v>1</v>
      </c>
      <c r="T20" s="35">
        <v>1</v>
      </c>
    </row>
    <row r="21" spans="2:20" ht="45">
      <c r="B21" s="35" t="s">
        <v>1619</v>
      </c>
      <c r="C21" s="35">
        <v>5.93</v>
      </c>
      <c r="D21" s="35">
        <v>1.07</v>
      </c>
      <c r="E21" s="35">
        <v>7</v>
      </c>
      <c r="I21" s="35" t="s">
        <v>1661</v>
      </c>
      <c r="J21" s="35" t="s">
        <v>2640</v>
      </c>
      <c r="K21" s="35" t="s">
        <v>1999</v>
      </c>
      <c r="L21" s="35" t="s">
        <v>1040</v>
      </c>
      <c r="M21" s="35" t="s">
        <v>25</v>
      </c>
      <c r="N21" s="35"/>
      <c r="O21" s="35">
        <v>9</v>
      </c>
      <c r="P21" s="35" t="s">
        <v>171</v>
      </c>
      <c r="Q21" s="35" t="s">
        <v>138</v>
      </c>
      <c r="R21" s="35">
        <v>560</v>
      </c>
      <c r="S21" s="35">
        <v>1</v>
      </c>
      <c r="T21" s="35">
        <v>1</v>
      </c>
    </row>
    <row r="22" spans="2:20" ht="45">
      <c r="B22" s="35" t="s">
        <v>1619</v>
      </c>
      <c r="C22" s="35">
        <v>50.85</v>
      </c>
      <c r="D22" s="35">
        <v>9.15</v>
      </c>
      <c r="E22" s="35">
        <v>60</v>
      </c>
      <c r="I22" s="35" t="s">
        <v>1645</v>
      </c>
      <c r="J22" s="35" t="s">
        <v>2640</v>
      </c>
      <c r="K22" s="35" t="s">
        <v>1970</v>
      </c>
      <c r="L22" s="35" t="s">
        <v>1040</v>
      </c>
      <c r="M22" s="35" t="s">
        <v>25</v>
      </c>
      <c r="N22" s="35"/>
      <c r="O22" s="35">
        <v>9</v>
      </c>
      <c r="P22" s="35" t="s">
        <v>171</v>
      </c>
      <c r="Q22" s="35" t="s">
        <v>138</v>
      </c>
      <c r="R22" s="35">
        <v>2400</v>
      </c>
      <c r="S22" s="35">
        <v>1</v>
      </c>
      <c r="T22" s="35">
        <v>1</v>
      </c>
    </row>
    <row r="23" spans="2:20" ht="45">
      <c r="B23" s="35" t="s">
        <v>1619</v>
      </c>
      <c r="C23" s="35">
        <v>22.88</v>
      </c>
      <c r="D23" s="35">
        <v>4.12</v>
      </c>
      <c r="E23" s="35">
        <v>27</v>
      </c>
      <c r="I23" s="35" t="s">
        <v>1623</v>
      </c>
      <c r="J23" s="35" t="s">
        <v>2640</v>
      </c>
      <c r="K23" s="35" t="s">
        <v>1977</v>
      </c>
      <c r="L23" s="35" t="s">
        <v>1040</v>
      </c>
      <c r="M23" s="35" t="s">
        <v>25</v>
      </c>
      <c r="N23" s="35"/>
      <c r="O23" s="35">
        <v>10</v>
      </c>
      <c r="P23" s="35" t="s">
        <v>171</v>
      </c>
      <c r="Q23" s="35" t="s">
        <v>138</v>
      </c>
      <c r="R23" s="35">
        <v>880</v>
      </c>
      <c r="S23" s="35">
        <v>1</v>
      </c>
      <c r="T23" s="35">
        <v>1</v>
      </c>
    </row>
    <row r="24" spans="2:20" ht="45">
      <c r="B24" s="35" t="s">
        <v>1619</v>
      </c>
      <c r="C24" s="35">
        <v>194.92</v>
      </c>
      <c r="D24" s="35">
        <v>35.090000000000003</v>
      </c>
      <c r="E24" s="35">
        <v>230.01</v>
      </c>
      <c r="I24" s="35" t="s">
        <v>1609</v>
      </c>
      <c r="J24" s="35" t="s">
        <v>2640</v>
      </c>
      <c r="K24" s="35" t="s">
        <v>1970</v>
      </c>
      <c r="L24" s="35" t="s">
        <v>1040</v>
      </c>
      <c r="M24" s="35" t="s">
        <v>25</v>
      </c>
      <c r="N24" s="35"/>
      <c r="O24" s="35">
        <v>10</v>
      </c>
      <c r="P24" s="35" t="s">
        <v>171</v>
      </c>
      <c r="Q24" s="35" t="s">
        <v>138</v>
      </c>
      <c r="R24" s="35">
        <v>2170</v>
      </c>
      <c r="S24" s="35">
        <v>1</v>
      </c>
      <c r="T24" s="35">
        <v>1</v>
      </c>
    </row>
    <row r="25" spans="2:20" ht="45">
      <c r="B25" s="35" t="s">
        <v>208</v>
      </c>
      <c r="C25" s="35">
        <v>127.8</v>
      </c>
      <c r="D25" s="35">
        <v>0</v>
      </c>
      <c r="E25" s="35">
        <v>127.8</v>
      </c>
      <c r="I25" s="35" t="s">
        <v>1642</v>
      </c>
      <c r="J25" s="35" t="s">
        <v>2646</v>
      </c>
      <c r="K25" s="35" t="s">
        <v>1474</v>
      </c>
      <c r="L25" s="35" t="s">
        <v>1046</v>
      </c>
      <c r="M25" s="35" t="s">
        <v>25</v>
      </c>
      <c r="N25" s="35"/>
      <c r="O25" s="35">
        <v>9</v>
      </c>
      <c r="P25" s="35" t="s">
        <v>324</v>
      </c>
      <c r="Q25" s="35" t="s">
        <v>138</v>
      </c>
      <c r="R25" s="35">
        <v>594.59</v>
      </c>
      <c r="S25" s="35">
        <v>1</v>
      </c>
      <c r="T25" s="35">
        <v>1</v>
      </c>
    </row>
    <row r="26" spans="2:20" ht="45">
      <c r="B26" s="35" t="s">
        <v>1620</v>
      </c>
      <c r="C26" s="35">
        <v>1200</v>
      </c>
      <c r="D26" s="35">
        <v>216</v>
      </c>
      <c r="E26" s="35">
        <v>1416</v>
      </c>
      <c r="I26" s="35" t="s">
        <v>1675</v>
      </c>
      <c r="J26" s="35" t="s">
        <v>2124</v>
      </c>
      <c r="K26" s="35" t="s">
        <v>2006</v>
      </c>
      <c r="L26" s="35" t="s">
        <v>1040</v>
      </c>
      <c r="M26" s="35" t="s">
        <v>25</v>
      </c>
      <c r="N26" s="35"/>
      <c r="O26" s="35">
        <v>9</v>
      </c>
      <c r="P26" s="35" t="s">
        <v>225</v>
      </c>
      <c r="Q26" s="35" t="s">
        <v>1045</v>
      </c>
      <c r="R26" s="35">
        <v>110</v>
      </c>
      <c r="S26" s="35">
        <v>1</v>
      </c>
      <c r="T26" s="35">
        <v>1</v>
      </c>
    </row>
    <row r="27" spans="2:20" ht="45">
      <c r="B27" s="35" t="s">
        <v>1621</v>
      </c>
      <c r="C27" s="35">
        <v>200</v>
      </c>
      <c r="D27" s="35">
        <v>36</v>
      </c>
      <c r="E27" s="35">
        <v>236</v>
      </c>
      <c r="I27" s="35" t="s">
        <v>1666</v>
      </c>
      <c r="J27" s="35" t="s">
        <v>2124</v>
      </c>
      <c r="K27" s="35" t="s">
        <v>2006</v>
      </c>
      <c r="L27" s="35" t="s">
        <v>1040</v>
      </c>
      <c r="M27" s="35" t="s">
        <v>25</v>
      </c>
      <c r="N27" s="35"/>
      <c r="O27" s="35">
        <v>9</v>
      </c>
      <c r="P27" s="35" t="s">
        <v>225</v>
      </c>
      <c r="Q27" s="35" t="s">
        <v>1181</v>
      </c>
      <c r="R27" s="35">
        <v>240</v>
      </c>
      <c r="S27" s="35">
        <v>1</v>
      </c>
      <c r="T27" s="35">
        <v>2</v>
      </c>
    </row>
    <row r="28" spans="2:20" ht="45">
      <c r="B28" s="35" t="s">
        <v>1622</v>
      </c>
      <c r="C28" s="35">
        <v>308</v>
      </c>
      <c r="D28" s="35">
        <v>55.44</v>
      </c>
      <c r="E28" s="35">
        <v>363.44</v>
      </c>
      <c r="I28" s="35" t="s">
        <v>1643</v>
      </c>
      <c r="J28" s="35"/>
      <c r="K28" s="35" t="s">
        <v>2674</v>
      </c>
      <c r="L28" s="35" t="s">
        <v>2645</v>
      </c>
      <c r="M28" s="35" t="s">
        <v>25</v>
      </c>
      <c r="N28" s="35"/>
      <c r="O28" s="35">
        <v>10</v>
      </c>
      <c r="P28" s="35" t="s">
        <v>225</v>
      </c>
      <c r="Q28" s="35" t="s">
        <v>1045</v>
      </c>
      <c r="R28" s="35">
        <v>2470</v>
      </c>
      <c r="S28" s="35">
        <v>1</v>
      </c>
      <c r="T28" s="35">
        <v>1</v>
      </c>
    </row>
    <row r="29" spans="2:20" ht="45">
      <c r="B29" s="35" t="s">
        <v>1623</v>
      </c>
      <c r="C29" s="35">
        <v>880</v>
      </c>
      <c r="D29" s="35">
        <v>0</v>
      </c>
      <c r="E29" s="35">
        <v>880</v>
      </c>
      <c r="I29" s="35" t="s">
        <v>1620</v>
      </c>
      <c r="J29" s="35" t="s">
        <v>2124</v>
      </c>
      <c r="K29" s="35" t="s">
        <v>2674</v>
      </c>
      <c r="L29" s="35" t="s">
        <v>1040</v>
      </c>
      <c r="M29" s="35" t="s">
        <v>25</v>
      </c>
      <c r="N29" s="35"/>
      <c r="O29" s="35">
        <v>10</v>
      </c>
      <c r="P29" s="35" t="s">
        <v>225</v>
      </c>
      <c r="Q29" s="35" t="s">
        <v>1045</v>
      </c>
      <c r="R29" s="35">
        <v>1200</v>
      </c>
      <c r="S29" s="35">
        <v>1</v>
      </c>
      <c r="T29" s="35">
        <v>1</v>
      </c>
    </row>
    <row r="30" spans="2:20" ht="45">
      <c r="B30" s="35" t="s">
        <v>1624</v>
      </c>
      <c r="C30" s="35">
        <v>600</v>
      </c>
      <c r="D30" s="35">
        <v>0</v>
      </c>
      <c r="E30" s="35">
        <v>600</v>
      </c>
      <c r="I30" s="35" t="s">
        <v>1622</v>
      </c>
      <c r="J30" s="35" t="s">
        <v>2124</v>
      </c>
      <c r="K30" s="35" t="s">
        <v>1976</v>
      </c>
      <c r="L30" s="35" t="s">
        <v>1040</v>
      </c>
      <c r="M30" s="35" t="s">
        <v>25</v>
      </c>
      <c r="N30" s="35"/>
      <c r="O30" s="35">
        <v>10</v>
      </c>
      <c r="P30" s="35" t="s">
        <v>225</v>
      </c>
      <c r="Q30" s="35" t="s">
        <v>138</v>
      </c>
      <c r="R30" s="35">
        <v>308</v>
      </c>
      <c r="S30" s="35">
        <v>1</v>
      </c>
      <c r="T30" s="35">
        <v>1</v>
      </c>
    </row>
    <row r="31" spans="2:20" ht="45">
      <c r="B31" s="35" t="s">
        <v>1625</v>
      </c>
      <c r="C31" s="35">
        <v>64.5</v>
      </c>
      <c r="D31" s="35">
        <v>0</v>
      </c>
      <c r="E31" s="35">
        <v>64.5</v>
      </c>
      <c r="I31" s="35" t="s">
        <v>1621</v>
      </c>
      <c r="J31" s="35" t="s">
        <v>2124</v>
      </c>
      <c r="K31" s="35" t="s">
        <v>2674</v>
      </c>
      <c r="L31" s="35" t="s">
        <v>2645</v>
      </c>
      <c r="M31" s="35" t="s">
        <v>25</v>
      </c>
      <c r="N31" s="35"/>
      <c r="O31" s="35">
        <v>10</v>
      </c>
      <c r="P31" s="35" t="s">
        <v>225</v>
      </c>
      <c r="Q31" s="35" t="s">
        <v>1045</v>
      </c>
      <c r="R31" s="35">
        <v>200</v>
      </c>
      <c r="S31" s="35">
        <v>1</v>
      </c>
      <c r="T31" s="35">
        <v>1</v>
      </c>
    </row>
    <row r="32" spans="2:20" ht="30">
      <c r="B32" s="35" t="s">
        <v>241</v>
      </c>
      <c r="C32" s="35">
        <v>160</v>
      </c>
      <c r="D32" s="35">
        <v>0</v>
      </c>
      <c r="E32" s="35">
        <v>160</v>
      </c>
      <c r="I32" s="35" t="s">
        <v>1650</v>
      </c>
      <c r="J32" s="35" t="s">
        <v>2640</v>
      </c>
      <c r="K32" s="35" t="s">
        <v>1996</v>
      </c>
      <c r="L32" s="35" t="s">
        <v>1112</v>
      </c>
      <c r="M32" s="35" t="s">
        <v>25</v>
      </c>
      <c r="N32" s="35"/>
      <c r="O32" s="35">
        <v>9</v>
      </c>
      <c r="P32" s="35" t="s">
        <v>353</v>
      </c>
      <c r="Q32" s="35" t="s">
        <v>138</v>
      </c>
      <c r="R32" s="35">
        <v>422.88</v>
      </c>
      <c r="S32" s="35">
        <v>1</v>
      </c>
      <c r="T32" s="35">
        <v>1</v>
      </c>
    </row>
    <row r="33" spans="2:20" ht="45">
      <c r="B33" s="35" t="s">
        <v>1626</v>
      </c>
      <c r="C33" s="35">
        <v>209</v>
      </c>
      <c r="D33" s="35">
        <v>37.619999999999997</v>
      </c>
      <c r="E33" s="35">
        <v>246.62</v>
      </c>
      <c r="I33" s="35" t="s">
        <v>1676</v>
      </c>
      <c r="J33" s="35" t="s">
        <v>2643</v>
      </c>
      <c r="K33" s="35" t="s">
        <v>2008</v>
      </c>
      <c r="L33" s="35" t="s">
        <v>1211</v>
      </c>
      <c r="M33" s="35" t="s">
        <v>25</v>
      </c>
      <c r="N33" s="35"/>
      <c r="O33" s="35">
        <v>9</v>
      </c>
      <c r="P33" s="35" t="s">
        <v>427</v>
      </c>
      <c r="Q33" s="35" t="s">
        <v>138</v>
      </c>
      <c r="R33" s="35">
        <v>150</v>
      </c>
      <c r="S33" s="35">
        <v>1</v>
      </c>
      <c r="T33" s="35">
        <v>1</v>
      </c>
    </row>
    <row r="34" spans="2:20" ht="45">
      <c r="B34" s="35" t="s">
        <v>1626</v>
      </c>
      <c r="C34" s="35">
        <v>2268</v>
      </c>
      <c r="D34" s="35">
        <v>408.24</v>
      </c>
      <c r="E34" s="35">
        <v>2676.24</v>
      </c>
      <c r="I34" s="35" t="s">
        <v>1655</v>
      </c>
      <c r="J34" s="35" t="s">
        <v>2640</v>
      </c>
      <c r="K34" s="35" t="s">
        <v>1479</v>
      </c>
      <c r="L34" s="35" t="s">
        <v>2662</v>
      </c>
      <c r="M34" s="35" t="s">
        <v>25</v>
      </c>
      <c r="N34" s="35"/>
      <c r="O34" s="35">
        <v>9</v>
      </c>
      <c r="P34" s="35" t="s">
        <v>369</v>
      </c>
      <c r="Q34" s="35" t="s">
        <v>1045</v>
      </c>
      <c r="R34" s="35">
        <v>1500</v>
      </c>
      <c r="S34" s="35">
        <v>1</v>
      </c>
      <c r="T34" s="35">
        <v>1</v>
      </c>
    </row>
    <row r="35" spans="2:20" ht="45">
      <c r="B35" s="35" t="s">
        <v>1627</v>
      </c>
      <c r="C35" s="35">
        <v>132.78</v>
      </c>
      <c r="D35" s="35">
        <v>23.9</v>
      </c>
      <c r="E35" s="35">
        <v>156.68</v>
      </c>
      <c r="I35" s="35" t="s">
        <v>1656</v>
      </c>
      <c r="J35" s="35" t="s">
        <v>2640</v>
      </c>
      <c r="K35" s="35" t="s">
        <v>1997</v>
      </c>
      <c r="L35" s="35" t="s">
        <v>2662</v>
      </c>
      <c r="M35" s="35" t="s">
        <v>25</v>
      </c>
      <c r="N35" s="35"/>
      <c r="O35" s="35">
        <v>9</v>
      </c>
      <c r="P35" s="35" t="s">
        <v>369</v>
      </c>
      <c r="Q35" s="35" t="s">
        <v>138</v>
      </c>
      <c r="R35" s="35">
        <v>200</v>
      </c>
      <c r="S35" s="35">
        <v>1</v>
      </c>
      <c r="T35" s="35">
        <v>1</v>
      </c>
    </row>
    <row r="36" spans="2:20" ht="45">
      <c r="B36" s="35" t="s">
        <v>1628</v>
      </c>
      <c r="C36" s="35">
        <v>128.81</v>
      </c>
      <c r="D36" s="35">
        <v>23.19</v>
      </c>
      <c r="E36" s="35">
        <v>152</v>
      </c>
      <c r="I36" s="35" t="s">
        <v>1619</v>
      </c>
      <c r="J36" s="35"/>
      <c r="K36" s="35" t="s">
        <v>1975</v>
      </c>
      <c r="L36" s="35" t="s">
        <v>2645</v>
      </c>
      <c r="M36" s="35" t="s">
        <v>25</v>
      </c>
      <c r="N36" s="35"/>
      <c r="O36" s="35">
        <v>10</v>
      </c>
      <c r="P36" s="35" t="s">
        <v>218</v>
      </c>
      <c r="Q36" s="35" t="s">
        <v>138</v>
      </c>
      <c r="R36" s="35">
        <v>355.93</v>
      </c>
      <c r="S36" s="35">
        <v>8</v>
      </c>
      <c r="T36" s="35">
        <v>8</v>
      </c>
    </row>
    <row r="37" spans="2:20" ht="45">
      <c r="B37" s="35" t="s">
        <v>1629</v>
      </c>
      <c r="C37" s="35">
        <v>50.85</v>
      </c>
      <c r="D37" s="35">
        <v>9.15</v>
      </c>
      <c r="E37" s="35">
        <v>60</v>
      </c>
      <c r="I37" s="35" t="s">
        <v>1619</v>
      </c>
      <c r="J37" s="35"/>
      <c r="K37" s="35" t="s">
        <v>1975</v>
      </c>
      <c r="L37" s="35" t="s">
        <v>2645</v>
      </c>
      <c r="M37" s="35" t="s">
        <v>25</v>
      </c>
      <c r="N37" s="35"/>
      <c r="O37" s="35">
        <v>10</v>
      </c>
      <c r="P37" s="35" t="s">
        <v>218</v>
      </c>
      <c r="Q37" s="35" t="s">
        <v>1045</v>
      </c>
      <c r="R37" s="35">
        <v>194.92</v>
      </c>
      <c r="S37" s="35">
        <v>1</v>
      </c>
      <c r="T37" s="35">
        <v>1</v>
      </c>
    </row>
    <row r="38" spans="2:20" ht="45">
      <c r="B38" s="35" t="s">
        <v>1630</v>
      </c>
      <c r="C38" s="35">
        <v>220</v>
      </c>
      <c r="D38" s="35">
        <v>0</v>
      </c>
      <c r="E38" s="35">
        <v>220</v>
      </c>
      <c r="I38" s="35" t="s">
        <v>1618</v>
      </c>
      <c r="J38" s="35"/>
      <c r="K38" s="35" t="s">
        <v>1975</v>
      </c>
      <c r="L38" s="35" t="s">
        <v>2645</v>
      </c>
      <c r="M38" s="35" t="s">
        <v>25</v>
      </c>
      <c r="N38" s="35"/>
      <c r="O38" s="35">
        <v>10</v>
      </c>
      <c r="P38" s="35" t="s">
        <v>218</v>
      </c>
      <c r="Q38" s="35" t="s">
        <v>138</v>
      </c>
      <c r="R38" s="35">
        <v>84.75</v>
      </c>
      <c r="S38" s="35">
        <v>1</v>
      </c>
      <c r="T38" s="35">
        <v>1</v>
      </c>
    </row>
    <row r="39" spans="2:20" ht="45">
      <c r="B39" s="35" t="s">
        <v>1631</v>
      </c>
      <c r="C39" s="35">
        <v>120</v>
      </c>
      <c r="D39" s="35">
        <v>0</v>
      </c>
      <c r="E39" s="35">
        <v>120</v>
      </c>
      <c r="I39" s="35" t="s">
        <v>1618</v>
      </c>
      <c r="J39" s="35"/>
      <c r="K39" s="35" t="s">
        <v>1975</v>
      </c>
      <c r="L39" s="35" t="s">
        <v>2645</v>
      </c>
      <c r="M39" s="35" t="s">
        <v>25</v>
      </c>
      <c r="N39" s="35"/>
      <c r="O39" s="35">
        <v>10</v>
      </c>
      <c r="P39" s="35" t="s">
        <v>218</v>
      </c>
      <c r="Q39" s="35" t="s">
        <v>1045</v>
      </c>
      <c r="R39" s="35">
        <v>25.42</v>
      </c>
      <c r="S39" s="35">
        <v>1</v>
      </c>
      <c r="T39" s="35">
        <v>1</v>
      </c>
    </row>
    <row r="40" spans="2:20" ht="45">
      <c r="B40" s="35" t="s">
        <v>1632</v>
      </c>
      <c r="C40" s="35">
        <v>36.04</v>
      </c>
      <c r="D40" s="35">
        <v>6.49</v>
      </c>
      <c r="E40" s="35">
        <v>42.53</v>
      </c>
      <c r="I40" s="35" t="s">
        <v>1644</v>
      </c>
      <c r="J40" s="35" t="s">
        <v>2641</v>
      </c>
      <c r="K40" s="35" t="s">
        <v>1994</v>
      </c>
      <c r="L40" s="35" t="s">
        <v>1040</v>
      </c>
      <c r="M40" s="35" t="s">
        <v>25</v>
      </c>
      <c r="N40" s="35"/>
      <c r="O40" s="35">
        <v>9</v>
      </c>
      <c r="P40" s="35" t="s">
        <v>328</v>
      </c>
      <c r="Q40" s="35" t="s">
        <v>138</v>
      </c>
      <c r="R40" s="35">
        <v>12677.65</v>
      </c>
      <c r="S40" s="35">
        <v>2</v>
      </c>
      <c r="T40" s="35">
        <v>40</v>
      </c>
    </row>
    <row r="41" spans="2:20" ht="45">
      <c r="B41" s="35" t="s">
        <v>1633</v>
      </c>
      <c r="C41" s="35">
        <v>148.31</v>
      </c>
      <c r="D41" s="35">
        <v>26.69</v>
      </c>
      <c r="E41" s="35">
        <v>175</v>
      </c>
      <c r="I41" s="35" t="s">
        <v>1614</v>
      </c>
      <c r="J41" s="35" t="s">
        <v>2124</v>
      </c>
      <c r="K41" s="35" t="s">
        <v>2155</v>
      </c>
      <c r="L41" s="35" t="s">
        <v>1040</v>
      </c>
      <c r="M41" s="35" t="s">
        <v>25</v>
      </c>
      <c r="N41" s="35"/>
      <c r="O41" s="35">
        <v>10</v>
      </c>
      <c r="P41" s="35" t="s">
        <v>195</v>
      </c>
      <c r="Q41" s="35" t="s">
        <v>1045</v>
      </c>
      <c r="R41" s="35">
        <v>7000</v>
      </c>
      <c r="S41" s="35">
        <v>1</v>
      </c>
      <c r="T41" s="35">
        <v>1</v>
      </c>
    </row>
    <row r="42" spans="2:20" ht="45">
      <c r="B42" s="35" t="s">
        <v>1633</v>
      </c>
      <c r="C42" s="35">
        <v>148.31</v>
      </c>
      <c r="D42" s="35">
        <v>26.69</v>
      </c>
      <c r="E42" s="35">
        <v>175</v>
      </c>
      <c r="I42" s="35" t="s">
        <v>1613</v>
      </c>
      <c r="J42" s="35" t="s">
        <v>2124</v>
      </c>
      <c r="K42" s="35" t="s">
        <v>2155</v>
      </c>
      <c r="L42" s="35" t="s">
        <v>1040</v>
      </c>
      <c r="M42" s="35" t="s">
        <v>25</v>
      </c>
      <c r="N42" s="35"/>
      <c r="O42" s="35">
        <v>10</v>
      </c>
      <c r="P42" s="35" t="s">
        <v>189</v>
      </c>
      <c r="Q42" s="35" t="s">
        <v>1045</v>
      </c>
      <c r="R42" s="35">
        <v>5400</v>
      </c>
      <c r="S42" s="35">
        <v>1</v>
      </c>
      <c r="T42" s="35">
        <v>1</v>
      </c>
    </row>
    <row r="43" spans="2:20" ht="45">
      <c r="B43" s="35" t="s">
        <v>1633</v>
      </c>
      <c r="C43" s="35">
        <v>64.41</v>
      </c>
      <c r="D43" s="35">
        <v>11.59</v>
      </c>
      <c r="E43" s="35">
        <v>76</v>
      </c>
      <c r="I43" s="35" t="s">
        <v>241</v>
      </c>
      <c r="J43" s="35"/>
      <c r="K43" s="35" t="s">
        <v>2674</v>
      </c>
      <c r="L43" s="35" t="s">
        <v>2645</v>
      </c>
      <c r="M43" s="35" t="s">
        <v>25</v>
      </c>
      <c r="N43" s="35"/>
      <c r="O43" s="35">
        <v>10</v>
      </c>
      <c r="P43" s="35" t="s">
        <v>181</v>
      </c>
      <c r="Q43" s="35" t="s">
        <v>1045</v>
      </c>
      <c r="R43" s="35">
        <v>160</v>
      </c>
      <c r="S43" s="35">
        <v>1</v>
      </c>
      <c r="T43" s="35">
        <v>1</v>
      </c>
    </row>
    <row r="44" spans="2:20" ht="45">
      <c r="B44" s="35" t="s">
        <v>1633</v>
      </c>
      <c r="C44" s="35">
        <v>620.34</v>
      </c>
      <c r="D44" s="35">
        <v>111.66</v>
      </c>
      <c r="E44" s="35">
        <v>732</v>
      </c>
      <c r="I44" s="35" t="s">
        <v>1006</v>
      </c>
      <c r="J44" s="35" t="s">
        <v>2124</v>
      </c>
      <c r="K44" s="35" t="s">
        <v>2006</v>
      </c>
      <c r="L44" s="35" t="s">
        <v>1040</v>
      </c>
      <c r="M44" s="35" t="s">
        <v>25</v>
      </c>
      <c r="N44" s="35"/>
      <c r="O44" s="35">
        <v>4</v>
      </c>
      <c r="P44" s="35" t="s">
        <v>225</v>
      </c>
      <c r="Q44" s="35" t="s">
        <v>1181</v>
      </c>
      <c r="R44" s="35">
        <v>840</v>
      </c>
      <c r="S44" s="35">
        <v>1</v>
      </c>
      <c r="T44" s="35">
        <v>1</v>
      </c>
    </row>
    <row r="45" spans="2:20" ht="45">
      <c r="B45" s="35" t="s">
        <v>1633</v>
      </c>
      <c r="C45" s="35">
        <v>96.61</v>
      </c>
      <c r="D45" s="35">
        <v>17.39</v>
      </c>
      <c r="E45" s="35">
        <v>114</v>
      </c>
      <c r="I45" s="35" t="s">
        <v>722</v>
      </c>
      <c r="J45" s="35" t="s">
        <v>2640</v>
      </c>
      <c r="K45" s="35" t="s">
        <v>2396</v>
      </c>
      <c r="L45" s="35" t="s">
        <v>1040</v>
      </c>
      <c r="M45" s="35" t="s">
        <v>25</v>
      </c>
      <c r="N45" s="35"/>
      <c r="O45" s="35">
        <v>7</v>
      </c>
      <c r="P45" s="35" t="s">
        <v>216</v>
      </c>
      <c r="Q45" s="35" t="s">
        <v>1045</v>
      </c>
      <c r="R45" s="35">
        <v>5050</v>
      </c>
      <c r="S45" s="35">
        <v>1</v>
      </c>
      <c r="T45" s="35">
        <v>1</v>
      </c>
    </row>
    <row r="46" spans="2:20" ht="45">
      <c r="B46" s="35" t="s">
        <v>1633</v>
      </c>
      <c r="C46" s="35">
        <v>29.47</v>
      </c>
      <c r="D46" s="35">
        <v>5.3</v>
      </c>
      <c r="E46" s="35">
        <v>34.770000000000003</v>
      </c>
      <c r="I46" s="35" t="s">
        <v>753</v>
      </c>
      <c r="J46" s="35" t="s">
        <v>2646</v>
      </c>
      <c r="K46" s="35" t="s">
        <v>2054</v>
      </c>
      <c r="L46" s="35" t="s">
        <v>1112</v>
      </c>
      <c r="M46" s="35" t="s">
        <v>25</v>
      </c>
      <c r="N46" s="35"/>
      <c r="O46" s="35">
        <v>7</v>
      </c>
      <c r="P46" s="35" t="s">
        <v>572</v>
      </c>
      <c r="Q46" s="35" t="s">
        <v>138</v>
      </c>
      <c r="R46" s="35">
        <v>500</v>
      </c>
      <c r="S46" s="35">
        <v>1</v>
      </c>
      <c r="T46" s="35">
        <v>1</v>
      </c>
    </row>
    <row r="47" spans="2:20" ht="45">
      <c r="B47" s="35" t="s">
        <v>1633</v>
      </c>
      <c r="C47" s="35">
        <v>125.62</v>
      </c>
      <c r="D47" s="35">
        <v>22.61</v>
      </c>
      <c r="E47" s="35">
        <v>148.22999999999999</v>
      </c>
      <c r="I47" s="35" t="s">
        <v>713</v>
      </c>
      <c r="J47" s="35" t="s">
        <v>2124</v>
      </c>
      <c r="K47" s="35" t="s">
        <v>2054</v>
      </c>
      <c r="L47" s="35" t="s">
        <v>1112</v>
      </c>
      <c r="M47" s="35" t="s">
        <v>25</v>
      </c>
      <c r="N47" s="35"/>
      <c r="O47" s="35">
        <v>7</v>
      </c>
      <c r="P47" s="35" t="s">
        <v>572</v>
      </c>
      <c r="Q47" s="35" t="s">
        <v>138</v>
      </c>
      <c r="R47" s="35">
        <v>900</v>
      </c>
      <c r="S47" s="35">
        <v>2</v>
      </c>
      <c r="T47" s="35">
        <v>2</v>
      </c>
    </row>
    <row r="48" spans="2:20" ht="45">
      <c r="B48" s="35" t="s">
        <v>1633</v>
      </c>
      <c r="C48" s="35">
        <v>186.1</v>
      </c>
      <c r="D48" s="35">
        <v>33.5</v>
      </c>
      <c r="E48" s="35">
        <v>219.6</v>
      </c>
      <c r="I48" s="35" t="s">
        <v>698</v>
      </c>
      <c r="J48" s="35" t="s">
        <v>2124</v>
      </c>
      <c r="K48" s="35" t="s">
        <v>2054</v>
      </c>
      <c r="L48" s="35" t="s">
        <v>1112</v>
      </c>
      <c r="M48" s="35" t="s">
        <v>25</v>
      </c>
      <c r="N48" s="35"/>
      <c r="O48" s="35">
        <v>7</v>
      </c>
      <c r="P48" s="35" t="s">
        <v>572</v>
      </c>
      <c r="Q48" s="35" t="s">
        <v>138</v>
      </c>
      <c r="R48" s="35">
        <v>500</v>
      </c>
      <c r="S48" s="35">
        <v>1</v>
      </c>
      <c r="T48" s="35">
        <v>1</v>
      </c>
    </row>
    <row r="49" spans="2:20" ht="45">
      <c r="B49" s="35" t="s">
        <v>1633</v>
      </c>
      <c r="C49" s="35">
        <v>124.07</v>
      </c>
      <c r="D49" s="35">
        <v>22.33</v>
      </c>
      <c r="E49" s="35">
        <v>146.4</v>
      </c>
      <c r="I49" s="35" t="s">
        <v>571</v>
      </c>
      <c r="J49" s="35" t="s">
        <v>2646</v>
      </c>
      <c r="K49" s="35" t="s">
        <v>2090</v>
      </c>
      <c r="L49" s="35" t="s">
        <v>1040</v>
      </c>
      <c r="M49" s="35" t="s">
        <v>25</v>
      </c>
      <c r="N49" s="35"/>
      <c r="O49" s="35">
        <v>6</v>
      </c>
      <c r="P49" s="35" t="s">
        <v>657</v>
      </c>
      <c r="Q49" s="35" t="s">
        <v>1045</v>
      </c>
      <c r="R49" s="35">
        <v>390</v>
      </c>
      <c r="S49" s="35">
        <v>1</v>
      </c>
      <c r="T49" s="35">
        <v>1</v>
      </c>
    </row>
    <row r="50" spans="2:20" ht="45">
      <c r="B50" s="35" t="s">
        <v>1633</v>
      </c>
      <c r="C50" s="35">
        <v>232.63</v>
      </c>
      <c r="D50" s="35">
        <v>41.87</v>
      </c>
      <c r="E50" s="35">
        <v>274.5</v>
      </c>
      <c r="I50" s="35" t="s">
        <v>571</v>
      </c>
      <c r="J50" s="35" t="s">
        <v>2124</v>
      </c>
      <c r="K50" s="35" t="s">
        <v>2054</v>
      </c>
      <c r="L50" s="35" t="s">
        <v>1112</v>
      </c>
      <c r="M50" s="35" t="s">
        <v>25</v>
      </c>
      <c r="N50" s="35"/>
      <c r="O50" s="35">
        <v>8</v>
      </c>
      <c r="P50" s="35" t="s">
        <v>572</v>
      </c>
      <c r="Q50" s="35" t="s">
        <v>138</v>
      </c>
      <c r="R50" s="35">
        <v>570</v>
      </c>
      <c r="S50" s="35">
        <v>1</v>
      </c>
      <c r="T50" s="35">
        <v>1</v>
      </c>
    </row>
    <row r="51" spans="2:20" ht="45">
      <c r="B51" s="35" t="s">
        <v>1633</v>
      </c>
      <c r="C51" s="35">
        <v>105.93</v>
      </c>
      <c r="D51" s="35">
        <v>19.07</v>
      </c>
      <c r="E51" s="35">
        <v>125</v>
      </c>
      <c r="I51" s="35" t="s">
        <v>571</v>
      </c>
      <c r="J51" s="35" t="s">
        <v>2124</v>
      </c>
      <c r="K51" s="35" t="s">
        <v>2124</v>
      </c>
      <c r="L51" s="35" t="s">
        <v>1040</v>
      </c>
      <c r="M51" s="35" t="s">
        <v>25</v>
      </c>
      <c r="N51" s="35"/>
      <c r="O51" s="35">
        <v>4</v>
      </c>
      <c r="P51" s="35" t="s">
        <v>225</v>
      </c>
      <c r="Q51" s="35" t="s">
        <v>1181</v>
      </c>
      <c r="R51" s="35">
        <v>480</v>
      </c>
      <c r="S51" s="35">
        <v>1</v>
      </c>
      <c r="T51" s="35">
        <v>1</v>
      </c>
    </row>
    <row r="52" spans="2:20" ht="45">
      <c r="B52" s="35" t="s">
        <v>1633</v>
      </c>
      <c r="C52" s="35">
        <v>120.76</v>
      </c>
      <c r="D52" s="35">
        <v>21.74</v>
      </c>
      <c r="E52" s="35">
        <v>142.5</v>
      </c>
      <c r="I52" s="35" t="s">
        <v>656</v>
      </c>
      <c r="J52" s="35" t="s">
        <v>2646</v>
      </c>
      <c r="K52" s="35" t="s">
        <v>2036</v>
      </c>
      <c r="L52" s="35" t="s">
        <v>1046</v>
      </c>
      <c r="M52" s="35" t="s">
        <v>25</v>
      </c>
      <c r="N52" s="35"/>
      <c r="O52" s="35">
        <v>7</v>
      </c>
      <c r="P52" s="35" t="s">
        <v>657</v>
      </c>
      <c r="Q52" s="35" t="s">
        <v>1045</v>
      </c>
      <c r="R52" s="35">
        <v>390</v>
      </c>
      <c r="S52" s="35">
        <v>1</v>
      </c>
      <c r="T52" s="35">
        <v>1</v>
      </c>
    </row>
    <row r="53" spans="2:20" ht="45">
      <c r="B53" s="35" t="s">
        <v>1634</v>
      </c>
      <c r="C53" s="35">
        <v>221.82</v>
      </c>
      <c r="D53" s="35">
        <v>39.93</v>
      </c>
      <c r="E53" s="35">
        <v>261.75</v>
      </c>
      <c r="I53" s="35" t="s">
        <v>981</v>
      </c>
      <c r="J53" s="35" t="s">
        <v>2124</v>
      </c>
      <c r="K53" s="35" t="s">
        <v>2127</v>
      </c>
      <c r="L53" s="35" t="s">
        <v>1040</v>
      </c>
      <c r="M53" s="35" t="s">
        <v>25</v>
      </c>
      <c r="N53" s="35"/>
      <c r="O53" s="35">
        <v>4</v>
      </c>
      <c r="P53" s="35" t="s">
        <v>225</v>
      </c>
      <c r="Q53" s="35" t="s">
        <v>138</v>
      </c>
      <c r="R53" s="35">
        <v>795</v>
      </c>
      <c r="S53" s="35">
        <v>1</v>
      </c>
      <c r="T53" s="35">
        <v>1</v>
      </c>
    </row>
    <row r="54" spans="2:20" ht="45">
      <c r="B54" s="35" t="s">
        <v>205</v>
      </c>
      <c r="C54" s="35">
        <v>71.7</v>
      </c>
      <c r="D54" s="35">
        <v>0</v>
      </c>
      <c r="E54" s="35">
        <v>71.7</v>
      </c>
      <c r="I54" s="35" t="s">
        <v>816</v>
      </c>
      <c r="J54" s="35" t="s">
        <v>2124</v>
      </c>
      <c r="K54" s="35" t="s">
        <v>2006</v>
      </c>
      <c r="L54" s="35" t="s">
        <v>1040</v>
      </c>
      <c r="M54" s="35" t="s">
        <v>25</v>
      </c>
      <c r="N54" s="35"/>
      <c r="O54" s="35">
        <v>4</v>
      </c>
      <c r="P54" s="35" t="s">
        <v>225</v>
      </c>
      <c r="Q54" s="35" t="s">
        <v>1181</v>
      </c>
      <c r="R54" s="35">
        <v>880</v>
      </c>
      <c r="S54" s="35">
        <v>1</v>
      </c>
      <c r="T54" s="35">
        <v>1</v>
      </c>
    </row>
    <row r="55" spans="2:20" ht="45">
      <c r="B55" s="35" t="s">
        <v>1635</v>
      </c>
      <c r="C55" s="35">
        <v>36.020000000000003</v>
      </c>
      <c r="D55" s="35">
        <v>6.48</v>
      </c>
      <c r="E55" s="35">
        <v>42.5</v>
      </c>
      <c r="I55" s="35" t="s">
        <v>816</v>
      </c>
      <c r="J55" s="35" t="s">
        <v>2124</v>
      </c>
      <c r="K55" s="35" t="s">
        <v>2283</v>
      </c>
      <c r="L55" s="35" t="s">
        <v>1040</v>
      </c>
      <c r="M55" s="35" t="s">
        <v>25</v>
      </c>
      <c r="N55" s="35"/>
      <c r="O55" s="35">
        <v>6</v>
      </c>
      <c r="P55" s="35" t="s">
        <v>601</v>
      </c>
      <c r="Q55" s="35" t="s">
        <v>1045</v>
      </c>
      <c r="R55" s="35">
        <v>110</v>
      </c>
      <c r="S55" s="35">
        <v>1</v>
      </c>
      <c r="T55" s="35">
        <v>1</v>
      </c>
    </row>
    <row r="56" spans="2:20" ht="45">
      <c r="B56" s="35" t="s">
        <v>1635</v>
      </c>
      <c r="C56" s="35">
        <v>76.27</v>
      </c>
      <c r="D56" s="35">
        <v>13.73</v>
      </c>
      <c r="E56" s="35">
        <v>90</v>
      </c>
      <c r="I56" s="35" t="s">
        <v>949</v>
      </c>
      <c r="J56" s="35" t="s">
        <v>2124</v>
      </c>
      <c r="K56" s="35" t="s">
        <v>2006</v>
      </c>
      <c r="L56" s="35" t="s">
        <v>1040</v>
      </c>
      <c r="M56" s="35" t="s">
        <v>25</v>
      </c>
      <c r="N56" s="35"/>
      <c r="O56" s="35">
        <v>5</v>
      </c>
      <c r="P56" s="35" t="s">
        <v>225</v>
      </c>
      <c r="Q56" s="35" t="s">
        <v>1045</v>
      </c>
      <c r="R56" s="35">
        <v>3880</v>
      </c>
      <c r="S56" s="35">
        <v>1</v>
      </c>
      <c r="T56" s="35">
        <v>1</v>
      </c>
    </row>
    <row r="57" spans="2:20" ht="30">
      <c r="B57" s="35" t="s">
        <v>1635</v>
      </c>
      <c r="C57" s="35">
        <v>13.56</v>
      </c>
      <c r="D57" s="35">
        <v>2.44</v>
      </c>
      <c r="E57" s="35">
        <v>16</v>
      </c>
      <c r="I57" s="35" t="s">
        <v>947</v>
      </c>
      <c r="J57" s="35" t="s">
        <v>2124</v>
      </c>
      <c r="K57" s="35" t="s">
        <v>2123</v>
      </c>
      <c r="L57" s="35" t="s">
        <v>1050</v>
      </c>
      <c r="M57" s="35" t="s">
        <v>25</v>
      </c>
      <c r="N57" s="35"/>
      <c r="O57" s="35">
        <v>5</v>
      </c>
      <c r="P57" s="35" t="s">
        <v>225</v>
      </c>
      <c r="Q57" s="35" t="s">
        <v>138</v>
      </c>
      <c r="R57" s="35">
        <v>600</v>
      </c>
      <c r="S57" s="35">
        <v>1</v>
      </c>
      <c r="T57" s="35">
        <v>1</v>
      </c>
    </row>
    <row r="58" spans="2:20" ht="45">
      <c r="B58" s="35" t="s">
        <v>1636</v>
      </c>
      <c r="C58" s="35">
        <v>677.97</v>
      </c>
      <c r="D58" s="35">
        <v>122.03</v>
      </c>
      <c r="E58" s="35">
        <v>800</v>
      </c>
      <c r="I58" s="35" t="s">
        <v>902</v>
      </c>
      <c r="J58" s="35"/>
      <c r="K58" s="35" t="s">
        <v>2515</v>
      </c>
      <c r="L58" s="35" t="s">
        <v>1040</v>
      </c>
      <c r="M58" s="35" t="s">
        <v>25</v>
      </c>
      <c r="N58" s="35"/>
      <c r="O58" s="35">
        <v>5</v>
      </c>
      <c r="P58" s="35" t="s">
        <v>903</v>
      </c>
      <c r="Q58" s="35" t="s">
        <v>1311</v>
      </c>
      <c r="R58" s="35">
        <v>576</v>
      </c>
      <c r="S58" s="35">
        <v>1</v>
      </c>
      <c r="T58" s="35">
        <v>24</v>
      </c>
    </row>
    <row r="59" spans="2:20" ht="45">
      <c r="B59" s="35" t="s">
        <v>1637</v>
      </c>
      <c r="C59" s="35">
        <v>87.29</v>
      </c>
      <c r="D59" s="35">
        <v>15.71</v>
      </c>
      <c r="E59" s="35">
        <v>103</v>
      </c>
      <c r="I59" s="35" t="s">
        <v>902</v>
      </c>
      <c r="J59" s="35"/>
      <c r="K59" s="35" t="s">
        <v>2104</v>
      </c>
      <c r="L59" s="35" t="s">
        <v>1040</v>
      </c>
      <c r="M59" s="35" t="s">
        <v>25</v>
      </c>
      <c r="N59" s="35"/>
      <c r="O59" s="35">
        <v>5</v>
      </c>
      <c r="P59" s="35" t="s">
        <v>903</v>
      </c>
      <c r="Q59" s="35" t="s">
        <v>138</v>
      </c>
      <c r="R59" s="35">
        <v>336</v>
      </c>
      <c r="S59" s="35">
        <v>1</v>
      </c>
      <c r="T59" s="35">
        <v>12</v>
      </c>
    </row>
    <row r="60" spans="2:20" ht="30">
      <c r="B60" s="35" t="s">
        <v>1638</v>
      </c>
      <c r="C60" s="35">
        <v>30</v>
      </c>
      <c r="D60" s="35">
        <v>0</v>
      </c>
      <c r="E60" s="35">
        <v>30</v>
      </c>
      <c r="I60" s="35" t="s">
        <v>902</v>
      </c>
      <c r="J60" s="35" t="s">
        <v>2646</v>
      </c>
      <c r="K60" s="35" t="s">
        <v>1996</v>
      </c>
      <c r="L60" s="35" t="s">
        <v>1112</v>
      </c>
      <c r="M60" s="35" t="s">
        <v>25</v>
      </c>
      <c r="N60" s="35"/>
      <c r="O60" s="35">
        <v>4</v>
      </c>
      <c r="P60" s="35" t="s">
        <v>886</v>
      </c>
      <c r="Q60" s="35" t="s">
        <v>138</v>
      </c>
      <c r="R60" s="35">
        <v>262.70999999999998</v>
      </c>
      <c r="S60" s="35">
        <v>1</v>
      </c>
      <c r="T60" s="35">
        <v>1</v>
      </c>
    </row>
    <row r="61" spans="2:20" ht="45">
      <c r="B61" s="35" t="s">
        <v>1639</v>
      </c>
      <c r="C61" s="35">
        <v>21.1</v>
      </c>
      <c r="D61" s="35">
        <v>3.8</v>
      </c>
      <c r="E61" s="35">
        <v>24.9</v>
      </c>
      <c r="I61" s="35" t="s">
        <v>934</v>
      </c>
      <c r="J61" s="35"/>
      <c r="K61" s="35" t="s">
        <v>2283</v>
      </c>
      <c r="L61" s="35" t="s">
        <v>1040</v>
      </c>
      <c r="M61" s="35" t="s">
        <v>25</v>
      </c>
      <c r="N61" s="35"/>
      <c r="O61" s="35">
        <v>5</v>
      </c>
      <c r="P61" s="35" t="s">
        <v>225</v>
      </c>
      <c r="Q61" s="35" t="s">
        <v>1045</v>
      </c>
      <c r="R61" s="35">
        <v>2400</v>
      </c>
      <c r="S61" s="35">
        <v>1</v>
      </c>
      <c r="T61" s="35">
        <v>1</v>
      </c>
    </row>
    <row r="62" spans="2:20" ht="30">
      <c r="B62" s="35" t="s">
        <v>1639</v>
      </c>
      <c r="C62" s="35">
        <v>59.24</v>
      </c>
      <c r="D62" s="35">
        <v>10.66</v>
      </c>
      <c r="E62" s="35">
        <v>69.900000000000006</v>
      </c>
      <c r="I62" s="35" t="s">
        <v>934</v>
      </c>
      <c r="J62" s="35" t="s">
        <v>2647</v>
      </c>
      <c r="K62" s="35" t="s">
        <v>1823</v>
      </c>
      <c r="L62" s="35" t="s">
        <v>1112</v>
      </c>
      <c r="M62" s="35" t="s">
        <v>25</v>
      </c>
      <c r="N62" s="35"/>
      <c r="O62" s="35">
        <v>4</v>
      </c>
      <c r="P62" s="35" t="s">
        <v>886</v>
      </c>
      <c r="Q62" s="35" t="s">
        <v>138</v>
      </c>
      <c r="R62" s="35">
        <v>3608.47</v>
      </c>
      <c r="S62" s="35">
        <v>1</v>
      </c>
      <c r="T62" s="35">
        <v>2</v>
      </c>
    </row>
    <row r="63" spans="2:20" ht="30">
      <c r="B63" s="35" t="s">
        <v>1639</v>
      </c>
      <c r="C63" s="35">
        <v>8.4700000000000006</v>
      </c>
      <c r="D63" s="35">
        <v>1.53</v>
      </c>
      <c r="E63" s="35">
        <v>10</v>
      </c>
      <c r="I63" s="35" t="s">
        <v>934</v>
      </c>
      <c r="J63" s="35" t="s">
        <v>2647</v>
      </c>
      <c r="K63" s="35" t="s">
        <v>1824</v>
      </c>
      <c r="L63" s="35" t="s">
        <v>1112</v>
      </c>
      <c r="M63" s="35" t="s">
        <v>25</v>
      </c>
      <c r="N63" s="35"/>
      <c r="O63" s="35">
        <v>4</v>
      </c>
      <c r="P63" s="35" t="s">
        <v>886</v>
      </c>
      <c r="Q63" s="35" t="s">
        <v>138</v>
      </c>
      <c r="R63" s="35">
        <v>237.29</v>
      </c>
      <c r="S63" s="35">
        <v>1</v>
      </c>
      <c r="T63" s="35">
        <v>2</v>
      </c>
    </row>
    <row r="64" spans="2:20" ht="30">
      <c r="B64" s="35" t="s">
        <v>1640</v>
      </c>
      <c r="C64" s="35">
        <v>55.08</v>
      </c>
      <c r="D64" s="35">
        <v>9.91</v>
      </c>
      <c r="E64" s="35">
        <v>64.989999999999995</v>
      </c>
      <c r="I64" s="35" t="s">
        <v>934</v>
      </c>
      <c r="J64" s="35" t="s">
        <v>2647</v>
      </c>
      <c r="K64" s="35" t="s">
        <v>1827</v>
      </c>
      <c r="L64" s="35" t="s">
        <v>1112</v>
      </c>
      <c r="M64" s="35" t="s">
        <v>25</v>
      </c>
      <c r="N64" s="35"/>
      <c r="O64" s="35">
        <v>4</v>
      </c>
      <c r="P64" s="35" t="s">
        <v>886</v>
      </c>
      <c r="Q64" s="35" t="s">
        <v>138</v>
      </c>
      <c r="R64" s="35">
        <v>165.26</v>
      </c>
      <c r="S64" s="35">
        <v>1</v>
      </c>
      <c r="T64" s="35">
        <v>3</v>
      </c>
    </row>
    <row r="65" spans="2:20" ht="60">
      <c r="B65" s="35" t="s">
        <v>1640</v>
      </c>
      <c r="C65" s="35">
        <v>9.32</v>
      </c>
      <c r="D65" s="35">
        <v>1.68</v>
      </c>
      <c r="E65" s="35">
        <v>11</v>
      </c>
      <c r="I65" s="35" t="s">
        <v>953</v>
      </c>
      <c r="J65" s="35" t="s">
        <v>2641</v>
      </c>
      <c r="K65" s="35" t="s">
        <v>2667</v>
      </c>
      <c r="L65" s="35" t="s">
        <v>1112</v>
      </c>
      <c r="M65" s="35" t="s">
        <v>25</v>
      </c>
      <c r="N65" s="35"/>
      <c r="O65" s="35">
        <v>5</v>
      </c>
      <c r="P65" s="35" t="s">
        <v>886</v>
      </c>
      <c r="Q65" s="35" t="s">
        <v>138</v>
      </c>
      <c r="R65" s="35">
        <v>169.49</v>
      </c>
      <c r="S65" s="35">
        <v>1</v>
      </c>
      <c r="T65" s="35">
        <v>1</v>
      </c>
    </row>
    <row r="66" spans="2:20" ht="45">
      <c r="B66" s="35" t="s">
        <v>1641</v>
      </c>
      <c r="C66" s="35">
        <v>104</v>
      </c>
      <c r="D66" s="35">
        <v>0</v>
      </c>
      <c r="E66" s="35">
        <v>104</v>
      </c>
      <c r="I66" s="35" t="s">
        <v>953</v>
      </c>
      <c r="J66" s="35" t="s">
        <v>2641</v>
      </c>
      <c r="K66" s="35" t="s">
        <v>2668</v>
      </c>
      <c r="L66" s="35" t="s">
        <v>1112</v>
      </c>
      <c r="M66" s="35" t="s">
        <v>25</v>
      </c>
      <c r="N66" s="35"/>
      <c r="O66" s="35">
        <v>5</v>
      </c>
      <c r="P66" s="35" t="s">
        <v>886</v>
      </c>
      <c r="Q66" s="35" t="s">
        <v>138</v>
      </c>
      <c r="R66" s="35">
        <v>1905.93</v>
      </c>
      <c r="S66" s="35">
        <v>1</v>
      </c>
      <c r="T66" s="35">
        <v>1</v>
      </c>
    </row>
    <row r="67" spans="2:20" ht="75">
      <c r="B67" s="35" t="s">
        <v>1642</v>
      </c>
      <c r="C67" s="35">
        <v>594.59</v>
      </c>
      <c r="D67" s="35">
        <v>-47.57</v>
      </c>
      <c r="E67" s="35">
        <v>547.02</v>
      </c>
      <c r="I67" s="35" t="s">
        <v>953</v>
      </c>
      <c r="J67" s="35" t="s">
        <v>2641</v>
      </c>
      <c r="K67" s="35" t="s">
        <v>2669</v>
      </c>
      <c r="L67" s="35" t="s">
        <v>1112</v>
      </c>
      <c r="M67" s="35" t="s">
        <v>25</v>
      </c>
      <c r="N67" s="35"/>
      <c r="O67" s="35">
        <v>5</v>
      </c>
      <c r="P67" s="35" t="s">
        <v>886</v>
      </c>
      <c r="Q67" s="35" t="s">
        <v>138</v>
      </c>
      <c r="R67" s="35">
        <v>165.25</v>
      </c>
      <c r="S67" s="35">
        <v>1</v>
      </c>
      <c r="T67" s="35">
        <v>3</v>
      </c>
    </row>
    <row r="68" spans="2:20" ht="135">
      <c r="B68" s="35" t="s">
        <v>1643</v>
      </c>
      <c r="C68" s="35">
        <v>2470</v>
      </c>
      <c r="D68" s="35">
        <v>444.6</v>
      </c>
      <c r="E68" s="35">
        <v>2914.6</v>
      </c>
      <c r="I68" s="35" t="s">
        <v>953</v>
      </c>
      <c r="J68" s="35" t="s">
        <v>2647</v>
      </c>
      <c r="K68" s="35" t="s">
        <v>2670</v>
      </c>
      <c r="L68" s="35" t="s">
        <v>1112</v>
      </c>
      <c r="M68" s="35" t="s">
        <v>25</v>
      </c>
      <c r="N68" s="35"/>
      <c r="O68" s="35">
        <v>5</v>
      </c>
      <c r="P68" s="35" t="s">
        <v>886</v>
      </c>
      <c r="Q68" s="35" t="s">
        <v>138</v>
      </c>
      <c r="R68" s="35">
        <v>6271.19</v>
      </c>
      <c r="S68" s="35">
        <v>1</v>
      </c>
      <c r="T68" s="35">
        <v>2</v>
      </c>
    </row>
    <row r="69" spans="2:20" ht="60">
      <c r="B69" s="35" t="s">
        <v>1644</v>
      </c>
      <c r="C69" s="35">
        <v>5500</v>
      </c>
      <c r="D69" s="35">
        <v>990</v>
      </c>
      <c r="E69" s="35">
        <v>6490</v>
      </c>
      <c r="I69" s="35" t="s">
        <v>953</v>
      </c>
      <c r="J69" s="35" t="s">
        <v>2647</v>
      </c>
      <c r="K69" s="35" t="s">
        <v>2667</v>
      </c>
      <c r="L69" s="35" t="s">
        <v>1112</v>
      </c>
      <c r="M69" s="35" t="s">
        <v>25</v>
      </c>
      <c r="N69" s="35"/>
      <c r="O69" s="35">
        <v>5</v>
      </c>
      <c r="P69" s="35" t="s">
        <v>886</v>
      </c>
      <c r="Q69" s="35" t="s">
        <v>138</v>
      </c>
      <c r="R69" s="35">
        <v>338.98</v>
      </c>
      <c r="S69" s="35">
        <v>1</v>
      </c>
      <c r="T69" s="35">
        <v>2</v>
      </c>
    </row>
    <row r="70" spans="2:20" ht="90">
      <c r="B70" s="35" t="s">
        <v>1644</v>
      </c>
      <c r="C70" s="35">
        <v>7177.65</v>
      </c>
      <c r="D70" s="35">
        <v>1291.98</v>
      </c>
      <c r="E70" s="35">
        <v>8469.6299999999992</v>
      </c>
      <c r="I70" s="35" t="s">
        <v>953</v>
      </c>
      <c r="J70" s="35" t="s">
        <v>2647</v>
      </c>
      <c r="K70" s="35" t="s">
        <v>2671</v>
      </c>
      <c r="L70" s="35" t="s">
        <v>1112</v>
      </c>
      <c r="M70" s="35" t="s">
        <v>25</v>
      </c>
      <c r="N70" s="35"/>
      <c r="O70" s="35">
        <v>5</v>
      </c>
      <c r="P70" s="35" t="s">
        <v>886</v>
      </c>
      <c r="Q70" s="35" t="s">
        <v>138</v>
      </c>
      <c r="R70" s="35">
        <v>262.70999999999998</v>
      </c>
      <c r="S70" s="35">
        <v>1</v>
      </c>
      <c r="T70" s="35">
        <v>1</v>
      </c>
    </row>
    <row r="71" spans="2:20" ht="75">
      <c r="B71" s="35" t="s">
        <v>1645</v>
      </c>
      <c r="C71" s="35">
        <v>2400</v>
      </c>
      <c r="D71" s="35">
        <v>0</v>
      </c>
      <c r="E71" s="35">
        <v>2400</v>
      </c>
      <c r="I71" s="35" t="s">
        <v>953</v>
      </c>
      <c r="J71" s="35" t="s">
        <v>2647</v>
      </c>
      <c r="K71" s="35" t="s">
        <v>2672</v>
      </c>
      <c r="L71" s="35" t="s">
        <v>1112</v>
      </c>
      <c r="M71" s="35" t="s">
        <v>25</v>
      </c>
      <c r="N71" s="35"/>
      <c r="O71" s="35">
        <v>5</v>
      </c>
      <c r="P71" s="35" t="s">
        <v>886</v>
      </c>
      <c r="Q71" s="35" t="s">
        <v>138</v>
      </c>
      <c r="R71" s="35">
        <v>101.69</v>
      </c>
      <c r="S71" s="35">
        <v>1</v>
      </c>
      <c r="T71" s="35">
        <v>1</v>
      </c>
    </row>
    <row r="72" spans="2:20" ht="90">
      <c r="B72" s="35" t="s">
        <v>1646</v>
      </c>
      <c r="C72" s="35">
        <v>538.14</v>
      </c>
      <c r="D72" s="35">
        <v>96.86</v>
      </c>
      <c r="E72" s="35">
        <v>635</v>
      </c>
      <c r="I72" s="35" t="s">
        <v>953</v>
      </c>
      <c r="J72" s="35" t="s">
        <v>2646</v>
      </c>
      <c r="K72" s="35" t="s">
        <v>2673</v>
      </c>
      <c r="L72" s="35" t="s">
        <v>1112</v>
      </c>
      <c r="M72" s="35" t="s">
        <v>25</v>
      </c>
      <c r="N72" s="35"/>
      <c r="O72" s="35">
        <v>5</v>
      </c>
      <c r="P72" s="35" t="s">
        <v>886</v>
      </c>
      <c r="Q72" s="35" t="s">
        <v>138</v>
      </c>
      <c r="R72" s="35">
        <v>27.97</v>
      </c>
      <c r="S72" s="35">
        <v>1</v>
      </c>
      <c r="T72" s="35">
        <v>1</v>
      </c>
    </row>
    <row r="73" spans="2:20" ht="90">
      <c r="B73" s="35" t="s">
        <v>1647</v>
      </c>
      <c r="C73" s="35">
        <v>57.57</v>
      </c>
      <c r="D73" s="35">
        <v>10.37</v>
      </c>
      <c r="E73" s="35">
        <v>67.94</v>
      </c>
      <c r="I73" s="35" t="s">
        <v>942</v>
      </c>
      <c r="J73" s="35"/>
      <c r="K73" s="35" t="s">
        <v>2550</v>
      </c>
      <c r="L73" s="35" t="s">
        <v>1112</v>
      </c>
      <c r="M73" s="35" t="s">
        <v>944</v>
      </c>
      <c r="N73" s="35"/>
      <c r="O73" s="35">
        <v>5</v>
      </c>
      <c r="P73" s="35" t="s">
        <v>886</v>
      </c>
      <c r="Q73" s="35" t="s">
        <v>138</v>
      </c>
      <c r="R73" s="35">
        <v>329.66</v>
      </c>
      <c r="S73" s="35">
        <v>1</v>
      </c>
      <c r="T73" s="35">
        <v>1</v>
      </c>
    </row>
    <row r="74" spans="2:20" ht="75">
      <c r="B74" s="35" t="s">
        <v>1647</v>
      </c>
      <c r="C74" s="35">
        <v>19.190000000000001</v>
      </c>
      <c r="D74" s="35">
        <v>3.46</v>
      </c>
      <c r="E74" s="35">
        <v>22.65</v>
      </c>
      <c r="I74" s="35" t="s">
        <v>942</v>
      </c>
      <c r="J74" s="35"/>
      <c r="K74" s="35" t="s">
        <v>2551</v>
      </c>
      <c r="L74" s="35" t="s">
        <v>1112</v>
      </c>
      <c r="M74" s="35" t="s">
        <v>944</v>
      </c>
      <c r="N74" s="35"/>
      <c r="O74" s="35">
        <v>5</v>
      </c>
      <c r="P74" s="35" t="s">
        <v>886</v>
      </c>
      <c r="Q74" s="35" t="s">
        <v>138</v>
      </c>
      <c r="R74" s="35">
        <v>244.92</v>
      </c>
      <c r="S74" s="35">
        <v>1</v>
      </c>
      <c r="T74" s="35">
        <v>1</v>
      </c>
    </row>
    <row r="75" spans="2:20" ht="30">
      <c r="B75" s="35" t="s">
        <v>1648</v>
      </c>
      <c r="C75" s="35">
        <v>26.15</v>
      </c>
      <c r="D75" s="35">
        <v>4.71</v>
      </c>
      <c r="E75" s="35">
        <v>30.86</v>
      </c>
      <c r="I75" s="35" t="s">
        <v>942</v>
      </c>
      <c r="J75" s="35"/>
      <c r="K75" s="35" t="s">
        <v>2121</v>
      </c>
      <c r="L75" s="35" t="s">
        <v>1112</v>
      </c>
      <c r="M75" s="35" t="s">
        <v>944</v>
      </c>
      <c r="N75" s="35"/>
      <c r="O75" s="35">
        <v>5</v>
      </c>
      <c r="P75" s="35" t="s">
        <v>886</v>
      </c>
      <c r="Q75" s="35" t="s">
        <v>138</v>
      </c>
      <c r="R75" s="35">
        <v>130.51</v>
      </c>
      <c r="S75" s="35">
        <v>1</v>
      </c>
      <c r="T75" s="35">
        <v>1</v>
      </c>
    </row>
    <row r="76" spans="2:20" ht="45">
      <c r="B76" s="35" t="s">
        <v>1649</v>
      </c>
      <c r="C76" s="35">
        <v>9.24</v>
      </c>
      <c r="D76" s="35">
        <v>1.66</v>
      </c>
      <c r="E76" s="35">
        <v>10.9</v>
      </c>
      <c r="I76" s="35" t="s">
        <v>942</v>
      </c>
      <c r="J76" s="35" t="s">
        <v>2641</v>
      </c>
      <c r="K76" s="35" t="s">
        <v>1981</v>
      </c>
      <c r="L76" s="35" t="s">
        <v>2645</v>
      </c>
      <c r="M76" s="35" t="s">
        <v>25</v>
      </c>
      <c r="N76" s="35"/>
      <c r="O76" s="35">
        <v>4</v>
      </c>
      <c r="P76" s="35" t="s">
        <v>546</v>
      </c>
      <c r="Q76" s="35" t="s">
        <v>1045</v>
      </c>
      <c r="R76" s="35">
        <v>4500</v>
      </c>
      <c r="S76" s="35">
        <v>1</v>
      </c>
      <c r="T76" s="35">
        <v>1</v>
      </c>
    </row>
    <row r="77" spans="2:20" ht="60">
      <c r="B77" s="35" t="s">
        <v>1650</v>
      </c>
      <c r="C77" s="35">
        <v>422.88</v>
      </c>
      <c r="D77" s="35">
        <v>76.12</v>
      </c>
      <c r="E77" s="35">
        <v>499</v>
      </c>
      <c r="I77" s="35" t="s">
        <v>941</v>
      </c>
      <c r="J77" s="35"/>
      <c r="K77" s="35" t="s">
        <v>1557</v>
      </c>
      <c r="L77" s="35" t="s">
        <v>1112</v>
      </c>
      <c r="M77" s="35" t="s">
        <v>25</v>
      </c>
      <c r="N77" s="35"/>
      <c r="O77" s="35">
        <v>5</v>
      </c>
      <c r="P77" s="35" t="s">
        <v>886</v>
      </c>
      <c r="Q77" s="35" t="s">
        <v>138</v>
      </c>
      <c r="R77" s="35">
        <v>244.92</v>
      </c>
      <c r="S77" s="35">
        <v>1</v>
      </c>
      <c r="T77" s="35">
        <v>1</v>
      </c>
    </row>
    <row r="78" spans="2:20" ht="60">
      <c r="B78" s="35" t="s">
        <v>1651</v>
      </c>
      <c r="C78" s="35">
        <v>25.34</v>
      </c>
      <c r="D78" s="35">
        <v>4.5599999999999996</v>
      </c>
      <c r="E78" s="35">
        <v>29.9</v>
      </c>
      <c r="I78" s="35" t="s">
        <v>941</v>
      </c>
      <c r="J78" s="35"/>
      <c r="K78" s="35" t="s">
        <v>2666</v>
      </c>
      <c r="L78" s="35" t="s">
        <v>1112</v>
      </c>
      <c r="M78" s="35" t="s">
        <v>25</v>
      </c>
      <c r="N78" s="35"/>
      <c r="O78" s="35">
        <v>5</v>
      </c>
      <c r="P78" s="35" t="s">
        <v>886</v>
      </c>
      <c r="Q78" s="35" t="s">
        <v>138</v>
      </c>
      <c r="R78" s="35">
        <v>329.66</v>
      </c>
      <c r="S78" s="35">
        <v>1</v>
      </c>
      <c r="T78" s="35">
        <v>1</v>
      </c>
    </row>
    <row r="79" spans="2:20" ht="30">
      <c r="B79" s="35" t="s">
        <v>1651</v>
      </c>
      <c r="C79" s="35">
        <v>8.39</v>
      </c>
      <c r="D79" s="35">
        <v>1.51</v>
      </c>
      <c r="E79" s="35">
        <v>9.9</v>
      </c>
      <c r="I79" s="35" t="s">
        <v>941</v>
      </c>
      <c r="J79" s="35"/>
      <c r="K79" s="35" t="s">
        <v>2121</v>
      </c>
      <c r="L79" s="35" t="s">
        <v>1112</v>
      </c>
      <c r="M79" s="35" t="s">
        <v>25</v>
      </c>
      <c r="N79" s="35"/>
      <c r="O79" s="35">
        <v>5</v>
      </c>
      <c r="P79" s="35" t="s">
        <v>886</v>
      </c>
      <c r="Q79" s="35" t="s">
        <v>138</v>
      </c>
      <c r="R79" s="35">
        <v>321.19</v>
      </c>
      <c r="S79" s="35">
        <v>1</v>
      </c>
      <c r="T79" s="35">
        <v>1</v>
      </c>
    </row>
    <row r="80" spans="2:20" ht="30">
      <c r="B80" s="35" t="s">
        <v>1652</v>
      </c>
      <c r="C80" s="35">
        <v>547.16</v>
      </c>
      <c r="D80" s="35">
        <v>98.49</v>
      </c>
      <c r="E80" s="35">
        <v>645.65</v>
      </c>
      <c r="I80" s="35" t="s">
        <v>936</v>
      </c>
      <c r="J80" s="35"/>
      <c r="K80" s="35" t="s">
        <v>2120</v>
      </c>
      <c r="L80" s="35" t="s">
        <v>1112</v>
      </c>
      <c r="M80" s="35" t="s">
        <v>25</v>
      </c>
      <c r="N80" s="35"/>
      <c r="O80" s="35">
        <v>5</v>
      </c>
      <c r="P80" s="35" t="s">
        <v>886</v>
      </c>
      <c r="Q80" s="35" t="s">
        <v>138</v>
      </c>
      <c r="R80" s="35">
        <v>63.56</v>
      </c>
      <c r="S80" s="35">
        <v>1</v>
      </c>
      <c r="T80" s="35">
        <v>1</v>
      </c>
    </row>
    <row r="81" spans="2:20" ht="30">
      <c r="B81" s="35" t="s">
        <v>1652</v>
      </c>
      <c r="C81" s="35">
        <v>28.82</v>
      </c>
      <c r="D81" s="35">
        <v>5.19</v>
      </c>
      <c r="E81" s="35">
        <v>34.01</v>
      </c>
      <c r="I81" s="35" t="s">
        <v>912</v>
      </c>
      <c r="J81" s="35"/>
      <c r="K81" s="35" t="s">
        <v>2114</v>
      </c>
      <c r="L81" s="35" t="s">
        <v>1112</v>
      </c>
      <c r="M81" s="35" t="s">
        <v>25</v>
      </c>
      <c r="N81" s="35"/>
      <c r="O81" s="35">
        <v>5</v>
      </c>
      <c r="P81" s="35" t="s">
        <v>886</v>
      </c>
      <c r="Q81" s="35" t="s">
        <v>138</v>
      </c>
      <c r="R81" s="35">
        <v>76.27</v>
      </c>
      <c r="S81" s="35">
        <v>1</v>
      </c>
      <c r="T81" s="35">
        <v>1</v>
      </c>
    </row>
    <row r="82" spans="2:20" ht="135">
      <c r="B82" s="35" t="s">
        <v>1653</v>
      </c>
      <c r="C82" s="35">
        <v>175</v>
      </c>
      <c r="D82" s="35">
        <v>0</v>
      </c>
      <c r="E82" s="35">
        <v>175</v>
      </c>
      <c r="I82" s="35" t="s">
        <v>912</v>
      </c>
      <c r="J82" s="35"/>
      <c r="K82" s="35" t="s">
        <v>2526</v>
      </c>
      <c r="L82" s="35" t="s">
        <v>1112</v>
      </c>
      <c r="M82" s="35" t="s">
        <v>25</v>
      </c>
      <c r="N82" s="35"/>
      <c r="O82" s="35">
        <v>5</v>
      </c>
      <c r="P82" s="35" t="s">
        <v>886</v>
      </c>
      <c r="Q82" s="35" t="s">
        <v>138</v>
      </c>
      <c r="R82" s="35">
        <v>262.70999999999998</v>
      </c>
      <c r="S82" s="35">
        <v>1</v>
      </c>
      <c r="T82" s="35">
        <v>1</v>
      </c>
    </row>
    <row r="83" spans="2:20" ht="75">
      <c r="B83" s="35" t="s">
        <v>294</v>
      </c>
      <c r="C83" s="35">
        <v>73.89</v>
      </c>
      <c r="D83" s="35">
        <v>0</v>
      </c>
      <c r="E83" s="35">
        <v>73.89</v>
      </c>
      <c r="I83" s="35" t="s">
        <v>910</v>
      </c>
      <c r="J83" s="35"/>
      <c r="K83" s="35" t="s">
        <v>2520</v>
      </c>
      <c r="L83" s="35" t="s">
        <v>1112</v>
      </c>
      <c r="M83" s="35" t="s">
        <v>25</v>
      </c>
      <c r="N83" s="35"/>
      <c r="O83" s="35">
        <v>5</v>
      </c>
      <c r="P83" s="35" t="s">
        <v>886</v>
      </c>
      <c r="Q83" s="35" t="s">
        <v>138</v>
      </c>
      <c r="R83" s="35">
        <v>94.92</v>
      </c>
      <c r="S83" s="35">
        <v>1</v>
      </c>
      <c r="T83" s="35">
        <v>1</v>
      </c>
    </row>
    <row r="84" spans="2:20" ht="75">
      <c r="B84" s="35" t="s">
        <v>296</v>
      </c>
      <c r="C84" s="35">
        <v>183.65</v>
      </c>
      <c r="D84" s="35">
        <v>0</v>
      </c>
      <c r="E84" s="35">
        <v>183.65</v>
      </c>
      <c r="I84" s="35" t="s">
        <v>477</v>
      </c>
      <c r="J84" s="35"/>
      <c r="K84" s="35" t="s">
        <v>2505</v>
      </c>
      <c r="L84" s="35" t="s">
        <v>2645</v>
      </c>
      <c r="M84" s="35" t="s">
        <v>25</v>
      </c>
      <c r="N84" s="35"/>
      <c r="O84" s="35">
        <v>5</v>
      </c>
      <c r="P84" s="35" t="s">
        <v>886</v>
      </c>
      <c r="Q84" s="35" t="s">
        <v>138</v>
      </c>
      <c r="R84" s="35">
        <v>169.49</v>
      </c>
      <c r="S84" s="35">
        <v>1</v>
      </c>
      <c r="T84" s="35">
        <v>1</v>
      </c>
    </row>
    <row r="85" spans="2:20" ht="75">
      <c r="B85" s="35" t="s">
        <v>1654</v>
      </c>
      <c r="C85" s="35">
        <v>181.26</v>
      </c>
      <c r="D85" s="35">
        <v>0</v>
      </c>
      <c r="E85" s="35">
        <v>181.26</v>
      </c>
      <c r="I85" s="35" t="s">
        <v>477</v>
      </c>
      <c r="J85" s="35"/>
      <c r="K85" s="35" t="s">
        <v>2504</v>
      </c>
      <c r="L85" s="35" t="s">
        <v>2645</v>
      </c>
      <c r="M85" s="35" t="s">
        <v>25</v>
      </c>
      <c r="N85" s="35"/>
      <c r="O85" s="35">
        <v>5</v>
      </c>
      <c r="P85" s="35" t="s">
        <v>886</v>
      </c>
      <c r="Q85" s="35" t="s">
        <v>138</v>
      </c>
      <c r="R85" s="35">
        <v>33.049999999999997</v>
      </c>
      <c r="S85" s="35">
        <v>1</v>
      </c>
      <c r="T85" s="35">
        <v>1</v>
      </c>
    </row>
    <row r="86" spans="2:20" ht="75">
      <c r="B86" s="35" t="s">
        <v>1655</v>
      </c>
      <c r="C86" s="35">
        <v>1500</v>
      </c>
      <c r="D86" s="35">
        <v>270</v>
      </c>
      <c r="E86" s="35">
        <v>1770</v>
      </c>
      <c r="I86" s="35" t="s">
        <v>477</v>
      </c>
      <c r="J86" s="35"/>
      <c r="K86" s="35" t="s">
        <v>2503</v>
      </c>
      <c r="L86" s="35" t="s">
        <v>2645</v>
      </c>
      <c r="M86" s="35" t="s">
        <v>25</v>
      </c>
      <c r="N86" s="35"/>
      <c r="O86" s="35">
        <v>5</v>
      </c>
      <c r="P86" s="35" t="s">
        <v>886</v>
      </c>
      <c r="Q86" s="35" t="s">
        <v>138</v>
      </c>
      <c r="R86" s="35">
        <v>24.58</v>
      </c>
      <c r="S86" s="35">
        <v>1</v>
      </c>
      <c r="T86" s="35">
        <v>1</v>
      </c>
    </row>
    <row r="87" spans="2:20" ht="45">
      <c r="B87" s="35" t="s">
        <v>1656</v>
      </c>
      <c r="C87" s="35">
        <v>200</v>
      </c>
      <c r="D87" s="35">
        <v>36</v>
      </c>
      <c r="E87" s="35">
        <v>236</v>
      </c>
      <c r="I87" s="35" t="s">
        <v>477</v>
      </c>
      <c r="J87" s="35"/>
      <c r="K87" s="35" t="s">
        <v>2283</v>
      </c>
      <c r="L87" s="35" t="s">
        <v>1040</v>
      </c>
      <c r="M87" s="35" t="s">
        <v>25</v>
      </c>
      <c r="N87" s="35"/>
      <c r="O87" s="35">
        <v>5</v>
      </c>
      <c r="P87" s="35" t="s">
        <v>225</v>
      </c>
      <c r="Q87" s="35" t="s">
        <v>1045</v>
      </c>
      <c r="R87" s="35">
        <v>360</v>
      </c>
      <c r="S87" s="35">
        <v>1</v>
      </c>
      <c r="T87" s="35">
        <v>1</v>
      </c>
    </row>
    <row r="88" spans="2:20" ht="90">
      <c r="B88" s="35" t="s">
        <v>1657</v>
      </c>
      <c r="C88" s="35">
        <v>168.64</v>
      </c>
      <c r="D88" s="35">
        <v>30.36</v>
      </c>
      <c r="E88" s="35">
        <v>199</v>
      </c>
      <c r="I88" s="35" t="s">
        <v>477</v>
      </c>
      <c r="J88" s="35"/>
      <c r="K88" s="35" t="s">
        <v>2502</v>
      </c>
      <c r="L88" s="35" t="s">
        <v>2645</v>
      </c>
      <c r="M88" s="35" t="s">
        <v>25</v>
      </c>
      <c r="N88" s="35"/>
      <c r="O88" s="35">
        <v>5</v>
      </c>
      <c r="P88" s="35" t="s">
        <v>886</v>
      </c>
      <c r="Q88" s="35" t="s">
        <v>138</v>
      </c>
      <c r="R88" s="35">
        <v>194.07</v>
      </c>
      <c r="S88" s="35">
        <v>1</v>
      </c>
      <c r="T88" s="35">
        <v>1</v>
      </c>
    </row>
    <row r="89" spans="2:20" ht="30">
      <c r="B89" s="35" t="s">
        <v>1658</v>
      </c>
      <c r="C89" s="35">
        <v>87.29</v>
      </c>
      <c r="D89" s="35">
        <v>15.71</v>
      </c>
      <c r="E89" s="35">
        <v>103</v>
      </c>
      <c r="I89" s="35" t="s">
        <v>477</v>
      </c>
      <c r="J89" s="35" t="s">
        <v>2640</v>
      </c>
      <c r="K89" s="35" t="s">
        <v>2271</v>
      </c>
      <c r="L89" s="35" t="s">
        <v>149</v>
      </c>
      <c r="M89" s="35" t="s">
        <v>25</v>
      </c>
      <c r="N89" s="35"/>
      <c r="O89" s="35">
        <v>9</v>
      </c>
      <c r="P89" s="35" t="s">
        <v>478</v>
      </c>
      <c r="Q89" s="35" t="s">
        <v>138</v>
      </c>
      <c r="R89" s="35">
        <v>64.41</v>
      </c>
      <c r="S89" s="35">
        <v>1</v>
      </c>
      <c r="T89" s="35">
        <v>1</v>
      </c>
    </row>
    <row r="90" spans="2:20" ht="30">
      <c r="B90" s="35" t="s">
        <v>1659</v>
      </c>
      <c r="C90" s="35">
        <v>52.97</v>
      </c>
      <c r="D90" s="35">
        <v>9.5299999999999994</v>
      </c>
      <c r="E90" s="35">
        <v>62.5</v>
      </c>
      <c r="I90" s="35" t="s">
        <v>477</v>
      </c>
      <c r="J90" s="35" t="s">
        <v>2640</v>
      </c>
      <c r="K90" s="35" t="s">
        <v>2032</v>
      </c>
      <c r="L90" s="35" t="s">
        <v>149</v>
      </c>
      <c r="M90" s="35" t="s">
        <v>25</v>
      </c>
      <c r="N90" s="35"/>
      <c r="O90" s="35">
        <v>9</v>
      </c>
      <c r="P90" s="35" t="s">
        <v>478</v>
      </c>
      <c r="Q90" s="35" t="s">
        <v>138</v>
      </c>
      <c r="R90" s="35">
        <v>6.78</v>
      </c>
      <c r="S90" s="35">
        <v>1</v>
      </c>
      <c r="T90" s="35">
        <v>1</v>
      </c>
    </row>
    <row r="91" spans="2:20" ht="45">
      <c r="B91" s="35" t="s">
        <v>1660</v>
      </c>
      <c r="C91" s="35">
        <v>456</v>
      </c>
      <c r="D91" s="35">
        <v>82.08</v>
      </c>
      <c r="E91" s="35">
        <v>538.08000000000004</v>
      </c>
      <c r="I91" s="35" t="s">
        <v>405</v>
      </c>
      <c r="J91" s="35" t="s">
        <v>2643</v>
      </c>
      <c r="K91" s="35" t="s">
        <v>2004</v>
      </c>
      <c r="L91" s="35" t="s">
        <v>1199</v>
      </c>
      <c r="M91" s="35" t="s">
        <v>25</v>
      </c>
      <c r="N91" s="35"/>
      <c r="O91" s="35">
        <v>9</v>
      </c>
      <c r="P91" s="35" t="s">
        <v>406</v>
      </c>
      <c r="Q91" s="35" t="s">
        <v>138</v>
      </c>
      <c r="R91" s="35">
        <v>972.03</v>
      </c>
      <c r="S91" s="35">
        <v>1</v>
      </c>
      <c r="T91" s="35">
        <v>1</v>
      </c>
    </row>
    <row r="92" spans="2:20" ht="45">
      <c r="B92" s="35" t="s">
        <v>1661</v>
      </c>
      <c r="C92" s="35">
        <v>560</v>
      </c>
      <c r="D92" s="35">
        <v>0</v>
      </c>
      <c r="E92" s="35">
        <v>560</v>
      </c>
      <c r="I92" s="35" t="s">
        <v>545</v>
      </c>
      <c r="J92" s="35" t="s">
        <v>2639</v>
      </c>
      <c r="K92" s="35" t="s">
        <v>1444</v>
      </c>
      <c r="L92" s="35" t="s">
        <v>2645</v>
      </c>
      <c r="M92" s="35" t="s">
        <v>25</v>
      </c>
      <c r="N92" s="35"/>
      <c r="O92" s="35">
        <v>8</v>
      </c>
      <c r="P92" s="35" t="s">
        <v>546</v>
      </c>
      <c r="Q92" s="35" t="s">
        <v>138</v>
      </c>
      <c r="R92" s="35">
        <v>5255.82</v>
      </c>
      <c r="S92" s="35">
        <v>1</v>
      </c>
      <c r="T92" s="35">
        <v>1</v>
      </c>
    </row>
    <row r="93" spans="2:20" ht="60">
      <c r="B93" s="35" t="s">
        <v>1662</v>
      </c>
      <c r="C93" s="35">
        <v>6.19</v>
      </c>
      <c r="D93" s="35">
        <v>1.1100000000000001</v>
      </c>
      <c r="E93" s="35">
        <v>7.3</v>
      </c>
      <c r="I93" s="35" t="s">
        <v>510</v>
      </c>
      <c r="J93" s="35"/>
      <c r="K93" s="35" t="s">
        <v>1975</v>
      </c>
      <c r="L93" s="35" t="s">
        <v>1283</v>
      </c>
      <c r="M93" s="35" t="s">
        <v>25</v>
      </c>
      <c r="N93" s="35"/>
      <c r="O93" s="35">
        <v>8</v>
      </c>
      <c r="P93" s="35" t="s">
        <v>511</v>
      </c>
      <c r="Q93" s="35" t="s">
        <v>138</v>
      </c>
      <c r="R93" s="35">
        <v>75</v>
      </c>
      <c r="S93" s="35">
        <v>1</v>
      </c>
      <c r="T93" s="35">
        <v>1</v>
      </c>
    </row>
    <row r="94" spans="2:20" ht="60">
      <c r="B94" s="35" t="s">
        <v>361</v>
      </c>
      <c r="C94" s="35">
        <v>30</v>
      </c>
      <c r="D94" s="35">
        <v>0</v>
      </c>
      <c r="E94" s="35">
        <v>30</v>
      </c>
      <c r="I94" s="35" t="s">
        <v>510</v>
      </c>
      <c r="J94" s="35"/>
      <c r="K94" s="35" t="s">
        <v>1975</v>
      </c>
      <c r="L94" s="35" t="s">
        <v>1283</v>
      </c>
      <c r="M94" s="35" t="s">
        <v>25</v>
      </c>
      <c r="N94" s="35"/>
      <c r="O94" s="35">
        <v>8</v>
      </c>
      <c r="P94" s="35" t="s">
        <v>511</v>
      </c>
      <c r="Q94" s="35" t="s">
        <v>1045</v>
      </c>
      <c r="R94" s="35">
        <v>75</v>
      </c>
      <c r="S94" s="35">
        <v>1</v>
      </c>
      <c r="T94" s="35">
        <v>1</v>
      </c>
    </row>
    <row r="95" spans="2:20" ht="45">
      <c r="B95" s="35" t="s">
        <v>364</v>
      </c>
      <c r="C95" s="35">
        <v>217</v>
      </c>
      <c r="D95" s="35">
        <v>0</v>
      </c>
      <c r="E95" s="35">
        <v>217</v>
      </c>
      <c r="I95" s="35" t="s">
        <v>510</v>
      </c>
      <c r="J95" s="35"/>
      <c r="K95" s="35" t="s">
        <v>2283</v>
      </c>
      <c r="L95" s="35" t="s">
        <v>1040</v>
      </c>
      <c r="M95" s="35" t="s">
        <v>25</v>
      </c>
      <c r="N95" s="35"/>
      <c r="O95" s="35">
        <v>5</v>
      </c>
      <c r="P95" s="35" t="s">
        <v>225</v>
      </c>
      <c r="Q95" s="35" t="s">
        <v>1045</v>
      </c>
      <c r="R95" s="35">
        <v>3840</v>
      </c>
      <c r="S95" s="35">
        <v>1</v>
      </c>
      <c r="T95" s="35">
        <v>1</v>
      </c>
    </row>
    <row r="96" spans="2:20" ht="45">
      <c r="B96" s="35" t="s">
        <v>1663</v>
      </c>
      <c r="C96" s="35">
        <v>20.25</v>
      </c>
      <c r="D96" s="35">
        <v>3.65</v>
      </c>
      <c r="E96" s="35">
        <v>23.9</v>
      </c>
      <c r="I96" s="35" t="s">
        <v>885</v>
      </c>
      <c r="J96" s="35"/>
      <c r="K96" s="35" t="s">
        <v>2283</v>
      </c>
      <c r="L96" s="35" t="s">
        <v>1040</v>
      </c>
      <c r="M96" s="35" t="s">
        <v>25</v>
      </c>
      <c r="N96" s="35"/>
      <c r="O96" s="35">
        <v>5</v>
      </c>
      <c r="P96" s="35" t="s">
        <v>225</v>
      </c>
      <c r="Q96" s="35" t="s">
        <v>1045</v>
      </c>
      <c r="R96" s="35">
        <v>960</v>
      </c>
      <c r="S96" s="35">
        <v>1</v>
      </c>
      <c r="T96" s="35">
        <v>1</v>
      </c>
    </row>
    <row r="97" spans="2:20" ht="105">
      <c r="B97" s="35" t="s">
        <v>1663</v>
      </c>
      <c r="C97" s="35">
        <v>9.4700000000000006</v>
      </c>
      <c r="D97" s="35">
        <v>1.71</v>
      </c>
      <c r="E97" s="35">
        <v>11.18</v>
      </c>
      <c r="I97" s="35" t="s">
        <v>1004</v>
      </c>
      <c r="J97" s="35"/>
      <c r="K97" s="35" t="s">
        <v>2665</v>
      </c>
      <c r="L97" s="35" t="s">
        <v>1040</v>
      </c>
      <c r="M97" s="35" t="s">
        <v>25</v>
      </c>
      <c r="N97" s="35"/>
      <c r="O97" s="35">
        <v>4</v>
      </c>
      <c r="P97" s="35" t="s">
        <v>1005</v>
      </c>
      <c r="Q97" s="35" t="s">
        <v>138</v>
      </c>
      <c r="R97" s="35">
        <v>9657.44</v>
      </c>
      <c r="S97" s="35">
        <v>1</v>
      </c>
      <c r="T97" s="35">
        <v>1</v>
      </c>
    </row>
    <row r="98" spans="2:20" ht="45">
      <c r="B98" s="35" t="s">
        <v>1663</v>
      </c>
      <c r="C98" s="35">
        <v>8.39</v>
      </c>
      <c r="D98" s="35">
        <v>1.51</v>
      </c>
      <c r="E98" s="35">
        <v>9.9</v>
      </c>
      <c r="I98" s="35" t="s">
        <v>541</v>
      </c>
      <c r="J98" s="35"/>
      <c r="K98" s="35" t="s">
        <v>2278</v>
      </c>
      <c r="L98" s="35" t="s">
        <v>1040</v>
      </c>
      <c r="M98" s="35" t="s">
        <v>25</v>
      </c>
      <c r="N98" s="35"/>
      <c r="O98" s="35">
        <v>5</v>
      </c>
      <c r="P98" s="35" t="s">
        <v>225</v>
      </c>
      <c r="Q98" s="35" t="s">
        <v>1045</v>
      </c>
      <c r="R98" s="35">
        <v>362</v>
      </c>
      <c r="S98" s="35">
        <v>1</v>
      </c>
      <c r="T98" s="35">
        <v>1</v>
      </c>
    </row>
    <row r="99" spans="2:20" ht="30">
      <c r="B99" s="35" t="s">
        <v>2134</v>
      </c>
      <c r="C99" s="35">
        <v>108.05</v>
      </c>
      <c r="D99" s="35">
        <v>19.45</v>
      </c>
      <c r="E99" s="35">
        <v>127.5</v>
      </c>
      <c r="I99" s="35" t="s">
        <v>541</v>
      </c>
      <c r="J99" s="35" t="s">
        <v>2640</v>
      </c>
      <c r="K99" s="35" t="s">
        <v>2126</v>
      </c>
      <c r="L99" s="35" t="s">
        <v>1199</v>
      </c>
      <c r="M99" s="35" t="s">
        <v>25</v>
      </c>
      <c r="N99" s="35"/>
      <c r="O99" s="35">
        <v>4</v>
      </c>
      <c r="P99" s="35" t="s">
        <v>455</v>
      </c>
      <c r="Q99" s="35" t="s">
        <v>138</v>
      </c>
      <c r="R99" s="35">
        <v>1080</v>
      </c>
      <c r="S99" s="35">
        <v>1</v>
      </c>
      <c r="T99" s="35">
        <v>24</v>
      </c>
    </row>
    <row r="100" spans="2:20" ht="45">
      <c r="B100" s="35" t="s">
        <v>2134</v>
      </c>
      <c r="C100" s="35">
        <v>107.63</v>
      </c>
      <c r="D100" s="35">
        <v>19.37</v>
      </c>
      <c r="E100" s="35">
        <v>127</v>
      </c>
      <c r="I100" s="35" t="s">
        <v>541</v>
      </c>
      <c r="J100" s="35" t="s">
        <v>2647</v>
      </c>
      <c r="K100" s="35" t="s">
        <v>2048</v>
      </c>
      <c r="L100" s="35" t="s">
        <v>1040</v>
      </c>
      <c r="M100" s="35" t="s">
        <v>25</v>
      </c>
      <c r="N100" s="35"/>
      <c r="O100" s="35">
        <v>8</v>
      </c>
      <c r="P100" s="35" t="s">
        <v>171</v>
      </c>
      <c r="Q100" s="35" t="s">
        <v>1045</v>
      </c>
      <c r="R100" s="35">
        <v>2450</v>
      </c>
      <c r="S100" s="35">
        <v>1</v>
      </c>
      <c r="T100" s="35">
        <v>1</v>
      </c>
    </row>
    <row r="101" spans="2:20" ht="45">
      <c r="B101" s="35" t="s">
        <v>2134</v>
      </c>
      <c r="C101" s="35">
        <v>107.63</v>
      </c>
      <c r="D101" s="35">
        <v>19.37</v>
      </c>
      <c r="E101" s="35">
        <v>127</v>
      </c>
      <c r="I101" s="35" t="s">
        <v>539</v>
      </c>
      <c r="J101" s="35" t="s">
        <v>2647</v>
      </c>
      <c r="K101" s="35" t="s">
        <v>2048</v>
      </c>
      <c r="L101" s="35" t="s">
        <v>1040</v>
      </c>
      <c r="M101" s="35" t="s">
        <v>25</v>
      </c>
      <c r="N101" s="35"/>
      <c r="O101" s="35">
        <v>8</v>
      </c>
      <c r="P101" s="35" t="s">
        <v>171</v>
      </c>
      <c r="Q101" s="35" t="s">
        <v>1045</v>
      </c>
      <c r="R101" s="35">
        <v>850</v>
      </c>
      <c r="S101" s="35">
        <v>1</v>
      </c>
      <c r="T101" s="35">
        <v>1</v>
      </c>
    </row>
    <row r="102" spans="2:20" ht="45">
      <c r="B102" s="35" t="s">
        <v>2134</v>
      </c>
      <c r="C102" s="35">
        <v>107.67</v>
      </c>
      <c r="D102" s="35">
        <v>19.38</v>
      </c>
      <c r="E102" s="35">
        <v>127.05</v>
      </c>
      <c r="I102" s="35" t="s">
        <v>488</v>
      </c>
      <c r="J102" s="35" t="s">
        <v>2640</v>
      </c>
      <c r="K102" s="35" t="s">
        <v>1975</v>
      </c>
      <c r="L102" s="35" t="s">
        <v>1040</v>
      </c>
      <c r="M102" s="35" t="s">
        <v>25</v>
      </c>
      <c r="N102" s="35"/>
      <c r="O102" s="35">
        <v>9</v>
      </c>
      <c r="P102" s="35" t="s">
        <v>171</v>
      </c>
      <c r="Q102" s="35" t="s">
        <v>1045</v>
      </c>
      <c r="R102" s="35">
        <v>2450</v>
      </c>
      <c r="S102" s="35">
        <v>1</v>
      </c>
      <c r="T102" s="35">
        <v>1</v>
      </c>
    </row>
    <row r="103" spans="2:20" ht="30">
      <c r="B103" s="35" t="s">
        <v>2134</v>
      </c>
      <c r="C103" s="35">
        <v>271.19</v>
      </c>
      <c r="D103" s="35">
        <v>48.81</v>
      </c>
      <c r="E103" s="35">
        <v>320</v>
      </c>
      <c r="I103" s="35" t="s">
        <v>488</v>
      </c>
      <c r="J103" s="35" t="s">
        <v>2124</v>
      </c>
      <c r="K103" s="35" t="s">
        <v>2012</v>
      </c>
      <c r="L103" s="35" t="s">
        <v>1199</v>
      </c>
      <c r="M103" s="35" t="s">
        <v>25</v>
      </c>
      <c r="N103" s="35"/>
      <c r="O103" s="35">
        <v>8</v>
      </c>
      <c r="P103" s="35" t="s">
        <v>455</v>
      </c>
      <c r="Q103" s="35" t="s">
        <v>138</v>
      </c>
      <c r="R103" s="35">
        <v>1350</v>
      </c>
      <c r="S103" s="35">
        <v>1</v>
      </c>
      <c r="T103" s="35">
        <v>30</v>
      </c>
    </row>
    <row r="104" spans="2:20" ht="45">
      <c r="B104" s="35" t="s">
        <v>2134</v>
      </c>
      <c r="C104" s="35">
        <v>206.82</v>
      </c>
      <c r="D104" s="35">
        <v>37.229999999999997</v>
      </c>
      <c r="E104" s="35">
        <v>244.05</v>
      </c>
      <c r="I104" s="35" t="s">
        <v>868</v>
      </c>
      <c r="J104" s="35" t="s">
        <v>2124</v>
      </c>
      <c r="K104" s="35" t="s">
        <v>2283</v>
      </c>
      <c r="L104" s="35" t="s">
        <v>1040</v>
      </c>
      <c r="M104" s="35" t="s">
        <v>25</v>
      </c>
      <c r="N104" s="35"/>
      <c r="O104" s="35">
        <v>6</v>
      </c>
      <c r="P104" s="35" t="s">
        <v>225</v>
      </c>
      <c r="Q104" s="35" t="s">
        <v>1045</v>
      </c>
      <c r="R104" s="35">
        <v>2200</v>
      </c>
      <c r="S104" s="35">
        <v>1</v>
      </c>
      <c r="T104" s="35">
        <v>1</v>
      </c>
    </row>
    <row r="105" spans="2:20" ht="45">
      <c r="B105" s="35" t="s">
        <v>2134</v>
      </c>
      <c r="C105" s="35">
        <v>206.78</v>
      </c>
      <c r="D105" s="35">
        <v>37.22</v>
      </c>
      <c r="E105" s="35">
        <v>244</v>
      </c>
      <c r="I105" s="35" t="s">
        <v>867</v>
      </c>
      <c r="J105" s="35" t="s">
        <v>2124</v>
      </c>
      <c r="K105" s="35" t="s">
        <v>2283</v>
      </c>
      <c r="L105" s="35" t="s">
        <v>1040</v>
      </c>
      <c r="M105" s="35" t="s">
        <v>25</v>
      </c>
      <c r="N105" s="35"/>
      <c r="O105" s="35">
        <v>6</v>
      </c>
      <c r="P105" s="35" t="s">
        <v>225</v>
      </c>
      <c r="Q105" s="35" t="s">
        <v>138</v>
      </c>
      <c r="R105" s="35">
        <v>3420</v>
      </c>
      <c r="S105" s="35">
        <v>1</v>
      </c>
      <c r="T105" s="35">
        <v>1</v>
      </c>
    </row>
    <row r="106" spans="2:20" ht="30">
      <c r="B106" s="35" t="s">
        <v>2134</v>
      </c>
      <c r="C106" s="35">
        <v>206.95</v>
      </c>
      <c r="D106" s="35">
        <v>37.25</v>
      </c>
      <c r="E106" s="35">
        <v>244.2</v>
      </c>
      <c r="I106" s="35" t="s">
        <v>454</v>
      </c>
      <c r="J106" s="35" t="s">
        <v>2124</v>
      </c>
      <c r="K106" s="35" t="s">
        <v>2012</v>
      </c>
      <c r="L106" s="35" t="s">
        <v>1199</v>
      </c>
      <c r="M106" s="35" t="s">
        <v>25</v>
      </c>
      <c r="N106" s="35"/>
      <c r="O106" s="35">
        <v>9</v>
      </c>
      <c r="P106" s="35" t="s">
        <v>455</v>
      </c>
      <c r="Q106" s="35" t="s">
        <v>138</v>
      </c>
      <c r="R106" s="35">
        <v>1350</v>
      </c>
      <c r="S106" s="35">
        <v>1</v>
      </c>
      <c r="T106" s="35">
        <v>30</v>
      </c>
    </row>
    <row r="107" spans="2:20" ht="45">
      <c r="B107" s="35" t="s">
        <v>2134</v>
      </c>
      <c r="C107" s="35">
        <v>82.2</v>
      </c>
      <c r="D107" s="35">
        <v>14.8</v>
      </c>
      <c r="E107" s="35">
        <v>97</v>
      </c>
      <c r="I107" s="35" t="s">
        <v>454</v>
      </c>
      <c r="J107" s="35" t="s">
        <v>2124</v>
      </c>
      <c r="K107" s="35" t="s">
        <v>2278</v>
      </c>
      <c r="L107" s="35" t="s">
        <v>1040</v>
      </c>
      <c r="M107" s="35" t="s">
        <v>25</v>
      </c>
      <c r="N107" s="35"/>
      <c r="O107" s="35">
        <v>6</v>
      </c>
      <c r="P107" s="35" t="s">
        <v>225</v>
      </c>
      <c r="Q107" s="35" t="s">
        <v>1045</v>
      </c>
      <c r="R107" s="35">
        <v>261</v>
      </c>
      <c r="S107" s="35">
        <v>1</v>
      </c>
      <c r="T107" s="35">
        <v>1</v>
      </c>
    </row>
    <row r="108" spans="2:20" ht="45">
      <c r="B108" s="35" t="s">
        <v>2134</v>
      </c>
      <c r="C108" s="35">
        <v>82.2</v>
      </c>
      <c r="D108" s="35">
        <v>14.8</v>
      </c>
      <c r="E108" s="35">
        <v>97</v>
      </c>
      <c r="I108" s="35" t="s">
        <v>823</v>
      </c>
      <c r="J108" s="35" t="s">
        <v>2124</v>
      </c>
      <c r="K108" s="35" t="s">
        <v>2283</v>
      </c>
      <c r="L108" s="35" t="s">
        <v>1040</v>
      </c>
      <c r="M108" s="35" t="s">
        <v>25</v>
      </c>
      <c r="N108" s="35"/>
      <c r="O108" s="35">
        <v>6</v>
      </c>
      <c r="P108" s="35" t="s">
        <v>225</v>
      </c>
      <c r="Q108" s="35" t="s">
        <v>1045</v>
      </c>
      <c r="R108" s="35">
        <v>360</v>
      </c>
      <c r="S108" s="35">
        <v>1</v>
      </c>
      <c r="T108" s="35">
        <v>1</v>
      </c>
    </row>
    <row r="109" spans="2:20" ht="45">
      <c r="B109" s="35" t="s">
        <v>2134</v>
      </c>
      <c r="C109" s="35">
        <v>107.63</v>
      </c>
      <c r="D109" s="35">
        <v>19.37</v>
      </c>
      <c r="E109" s="35">
        <v>127</v>
      </c>
      <c r="I109" s="35" t="s">
        <v>812</v>
      </c>
      <c r="J109" s="35" t="s">
        <v>2124</v>
      </c>
      <c r="K109" s="35" t="s">
        <v>2283</v>
      </c>
      <c r="L109" s="35" t="s">
        <v>1040</v>
      </c>
      <c r="M109" s="35" t="s">
        <v>25</v>
      </c>
      <c r="N109" s="35"/>
      <c r="O109" s="35">
        <v>6</v>
      </c>
      <c r="P109" s="35" t="s">
        <v>225</v>
      </c>
      <c r="Q109" s="35" t="s">
        <v>1045</v>
      </c>
      <c r="R109" s="35">
        <v>480</v>
      </c>
      <c r="S109" s="35">
        <v>1</v>
      </c>
      <c r="T109" s="35">
        <v>4</v>
      </c>
    </row>
    <row r="110" spans="2:20" ht="45">
      <c r="B110" s="35" t="s">
        <v>2134</v>
      </c>
      <c r="C110" s="35">
        <v>107.63</v>
      </c>
      <c r="D110" s="35">
        <v>19.37</v>
      </c>
      <c r="E110" s="35">
        <v>127</v>
      </c>
      <c r="I110" s="35" t="s">
        <v>795</v>
      </c>
      <c r="J110" s="35" t="s">
        <v>2124</v>
      </c>
      <c r="K110" s="35" t="s">
        <v>2283</v>
      </c>
      <c r="L110" s="35" t="s">
        <v>1040</v>
      </c>
      <c r="M110" s="35" t="s">
        <v>25</v>
      </c>
      <c r="N110" s="35"/>
      <c r="O110" s="35">
        <v>6</v>
      </c>
      <c r="P110" s="35" t="s">
        <v>225</v>
      </c>
      <c r="Q110" s="35" t="s">
        <v>1045</v>
      </c>
      <c r="R110" s="35">
        <v>360</v>
      </c>
      <c r="S110" s="35">
        <v>1</v>
      </c>
      <c r="T110" s="35">
        <v>3</v>
      </c>
    </row>
    <row r="111" spans="2:20" ht="45">
      <c r="B111" s="35" t="s">
        <v>2134</v>
      </c>
      <c r="C111" s="35">
        <v>107.12</v>
      </c>
      <c r="D111" s="35">
        <v>19.28</v>
      </c>
      <c r="E111" s="35">
        <v>126.4</v>
      </c>
      <c r="I111" s="35" t="s">
        <v>783</v>
      </c>
      <c r="J111" s="35" t="s">
        <v>2124</v>
      </c>
      <c r="K111" s="35" t="s">
        <v>2006</v>
      </c>
      <c r="L111" s="35" t="s">
        <v>1040</v>
      </c>
      <c r="M111" s="35" t="s">
        <v>25</v>
      </c>
      <c r="N111" s="35"/>
      <c r="O111" s="35">
        <v>6</v>
      </c>
      <c r="P111" s="35" t="s">
        <v>225</v>
      </c>
      <c r="Q111" s="35" t="s">
        <v>1181</v>
      </c>
      <c r="R111" s="35">
        <v>960</v>
      </c>
      <c r="S111" s="35">
        <v>1</v>
      </c>
      <c r="T111" s="35">
        <v>8</v>
      </c>
    </row>
    <row r="112" spans="2:20" ht="45">
      <c r="B112" s="35" t="s">
        <v>2134</v>
      </c>
      <c r="C112" s="35">
        <v>95.85</v>
      </c>
      <c r="D112" s="35">
        <v>17.25</v>
      </c>
      <c r="E112" s="35">
        <v>113.1</v>
      </c>
      <c r="I112" s="35" t="s">
        <v>782</v>
      </c>
      <c r="J112" s="35" t="s">
        <v>2124</v>
      </c>
      <c r="K112" s="35" t="s">
        <v>2155</v>
      </c>
      <c r="L112" s="35" t="s">
        <v>1040</v>
      </c>
      <c r="M112" s="35" t="s">
        <v>25</v>
      </c>
      <c r="N112" s="35"/>
      <c r="O112" s="35">
        <v>6</v>
      </c>
      <c r="P112" s="35" t="s">
        <v>225</v>
      </c>
      <c r="Q112" s="35" t="s">
        <v>1045</v>
      </c>
      <c r="R112" s="35">
        <v>600</v>
      </c>
      <c r="S112" s="35">
        <v>1</v>
      </c>
      <c r="T112" s="35">
        <v>2</v>
      </c>
    </row>
    <row r="113" spans="2:20" ht="30">
      <c r="B113" s="35" t="s">
        <v>2134</v>
      </c>
      <c r="C113" s="35">
        <v>95.85</v>
      </c>
      <c r="D113" s="35">
        <v>17.25</v>
      </c>
      <c r="E113" s="35">
        <v>113.1</v>
      </c>
      <c r="I113" s="35" t="s">
        <v>499</v>
      </c>
      <c r="J113" s="35" t="s">
        <v>2647</v>
      </c>
      <c r="K113" s="35" t="s">
        <v>1274</v>
      </c>
      <c r="L113" s="35" t="s">
        <v>1112</v>
      </c>
      <c r="M113" s="35" t="s">
        <v>25</v>
      </c>
      <c r="N113" s="35"/>
      <c r="O113" s="35">
        <v>8</v>
      </c>
      <c r="P113" s="35" t="s">
        <v>500</v>
      </c>
      <c r="Q113" s="35" t="s">
        <v>138</v>
      </c>
      <c r="R113" s="35">
        <v>0</v>
      </c>
      <c r="S113" s="35">
        <v>1</v>
      </c>
      <c r="T113" s="35">
        <v>1</v>
      </c>
    </row>
    <row r="114" spans="2:20" ht="45">
      <c r="B114" s="35" t="s">
        <v>2134</v>
      </c>
      <c r="C114" s="35">
        <v>96.61</v>
      </c>
      <c r="D114" s="35">
        <v>17.39</v>
      </c>
      <c r="E114" s="35">
        <v>114</v>
      </c>
      <c r="I114" s="35" t="s">
        <v>774</v>
      </c>
      <c r="J114" s="35" t="s">
        <v>2124</v>
      </c>
      <c r="K114" s="35" t="s">
        <v>2155</v>
      </c>
      <c r="L114" s="35" t="s">
        <v>1040</v>
      </c>
      <c r="M114" s="35" t="s">
        <v>25</v>
      </c>
      <c r="N114" s="35"/>
      <c r="O114" s="35">
        <v>7</v>
      </c>
      <c r="P114" s="35" t="s">
        <v>225</v>
      </c>
      <c r="Q114" s="35" t="s">
        <v>1045</v>
      </c>
      <c r="R114" s="35">
        <v>2400</v>
      </c>
      <c r="S114" s="35">
        <v>2</v>
      </c>
      <c r="T114" s="35">
        <v>8</v>
      </c>
    </row>
    <row r="115" spans="2:20" ht="45">
      <c r="B115" s="35" t="s">
        <v>2134</v>
      </c>
      <c r="C115" s="35">
        <v>74.069999999999993</v>
      </c>
      <c r="D115" s="35">
        <v>13.33</v>
      </c>
      <c r="E115" s="35">
        <v>87.4</v>
      </c>
      <c r="I115" s="35" t="s">
        <v>752</v>
      </c>
      <c r="J115" s="35" t="s">
        <v>2124</v>
      </c>
      <c r="K115" s="35" t="s">
        <v>2283</v>
      </c>
      <c r="L115" s="35" t="s">
        <v>1040</v>
      </c>
      <c r="M115" s="35" t="s">
        <v>25</v>
      </c>
      <c r="N115" s="35"/>
      <c r="O115" s="35">
        <v>7</v>
      </c>
      <c r="P115" s="35" t="s">
        <v>225</v>
      </c>
      <c r="Q115" s="35" t="s">
        <v>1045</v>
      </c>
      <c r="R115" s="35">
        <v>1080</v>
      </c>
      <c r="S115" s="35">
        <v>1</v>
      </c>
      <c r="T115" s="35">
        <v>9</v>
      </c>
    </row>
    <row r="116" spans="2:20" ht="45">
      <c r="B116" s="35" t="s">
        <v>2134</v>
      </c>
      <c r="C116" s="35">
        <v>74.239999999999995</v>
      </c>
      <c r="D116" s="35">
        <v>13.36</v>
      </c>
      <c r="E116" s="35">
        <v>87.6</v>
      </c>
      <c r="I116" s="35" t="s">
        <v>751</v>
      </c>
      <c r="J116" s="35" t="s">
        <v>2124</v>
      </c>
      <c r="K116" s="35" t="s">
        <v>2155</v>
      </c>
      <c r="L116" s="35" t="s">
        <v>1040</v>
      </c>
      <c r="M116" s="35" t="s">
        <v>25</v>
      </c>
      <c r="N116" s="35"/>
      <c r="O116" s="35">
        <v>7</v>
      </c>
      <c r="P116" s="35" t="s">
        <v>225</v>
      </c>
      <c r="Q116" s="35" t="s">
        <v>1045</v>
      </c>
      <c r="R116" s="35">
        <v>2400</v>
      </c>
      <c r="S116" s="35">
        <v>1</v>
      </c>
      <c r="T116" s="35">
        <v>8</v>
      </c>
    </row>
    <row r="117" spans="2:20" ht="45">
      <c r="B117" s="35" t="s">
        <v>2134</v>
      </c>
      <c r="C117" s="35">
        <v>73.73</v>
      </c>
      <c r="D117" s="35">
        <v>13.27</v>
      </c>
      <c r="E117" s="35">
        <v>87</v>
      </c>
      <c r="I117" s="35" t="s">
        <v>726</v>
      </c>
      <c r="J117" s="35" t="s">
        <v>2124</v>
      </c>
      <c r="K117" s="35" t="s">
        <v>2283</v>
      </c>
      <c r="L117" s="35" t="s">
        <v>1040</v>
      </c>
      <c r="M117" s="35" t="s">
        <v>25</v>
      </c>
      <c r="N117" s="35"/>
      <c r="O117" s="35">
        <v>7</v>
      </c>
      <c r="P117" s="35" t="s">
        <v>225</v>
      </c>
      <c r="Q117" s="35" t="s">
        <v>1045</v>
      </c>
      <c r="R117" s="35">
        <v>600</v>
      </c>
      <c r="S117" s="35">
        <v>1</v>
      </c>
      <c r="T117" s="35">
        <v>5</v>
      </c>
    </row>
    <row r="118" spans="2:20" ht="30">
      <c r="B118" s="35" t="s">
        <v>2134</v>
      </c>
      <c r="C118" s="35">
        <v>74.239999999999995</v>
      </c>
      <c r="D118" s="35">
        <v>13.36</v>
      </c>
      <c r="E118" s="35">
        <v>87.6</v>
      </c>
      <c r="I118" s="35" t="s">
        <v>1010</v>
      </c>
      <c r="J118" s="35" t="s">
        <v>2643</v>
      </c>
      <c r="K118" s="35" t="s">
        <v>2131</v>
      </c>
      <c r="L118" s="35" t="s">
        <v>2661</v>
      </c>
      <c r="M118" s="35" t="s">
        <v>25</v>
      </c>
      <c r="N118" s="35"/>
      <c r="O118" s="35">
        <v>4</v>
      </c>
      <c r="P118" s="35" t="s">
        <v>1011</v>
      </c>
      <c r="Q118" s="35" t="s">
        <v>138</v>
      </c>
      <c r="R118" s="35">
        <v>825</v>
      </c>
      <c r="S118" s="35">
        <v>1</v>
      </c>
      <c r="T118" s="35">
        <v>1</v>
      </c>
    </row>
    <row r="119" spans="2:20" ht="45">
      <c r="B119" s="35" t="s">
        <v>382</v>
      </c>
      <c r="C119" s="35">
        <v>1317.5</v>
      </c>
      <c r="D119" s="35">
        <v>0</v>
      </c>
      <c r="E119" s="35">
        <v>1317.5</v>
      </c>
      <c r="I119" s="35" t="s">
        <v>697</v>
      </c>
      <c r="J119" s="35" t="s">
        <v>2124</v>
      </c>
      <c r="K119" s="35" t="s">
        <v>2283</v>
      </c>
      <c r="L119" s="35" t="s">
        <v>1040</v>
      </c>
      <c r="M119" s="35" t="s">
        <v>25</v>
      </c>
      <c r="N119" s="35"/>
      <c r="O119" s="35">
        <v>7</v>
      </c>
      <c r="P119" s="35" t="s">
        <v>225</v>
      </c>
      <c r="Q119" s="35" t="s">
        <v>1045</v>
      </c>
      <c r="R119" s="35">
        <v>900</v>
      </c>
      <c r="S119" s="35">
        <v>1</v>
      </c>
      <c r="T119" s="35">
        <v>6</v>
      </c>
    </row>
    <row r="120" spans="2:20" ht="45">
      <c r="B120" s="35" t="s">
        <v>1665</v>
      </c>
      <c r="C120" s="35">
        <v>33.5</v>
      </c>
      <c r="D120" s="35">
        <v>6.03</v>
      </c>
      <c r="E120" s="35">
        <v>39.53</v>
      </c>
      <c r="I120" s="35" t="s">
        <v>696</v>
      </c>
      <c r="J120" s="35" t="s">
        <v>2124</v>
      </c>
      <c r="K120" s="35" t="s">
        <v>2283</v>
      </c>
      <c r="L120" s="35" t="s">
        <v>1040</v>
      </c>
      <c r="M120" s="35" t="s">
        <v>25</v>
      </c>
      <c r="N120" s="35"/>
      <c r="O120" s="35">
        <v>7</v>
      </c>
      <c r="P120" s="35" t="s">
        <v>225</v>
      </c>
      <c r="Q120" s="35" t="s">
        <v>138</v>
      </c>
      <c r="R120" s="35">
        <v>240</v>
      </c>
      <c r="S120" s="35">
        <v>1</v>
      </c>
      <c r="T120" s="35">
        <v>1</v>
      </c>
    </row>
    <row r="121" spans="2:20" ht="30">
      <c r="B121" s="35" t="s">
        <v>302</v>
      </c>
      <c r="C121" s="35">
        <v>200.4</v>
      </c>
      <c r="D121" s="35">
        <v>0</v>
      </c>
      <c r="E121" s="35">
        <v>200.4</v>
      </c>
      <c r="I121" s="35" t="s">
        <v>648</v>
      </c>
      <c r="J121" s="35" t="s">
        <v>2643</v>
      </c>
      <c r="K121" s="35" t="s">
        <v>2060</v>
      </c>
      <c r="L121" s="35" t="s">
        <v>1387</v>
      </c>
      <c r="M121" s="35" t="s">
        <v>25</v>
      </c>
      <c r="N121" s="35"/>
      <c r="O121" s="35">
        <v>7</v>
      </c>
      <c r="P121" s="35" t="s">
        <v>654</v>
      </c>
      <c r="Q121" s="35" t="s">
        <v>138</v>
      </c>
      <c r="R121" s="35">
        <v>593.22</v>
      </c>
      <c r="S121" s="35">
        <v>1</v>
      </c>
      <c r="T121" s="35">
        <v>1</v>
      </c>
    </row>
    <row r="122" spans="2:20" ht="45">
      <c r="B122" s="35" t="s">
        <v>302</v>
      </c>
      <c r="C122" s="35">
        <v>111.8</v>
      </c>
      <c r="D122" s="35">
        <v>0</v>
      </c>
      <c r="E122" s="35">
        <v>111.8</v>
      </c>
      <c r="I122" s="35" t="s">
        <v>648</v>
      </c>
      <c r="J122" s="35" t="s">
        <v>2124</v>
      </c>
      <c r="K122" s="35" t="s">
        <v>2283</v>
      </c>
      <c r="L122" s="35" t="s">
        <v>1040</v>
      </c>
      <c r="M122" s="35" t="s">
        <v>25</v>
      </c>
      <c r="N122" s="35"/>
      <c r="O122" s="35">
        <v>7</v>
      </c>
      <c r="P122" s="35" t="s">
        <v>225</v>
      </c>
      <c r="Q122" s="35" t="s">
        <v>1045</v>
      </c>
      <c r="R122" s="35">
        <v>3520</v>
      </c>
      <c r="S122" s="35">
        <v>1</v>
      </c>
      <c r="T122" s="35">
        <v>1</v>
      </c>
    </row>
    <row r="123" spans="2:20" ht="45">
      <c r="B123" s="35" t="s">
        <v>302</v>
      </c>
      <c r="C123" s="35">
        <v>471.2</v>
      </c>
      <c r="D123" s="35">
        <v>0</v>
      </c>
      <c r="E123" s="35">
        <v>471.2</v>
      </c>
      <c r="I123" s="35" t="s">
        <v>605</v>
      </c>
      <c r="J123" s="35" t="s">
        <v>2124</v>
      </c>
      <c r="K123" s="35" t="s">
        <v>2155</v>
      </c>
      <c r="L123" s="35" t="s">
        <v>1040</v>
      </c>
      <c r="M123" s="35" t="s">
        <v>25</v>
      </c>
      <c r="N123" s="35"/>
      <c r="O123" s="35">
        <v>8</v>
      </c>
      <c r="P123" s="35" t="s">
        <v>225</v>
      </c>
      <c r="Q123" s="35" t="s">
        <v>1045</v>
      </c>
      <c r="R123" s="35">
        <v>600</v>
      </c>
      <c r="S123" s="35">
        <v>1</v>
      </c>
      <c r="T123" s="35">
        <v>1</v>
      </c>
    </row>
    <row r="124" spans="2:20" ht="45">
      <c r="B124" s="35" t="s">
        <v>309</v>
      </c>
      <c r="C124" s="35">
        <v>20.9</v>
      </c>
      <c r="D124" s="35">
        <v>0</v>
      </c>
      <c r="E124" s="35">
        <v>20.9</v>
      </c>
      <c r="I124" s="35" t="s">
        <v>556</v>
      </c>
      <c r="J124" s="35" t="s">
        <v>2124</v>
      </c>
      <c r="K124" s="35" t="s">
        <v>2283</v>
      </c>
      <c r="L124" s="35" t="s">
        <v>1040</v>
      </c>
      <c r="M124" s="35" t="s">
        <v>25</v>
      </c>
      <c r="N124" s="35"/>
      <c r="O124" s="35">
        <v>8</v>
      </c>
      <c r="P124" s="35" t="s">
        <v>225</v>
      </c>
      <c r="Q124" s="35" t="s">
        <v>1045</v>
      </c>
      <c r="R124" s="35">
        <v>1200</v>
      </c>
      <c r="S124" s="35">
        <v>1</v>
      </c>
      <c r="T124" s="35">
        <v>10</v>
      </c>
    </row>
    <row r="125" spans="2:20" ht="45">
      <c r="B125" s="35" t="s">
        <v>1666</v>
      </c>
      <c r="C125" s="35">
        <v>240</v>
      </c>
      <c r="D125" s="35">
        <v>43.2</v>
      </c>
      <c r="E125" s="35">
        <v>283.2</v>
      </c>
      <c r="I125" s="35" t="s">
        <v>524</v>
      </c>
      <c r="J125" s="35" t="s">
        <v>2124</v>
      </c>
      <c r="K125" s="35" t="s">
        <v>2283</v>
      </c>
      <c r="L125" s="35" t="s">
        <v>1040</v>
      </c>
      <c r="M125" s="35" t="s">
        <v>25</v>
      </c>
      <c r="N125" s="35"/>
      <c r="O125" s="35">
        <v>8</v>
      </c>
      <c r="P125" s="35" t="s">
        <v>225</v>
      </c>
      <c r="Q125" s="35" t="s">
        <v>1045</v>
      </c>
      <c r="R125" s="35">
        <v>1360</v>
      </c>
      <c r="S125" s="35">
        <v>1</v>
      </c>
      <c r="T125" s="35">
        <v>1</v>
      </c>
    </row>
    <row r="126" spans="2:20" ht="45">
      <c r="B126" s="35" t="s">
        <v>391</v>
      </c>
      <c r="C126" s="35">
        <v>2076.27</v>
      </c>
      <c r="D126" s="35">
        <v>373.73</v>
      </c>
      <c r="E126" s="35">
        <v>2450</v>
      </c>
      <c r="I126" s="35" t="s">
        <v>492</v>
      </c>
      <c r="J126" s="35" t="s">
        <v>2124</v>
      </c>
      <c r="K126" s="35" t="s">
        <v>2283</v>
      </c>
      <c r="L126" s="35" t="s">
        <v>1040</v>
      </c>
      <c r="M126" s="35" t="s">
        <v>25</v>
      </c>
      <c r="N126" s="35"/>
      <c r="O126" s="35">
        <v>9</v>
      </c>
      <c r="P126" s="35" t="s">
        <v>225</v>
      </c>
      <c r="Q126" s="35" t="s">
        <v>1045</v>
      </c>
      <c r="R126" s="35">
        <v>2840</v>
      </c>
      <c r="S126" s="35">
        <v>1</v>
      </c>
      <c r="T126" s="35">
        <v>1</v>
      </c>
    </row>
    <row r="127" spans="2:20" ht="30">
      <c r="B127" s="35" t="s">
        <v>359</v>
      </c>
      <c r="C127" s="35">
        <v>30</v>
      </c>
      <c r="D127" s="35">
        <v>0</v>
      </c>
      <c r="E127" s="35">
        <v>30</v>
      </c>
      <c r="I127" s="35" t="s">
        <v>486</v>
      </c>
      <c r="J127" s="35" t="s">
        <v>2639</v>
      </c>
      <c r="K127" s="35" t="s">
        <v>2237</v>
      </c>
      <c r="L127" s="35" t="s">
        <v>1050</v>
      </c>
      <c r="M127" s="35" t="s">
        <v>25</v>
      </c>
      <c r="N127" s="35"/>
      <c r="O127" s="35">
        <v>9</v>
      </c>
      <c r="P127" s="35" t="s">
        <v>225</v>
      </c>
      <c r="Q127" s="35" t="s">
        <v>138</v>
      </c>
      <c r="R127" s="35">
        <v>40</v>
      </c>
      <c r="S127" s="35">
        <v>1</v>
      </c>
      <c r="T127" s="35">
        <v>1</v>
      </c>
    </row>
    <row r="128" spans="2:20" ht="30">
      <c r="B128" s="35" t="s">
        <v>1667</v>
      </c>
      <c r="C128" s="35">
        <v>528.27</v>
      </c>
      <c r="D128" s="35">
        <v>95.08</v>
      </c>
      <c r="E128" s="35">
        <v>623.34</v>
      </c>
      <c r="I128" s="35" t="s">
        <v>997</v>
      </c>
      <c r="J128" s="35" t="s">
        <v>2647</v>
      </c>
      <c r="K128" s="35" t="s">
        <v>2664</v>
      </c>
      <c r="L128" s="35" t="s">
        <v>1387</v>
      </c>
      <c r="M128" s="35" t="s">
        <v>25</v>
      </c>
      <c r="N128" s="35"/>
      <c r="O128" s="35">
        <v>4</v>
      </c>
      <c r="P128" s="35" t="s">
        <v>440</v>
      </c>
      <c r="Q128" s="35" t="s">
        <v>138</v>
      </c>
      <c r="R128" s="35">
        <v>220</v>
      </c>
      <c r="S128" s="35">
        <v>1</v>
      </c>
      <c r="T128" s="35">
        <v>100</v>
      </c>
    </row>
    <row r="129" spans="2:20" ht="30">
      <c r="B129" s="35" t="s">
        <v>1668</v>
      </c>
      <c r="C129" s="35">
        <v>528.03</v>
      </c>
      <c r="D129" s="35">
        <v>95.04</v>
      </c>
      <c r="E129" s="35">
        <v>623.07000000000005</v>
      </c>
      <c r="I129" s="35" t="s">
        <v>900</v>
      </c>
      <c r="J129" s="35"/>
      <c r="K129" s="35" t="s">
        <v>2664</v>
      </c>
      <c r="L129" s="35" t="s">
        <v>1331</v>
      </c>
      <c r="M129" s="35" t="s">
        <v>25</v>
      </c>
      <c r="N129" s="35"/>
      <c r="O129" s="35">
        <v>5</v>
      </c>
      <c r="P129" s="35" t="s">
        <v>440</v>
      </c>
      <c r="Q129" s="35" t="s">
        <v>138</v>
      </c>
      <c r="R129" s="35">
        <v>220</v>
      </c>
      <c r="S129" s="35">
        <v>1</v>
      </c>
      <c r="T129" s="35">
        <v>100</v>
      </c>
    </row>
    <row r="130" spans="2:20" ht="30">
      <c r="B130" s="35" t="s">
        <v>1669</v>
      </c>
      <c r="C130" s="35">
        <v>528.03</v>
      </c>
      <c r="D130" s="35">
        <v>95.04</v>
      </c>
      <c r="E130" s="35">
        <v>623.07000000000005</v>
      </c>
      <c r="I130" s="35" t="s">
        <v>442</v>
      </c>
      <c r="J130" s="35" t="s">
        <v>2647</v>
      </c>
      <c r="K130" s="35" t="s">
        <v>2664</v>
      </c>
      <c r="L130" s="35" t="s">
        <v>149</v>
      </c>
      <c r="M130" s="35" t="s">
        <v>25</v>
      </c>
      <c r="N130" s="35"/>
      <c r="O130" s="35">
        <v>6</v>
      </c>
      <c r="P130" s="35" t="s">
        <v>440</v>
      </c>
      <c r="Q130" s="35" t="s">
        <v>138</v>
      </c>
      <c r="R130" s="35">
        <v>300</v>
      </c>
      <c r="S130" s="35">
        <v>1</v>
      </c>
      <c r="T130" s="35">
        <v>1</v>
      </c>
    </row>
    <row r="131" spans="2:20" ht="45">
      <c r="B131" s="35" t="s">
        <v>1670</v>
      </c>
      <c r="C131" s="35">
        <v>528.03</v>
      </c>
      <c r="D131" s="35">
        <v>95.04</v>
      </c>
      <c r="E131" s="35">
        <v>623.07000000000005</v>
      </c>
      <c r="I131" s="35" t="s">
        <v>442</v>
      </c>
      <c r="J131" s="35" t="s">
        <v>2643</v>
      </c>
      <c r="K131" s="35" t="s">
        <v>2008</v>
      </c>
      <c r="L131" s="35" t="s">
        <v>1211</v>
      </c>
      <c r="M131" s="35" t="s">
        <v>25</v>
      </c>
      <c r="N131" s="35"/>
      <c r="O131" s="35">
        <v>9</v>
      </c>
      <c r="P131" s="35" t="s">
        <v>427</v>
      </c>
      <c r="Q131" s="35" t="s">
        <v>138</v>
      </c>
      <c r="R131" s="35">
        <v>150</v>
      </c>
      <c r="S131" s="35">
        <v>1</v>
      </c>
      <c r="T131" s="35">
        <v>1</v>
      </c>
    </row>
    <row r="132" spans="2:20" ht="45">
      <c r="B132" s="35" t="s">
        <v>401</v>
      </c>
      <c r="C132" s="35">
        <v>322.02999999999997</v>
      </c>
      <c r="D132" s="35">
        <v>57.97</v>
      </c>
      <c r="E132" s="35">
        <v>380</v>
      </c>
      <c r="I132" s="35" t="s">
        <v>578</v>
      </c>
      <c r="J132" s="35" t="s">
        <v>2639</v>
      </c>
      <c r="K132" s="35" t="s">
        <v>1052</v>
      </c>
      <c r="L132" s="35" t="s">
        <v>1040</v>
      </c>
      <c r="M132" s="35" t="s">
        <v>25</v>
      </c>
      <c r="N132" s="35"/>
      <c r="O132" s="35">
        <v>8</v>
      </c>
      <c r="P132" s="35" t="s">
        <v>579</v>
      </c>
      <c r="Q132" s="35" t="s">
        <v>1045</v>
      </c>
      <c r="R132" s="35">
        <v>950</v>
      </c>
      <c r="S132" s="35">
        <v>1</v>
      </c>
      <c r="T132" s="35">
        <v>1</v>
      </c>
    </row>
    <row r="133" spans="2:20" ht="45">
      <c r="B133" s="35" t="s">
        <v>401</v>
      </c>
      <c r="C133" s="35">
        <v>161.02000000000001</v>
      </c>
      <c r="D133" s="35">
        <v>28.98</v>
      </c>
      <c r="E133" s="35">
        <v>190</v>
      </c>
      <c r="I133" s="35" t="s">
        <v>810</v>
      </c>
      <c r="J133" s="35" t="s">
        <v>2647</v>
      </c>
      <c r="K133" s="35" t="s">
        <v>2664</v>
      </c>
      <c r="L133" s="35" t="s">
        <v>2645</v>
      </c>
      <c r="M133" s="35" t="s">
        <v>25</v>
      </c>
      <c r="N133" s="35"/>
      <c r="O133" s="35">
        <v>6</v>
      </c>
      <c r="P133" s="35" t="s">
        <v>440</v>
      </c>
      <c r="Q133" s="35" t="s">
        <v>138</v>
      </c>
      <c r="R133" s="35">
        <v>220</v>
      </c>
      <c r="S133" s="35">
        <v>1</v>
      </c>
      <c r="T133" s="35">
        <v>100</v>
      </c>
    </row>
    <row r="134" spans="2:20" ht="45">
      <c r="B134" s="35" t="s">
        <v>1671</v>
      </c>
      <c r="C134" s="35">
        <v>276</v>
      </c>
      <c r="D134" s="35">
        <v>0</v>
      </c>
      <c r="E134" s="35">
        <v>276</v>
      </c>
      <c r="I134" s="35" t="s">
        <v>720</v>
      </c>
      <c r="J134" s="35" t="s">
        <v>2647</v>
      </c>
      <c r="K134" s="35" t="s">
        <v>2664</v>
      </c>
      <c r="L134" s="35" t="s">
        <v>2645</v>
      </c>
      <c r="M134" s="35" t="s">
        <v>25</v>
      </c>
      <c r="N134" s="35"/>
      <c r="O134" s="35">
        <v>7</v>
      </c>
      <c r="P134" s="35" t="s">
        <v>440</v>
      </c>
      <c r="Q134" s="35" t="s">
        <v>138</v>
      </c>
      <c r="R134" s="35">
        <v>220</v>
      </c>
      <c r="S134" s="35">
        <v>1</v>
      </c>
      <c r="T134" s="35">
        <v>100</v>
      </c>
    </row>
    <row r="135" spans="2:20" ht="45">
      <c r="B135" s="35" t="s">
        <v>1672</v>
      </c>
      <c r="C135" s="35">
        <v>2550</v>
      </c>
      <c r="D135" s="35">
        <v>459</v>
      </c>
      <c r="E135" s="35">
        <v>3009</v>
      </c>
      <c r="I135" s="35" t="s">
        <v>439</v>
      </c>
      <c r="J135" s="35" t="s">
        <v>2647</v>
      </c>
      <c r="K135" s="35" t="s">
        <v>2664</v>
      </c>
      <c r="L135" s="35" t="s">
        <v>2645</v>
      </c>
      <c r="M135" s="35" t="s">
        <v>25</v>
      </c>
      <c r="N135" s="35"/>
      <c r="O135" s="35">
        <v>9</v>
      </c>
      <c r="P135" s="35" t="s">
        <v>440</v>
      </c>
      <c r="Q135" s="35" t="s">
        <v>138</v>
      </c>
      <c r="R135" s="35">
        <v>220</v>
      </c>
      <c r="S135" s="35">
        <v>1</v>
      </c>
      <c r="T135" s="35">
        <v>100</v>
      </c>
    </row>
    <row r="136" spans="2:20" ht="60">
      <c r="B136" s="35" t="s">
        <v>405</v>
      </c>
      <c r="C136" s="35">
        <v>972.03</v>
      </c>
      <c r="D136" s="35">
        <v>174.97</v>
      </c>
      <c r="E136" s="35">
        <v>1147</v>
      </c>
      <c r="I136" s="35" t="s">
        <v>979</v>
      </c>
      <c r="J136" s="35" t="s">
        <v>2647</v>
      </c>
      <c r="K136" s="35" t="s">
        <v>2663</v>
      </c>
      <c r="L136" s="35" t="s">
        <v>1387</v>
      </c>
      <c r="M136" s="35" t="s">
        <v>25</v>
      </c>
      <c r="N136" s="35"/>
      <c r="O136" s="35">
        <v>4</v>
      </c>
      <c r="P136" s="35" t="s">
        <v>392</v>
      </c>
      <c r="Q136" s="35" t="s">
        <v>138</v>
      </c>
      <c r="R136" s="35">
        <v>4521.1899999999996</v>
      </c>
      <c r="S136" s="35">
        <v>1</v>
      </c>
      <c r="T136" s="35">
        <v>11</v>
      </c>
    </row>
    <row r="137" spans="2:20" ht="60">
      <c r="B137" s="35" t="s">
        <v>341</v>
      </c>
      <c r="C137" s="35">
        <v>59.8</v>
      </c>
      <c r="D137" s="35">
        <v>0</v>
      </c>
      <c r="E137" s="35">
        <v>59.8</v>
      </c>
      <c r="I137" s="35" t="s">
        <v>977</v>
      </c>
      <c r="J137" s="35" t="s">
        <v>2647</v>
      </c>
      <c r="K137" s="35" t="s">
        <v>2663</v>
      </c>
      <c r="L137" s="35" t="s">
        <v>1387</v>
      </c>
      <c r="M137" s="35" t="s">
        <v>25</v>
      </c>
      <c r="N137" s="35"/>
      <c r="O137" s="35">
        <v>4</v>
      </c>
      <c r="P137" s="35" t="s">
        <v>392</v>
      </c>
      <c r="Q137" s="35" t="s">
        <v>138</v>
      </c>
      <c r="R137" s="35">
        <v>440.68</v>
      </c>
      <c r="S137" s="35">
        <v>1</v>
      </c>
      <c r="T137" s="35">
        <v>1</v>
      </c>
    </row>
    <row r="138" spans="2:20" ht="60">
      <c r="B138" s="35" t="s">
        <v>1673</v>
      </c>
      <c r="C138" s="35">
        <v>150.5</v>
      </c>
      <c r="D138" s="35">
        <v>0</v>
      </c>
      <c r="E138" s="35">
        <v>150.5</v>
      </c>
      <c r="I138" s="35" t="s">
        <v>945</v>
      </c>
      <c r="J138" s="35"/>
      <c r="K138" s="35" t="s">
        <v>2122</v>
      </c>
      <c r="L138" s="35" t="s">
        <v>2645</v>
      </c>
      <c r="M138" s="35" t="s">
        <v>25</v>
      </c>
      <c r="N138" s="35"/>
      <c r="O138" s="35">
        <v>5</v>
      </c>
      <c r="P138" s="35" t="s">
        <v>392</v>
      </c>
      <c r="Q138" s="35" t="s">
        <v>138</v>
      </c>
      <c r="R138" s="35">
        <v>48</v>
      </c>
      <c r="S138" s="35">
        <v>1</v>
      </c>
      <c r="T138" s="35">
        <v>2</v>
      </c>
    </row>
    <row r="139" spans="2:20" ht="60">
      <c r="B139" s="35" t="s">
        <v>1673</v>
      </c>
      <c r="C139" s="35">
        <v>279.5</v>
      </c>
      <c r="D139" s="35">
        <v>0</v>
      </c>
      <c r="E139" s="35">
        <v>279.5</v>
      </c>
      <c r="I139" s="35" t="s">
        <v>710</v>
      </c>
      <c r="J139" s="35" t="s">
        <v>2640</v>
      </c>
      <c r="K139" s="35" t="s">
        <v>2081</v>
      </c>
      <c r="L139" s="35" t="s">
        <v>1412</v>
      </c>
      <c r="M139" s="35" t="s">
        <v>25</v>
      </c>
      <c r="N139" s="35"/>
      <c r="O139" s="35">
        <v>7</v>
      </c>
      <c r="P139" s="35" t="s">
        <v>711</v>
      </c>
      <c r="Q139" s="35" t="s">
        <v>138</v>
      </c>
      <c r="R139" s="35">
        <v>50.85</v>
      </c>
      <c r="S139" s="35">
        <v>1</v>
      </c>
      <c r="T139" s="35">
        <v>1</v>
      </c>
    </row>
    <row r="140" spans="2:20" ht="60">
      <c r="B140" s="35" t="s">
        <v>1674</v>
      </c>
      <c r="C140" s="35">
        <v>2430</v>
      </c>
      <c r="D140" s="35">
        <v>0</v>
      </c>
      <c r="E140" s="35">
        <v>2430</v>
      </c>
      <c r="I140" s="35" t="s">
        <v>710</v>
      </c>
      <c r="J140" s="35" t="s">
        <v>2640</v>
      </c>
      <c r="K140" s="35" t="s">
        <v>93</v>
      </c>
      <c r="L140" s="35" t="s">
        <v>1412</v>
      </c>
      <c r="M140" s="35" t="s">
        <v>25</v>
      </c>
      <c r="N140" s="35"/>
      <c r="O140" s="35">
        <v>7</v>
      </c>
      <c r="P140" s="35" t="s">
        <v>711</v>
      </c>
      <c r="Q140" s="35" t="s">
        <v>138</v>
      </c>
      <c r="R140" s="35">
        <v>7.54</v>
      </c>
      <c r="S140" s="35">
        <v>1</v>
      </c>
      <c r="T140" s="35">
        <v>1</v>
      </c>
    </row>
    <row r="141" spans="2:20" ht="60">
      <c r="B141" s="35" t="s">
        <v>413</v>
      </c>
      <c r="C141" s="35">
        <v>109.32</v>
      </c>
      <c r="D141" s="35">
        <v>19.68</v>
      </c>
      <c r="E141" s="35">
        <v>129</v>
      </c>
      <c r="I141" s="35" t="s">
        <v>1001</v>
      </c>
      <c r="J141" s="35"/>
      <c r="K141" s="35" t="s">
        <v>2060</v>
      </c>
      <c r="L141" s="35" t="s">
        <v>2645</v>
      </c>
      <c r="M141" s="35" t="s">
        <v>944</v>
      </c>
      <c r="N141" s="35"/>
      <c r="O141" s="35">
        <v>4</v>
      </c>
      <c r="P141" s="35" t="s">
        <v>1002</v>
      </c>
      <c r="Q141" s="35" t="s">
        <v>138</v>
      </c>
      <c r="R141" s="35">
        <v>502.54</v>
      </c>
      <c r="S141" s="35">
        <v>1</v>
      </c>
      <c r="T141" s="35">
        <v>1</v>
      </c>
    </row>
    <row r="142" spans="2:20" ht="60">
      <c r="B142" s="35" t="s">
        <v>1675</v>
      </c>
      <c r="C142" s="35">
        <v>110</v>
      </c>
      <c r="D142" s="35">
        <v>19.8</v>
      </c>
      <c r="E142" s="35">
        <v>129.80000000000001</v>
      </c>
      <c r="I142" s="35" t="s">
        <v>927</v>
      </c>
      <c r="J142" s="35"/>
      <c r="K142" s="35" t="s">
        <v>2119</v>
      </c>
      <c r="L142" s="35" t="s">
        <v>149</v>
      </c>
      <c r="M142" s="35" t="s">
        <v>25</v>
      </c>
      <c r="N142" s="35"/>
      <c r="O142" s="35">
        <v>5</v>
      </c>
      <c r="P142" s="35" t="s">
        <v>392</v>
      </c>
      <c r="Q142" s="35" t="s">
        <v>138</v>
      </c>
      <c r="R142" s="35">
        <v>4521.1899999999996</v>
      </c>
      <c r="S142" s="35">
        <v>1</v>
      </c>
      <c r="T142" s="35">
        <v>1</v>
      </c>
    </row>
    <row r="143" spans="2:20" ht="60">
      <c r="B143" s="35" t="s">
        <v>421</v>
      </c>
      <c r="C143" s="35">
        <v>626.19000000000005</v>
      </c>
      <c r="D143" s="35">
        <v>112.71</v>
      </c>
      <c r="E143" s="35">
        <v>738.9</v>
      </c>
      <c r="I143" s="35" t="s">
        <v>925</v>
      </c>
      <c r="J143" s="35"/>
      <c r="K143" s="35" t="s">
        <v>2664</v>
      </c>
      <c r="L143" s="35" t="s">
        <v>149</v>
      </c>
      <c r="M143" s="35" t="s">
        <v>25</v>
      </c>
      <c r="N143" s="35"/>
      <c r="O143" s="35">
        <v>5</v>
      </c>
      <c r="P143" s="35" t="s">
        <v>392</v>
      </c>
      <c r="Q143" s="35" t="s">
        <v>138</v>
      </c>
      <c r="R143" s="35">
        <v>1250</v>
      </c>
      <c r="S143" s="35">
        <v>1</v>
      </c>
      <c r="T143" s="35">
        <v>1000</v>
      </c>
    </row>
    <row r="144" spans="2:20" ht="45">
      <c r="B144" s="35" t="s">
        <v>1676</v>
      </c>
      <c r="C144" s="35">
        <v>150</v>
      </c>
      <c r="D144" s="35">
        <v>27</v>
      </c>
      <c r="E144" s="35">
        <v>177</v>
      </c>
      <c r="I144" s="35" t="s">
        <v>802</v>
      </c>
      <c r="J144" s="35" t="s">
        <v>2124</v>
      </c>
      <c r="K144" s="35" t="s">
        <v>2056</v>
      </c>
      <c r="L144" s="35" t="s">
        <v>1040</v>
      </c>
      <c r="M144" s="35" t="s">
        <v>25</v>
      </c>
      <c r="N144" s="35"/>
      <c r="O144" s="35">
        <v>6</v>
      </c>
      <c r="P144" s="35" t="s">
        <v>772</v>
      </c>
      <c r="Q144" s="35" t="s">
        <v>138</v>
      </c>
      <c r="R144" s="35">
        <v>298.31</v>
      </c>
      <c r="S144" s="35">
        <v>1</v>
      </c>
      <c r="T144" s="35">
        <v>1</v>
      </c>
    </row>
    <row r="145" spans="2:20" ht="60">
      <c r="B145" s="35" t="s">
        <v>1677</v>
      </c>
      <c r="C145" s="35">
        <v>156.78</v>
      </c>
      <c r="D145" s="35">
        <v>28.22</v>
      </c>
      <c r="E145" s="35">
        <v>185</v>
      </c>
      <c r="I145" s="35" t="s">
        <v>841</v>
      </c>
      <c r="J145" s="35" t="s">
        <v>2647</v>
      </c>
      <c r="K145" s="35" t="s">
        <v>2663</v>
      </c>
      <c r="L145" s="35" t="s">
        <v>1387</v>
      </c>
      <c r="M145" s="35" t="s">
        <v>25</v>
      </c>
      <c r="N145" s="35"/>
      <c r="O145" s="35">
        <v>6</v>
      </c>
      <c r="P145" s="35" t="s">
        <v>392</v>
      </c>
      <c r="Q145" s="35" t="s">
        <v>138</v>
      </c>
      <c r="R145" s="35">
        <v>2076.27</v>
      </c>
      <c r="S145" s="35">
        <v>1</v>
      </c>
      <c r="T145" s="35">
        <v>1</v>
      </c>
    </row>
    <row r="146" spans="2:20" ht="60">
      <c r="B146" s="35" t="s">
        <v>1677</v>
      </c>
      <c r="C146" s="35">
        <v>12.71</v>
      </c>
      <c r="D146" s="35">
        <v>2.29</v>
      </c>
      <c r="E146" s="35">
        <v>15</v>
      </c>
      <c r="I146" s="35" t="s">
        <v>808</v>
      </c>
      <c r="J146" s="35" t="s">
        <v>2647</v>
      </c>
      <c r="K146" s="35" t="s">
        <v>2663</v>
      </c>
      <c r="L146" s="35" t="s">
        <v>1387</v>
      </c>
      <c r="M146" s="35" t="s">
        <v>25</v>
      </c>
      <c r="N146" s="35"/>
      <c r="O146" s="35">
        <v>6</v>
      </c>
      <c r="P146" s="35" t="s">
        <v>392</v>
      </c>
      <c r="Q146" s="35" t="s">
        <v>138</v>
      </c>
      <c r="R146" s="35">
        <v>2076.27</v>
      </c>
      <c r="S146" s="35">
        <v>1</v>
      </c>
      <c r="T146" s="35">
        <v>1</v>
      </c>
    </row>
    <row r="147" spans="2:20" ht="45">
      <c r="B147" s="35" t="s">
        <v>1678</v>
      </c>
      <c r="C147" s="35">
        <v>400</v>
      </c>
      <c r="D147" s="35">
        <v>0</v>
      </c>
      <c r="E147" s="35">
        <v>400</v>
      </c>
      <c r="I147" s="35" t="s">
        <v>771</v>
      </c>
      <c r="J147" s="35"/>
      <c r="K147" s="35" t="s">
        <v>2056</v>
      </c>
      <c r="L147" s="35" t="s">
        <v>1040</v>
      </c>
      <c r="M147" s="35" t="s">
        <v>25</v>
      </c>
      <c r="N147" s="35"/>
      <c r="O147" s="35">
        <v>7</v>
      </c>
      <c r="P147" s="35" t="s">
        <v>772</v>
      </c>
      <c r="Q147" s="35" t="s">
        <v>1045</v>
      </c>
      <c r="R147" s="35">
        <v>298.31</v>
      </c>
      <c r="S147" s="35">
        <v>1</v>
      </c>
      <c r="T147" s="35">
        <v>4</v>
      </c>
    </row>
    <row r="148" spans="2:20" ht="60">
      <c r="B148" s="35" t="s">
        <v>436</v>
      </c>
      <c r="C148" s="35">
        <v>93.7</v>
      </c>
      <c r="D148" s="35">
        <v>0</v>
      </c>
      <c r="E148" s="35">
        <v>93.7</v>
      </c>
      <c r="I148" s="35" t="s">
        <v>780</v>
      </c>
      <c r="J148" s="35" t="s">
        <v>2647</v>
      </c>
      <c r="K148" s="35" t="s">
        <v>2225</v>
      </c>
      <c r="L148" s="35" t="s">
        <v>2645</v>
      </c>
      <c r="M148" s="35" t="s">
        <v>25</v>
      </c>
      <c r="N148" s="35"/>
      <c r="O148" s="35">
        <v>7</v>
      </c>
      <c r="P148" s="35" t="s">
        <v>392</v>
      </c>
      <c r="Q148" s="35" t="s">
        <v>138</v>
      </c>
      <c r="R148" s="35">
        <v>2076.27</v>
      </c>
      <c r="S148" s="35">
        <v>1</v>
      </c>
      <c r="T148" s="35">
        <v>5000</v>
      </c>
    </row>
    <row r="149" spans="2:20" ht="45">
      <c r="B149" s="35" t="s">
        <v>1679</v>
      </c>
      <c r="C149" s="35">
        <v>238.98</v>
      </c>
      <c r="D149" s="35">
        <v>43.02</v>
      </c>
      <c r="E149" s="35">
        <v>282</v>
      </c>
      <c r="I149" s="35" t="s">
        <v>801</v>
      </c>
      <c r="J149" s="35" t="s">
        <v>2640</v>
      </c>
      <c r="K149" s="35" t="s">
        <v>1479</v>
      </c>
      <c r="L149" s="35" t="s">
        <v>2645</v>
      </c>
      <c r="M149" s="35" t="s">
        <v>25</v>
      </c>
      <c r="N149" s="35"/>
      <c r="O149" s="35">
        <v>6</v>
      </c>
      <c r="P149" s="35" t="s">
        <v>369</v>
      </c>
      <c r="Q149" s="35" t="s">
        <v>1045</v>
      </c>
      <c r="R149" s="35">
        <v>1560</v>
      </c>
      <c r="S149" s="35">
        <v>1</v>
      </c>
      <c r="T149" s="35">
        <v>1</v>
      </c>
    </row>
    <row r="150" spans="2:20" ht="45">
      <c r="B150" s="35" t="s">
        <v>1680</v>
      </c>
      <c r="C150" s="35">
        <v>16.95</v>
      </c>
      <c r="D150" s="35">
        <v>3.05</v>
      </c>
      <c r="E150" s="35">
        <v>20</v>
      </c>
      <c r="I150" s="35" t="s">
        <v>800</v>
      </c>
      <c r="J150" s="35" t="s">
        <v>2640</v>
      </c>
      <c r="K150" s="35" t="s">
        <v>2041</v>
      </c>
      <c r="L150" s="35" t="s">
        <v>2662</v>
      </c>
      <c r="M150" s="35" t="s">
        <v>25</v>
      </c>
      <c r="N150" s="35"/>
      <c r="O150" s="35">
        <v>6</v>
      </c>
      <c r="P150" s="35" t="s">
        <v>369</v>
      </c>
      <c r="Q150" s="35" t="s">
        <v>138</v>
      </c>
      <c r="R150" s="35">
        <v>220.34</v>
      </c>
      <c r="S150" s="35">
        <v>1</v>
      </c>
      <c r="T150" s="35">
        <v>1</v>
      </c>
    </row>
    <row r="151" spans="2:20" ht="45">
      <c r="B151" s="35" t="s">
        <v>1680</v>
      </c>
      <c r="C151" s="35">
        <v>71.19</v>
      </c>
      <c r="D151" s="35">
        <v>12.81</v>
      </c>
      <c r="E151" s="35">
        <v>84</v>
      </c>
      <c r="I151" s="35" t="s">
        <v>685</v>
      </c>
      <c r="J151" s="35" t="s">
        <v>2640</v>
      </c>
      <c r="K151" s="35" t="s">
        <v>1479</v>
      </c>
      <c r="L151" s="35" t="s">
        <v>2662</v>
      </c>
      <c r="M151" s="35" t="s">
        <v>25</v>
      </c>
      <c r="N151" s="35"/>
      <c r="O151" s="35">
        <v>7</v>
      </c>
      <c r="P151" s="35" t="s">
        <v>369</v>
      </c>
      <c r="Q151" s="35" t="s">
        <v>1045</v>
      </c>
      <c r="R151" s="35">
        <v>1500</v>
      </c>
      <c r="S151" s="35">
        <v>1</v>
      </c>
      <c r="T151" s="35">
        <v>1</v>
      </c>
    </row>
    <row r="152" spans="2:20" ht="60">
      <c r="B152" s="35" t="s">
        <v>1680</v>
      </c>
      <c r="C152" s="35">
        <v>156.78</v>
      </c>
      <c r="D152" s="35">
        <v>28.22</v>
      </c>
      <c r="E152" s="35">
        <v>185</v>
      </c>
      <c r="I152" s="35" t="s">
        <v>718</v>
      </c>
      <c r="J152" s="35" t="s">
        <v>2647</v>
      </c>
      <c r="K152" s="35" t="s">
        <v>2225</v>
      </c>
      <c r="L152" s="35" t="s">
        <v>2645</v>
      </c>
      <c r="M152" s="35" t="s">
        <v>25</v>
      </c>
      <c r="N152" s="35"/>
      <c r="O152" s="35">
        <v>7</v>
      </c>
      <c r="P152" s="35" t="s">
        <v>392</v>
      </c>
      <c r="Q152" s="35" t="s">
        <v>138</v>
      </c>
      <c r="R152" s="35">
        <v>364.41</v>
      </c>
      <c r="S152" s="35">
        <v>1</v>
      </c>
      <c r="T152" s="35">
        <v>1</v>
      </c>
    </row>
    <row r="153" spans="2:20" ht="45">
      <c r="B153" s="35" t="s">
        <v>1680</v>
      </c>
      <c r="C153" s="35">
        <v>51.27</v>
      </c>
      <c r="D153" s="35">
        <v>9.23</v>
      </c>
      <c r="E153" s="35">
        <v>60.5</v>
      </c>
      <c r="I153" s="35" t="s">
        <v>522</v>
      </c>
      <c r="J153" s="35" t="s">
        <v>2640</v>
      </c>
      <c r="K153" s="35" t="s">
        <v>1479</v>
      </c>
      <c r="L153" s="35" t="s">
        <v>2662</v>
      </c>
      <c r="M153" s="35" t="s">
        <v>25</v>
      </c>
      <c r="N153" s="35"/>
      <c r="O153" s="35">
        <v>8</v>
      </c>
      <c r="P153" s="35" t="s">
        <v>369</v>
      </c>
      <c r="Q153" s="35" t="s">
        <v>1045</v>
      </c>
      <c r="R153" s="35">
        <v>1500</v>
      </c>
      <c r="S153" s="35">
        <v>1</v>
      </c>
      <c r="T153" s="35">
        <v>1</v>
      </c>
    </row>
    <row r="154" spans="2:20" ht="60">
      <c r="B154" s="35" t="s">
        <v>1681</v>
      </c>
      <c r="C154" s="35">
        <v>225</v>
      </c>
      <c r="D154" s="35">
        <v>40.5</v>
      </c>
      <c r="E154" s="35">
        <v>265.5</v>
      </c>
      <c r="I154" s="35" t="s">
        <v>694</v>
      </c>
      <c r="J154" s="35" t="s">
        <v>2647</v>
      </c>
      <c r="K154" s="35" t="s">
        <v>2225</v>
      </c>
      <c r="L154" s="35" t="s">
        <v>2645</v>
      </c>
      <c r="M154" s="35" t="s">
        <v>25</v>
      </c>
      <c r="N154" s="35"/>
      <c r="O154" s="35">
        <v>7</v>
      </c>
      <c r="P154" s="35" t="s">
        <v>392</v>
      </c>
      <c r="Q154" s="35" t="s">
        <v>138</v>
      </c>
      <c r="R154" s="35">
        <v>279.66000000000003</v>
      </c>
      <c r="S154" s="35">
        <v>1</v>
      </c>
      <c r="T154" s="35">
        <v>1</v>
      </c>
    </row>
    <row r="155" spans="2:20" ht="60">
      <c r="B155" s="35" t="s">
        <v>437</v>
      </c>
      <c r="C155" s="35">
        <v>402.54</v>
      </c>
      <c r="D155" s="35">
        <v>72.459999999999994</v>
      </c>
      <c r="E155" s="35">
        <v>475</v>
      </c>
      <c r="I155" s="35" t="s">
        <v>646</v>
      </c>
      <c r="J155" s="35" t="s">
        <v>2647</v>
      </c>
      <c r="K155" s="35" t="s">
        <v>2225</v>
      </c>
      <c r="L155" s="35" t="s">
        <v>2645</v>
      </c>
      <c r="M155" s="35" t="s">
        <v>25</v>
      </c>
      <c r="N155" s="35"/>
      <c r="O155" s="35">
        <v>7</v>
      </c>
      <c r="P155" s="35" t="s">
        <v>392</v>
      </c>
      <c r="Q155" s="35" t="s">
        <v>138</v>
      </c>
      <c r="R155" s="35">
        <v>2076.25</v>
      </c>
      <c r="S155" s="35">
        <v>5</v>
      </c>
      <c r="T155" s="35">
        <v>5000</v>
      </c>
    </row>
    <row r="156" spans="2:20" ht="60">
      <c r="B156" s="35" t="s">
        <v>437</v>
      </c>
      <c r="C156" s="35">
        <v>402.54</v>
      </c>
      <c r="D156" s="35">
        <v>72.459999999999994</v>
      </c>
      <c r="E156" s="35">
        <v>475</v>
      </c>
      <c r="I156" s="35" t="s">
        <v>537</v>
      </c>
      <c r="J156" s="35" t="s">
        <v>2647</v>
      </c>
      <c r="K156" s="35" t="s">
        <v>2225</v>
      </c>
      <c r="L156" s="35" t="s">
        <v>2645</v>
      </c>
      <c r="M156" s="35" t="s">
        <v>25</v>
      </c>
      <c r="N156" s="35"/>
      <c r="O156" s="35">
        <v>8</v>
      </c>
      <c r="P156" s="35" t="s">
        <v>392</v>
      </c>
      <c r="Q156" s="35" t="s">
        <v>138</v>
      </c>
      <c r="R156" s="35">
        <v>1661.02</v>
      </c>
      <c r="S156" s="35">
        <v>1</v>
      </c>
      <c r="T156" s="35">
        <v>4000</v>
      </c>
    </row>
    <row r="157" spans="2:20" ht="60">
      <c r="B157" s="35" t="s">
        <v>439</v>
      </c>
      <c r="C157" s="35">
        <v>220</v>
      </c>
      <c r="D157" s="35">
        <v>39.6</v>
      </c>
      <c r="E157" s="35">
        <v>259.60000000000002</v>
      </c>
      <c r="I157" s="35" t="s">
        <v>391</v>
      </c>
      <c r="J157" s="35" t="s">
        <v>2647</v>
      </c>
      <c r="K157" s="35" t="s">
        <v>2225</v>
      </c>
      <c r="L157" s="35" t="s">
        <v>2645</v>
      </c>
      <c r="M157" s="35" t="s">
        <v>25</v>
      </c>
      <c r="N157" s="35"/>
      <c r="O157" s="35">
        <v>9</v>
      </c>
      <c r="P157" s="35" t="s">
        <v>392</v>
      </c>
      <c r="Q157" s="35" t="s">
        <v>138</v>
      </c>
      <c r="R157" s="35">
        <v>2076.27</v>
      </c>
      <c r="S157" s="35">
        <v>1</v>
      </c>
      <c r="T157" s="35">
        <v>5000</v>
      </c>
    </row>
    <row r="158" spans="2:20" ht="45">
      <c r="B158" s="35" t="s">
        <v>1682</v>
      </c>
      <c r="C158" s="35">
        <v>198.93</v>
      </c>
      <c r="D158" s="35">
        <v>0</v>
      </c>
      <c r="E158" s="35">
        <v>198.93</v>
      </c>
      <c r="I158" s="35" t="s">
        <v>991</v>
      </c>
      <c r="J158" s="35" t="s">
        <v>2646</v>
      </c>
      <c r="K158" s="35" t="s">
        <v>2592</v>
      </c>
      <c r="L158" s="35" t="s">
        <v>1046</v>
      </c>
      <c r="M158" s="35" t="s">
        <v>25</v>
      </c>
      <c r="N158" s="35"/>
      <c r="O158" s="35">
        <v>4</v>
      </c>
      <c r="P158" s="35" t="s">
        <v>838</v>
      </c>
      <c r="Q158" s="35" t="s">
        <v>138</v>
      </c>
      <c r="R158" s="35">
        <v>1550.7</v>
      </c>
      <c r="S158" s="35">
        <v>1</v>
      </c>
      <c r="T158" s="35">
        <v>1</v>
      </c>
    </row>
    <row r="159" spans="2:20" ht="45">
      <c r="B159" s="35" t="s">
        <v>343</v>
      </c>
      <c r="C159" s="35">
        <v>30</v>
      </c>
      <c r="D159" s="35">
        <v>0</v>
      </c>
      <c r="E159" s="35">
        <v>30</v>
      </c>
      <c r="I159" s="35" t="s">
        <v>837</v>
      </c>
      <c r="J159" s="35" t="s">
        <v>2646</v>
      </c>
      <c r="K159" s="35" t="s">
        <v>2016</v>
      </c>
      <c r="L159" s="35" t="s">
        <v>1112</v>
      </c>
      <c r="M159" s="35" t="s">
        <v>25</v>
      </c>
      <c r="N159" s="35"/>
      <c r="O159" s="35">
        <v>6</v>
      </c>
      <c r="P159" s="35" t="s">
        <v>838</v>
      </c>
      <c r="Q159" s="35" t="s">
        <v>138</v>
      </c>
      <c r="R159" s="35">
        <v>450</v>
      </c>
      <c r="S159" s="35">
        <v>1</v>
      </c>
      <c r="T159" s="35">
        <v>1</v>
      </c>
    </row>
    <row r="160" spans="2:20" ht="45">
      <c r="B160" s="35" t="s">
        <v>442</v>
      </c>
      <c r="C160" s="35">
        <v>150</v>
      </c>
      <c r="D160" s="35">
        <v>27</v>
      </c>
      <c r="E160" s="35">
        <v>177</v>
      </c>
      <c r="I160" s="35" t="s">
        <v>897</v>
      </c>
      <c r="J160" s="35"/>
      <c r="K160" s="35" t="s">
        <v>2105</v>
      </c>
      <c r="L160" s="35" t="s">
        <v>1535</v>
      </c>
      <c r="M160" s="35" t="s">
        <v>25</v>
      </c>
      <c r="N160" s="35"/>
      <c r="O160" s="35">
        <v>5</v>
      </c>
      <c r="P160" s="35" t="s">
        <v>898</v>
      </c>
      <c r="Q160" s="35" t="s">
        <v>138</v>
      </c>
      <c r="R160" s="35">
        <v>288</v>
      </c>
      <c r="S160" s="35">
        <v>1</v>
      </c>
      <c r="T160" s="35">
        <v>1</v>
      </c>
    </row>
    <row r="161" spans="2:20" ht="30">
      <c r="B161" s="35" t="s">
        <v>1683</v>
      </c>
      <c r="C161" s="35">
        <v>10.93</v>
      </c>
      <c r="D161" s="35">
        <v>1.97</v>
      </c>
      <c r="E161" s="35">
        <v>12.9</v>
      </c>
      <c r="I161" s="35" t="s">
        <v>897</v>
      </c>
      <c r="J161" s="35"/>
      <c r="K161" s="35" t="s">
        <v>2106</v>
      </c>
      <c r="L161" s="35" t="s">
        <v>1535</v>
      </c>
      <c r="M161" s="35" t="s">
        <v>25</v>
      </c>
      <c r="N161" s="35"/>
      <c r="O161" s="35">
        <v>5</v>
      </c>
      <c r="P161" s="35" t="s">
        <v>898</v>
      </c>
      <c r="Q161" s="35" t="s">
        <v>138</v>
      </c>
      <c r="R161" s="35">
        <v>133.9</v>
      </c>
      <c r="S161" s="35">
        <v>1</v>
      </c>
      <c r="T161" s="35">
        <v>1</v>
      </c>
    </row>
    <row r="162" spans="2:20" ht="45">
      <c r="B162" s="35" t="s">
        <v>1683</v>
      </c>
      <c r="C162" s="35">
        <v>2202.54</v>
      </c>
      <c r="D162" s="35">
        <v>396.46</v>
      </c>
      <c r="E162" s="35">
        <v>2599</v>
      </c>
      <c r="I162" s="35" t="s">
        <v>626</v>
      </c>
      <c r="J162" s="35" t="s">
        <v>2640</v>
      </c>
      <c r="K162" s="35" t="s">
        <v>2048</v>
      </c>
      <c r="L162" s="35" t="s">
        <v>1040</v>
      </c>
      <c r="M162" s="35" t="s">
        <v>25</v>
      </c>
      <c r="N162" s="35"/>
      <c r="O162" s="35">
        <v>8</v>
      </c>
      <c r="P162" s="35" t="s">
        <v>596</v>
      </c>
      <c r="Q162" s="35" t="s">
        <v>1045</v>
      </c>
      <c r="R162" s="35">
        <v>310</v>
      </c>
      <c r="S162" s="35">
        <v>1</v>
      </c>
      <c r="T162" s="35">
        <v>1</v>
      </c>
    </row>
    <row r="163" spans="2:20" ht="45">
      <c r="B163" s="35" t="s">
        <v>1684</v>
      </c>
      <c r="C163" s="35">
        <v>8.39</v>
      </c>
      <c r="D163" s="35">
        <v>1.51</v>
      </c>
      <c r="E163" s="35">
        <v>9.9</v>
      </c>
      <c r="I163" s="35" t="s">
        <v>595</v>
      </c>
      <c r="J163" s="35" t="s">
        <v>2646</v>
      </c>
      <c r="K163" s="35" t="s">
        <v>2333</v>
      </c>
      <c r="L163" s="35" t="s">
        <v>1040</v>
      </c>
      <c r="M163" s="35" t="s">
        <v>25</v>
      </c>
      <c r="N163" s="35"/>
      <c r="O163" s="35">
        <v>8</v>
      </c>
      <c r="P163" s="35" t="s">
        <v>596</v>
      </c>
      <c r="Q163" s="35" t="s">
        <v>1045</v>
      </c>
      <c r="R163" s="35">
        <v>130</v>
      </c>
      <c r="S163" s="35">
        <v>1</v>
      </c>
      <c r="T163" s="35">
        <v>1</v>
      </c>
    </row>
    <row r="164" spans="2:20" ht="45">
      <c r="B164" s="35" t="s">
        <v>1684</v>
      </c>
      <c r="C164" s="35">
        <v>58.47</v>
      </c>
      <c r="D164" s="35">
        <v>10.53</v>
      </c>
      <c r="E164" s="35">
        <v>69</v>
      </c>
      <c r="I164" s="35" t="s">
        <v>1009</v>
      </c>
      <c r="J164" s="35" t="s">
        <v>2641</v>
      </c>
      <c r="K164" s="35" t="s">
        <v>2061</v>
      </c>
      <c r="L164" s="35" t="s">
        <v>1040</v>
      </c>
      <c r="M164" s="35" t="s">
        <v>25</v>
      </c>
      <c r="N164" s="35"/>
      <c r="O164" s="35">
        <v>4</v>
      </c>
      <c r="P164" s="35" t="s">
        <v>328</v>
      </c>
      <c r="Q164" s="35" t="s">
        <v>1045</v>
      </c>
      <c r="R164" s="35">
        <v>18794.919999999998</v>
      </c>
      <c r="S164" s="35">
        <v>1</v>
      </c>
      <c r="T164" s="35">
        <v>1</v>
      </c>
    </row>
    <row r="165" spans="2:20" ht="45">
      <c r="B165" s="35" t="s">
        <v>446</v>
      </c>
      <c r="C165" s="35">
        <v>470</v>
      </c>
      <c r="D165" s="35">
        <v>0</v>
      </c>
      <c r="E165" s="35">
        <v>470</v>
      </c>
      <c r="I165" s="35" t="s">
        <v>1008</v>
      </c>
      <c r="J165" s="35" t="s">
        <v>2641</v>
      </c>
      <c r="K165" s="35" t="s">
        <v>2061</v>
      </c>
      <c r="L165" s="35" t="s">
        <v>1040</v>
      </c>
      <c r="M165" s="35" t="s">
        <v>25</v>
      </c>
      <c r="N165" s="35"/>
      <c r="O165" s="35">
        <v>4</v>
      </c>
      <c r="P165" s="35" t="s">
        <v>328</v>
      </c>
      <c r="Q165" s="35" t="s">
        <v>1045</v>
      </c>
      <c r="R165" s="35">
        <v>18758.310000000001</v>
      </c>
      <c r="S165" s="35">
        <v>1</v>
      </c>
      <c r="T165" s="35">
        <v>1</v>
      </c>
    </row>
    <row r="166" spans="2:20" ht="45">
      <c r="B166" s="35" t="s">
        <v>454</v>
      </c>
      <c r="C166" s="35">
        <v>1350</v>
      </c>
      <c r="D166" s="35">
        <v>243</v>
      </c>
      <c r="E166" s="35">
        <v>1593</v>
      </c>
      <c r="I166" s="35" t="s">
        <v>1007</v>
      </c>
      <c r="J166" s="35" t="s">
        <v>2641</v>
      </c>
      <c r="K166" s="35" t="s">
        <v>2132</v>
      </c>
      <c r="L166" s="35" t="s">
        <v>1040</v>
      </c>
      <c r="M166" s="35" t="s">
        <v>25</v>
      </c>
      <c r="N166" s="35"/>
      <c r="O166" s="35">
        <v>4</v>
      </c>
      <c r="P166" s="35" t="s">
        <v>328</v>
      </c>
      <c r="Q166" s="35" t="s">
        <v>1045</v>
      </c>
      <c r="R166" s="35">
        <v>3202.99</v>
      </c>
      <c r="S166" s="35">
        <v>1</v>
      </c>
      <c r="T166" s="35">
        <v>1</v>
      </c>
    </row>
    <row r="167" spans="2:20" ht="45">
      <c r="B167" s="35" t="s">
        <v>444</v>
      </c>
      <c r="C167" s="35">
        <v>2500</v>
      </c>
      <c r="D167" s="35">
        <v>0</v>
      </c>
      <c r="E167" s="35">
        <v>2500</v>
      </c>
      <c r="I167" s="35" t="s">
        <v>1007</v>
      </c>
      <c r="J167" s="35" t="s">
        <v>2641</v>
      </c>
      <c r="K167" s="35" t="s">
        <v>1994</v>
      </c>
      <c r="L167" s="35" t="s">
        <v>1040</v>
      </c>
      <c r="M167" s="35" t="s">
        <v>25</v>
      </c>
      <c r="N167" s="35"/>
      <c r="O167" s="35">
        <v>4</v>
      </c>
      <c r="P167" s="35" t="s">
        <v>328</v>
      </c>
      <c r="Q167" s="35" t="s">
        <v>1045</v>
      </c>
      <c r="R167" s="35">
        <v>3006.87</v>
      </c>
      <c r="S167" s="35">
        <v>1</v>
      </c>
      <c r="T167" s="35">
        <v>1</v>
      </c>
    </row>
    <row r="168" spans="2:20" ht="45">
      <c r="B168" s="35" t="s">
        <v>1685</v>
      </c>
      <c r="C168" s="35">
        <v>141.5</v>
      </c>
      <c r="D168" s="35">
        <v>0</v>
      </c>
      <c r="E168" s="35">
        <v>141.5</v>
      </c>
      <c r="I168" s="35" t="s">
        <v>976</v>
      </c>
      <c r="J168" s="35" t="s">
        <v>2641</v>
      </c>
      <c r="K168" s="35" t="s">
        <v>1994</v>
      </c>
      <c r="L168" s="35" t="s">
        <v>1040</v>
      </c>
      <c r="M168" s="35" t="s">
        <v>25</v>
      </c>
      <c r="N168" s="35"/>
      <c r="O168" s="35">
        <v>4</v>
      </c>
      <c r="P168" s="35" t="s">
        <v>328</v>
      </c>
      <c r="Q168" s="35" t="s">
        <v>1045</v>
      </c>
      <c r="R168" s="35">
        <v>3140</v>
      </c>
      <c r="S168" s="35">
        <v>1</v>
      </c>
      <c r="T168" s="35">
        <v>1</v>
      </c>
    </row>
    <row r="169" spans="2:20" ht="45">
      <c r="B169" s="35" t="s">
        <v>457</v>
      </c>
      <c r="C169" s="35">
        <v>155.08000000000001</v>
      </c>
      <c r="D169" s="35">
        <v>27.92</v>
      </c>
      <c r="E169" s="35">
        <v>183</v>
      </c>
      <c r="I169" s="35" t="s">
        <v>975</v>
      </c>
      <c r="J169" s="35" t="s">
        <v>2641</v>
      </c>
      <c r="K169" s="35" t="s">
        <v>1994</v>
      </c>
      <c r="L169" s="35" t="s">
        <v>1040</v>
      </c>
      <c r="M169" s="35" t="s">
        <v>25</v>
      </c>
      <c r="N169" s="35"/>
      <c r="O169" s="35">
        <v>4</v>
      </c>
      <c r="P169" s="35" t="s">
        <v>328</v>
      </c>
      <c r="Q169" s="35" t="s">
        <v>1045</v>
      </c>
      <c r="R169" s="35">
        <v>7450</v>
      </c>
      <c r="S169" s="35">
        <v>1</v>
      </c>
      <c r="T169" s="35">
        <v>1</v>
      </c>
    </row>
    <row r="170" spans="2:20" ht="45">
      <c r="B170" s="35" t="s">
        <v>457</v>
      </c>
      <c r="C170" s="35">
        <v>155.08000000000001</v>
      </c>
      <c r="D170" s="35">
        <v>27.92</v>
      </c>
      <c r="E170" s="35">
        <v>183</v>
      </c>
      <c r="I170" s="35" t="s">
        <v>974</v>
      </c>
      <c r="J170" s="35" t="s">
        <v>2641</v>
      </c>
      <c r="K170" s="35" t="s">
        <v>1994</v>
      </c>
      <c r="L170" s="35" t="s">
        <v>1040</v>
      </c>
      <c r="M170" s="35" t="s">
        <v>25</v>
      </c>
      <c r="N170" s="35"/>
      <c r="O170" s="35">
        <v>4</v>
      </c>
      <c r="P170" s="35" t="s">
        <v>328</v>
      </c>
      <c r="Q170" s="35" t="s">
        <v>1045</v>
      </c>
      <c r="R170" s="35">
        <v>10500</v>
      </c>
      <c r="S170" s="35">
        <v>1</v>
      </c>
      <c r="T170" s="35">
        <v>1</v>
      </c>
    </row>
    <row r="171" spans="2:20" ht="30">
      <c r="B171" s="35" t="s">
        <v>457</v>
      </c>
      <c r="C171" s="35">
        <v>155.08000000000001</v>
      </c>
      <c r="D171" s="35">
        <v>27.92</v>
      </c>
      <c r="E171" s="35">
        <v>183</v>
      </c>
      <c r="I171" s="35" t="s">
        <v>907</v>
      </c>
      <c r="J171" s="35"/>
      <c r="K171" s="35" t="s">
        <v>2523</v>
      </c>
      <c r="L171" s="35" t="s">
        <v>1331</v>
      </c>
      <c r="M171" s="35" t="s">
        <v>25</v>
      </c>
      <c r="N171" s="35"/>
      <c r="O171" s="35">
        <v>5</v>
      </c>
      <c r="P171" s="35" t="s">
        <v>908</v>
      </c>
      <c r="Q171" s="35" t="s">
        <v>138</v>
      </c>
      <c r="R171" s="35">
        <v>27.12</v>
      </c>
      <c r="S171" s="35">
        <v>1</v>
      </c>
      <c r="T171" s="35">
        <v>20</v>
      </c>
    </row>
    <row r="172" spans="2:20" ht="75">
      <c r="B172" s="35" t="s">
        <v>457</v>
      </c>
      <c r="C172" s="35">
        <v>155.08000000000001</v>
      </c>
      <c r="D172" s="35">
        <v>27.92</v>
      </c>
      <c r="E172" s="35">
        <v>183</v>
      </c>
      <c r="I172" s="35" t="s">
        <v>907</v>
      </c>
      <c r="J172" s="35"/>
      <c r="K172" s="35" t="s">
        <v>2107</v>
      </c>
      <c r="L172" s="35" t="s">
        <v>1331</v>
      </c>
      <c r="M172" s="35" t="s">
        <v>25</v>
      </c>
      <c r="N172" s="35"/>
      <c r="O172" s="35">
        <v>5</v>
      </c>
      <c r="P172" s="35" t="s">
        <v>908</v>
      </c>
      <c r="Q172" s="35" t="s">
        <v>138</v>
      </c>
      <c r="R172" s="35">
        <v>122.88</v>
      </c>
      <c r="S172" s="35">
        <v>1</v>
      </c>
      <c r="T172" s="35">
        <v>1</v>
      </c>
    </row>
    <row r="173" spans="2:20" ht="75">
      <c r="B173" s="35" t="s">
        <v>457</v>
      </c>
      <c r="C173" s="35">
        <v>155.08000000000001</v>
      </c>
      <c r="D173" s="35">
        <v>27.92</v>
      </c>
      <c r="E173" s="35">
        <v>183</v>
      </c>
      <c r="I173" s="35" t="s">
        <v>907</v>
      </c>
      <c r="J173" s="35"/>
      <c r="K173" s="35" t="s">
        <v>2522</v>
      </c>
      <c r="L173" s="35" t="s">
        <v>1331</v>
      </c>
      <c r="M173" s="35" t="s">
        <v>25</v>
      </c>
      <c r="N173" s="35"/>
      <c r="O173" s="35">
        <v>5</v>
      </c>
      <c r="P173" s="35" t="s">
        <v>908</v>
      </c>
      <c r="Q173" s="35" t="s">
        <v>138</v>
      </c>
      <c r="R173" s="35">
        <v>754.24</v>
      </c>
      <c r="S173" s="35">
        <v>1</v>
      </c>
      <c r="T173" s="35">
        <v>1</v>
      </c>
    </row>
    <row r="174" spans="2:20" ht="75">
      <c r="B174" s="35" t="s">
        <v>457</v>
      </c>
      <c r="C174" s="35">
        <v>213.56</v>
      </c>
      <c r="D174" s="35">
        <v>38.44</v>
      </c>
      <c r="E174" s="35">
        <v>252</v>
      </c>
      <c r="I174" s="35" t="s">
        <v>907</v>
      </c>
      <c r="J174" s="35"/>
      <c r="K174" s="35" t="s">
        <v>2110</v>
      </c>
      <c r="L174" s="35" t="s">
        <v>1331</v>
      </c>
      <c r="M174" s="35" t="s">
        <v>25</v>
      </c>
      <c r="N174" s="35"/>
      <c r="O174" s="35">
        <v>5</v>
      </c>
      <c r="P174" s="35" t="s">
        <v>908</v>
      </c>
      <c r="Q174" s="35" t="s">
        <v>138</v>
      </c>
      <c r="R174" s="35">
        <v>101.69</v>
      </c>
      <c r="S174" s="35">
        <v>1</v>
      </c>
      <c r="T174" s="35">
        <v>1</v>
      </c>
    </row>
    <row r="175" spans="2:20" ht="45">
      <c r="B175" s="35" t="s">
        <v>457</v>
      </c>
      <c r="C175" s="35">
        <v>213.56</v>
      </c>
      <c r="D175" s="35">
        <v>38.44</v>
      </c>
      <c r="E175" s="35">
        <v>252</v>
      </c>
      <c r="I175" s="35" t="s">
        <v>907</v>
      </c>
      <c r="J175" s="35"/>
      <c r="K175" s="35" t="s">
        <v>2109</v>
      </c>
      <c r="L175" s="35" t="s">
        <v>1331</v>
      </c>
      <c r="M175" s="35" t="s">
        <v>25</v>
      </c>
      <c r="N175" s="35"/>
      <c r="O175" s="35">
        <v>5</v>
      </c>
      <c r="P175" s="35" t="s">
        <v>908</v>
      </c>
      <c r="Q175" s="35" t="s">
        <v>1045</v>
      </c>
      <c r="R175" s="35">
        <v>220.34</v>
      </c>
      <c r="S175" s="35">
        <v>1</v>
      </c>
      <c r="T175" s="35">
        <v>1</v>
      </c>
    </row>
    <row r="176" spans="2:20" ht="45">
      <c r="B176" s="35" t="s">
        <v>457</v>
      </c>
      <c r="C176" s="35">
        <v>259.32</v>
      </c>
      <c r="D176" s="35">
        <v>46.68</v>
      </c>
      <c r="E176" s="35">
        <v>306</v>
      </c>
      <c r="I176" s="35" t="s">
        <v>907</v>
      </c>
      <c r="J176" s="35"/>
      <c r="K176" s="35" t="s">
        <v>2111</v>
      </c>
      <c r="L176" s="35" t="s">
        <v>1331</v>
      </c>
      <c r="M176" s="35" t="s">
        <v>25</v>
      </c>
      <c r="N176" s="35"/>
      <c r="O176" s="35">
        <v>5</v>
      </c>
      <c r="P176" s="35" t="s">
        <v>908</v>
      </c>
      <c r="Q176" s="35" t="s">
        <v>138</v>
      </c>
      <c r="R176" s="35">
        <v>59.32</v>
      </c>
      <c r="S176" s="35">
        <v>1</v>
      </c>
      <c r="T176" s="35">
        <v>1</v>
      </c>
    </row>
    <row r="177" spans="2:20" ht="60">
      <c r="B177" s="35" t="s">
        <v>457</v>
      </c>
      <c r="C177" s="35">
        <v>259.32</v>
      </c>
      <c r="D177" s="35">
        <v>46.68</v>
      </c>
      <c r="E177" s="35">
        <v>306</v>
      </c>
      <c r="I177" s="35" t="s">
        <v>907</v>
      </c>
      <c r="J177" s="35"/>
      <c r="K177" s="35" t="s">
        <v>2108</v>
      </c>
      <c r="L177" s="35" t="s">
        <v>1331</v>
      </c>
      <c r="M177" s="35" t="s">
        <v>25</v>
      </c>
      <c r="N177" s="35"/>
      <c r="O177" s="35">
        <v>5</v>
      </c>
      <c r="P177" s="35" t="s">
        <v>908</v>
      </c>
      <c r="Q177" s="35" t="s">
        <v>138</v>
      </c>
      <c r="R177" s="35">
        <v>42.37</v>
      </c>
      <c r="S177" s="35">
        <v>1</v>
      </c>
      <c r="T177" s="35">
        <v>1</v>
      </c>
    </row>
    <row r="178" spans="2:20" ht="60">
      <c r="B178" s="35" t="s">
        <v>457</v>
      </c>
      <c r="C178" s="35">
        <v>258.47000000000003</v>
      </c>
      <c r="D178" s="35">
        <v>46.53</v>
      </c>
      <c r="E178" s="35">
        <v>305</v>
      </c>
      <c r="I178" s="35" t="s">
        <v>882</v>
      </c>
      <c r="J178" s="35"/>
      <c r="K178" s="35" t="s">
        <v>2100</v>
      </c>
      <c r="L178" s="35" t="s">
        <v>1040</v>
      </c>
      <c r="M178" s="35" t="s">
        <v>25</v>
      </c>
      <c r="N178" s="35"/>
      <c r="O178" s="35">
        <v>5</v>
      </c>
      <c r="P178" s="35" t="s">
        <v>328</v>
      </c>
      <c r="Q178" s="35" t="s">
        <v>138</v>
      </c>
      <c r="R178" s="35">
        <v>750</v>
      </c>
      <c r="S178" s="35">
        <v>1</v>
      </c>
      <c r="T178" s="35">
        <v>3</v>
      </c>
    </row>
    <row r="179" spans="2:20" ht="45">
      <c r="B179" s="35" t="s">
        <v>457</v>
      </c>
      <c r="C179" s="35">
        <v>81.36</v>
      </c>
      <c r="D179" s="35">
        <v>14.64</v>
      </c>
      <c r="E179" s="35">
        <v>96</v>
      </c>
      <c r="I179" s="35" t="s">
        <v>882</v>
      </c>
      <c r="J179" s="35"/>
      <c r="K179" s="35" t="s">
        <v>2014</v>
      </c>
      <c r="L179" s="35" t="s">
        <v>1040</v>
      </c>
      <c r="M179" s="35" t="s">
        <v>25</v>
      </c>
      <c r="N179" s="35"/>
      <c r="O179" s="35">
        <v>5</v>
      </c>
      <c r="P179" s="35" t="s">
        <v>328</v>
      </c>
      <c r="Q179" s="35" t="s">
        <v>138</v>
      </c>
      <c r="R179" s="35">
        <v>12600</v>
      </c>
      <c r="S179" s="35">
        <v>1</v>
      </c>
      <c r="T179" s="35">
        <v>63</v>
      </c>
    </row>
    <row r="180" spans="2:20" ht="60">
      <c r="B180" s="35" t="s">
        <v>457</v>
      </c>
      <c r="C180" s="35">
        <v>81.36</v>
      </c>
      <c r="D180" s="35">
        <v>14.64</v>
      </c>
      <c r="E180" s="35">
        <v>96</v>
      </c>
      <c r="I180" s="35" t="s">
        <v>882</v>
      </c>
      <c r="J180" s="35"/>
      <c r="K180" s="35" t="s">
        <v>1526</v>
      </c>
      <c r="L180" s="35" t="s">
        <v>1040</v>
      </c>
      <c r="M180" s="35" t="s">
        <v>25</v>
      </c>
      <c r="N180" s="35"/>
      <c r="O180" s="35">
        <v>5</v>
      </c>
      <c r="P180" s="35" t="s">
        <v>328</v>
      </c>
      <c r="Q180" s="35" t="s">
        <v>138</v>
      </c>
      <c r="R180" s="35">
        <v>1000</v>
      </c>
      <c r="S180" s="35">
        <v>1</v>
      </c>
      <c r="T180" s="35">
        <v>1</v>
      </c>
    </row>
    <row r="181" spans="2:20" ht="45">
      <c r="B181" s="35" t="s">
        <v>457</v>
      </c>
      <c r="C181" s="35">
        <v>232.2</v>
      </c>
      <c r="D181" s="35">
        <v>41.8</v>
      </c>
      <c r="E181" s="35">
        <v>274</v>
      </c>
      <c r="I181" s="35" t="s">
        <v>882</v>
      </c>
      <c r="J181" s="35"/>
      <c r="K181" s="35" t="s">
        <v>2015</v>
      </c>
      <c r="L181" s="35" t="s">
        <v>1040</v>
      </c>
      <c r="M181" s="35" t="s">
        <v>25</v>
      </c>
      <c r="N181" s="35"/>
      <c r="O181" s="35">
        <v>5</v>
      </c>
      <c r="P181" s="35" t="s">
        <v>328</v>
      </c>
      <c r="Q181" s="35" t="s">
        <v>138</v>
      </c>
      <c r="R181" s="35">
        <v>7080</v>
      </c>
      <c r="S181" s="35">
        <v>1</v>
      </c>
      <c r="T181" s="35">
        <v>59</v>
      </c>
    </row>
    <row r="182" spans="2:20" ht="60">
      <c r="B182" s="35" t="s">
        <v>457</v>
      </c>
      <c r="C182" s="35">
        <v>232.2</v>
      </c>
      <c r="D182" s="35">
        <v>41.8</v>
      </c>
      <c r="E182" s="35">
        <v>274</v>
      </c>
      <c r="I182" s="35" t="s">
        <v>881</v>
      </c>
      <c r="J182" s="35"/>
      <c r="K182" s="35" t="s">
        <v>2100</v>
      </c>
      <c r="L182" s="35" t="s">
        <v>1040</v>
      </c>
      <c r="M182" s="35" t="s">
        <v>25</v>
      </c>
      <c r="N182" s="35"/>
      <c r="O182" s="35">
        <v>5</v>
      </c>
      <c r="P182" s="35" t="s">
        <v>328</v>
      </c>
      <c r="Q182" s="35" t="s">
        <v>138</v>
      </c>
      <c r="R182" s="35">
        <v>3000</v>
      </c>
      <c r="S182" s="35">
        <v>1</v>
      </c>
      <c r="T182" s="35">
        <v>12</v>
      </c>
    </row>
    <row r="183" spans="2:20" ht="60">
      <c r="B183" s="35" t="s">
        <v>457</v>
      </c>
      <c r="C183" s="35">
        <v>155.08000000000001</v>
      </c>
      <c r="D183" s="35">
        <v>27.92</v>
      </c>
      <c r="E183" s="35">
        <v>183</v>
      </c>
      <c r="I183" s="35" t="s">
        <v>881</v>
      </c>
      <c r="J183" s="35"/>
      <c r="K183" s="35" t="s">
        <v>2102</v>
      </c>
      <c r="L183" s="35" t="s">
        <v>1040</v>
      </c>
      <c r="M183" s="35" t="s">
        <v>25</v>
      </c>
      <c r="N183" s="35"/>
      <c r="O183" s="35">
        <v>5</v>
      </c>
      <c r="P183" s="35" t="s">
        <v>328</v>
      </c>
      <c r="Q183" s="35" t="s">
        <v>138</v>
      </c>
      <c r="R183" s="35">
        <v>500</v>
      </c>
      <c r="S183" s="35">
        <v>1</v>
      </c>
      <c r="T183" s="35">
        <v>10</v>
      </c>
    </row>
    <row r="184" spans="2:20" ht="45">
      <c r="B184" s="35" t="s">
        <v>457</v>
      </c>
      <c r="C184" s="35">
        <v>155.93</v>
      </c>
      <c r="D184" s="35">
        <v>28.07</v>
      </c>
      <c r="E184" s="35">
        <v>184</v>
      </c>
      <c r="I184" s="35" t="s">
        <v>881</v>
      </c>
      <c r="J184" s="35"/>
      <c r="K184" s="35" t="s">
        <v>2101</v>
      </c>
      <c r="L184" s="35" t="s">
        <v>1040</v>
      </c>
      <c r="M184" s="35" t="s">
        <v>25</v>
      </c>
      <c r="N184" s="35"/>
      <c r="O184" s="35">
        <v>5</v>
      </c>
      <c r="P184" s="35" t="s">
        <v>328</v>
      </c>
      <c r="Q184" s="35" t="s">
        <v>138</v>
      </c>
      <c r="R184" s="35">
        <v>2000</v>
      </c>
      <c r="S184" s="35">
        <v>1</v>
      </c>
      <c r="T184" s="35">
        <v>10</v>
      </c>
    </row>
    <row r="185" spans="2:20" ht="60">
      <c r="B185" s="35" t="s">
        <v>457</v>
      </c>
      <c r="C185" s="35">
        <v>155.08000000000001</v>
      </c>
      <c r="D185" s="35">
        <v>27.92</v>
      </c>
      <c r="E185" s="35">
        <v>183</v>
      </c>
      <c r="I185" s="35" t="s">
        <v>881</v>
      </c>
      <c r="J185" s="35"/>
      <c r="K185" s="35" t="s">
        <v>1526</v>
      </c>
      <c r="L185" s="35" t="s">
        <v>1040</v>
      </c>
      <c r="M185" s="35" t="s">
        <v>25</v>
      </c>
      <c r="N185" s="35"/>
      <c r="O185" s="35">
        <v>5</v>
      </c>
      <c r="P185" s="35" t="s">
        <v>328</v>
      </c>
      <c r="Q185" s="35" t="s">
        <v>138</v>
      </c>
      <c r="R185" s="35">
        <v>5000</v>
      </c>
      <c r="S185" s="35">
        <v>1</v>
      </c>
      <c r="T185" s="35">
        <v>5</v>
      </c>
    </row>
    <row r="186" spans="2:20" ht="45">
      <c r="B186" s="35" t="s">
        <v>457</v>
      </c>
      <c r="C186" s="35">
        <v>153.38999999999999</v>
      </c>
      <c r="D186" s="35">
        <v>27.61</v>
      </c>
      <c r="E186" s="35">
        <v>181</v>
      </c>
      <c r="I186" s="35" t="s">
        <v>861</v>
      </c>
      <c r="J186" s="35" t="s">
        <v>2641</v>
      </c>
      <c r="K186" s="35" t="s">
        <v>2061</v>
      </c>
      <c r="L186" s="35" t="s">
        <v>1040</v>
      </c>
      <c r="M186" s="35" t="s">
        <v>25</v>
      </c>
      <c r="N186" s="35"/>
      <c r="O186" s="35">
        <v>6</v>
      </c>
      <c r="P186" s="35" t="s">
        <v>328</v>
      </c>
      <c r="Q186" s="35" t="s">
        <v>138</v>
      </c>
      <c r="R186" s="35">
        <v>4763</v>
      </c>
      <c r="S186" s="35">
        <v>10</v>
      </c>
      <c r="T186" s="35">
        <v>49</v>
      </c>
    </row>
    <row r="187" spans="2:20" ht="45">
      <c r="B187" s="35" t="s">
        <v>335</v>
      </c>
      <c r="C187" s="35">
        <v>241.11</v>
      </c>
      <c r="D187" s="35">
        <v>0</v>
      </c>
      <c r="E187" s="35">
        <v>241.11</v>
      </c>
      <c r="I187" s="35" t="s">
        <v>730</v>
      </c>
      <c r="J187" s="35" t="s">
        <v>2641</v>
      </c>
      <c r="K187" s="35" t="s">
        <v>2061</v>
      </c>
      <c r="L187" s="35" t="s">
        <v>1040</v>
      </c>
      <c r="M187" s="35" t="s">
        <v>25</v>
      </c>
      <c r="N187" s="35"/>
      <c r="O187" s="35">
        <v>7</v>
      </c>
      <c r="P187" s="35" t="s">
        <v>328</v>
      </c>
      <c r="Q187" s="35" t="s">
        <v>138</v>
      </c>
      <c r="R187" s="35">
        <v>24621.97</v>
      </c>
      <c r="S187" s="35">
        <v>5</v>
      </c>
      <c r="T187" s="35">
        <v>138</v>
      </c>
    </row>
    <row r="188" spans="2:20" ht="45">
      <c r="B188" s="35" t="s">
        <v>338</v>
      </c>
      <c r="C188" s="35">
        <v>64</v>
      </c>
      <c r="D188" s="35">
        <v>0</v>
      </c>
      <c r="E188" s="35">
        <v>64</v>
      </c>
      <c r="I188" s="35" t="s">
        <v>729</v>
      </c>
      <c r="J188" s="35" t="s">
        <v>2641</v>
      </c>
      <c r="K188" s="35" t="s">
        <v>2061</v>
      </c>
      <c r="L188" s="35" t="s">
        <v>2645</v>
      </c>
      <c r="M188" s="35" t="s">
        <v>25</v>
      </c>
      <c r="N188" s="35"/>
      <c r="O188" s="35">
        <v>7</v>
      </c>
      <c r="P188" s="35" t="s">
        <v>328</v>
      </c>
      <c r="Q188" s="35" t="s">
        <v>138</v>
      </c>
      <c r="R188" s="35">
        <v>8000</v>
      </c>
      <c r="S188" s="35">
        <v>1</v>
      </c>
      <c r="T188" s="35">
        <v>40</v>
      </c>
    </row>
    <row r="189" spans="2:20" ht="45">
      <c r="B189" s="35" t="s">
        <v>459</v>
      </c>
      <c r="C189" s="35">
        <v>53</v>
      </c>
      <c r="D189" s="35">
        <v>9.5399999999999991</v>
      </c>
      <c r="E189" s="35">
        <v>62.54</v>
      </c>
      <c r="I189" s="35" t="s">
        <v>729</v>
      </c>
      <c r="J189" s="35" t="s">
        <v>2641</v>
      </c>
      <c r="K189" s="35" t="s">
        <v>2061</v>
      </c>
      <c r="L189" s="35" t="s">
        <v>1040</v>
      </c>
      <c r="M189" s="35" t="s">
        <v>25</v>
      </c>
      <c r="N189" s="35"/>
      <c r="O189" s="35">
        <v>7</v>
      </c>
      <c r="P189" s="35" t="s">
        <v>328</v>
      </c>
      <c r="Q189" s="35" t="s">
        <v>138</v>
      </c>
      <c r="R189" s="35">
        <v>8000</v>
      </c>
      <c r="S189" s="35">
        <v>2</v>
      </c>
      <c r="T189" s="35">
        <v>63</v>
      </c>
    </row>
    <row r="190" spans="2:20" ht="45">
      <c r="B190" s="35" t="s">
        <v>462</v>
      </c>
      <c r="C190" s="35">
        <v>4970</v>
      </c>
      <c r="D190" s="35">
        <v>894.6</v>
      </c>
      <c r="E190" s="35">
        <v>5864.6</v>
      </c>
      <c r="I190" s="35" t="s">
        <v>653</v>
      </c>
      <c r="J190" s="35" t="s">
        <v>2641</v>
      </c>
      <c r="K190" s="35" t="s">
        <v>2035</v>
      </c>
      <c r="L190" s="35" t="s">
        <v>1040</v>
      </c>
      <c r="M190" s="35" t="s">
        <v>25</v>
      </c>
      <c r="N190" s="35"/>
      <c r="O190" s="35">
        <v>7</v>
      </c>
      <c r="P190" s="35" t="s">
        <v>328</v>
      </c>
      <c r="Q190" s="35" t="s">
        <v>138</v>
      </c>
      <c r="R190" s="35">
        <v>2000</v>
      </c>
      <c r="S190" s="35">
        <v>1</v>
      </c>
      <c r="T190" s="35">
        <v>10</v>
      </c>
    </row>
    <row r="191" spans="2:20" ht="45">
      <c r="B191" s="35" t="s">
        <v>462</v>
      </c>
      <c r="C191" s="35">
        <v>9904.67</v>
      </c>
      <c r="D191" s="35">
        <v>1782.84</v>
      </c>
      <c r="E191" s="35">
        <v>11687.51</v>
      </c>
      <c r="I191" s="35" t="s">
        <v>653</v>
      </c>
      <c r="J191" s="35" t="s">
        <v>2641</v>
      </c>
      <c r="K191" s="35" t="s">
        <v>2061</v>
      </c>
      <c r="L191" s="35" t="s">
        <v>1040</v>
      </c>
      <c r="M191" s="35" t="s">
        <v>25</v>
      </c>
      <c r="N191" s="35"/>
      <c r="O191" s="35">
        <v>7</v>
      </c>
      <c r="P191" s="35" t="s">
        <v>328</v>
      </c>
      <c r="Q191" s="35" t="s">
        <v>138</v>
      </c>
      <c r="R191" s="35">
        <v>32498.81</v>
      </c>
      <c r="S191" s="35">
        <v>9</v>
      </c>
      <c r="T191" s="35">
        <v>222</v>
      </c>
    </row>
    <row r="192" spans="2:20" ht="45">
      <c r="B192" s="35" t="s">
        <v>462</v>
      </c>
      <c r="C192" s="35">
        <v>6499</v>
      </c>
      <c r="D192" s="35">
        <v>1169.82</v>
      </c>
      <c r="E192" s="35">
        <v>7668.82</v>
      </c>
      <c r="I192" s="35" t="s">
        <v>498</v>
      </c>
      <c r="J192" s="35"/>
      <c r="K192" s="35" t="s">
        <v>2014</v>
      </c>
      <c r="L192" s="35" t="s">
        <v>1040</v>
      </c>
      <c r="M192" s="35" t="s">
        <v>25</v>
      </c>
      <c r="N192" s="35"/>
      <c r="O192" s="35">
        <v>8</v>
      </c>
      <c r="P192" s="35" t="s">
        <v>328</v>
      </c>
      <c r="Q192" s="35" t="s">
        <v>138</v>
      </c>
      <c r="R192" s="35">
        <v>13520.66</v>
      </c>
      <c r="S192" s="35">
        <v>1</v>
      </c>
      <c r="T192" s="35">
        <v>86</v>
      </c>
    </row>
    <row r="193" spans="2:20" ht="60">
      <c r="B193" s="35" t="s">
        <v>1687</v>
      </c>
      <c r="C193" s="35">
        <v>20.079999999999998</v>
      </c>
      <c r="D193" s="35">
        <v>3.62</v>
      </c>
      <c r="E193" s="35">
        <v>23.7</v>
      </c>
      <c r="I193" s="35" t="s">
        <v>498</v>
      </c>
      <c r="J193" s="35"/>
      <c r="K193" s="35" t="s">
        <v>1526</v>
      </c>
      <c r="L193" s="35" t="s">
        <v>1040</v>
      </c>
      <c r="M193" s="35" t="s">
        <v>25</v>
      </c>
      <c r="N193" s="35"/>
      <c r="O193" s="35">
        <v>8</v>
      </c>
      <c r="P193" s="35" t="s">
        <v>328</v>
      </c>
      <c r="Q193" s="35" t="s">
        <v>138</v>
      </c>
      <c r="R193" s="35">
        <v>2130.02</v>
      </c>
      <c r="S193" s="35">
        <v>1</v>
      </c>
      <c r="T193" s="35">
        <v>3</v>
      </c>
    </row>
    <row r="194" spans="2:20" ht="45">
      <c r="B194" s="35" t="s">
        <v>374</v>
      </c>
      <c r="C194" s="35">
        <v>444</v>
      </c>
      <c r="D194" s="35">
        <v>0</v>
      </c>
      <c r="E194" s="35">
        <v>444</v>
      </c>
      <c r="I194" s="35" t="s">
        <v>498</v>
      </c>
      <c r="J194" s="35"/>
      <c r="K194" s="35" t="s">
        <v>2015</v>
      </c>
      <c r="L194" s="35" t="s">
        <v>1040</v>
      </c>
      <c r="M194" s="35" t="s">
        <v>25</v>
      </c>
      <c r="N194" s="35"/>
      <c r="O194" s="35">
        <v>8</v>
      </c>
      <c r="P194" s="35" t="s">
        <v>328</v>
      </c>
      <c r="Q194" s="35" t="s">
        <v>138</v>
      </c>
      <c r="R194" s="35">
        <v>5723</v>
      </c>
      <c r="S194" s="35">
        <v>1</v>
      </c>
      <c r="T194" s="35">
        <v>59</v>
      </c>
    </row>
    <row r="195" spans="2:20" ht="45">
      <c r="B195" s="35" t="s">
        <v>374</v>
      </c>
      <c r="C195" s="35">
        <v>0</v>
      </c>
      <c r="D195" s="35">
        <v>0</v>
      </c>
      <c r="E195" s="35">
        <v>0</v>
      </c>
      <c r="I195" s="35" t="s">
        <v>497</v>
      </c>
      <c r="J195" s="35"/>
      <c r="K195" s="35" t="s">
        <v>2035</v>
      </c>
      <c r="L195" s="35" t="s">
        <v>1040</v>
      </c>
      <c r="M195" s="35" t="s">
        <v>25</v>
      </c>
      <c r="N195" s="35"/>
      <c r="O195" s="35">
        <v>8</v>
      </c>
      <c r="P195" s="35" t="s">
        <v>328</v>
      </c>
      <c r="Q195" s="35" t="s">
        <v>138</v>
      </c>
      <c r="R195" s="35">
        <v>7489</v>
      </c>
      <c r="S195" s="35">
        <v>1</v>
      </c>
      <c r="T195" s="35">
        <v>20</v>
      </c>
    </row>
    <row r="196" spans="2:20" ht="45">
      <c r="B196" s="35" t="s">
        <v>463</v>
      </c>
      <c r="C196" s="35">
        <v>27.03</v>
      </c>
      <c r="D196" s="35">
        <v>4.87</v>
      </c>
      <c r="E196" s="35">
        <v>31.9</v>
      </c>
      <c r="I196" s="35" t="s">
        <v>497</v>
      </c>
      <c r="J196" s="35"/>
      <c r="K196" s="35" t="s">
        <v>2014</v>
      </c>
      <c r="L196" s="35" t="s">
        <v>1040</v>
      </c>
      <c r="M196" s="35" t="s">
        <v>25</v>
      </c>
      <c r="N196" s="35"/>
      <c r="O196" s="35">
        <v>8</v>
      </c>
      <c r="P196" s="35" t="s">
        <v>328</v>
      </c>
      <c r="Q196" s="35" t="s">
        <v>138</v>
      </c>
      <c r="R196" s="35">
        <v>2276.85</v>
      </c>
      <c r="S196" s="35">
        <v>1</v>
      </c>
      <c r="T196" s="35">
        <v>10</v>
      </c>
    </row>
    <row r="197" spans="2:20" ht="45">
      <c r="B197" s="35" t="s">
        <v>472</v>
      </c>
      <c r="C197" s="35">
        <v>38.31</v>
      </c>
      <c r="D197" s="35">
        <v>6.89</v>
      </c>
      <c r="E197" s="35">
        <v>45.2</v>
      </c>
      <c r="I197" s="35" t="s">
        <v>462</v>
      </c>
      <c r="J197" s="35" t="s">
        <v>2641</v>
      </c>
      <c r="K197" s="35" t="s">
        <v>2014</v>
      </c>
      <c r="L197" s="35" t="s">
        <v>1040</v>
      </c>
      <c r="M197" s="35" t="s">
        <v>25</v>
      </c>
      <c r="N197" s="35"/>
      <c r="O197" s="35">
        <v>9</v>
      </c>
      <c r="P197" s="35" t="s">
        <v>328</v>
      </c>
      <c r="Q197" s="35" t="s">
        <v>138</v>
      </c>
      <c r="R197" s="35">
        <v>9904.67</v>
      </c>
      <c r="S197" s="35">
        <v>1</v>
      </c>
      <c r="T197" s="35">
        <v>63</v>
      </c>
    </row>
    <row r="198" spans="2:20" ht="60">
      <c r="B198" s="35" t="s">
        <v>472</v>
      </c>
      <c r="C198" s="35">
        <v>51.36</v>
      </c>
      <c r="D198" s="35">
        <v>9.24</v>
      </c>
      <c r="E198" s="35">
        <v>60.6</v>
      </c>
      <c r="I198" s="35" t="s">
        <v>462</v>
      </c>
      <c r="J198" s="35" t="s">
        <v>2641</v>
      </c>
      <c r="K198" s="35" t="s">
        <v>1526</v>
      </c>
      <c r="L198" s="35" t="s">
        <v>1040</v>
      </c>
      <c r="M198" s="35" t="s">
        <v>25</v>
      </c>
      <c r="N198" s="35"/>
      <c r="O198" s="35">
        <v>9</v>
      </c>
      <c r="P198" s="35" t="s">
        <v>328</v>
      </c>
      <c r="Q198" s="35" t="s">
        <v>138</v>
      </c>
      <c r="R198" s="35">
        <v>4970</v>
      </c>
      <c r="S198" s="35">
        <v>1</v>
      </c>
      <c r="T198" s="35">
        <v>7</v>
      </c>
    </row>
    <row r="199" spans="2:20" ht="45">
      <c r="B199" s="35" t="s">
        <v>472</v>
      </c>
      <c r="C199" s="35">
        <v>31.53</v>
      </c>
      <c r="D199" s="35">
        <v>5.67</v>
      </c>
      <c r="E199" s="35">
        <v>37.200000000000003</v>
      </c>
      <c r="I199" s="35" t="s">
        <v>462</v>
      </c>
      <c r="J199" s="35" t="s">
        <v>2641</v>
      </c>
      <c r="K199" s="35" t="s">
        <v>2015</v>
      </c>
      <c r="L199" s="35" t="s">
        <v>1040</v>
      </c>
      <c r="M199" s="35" t="s">
        <v>25</v>
      </c>
      <c r="N199" s="35"/>
      <c r="O199" s="35">
        <v>9</v>
      </c>
      <c r="P199" s="35" t="s">
        <v>328</v>
      </c>
      <c r="Q199" s="35" t="s">
        <v>138</v>
      </c>
      <c r="R199" s="35">
        <v>6499</v>
      </c>
      <c r="S199" s="35">
        <v>1</v>
      </c>
      <c r="T199" s="35">
        <v>67</v>
      </c>
    </row>
    <row r="200" spans="2:20" ht="45">
      <c r="B200" s="35" t="s">
        <v>472</v>
      </c>
      <c r="C200" s="35">
        <v>10.85</v>
      </c>
      <c r="D200" s="35">
        <v>1.95</v>
      </c>
      <c r="E200" s="35">
        <v>12.8</v>
      </c>
      <c r="I200" s="35" t="s">
        <v>750</v>
      </c>
      <c r="J200" s="35"/>
      <c r="K200" s="35" t="s">
        <v>2036</v>
      </c>
      <c r="L200" s="35" t="s">
        <v>1040</v>
      </c>
      <c r="M200" s="35" t="s">
        <v>23</v>
      </c>
      <c r="N200" s="35"/>
      <c r="O200" s="35">
        <v>7</v>
      </c>
      <c r="P200" s="35" t="s">
        <v>724</v>
      </c>
      <c r="Q200" s="35" t="s">
        <v>1045</v>
      </c>
      <c r="R200" s="35">
        <v>2667</v>
      </c>
      <c r="S200" s="35">
        <v>1</v>
      </c>
      <c r="T200" s="35">
        <v>1</v>
      </c>
    </row>
    <row r="201" spans="2:20" ht="45">
      <c r="B201" s="35" t="s">
        <v>472</v>
      </c>
      <c r="C201" s="35">
        <v>17.63</v>
      </c>
      <c r="D201" s="35">
        <v>3.17</v>
      </c>
      <c r="E201" s="35">
        <v>20.8</v>
      </c>
      <c r="I201" s="35" t="s">
        <v>723</v>
      </c>
      <c r="J201" s="35" t="s">
        <v>2646</v>
      </c>
      <c r="K201" s="35" t="s">
        <v>2036</v>
      </c>
      <c r="L201" s="35" t="s">
        <v>1046</v>
      </c>
      <c r="M201" s="35" t="s">
        <v>25</v>
      </c>
      <c r="N201" s="35"/>
      <c r="O201" s="35">
        <v>7</v>
      </c>
      <c r="P201" s="35" t="s">
        <v>724</v>
      </c>
      <c r="Q201" s="35" t="s">
        <v>1045</v>
      </c>
      <c r="R201" s="35">
        <v>2676.75</v>
      </c>
      <c r="S201" s="35">
        <v>1</v>
      </c>
      <c r="T201" s="35">
        <v>1</v>
      </c>
    </row>
    <row r="202" spans="2:20" ht="45">
      <c r="B202" s="35" t="s">
        <v>472</v>
      </c>
      <c r="C202" s="35">
        <v>19.66</v>
      </c>
      <c r="D202" s="35">
        <v>3.54</v>
      </c>
      <c r="E202" s="35">
        <v>23.2</v>
      </c>
      <c r="I202" s="35" t="s">
        <v>847</v>
      </c>
      <c r="J202" s="35" t="s">
        <v>2643</v>
      </c>
      <c r="K202" s="35" t="s">
        <v>2097</v>
      </c>
      <c r="L202" s="35" t="s">
        <v>2661</v>
      </c>
      <c r="M202" s="35" t="s">
        <v>25</v>
      </c>
      <c r="N202" s="35"/>
      <c r="O202" s="35">
        <v>6</v>
      </c>
      <c r="P202" s="35" t="s">
        <v>848</v>
      </c>
      <c r="Q202" s="35" t="s">
        <v>138</v>
      </c>
      <c r="R202" s="35">
        <v>1600</v>
      </c>
      <c r="S202" s="35">
        <v>1</v>
      </c>
      <c r="T202" s="35">
        <v>1</v>
      </c>
    </row>
    <row r="203" spans="2:20" ht="30">
      <c r="B203" s="35" t="s">
        <v>472</v>
      </c>
      <c r="C203" s="35">
        <v>19.66</v>
      </c>
      <c r="D203" s="35">
        <v>3.54</v>
      </c>
      <c r="E203" s="35">
        <v>23.2</v>
      </c>
      <c r="I203" s="35" t="s">
        <v>474</v>
      </c>
      <c r="J203" s="35" t="s">
        <v>2640</v>
      </c>
      <c r="K203" s="35" t="s">
        <v>2033</v>
      </c>
      <c r="L203" s="35" t="s">
        <v>1259</v>
      </c>
      <c r="M203" s="35" t="s">
        <v>25</v>
      </c>
      <c r="N203" s="35"/>
      <c r="O203" s="35">
        <v>9</v>
      </c>
      <c r="P203" s="35" t="s">
        <v>475</v>
      </c>
      <c r="Q203" s="35" t="s">
        <v>138</v>
      </c>
      <c r="R203" s="35">
        <v>101.7</v>
      </c>
      <c r="S203" s="35">
        <v>1</v>
      </c>
      <c r="T203" s="35">
        <v>6</v>
      </c>
    </row>
    <row r="204" spans="2:20" ht="45">
      <c r="B204" s="35" t="s">
        <v>472</v>
      </c>
      <c r="C204" s="35">
        <v>45.59</v>
      </c>
      <c r="D204" s="35">
        <v>8.2100000000000009</v>
      </c>
      <c r="E204" s="35">
        <v>53.8</v>
      </c>
      <c r="I204" s="35" t="s">
        <v>759</v>
      </c>
      <c r="J204" s="35" t="s">
        <v>2643</v>
      </c>
      <c r="K204" s="35" t="s">
        <v>2149</v>
      </c>
      <c r="L204" s="35" t="s">
        <v>2645</v>
      </c>
      <c r="M204" s="35" t="s">
        <v>25</v>
      </c>
      <c r="N204" s="35"/>
      <c r="O204" s="35">
        <v>7</v>
      </c>
      <c r="P204" s="35" t="s">
        <v>760</v>
      </c>
      <c r="Q204" s="35" t="s">
        <v>138</v>
      </c>
      <c r="R204" s="35">
        <v>1900</v>
      </c>
      <c r="S204" s="35">
        <v>1</v>
      </c>
      <c r="T204" s="35">
        <v>1</v>
      </c>
    </row>
    <row r="205" spans="2:20" ht="45">
      <c r="B205" s="35" t="s">
        <v>472</v>
      </c>
      <c r="C205" s="35">
        <v>20.85</v>
      </c>
      <c r="D205" s="35">
        <v>3.75</v>
      </c>
      <c r="E205" s="35">
        <v>24.6</v>
      </c>
      <c r="I205" s="35" t="s">
        <v>608</v>
      </c>
      <c r="J205" s="35" t="s">
        <v>2124</v>
      </c>
      <c r="K205" s="35" t="s">
        <v>2056</v>
      </c>
      <c r="L205" s="35" t="s">
        <v>1040</v>
      </c>
      <c r="M205" s="35" t="s">
        <v>25</v>
      </c>
      <c r="N205" s="35"/>
      <c r="O205" s="35">
        <v>8</v>
      </c>
      <c r="P205" s="35" t="s">
        <v>609</v>
      </c>
      <c r="Q205" s="35" t="s">
        <v>138</v>
      </c>
      <c r="R205" s="35">
        <v>101.69</v>
      </c>
      <c r="S205" s="35">
        <v>1</v>
      </c>
      <c r="T205" s="35">
        <v>1</v>
      </c>
    </row>
    <row r="206" spans="2:20" ht="60">
      <c r="B206" s="35" t="s">
        <v>472</v>
      </c>
      <c r="C206" s="35">
        <v>16.86</v>
      </c>
      <c r="D206" s="35">
        <v>3.04</v>
      </c>
      <c r="E206" s="35">
        <v>19.899999999999999</v>
      </c>
      <c r="I206" s="35" t="s">
        <v>727</v>
      </c>
      <c r="J206" s="35"/>
      <c r="K206" s="35" t="s">
        <v>2082</v>
      </c>
      <c r="L206" s="35" t="s">
        <v>1283</v>
      </c>
      <c r="M206" s="35" t="s">
        <v>25</v>
      </c>
      <c r="N206" s="35"/>
      <c r="O206" s="35">
        <v>7</v>
      </c>
      <c r="P206" s="35" t="s">
        <v>700</v>
      </c>
      <c r="Q206" s="35" t="s">
        <v>138</v>
      </c>
      <c r="R206" s="35">
        <v>211.87</v>
      </c>
      <c r="S206" s="35">
        <v>2</v>
      </c>
      <c r="T206" s="35">
        <v>2</v>
      </c>
    </row>
    <row r="207" spans="2:20" ht="60">
      <c r="B207" s="35" t="s">
        <v>472</v>
      </c>
      <c r="C207" s="35">
        <v>46.53</v>
      </c>
      <c r="D207" s="35">
        <v>8.3699999999999992</v>
      </c>
      <c r="E207" s="35">
        <v>54.9</v>
      </c>
      <c r="I207" s="35" t="s">
        <v>699</v>
      </c>
      <c r="J207" s="35" t="s">
        <v>2647</v>
      </c>
      <c r="K207" s="35" t="s">
        <v>1052</v>
      </c>
      <c r="L207" s="35" t="s">
        <v>1283</v>
      </c>
      <c r="M207" s="35" t="s">
        <v>25</v>
      </c>
      <c r="N207" s="35"/>
      <c r="O207" s="35">
        <v>7</v>
      </c>
      <c r="P207" s="35" t="s">
        <v>700</v>
      </c>
      <c r="Q207" s="35" t="s">
        <v>1045</v>
      </c>
      <c r="R207" s="35">
        <v>101.69</v>
      </c>
      <c r="S207" s="35">
        <v>1</v>
      </c>
      <c r="T207" s="35">
        <v>1</v>
      </c>
    </row>
    <row r="208" spans="2:20" ht="45">
      <c r="B208" s="35" t="s">
        <v>472</v>
      </c>
      <c r="C208" s="35">
        <v>30.51</v>
      </c>
      <c r="D208" s="35">
        <v>5.49</v>
      </c>
      <c r="E208" s="35">
        <v>36</v>
      </c>
      <c r="I208" s="35" t="s">
        <v>951</v>
      </c>
      <c r="J208" s="35" t="s">
        <v>2643</v>
      </c>
      <c r="K208" s="35" t="s">
        <v>1555</v>
      </c>
      <c r="L208" s="35" t="s">
        <v>1040</v>
      </c>
      <c r="M208" s="35" t="s">
        <v>25</v>
      </c>
      <c r="N208" s="35"/>
      <c r="O208" s="35">
        <v>5</v>
      </c>
      <c r="P208" s="35" t="s">
        <v>692</v>
      </c>
      <c r="Q208" s="35" t="s">
        <v>138</v>
      </c>
      <c r="R208" s="35">
        <v>264</v>
      </c>
      <c r="S208" s="35">
        <v>1</v>
      </c>
      <c r="T208" s="35">
        <v>22</v>
      </c>
    </row>
    <row r="209" spans="2:20" ht="45">
      <c r="B209" s="35" t="s">
        <v>472</v>
      </c>
      <c r="C209" s="35">
        <v>13.47</v>
      </c>
      <c r="D209" s="35">
        <v>2.4300000000000002</v>
      </c>
      <c r="E209" s="35">
        <v>15.9</v>
      </c>
      <c r="I209" s="35" t="s">
        <v>951</v>
      </c>
      <c r="J209" s="35" t="s">
        <v>2643</v>
      </c>
      <c r="K209" s="35" t="s">
        <v>2116</v>
      </c>
      <c r="L209" s="35" t="s">
        <v>1040</v>
      </c>
      <c r="M209" s="35" t="s">
        <v>25</v>
      </c>
      <c r="N209" s="35"/>
      <c r="O209" s="35">
        <v>5</v>
      </c>
      <c r="P209" s="35" t="s">
        <v>692</v>
      </c>
      <c r="Q209" s="35" t="s">
        <v>138</v>
      </c>
      <c r="R209" s="35">
        <v>100</v>
      </c>
      <c r="S209" s="35">
        <v>1</v>
      </c>
      <c r="T209" s="35">
        <v>1</v>
      </c>
    </row>
    <row r="210" spans="2:20" ht="60">
      <c r="B210" s="35" t="s">
        <v>472</v>
      </c>
      <c r="C210" s="35">
        <v>7.54</v>
      </c>
      <c r="D210" s="35">
        <v>1.36</v>
      </c>
      <c r="E210" s="35">
        <v>8.9</v>
      </c>
      <c r="I210" s="35" t="s">
        <v>938</v>
      </c>
      <c r="J210" s="35"/>
      <c r="K210" s="35" t="s">
        <v>1555</v>
      </c>
      <c r="L210" s="35" t="s">
        <v>1141</v>
      </c>
      <c r="M210" s="35" t="s">
        <v>25</v>
      </c>
      <c r="N210" s="35"/>
      <c r="O210" s="35">
        <v>5</v>
      </c>
      <c r="P210" s="35" t="s">
        <v>692</v>
      </c>
      <c r="Q210" s="35" t="s">
        <v>138</v>
      </c>
      <c r="R210" s="35">
        <v>20</v>
      </c>
      <c r="S210" s="35">
        <v>1</v>
      </c>
      <c r="T210" s="35">
        <v>2</v>
      </c>
    </row>
    <row r="211" spans="2:20" ht="60">
      <c r="B211" s="35" t="s">
        <v>472</v>
      </c>
      <c r="C211" s="35">
        <v>22.37</v>
      </c>
      <c r="D211" s="35">
        <v>4.03</v>
      </c>
      <c r="E211" s="35">
        <v>26.4</v>
      </c>
      <c r="I211" s="35" t="s">
        <v>919</v>
      </c>
      <c r="J211" s="35"/>
      <c r="K211" s="35" t="s">
        <v>2117</v>
      </c>
      <c r="L211" s="35" t="s">
        <v>1141</v>
      </c>
      <c r="M211" s="35" t="s">
        <v>25</v>
      </c>
      <c r="N211" s="35"/>
      <c r="O211" s="35">
        <v>5</v>
      </c>
      <c r="P211" s="35" t="s">
        <v>692</v>
      </c>
      <c r="Q211" s="35" t="s">
        <v>138</v>
      </c>
      <c r="R211" s="35">
        <v>50.85</v>
      </c>
      <c r="S211" s="35">
        <v>1</v>
      </c>
      <c r="T211" s="35">
        <v>1</v>
      </c>
    </row>
    <row r="212" spans="2:20" ht="60">
      <c r="B212" s="35" t="s">
        <v>472</v>
      </c>
      <c r="C212" s="35">
        <v>30.85</v>
      </c>
      <c r="D212" s="35">
        <v>5.55</v>
      </c>
      <c r="E212" s="35">
        <v>36.4</v>
      </c>
      <c r="I212" s="35" t="s">
        <v>919</v>
      </c>
      <c r="J212" s="35"/>
      <c r="K212" s="35" t="s">
        <v>2116</v>
      </c>
      <c r="L212" s="35" t="s">
        <v>1141</v>
      </c>
      <c r="M212" s="35" t="s">
        <v>25</v>
      </c>
      <c r="N212" s="35"/>
      <c r="O212" s="35">
        <v>5</v>
      </c>
      <c r="P212" s="35" t="s">
        <v>692</v>
      </c>
      <c r="Q212" s="35" t="s">
        <v>138</v>
      </c>
      <c r="R212" s="35">
        <v>466.1</v>
      </c>
      <c r="S212" s="35">
        <v>1</v>
      </c>
      <c r="T212" s="35">
        <v>1</v>
      </c>
    </row>
    <row r="213" spans="2:20" ht="60">
      <c r="B213" s="35" t="s">
        <v>472</v>
      </c>
      <c r="C213" s="35">
        <v>10.08</v>
      </c>
      <c r="D213" s="35">
        <v>1.82</v>
      </c>
      <c r="E213" s="35">
        <v>11.9</v>
      </c>
      <c r="I213" s="35" t="s">
        <v>691</v>
      </c>
      <c r="J213" s="35" t="s">
        <v>2640</v>
      </c>
      <c r="K213" s="35" t="s">
        <v>1555</v>
      </c>
      <c r="L213" s="35" t="s">
        <v>1141</v>
      </c>
      <c r="M213" s="35" t="s">
        <v>25</v>
      </c>
      <c r="N213" s="35"/>
      <c r="O213" s="35">
        <v>7</v>
      </c>
      <c r="P213" s="35" t="s">
        <v>692</v>
      </c>
      <c r="Q213" s="35" t="s">
        <v>138</v>
      </c>
      <c r="R213" s="35">
        <v>50</v>
      </c>
      <c r="S213" s="35">
        <v>1</v>
      </c>
      <c r="T213" s="35">
        <v>1</v>
      </c>
    </row>
    <row r="214" spans="2:20" ht="30">
      <c r="B214" s="35" t="s">
        <v>472</v>
      </c>
      <c r="C214" s="35">
        <v>8.31</v>
      </c>
      <c r="D214" s="35">
        <v>1.49</v>
      </c>
      <c r="E214" s="35">
        <v>9.8000000000000007</v>
      </c>
      <c r="I214" s="35" t="s">
        <v>765</v>
      </c>
      <c r="J214" s="35"/>
      <c r="K214" s="35" t="s">
        <v>2029</v>
      </c>
      <c r="L214" s="35" t="s">
        <v>1458</v>
      </c>
      <c r="M214" s="35" t="s">
        <v>25</v>
      </c>
      <c r="N214" s="35"/>
      <c r="O214" s="35">
        <v>7</v>
      </c>
      <c r="P214" s="35" t="s">
        <v>766</v>
      </c>
      <c r="Q214" s="35" t="s">
        <v>138</v>
      </c>
      <c r="R214" s="35">
        <v>11.65</v>
      </c>
      <c r="S214" s="35">
        <v>1</v>
      </c>
      <c r="T214" s="35">
        <v>1</v>
      </c>
    </row>
    <row r="215" spans="2:20" ht="30">
      <c r="B215" s="35" t="s">
        <v>472</v>
      </c>
      <c r="C215" s="35">
        <v>34.659999999999997</v>
      </c>
      <c r="D215" s="35">
        <v>6.24</v>
      </c>
      <c r="E215" s="35">
        <v>40.9</v>
      </c>
      <c r="I215" s="35" t="s">
        <v>765</v>
      </c>
      <c r="J215" s="35"/>
      <c r="K215" s="35" t="s">
        <v>2084</v>
      </c>
      <c r="L215" s="35" t="s">
        <v>1458</v>
      </c>
      <c r="M215" s="35" t="s">
        <v>25</v>
      </c>
      <c r="N215" s="35"/>
      <c r="O215" s="35">
        <v>7</v>
      </c>
      <c r="P215" s="35" t="s">
        <v>766</v>
      </c>
      <c r="Q215" s="35" t="s">
        <v>138</v>
      </c>
      <c r="R215" s="35">
        <v>138.96</v>
      </c>
      <c r="S215" s="35">
        <v>3</v>
      </c>
      <c r="T215" s="35">
        <v>15</v>
      </c>
    </row>
    <row r="216" spans="2:20" ht="30">
      <c r="B216" s="35" t="s">
        <v>472</v>
      </c>
      <c r="C216" s="35">
        <v>128.63999999999999</v>
      </c>
      <c r="D216" s="35">
        <v>23.16</v>
      </c>
      <c r="E216" s="35">
        <v>151.80000000000001</v>
      </c>
      <c r="I216" s="35" t="s">
        <v>765</v>
      </c>
      <c r="J216" s="35"/>
      <c r="K216" s="35" t="s">
        <v>2017</v>
      </c>
      <c r="L216" s="35" t="s">
        <v>1458</v>
      </c>
      <c r="M216" s="35" t="s">
        <v>25</v>
      </c>
      <c r="N216" s="35"/>
      <c r="O216" s="35">
        <v>7</v>
      </c>
      <c r="P216" s="35" t="s">
        <v>766</v>
      </c>
      <c r="Q216" s="35" t="s">
        <v>138</v>
      </c>
      <c r="R216" s="35">
        <v>76.17</v>
      </c>
      <c r="S216" s="35">
        <v>3</v>
      </c>
      <c r="T216" s="35">
        <v>6</v>
      </c>
    </row>
    <row r="217" spans="2:20" ht="30">
      <c r="B217" s="35" t="s">
        <v>472</v>
      </c>
      <c r="C217" s="35">
        <v>44.75</v>
      </c>
      <c r="D217" s="35">
        <v>8.0500000000000007</v>
      </c>
      <c r="E217" s="35">
        <v>52.8</v>
      </c>
      <c r="I217" s="35" t="s">
        <v>765</v>
      </c>
      <c r="J217" s="35"/>
      <c r="K217" s="35" t="s">
        <v>2020</v>
      </c>
      <c r="L217" s="35" t="s">
        <v>1458</v>
      </c>
      <c r="M217" s="35" t="s">
        <v>25</v>
      </c>
      <c r="N217" s="35"/>
      <c r="O217" s="35">
        <v>7</v>
      </c>
      <c r="P217" s="35" t="s">
        <v>766</v>
      </c>
      <c r="Q217" s="35" t="s">
        <v>138</v>
      </c>
      <c r="R217" s="35">
        <v>20.29</v>
      </c>
      <c r="S217" s="35">
        <v>1</v>
      </c>
      <c r="T217" s="35">
        <v>1</v>
      </c>
    </row>
    <row r="218" spans="2:20" ht="30">
      <c r="B218" s="35" t="s">
        <v>477</v>
      </c>
      <c r="C218" s="35">
        <v>64.41</v>
      </c>
      <c r="D218" s="35">
        <v>11.59</v>
      </c>
      <c r="E218" s="35">
        <v>76</v>
      </c>
      <c r="I218" s="35" t="s">
        <v>765</v>
      </c>
      <c r="J218" s="35"/>
      <c r="K218" s="35" t="s">
        <v>2018</v>
      </c>
      <c r="L218" s="35" t="s">
        <v>1458</v>
      </c>
      <c r="M218" s="35" t="s">
        <v>25</v>
      </c>
      <c r="N218" s="35"/>
      <c r="O218" s="35">
        <v>7</v>
      </c>
      <c r="P218" s="35" t="s">
        <v>766</v>
      </c>
      <c r="Q218" s="35" t="s">
        <v>138</v>
      </c>
      <c r="R218" s="35">
        <v>14.72</v>
      </c>
      <c r="S218" s="35">
        <v>1</v>
      </c>
      <c r="T218" s="35">
        <v>2</v>
      </c>
    </row>
    <row r="219" spans="2:20" ht="30">
      <c r="B219" s="35" t="s">
        <v>477</v>
      </c>
      <c r="C219" s="35">
        <v>6.78</v>
      </c>
      <c r="D219" s="35">
        <v>1.22</v>
      </c>
      <c r="E219" s="35">
        <v>8</v>
      </c>
      <c r="I219" s="35" t="s">
        <v>765</v>
      </c>
      <c r="J219" s="35"/>
      <c r="K219" s="35" t="s">
        <v>2088</v>
      </c>
      <c r="L219" s="35" t="s">
        <v>1458</v>
      </c>
      <c r="M219" s="35" t="s">
        <v>25</v>
      </c>
      <c r="N219" s="35"/>
      <c r="O219" s="35">
        <v>7</v>
      </c>
      <c r="P219" s="35" t="s">
        <v>766</v>
      </c>
      <c r="Q219" s="35" t="s">
        <v>138</v>
      </c>
      <c r="R219" s="35">
        <v>10.9</v>
      </c>
      <c r="S219" s="35">
        <v>1</v>
      </c>
      <c r="T219" s="35">
        <v>1</v>
      </c>
    </row>
    <row r="220" spans="2:20" ht="30">
      <c r="B220" s="35" t="s">
        <v>474</v>
      </c>
      <c r="C220" s="35">
        <v>101.7</v>
      </c>
      <c r="D220" s="35">
        <v>18.309999999999999</v>
      </c>
      <c r="E220" s="35">
        <v>120.01</v>
      </c>
      <c r="I220" s="35" t="s">
        <v>765</v>
      </c>
      <c r="J220" s="35"/>
      <c r="K220" s="35" t="s">
        <v>2087</v>
      </c>
      <c r="L220" s="35" t="s">
        <v>1458</v>
      </c>
      <c r="M220" s="35" t="s">
        <v>25</v>
      </c>
      <c r="N220" s="35"/>
      <c r="O220" s="35">
        <v>7</v>
      </c>
      <c r="P220" s="35" t="s">
        <v>766</v>
      </c>
      <c r="Q220" s="35" t="s">
        <v>138</v>
      </c>
      <c r="R220" s="35">
        <v>58.39</v>
      </c>
      <c r="S220" s="35">
        <v>1</v>
      </c>
      <c r="T220" s="35">
        <v>2</v>
      </c>
    </row>
    <row r="221" spans="2:20" ht="30">
      <c r="B221" s="35" t="s">
        <v>470</v>
      </c>
      <c r="C221" s="35">
        <v>36.020000000000003</v>
      </c>
      <c r="D221" s="35">
        <v>6.48</v>
      </c>
      <c r="E221" s="35">
        <v>42.5</v>
      </c>
      <c r="I221" s="35" t="s">
        <v>765</v>
      </c>
      <c r="J221" s="35"/>
      <c r="K221" s="35" t="s">
        <v>2024</v>
      </c>
      <c r="L221" s="35" t="s">
        <v>1458</v>
      </c>
      <c r="M221" s="35" t="s">
        <v>25</v>
      </c>
      <c r="N221" s="35"/>
      <c r="O221" s="35">
        <v>7</v>
      </c>
      <c r="P221" s="35" t="s">
        <v>766</v>
      </c>
      <c r="Q221" s="35" t="s">
        <v>138</v>
      </c>
      <c r="R221" s="35">
        <v>15</v>
      </c>
      <c r="S221" s="35">
        <v>1</v>
      </c>
      <c r="T221" s="35">
        <v>2</v>
      </c>
    </row>
    <row r="222" spans="2:20" ht="30">
      <c r="B222" s="35" t="s">
        <v>470</v>
      </c>
      <c r="C222" s="35">
        <v>45.76</v>
      </c>
      <c r="D222" s="35">
        <v>8.24</v>
      </c>
      <c r="E222" s="35">
        <v>54</v>
      </c>
      <c r="I222" s="35" t="s">
        <v>765</v>
      </c>
      <c r="J222" s="35"/>
      <c r="K222" s="35" t="s">
        <v>2086</v>
      </c>
      <c r="L222" s="35" t="s">
        <v>1458</v>
      </c>
      <c r="M222" s="35" t="s">
        <v>25</v>
      </c>
      <c r="N222" s="35"/>
      <c r="O222" s="35">
        <v>7</v>
      </c>
      <c r="P222" s="35" t="s">
        <v>766</v>
      </c>
      <c r="Q222" s="35" t="s">
        <v>138</v>
      </c>
      <c r="R222" s="35">
        <v>7.25</v>
      </c>
      <c r="S222" s="35">
        <v>1</v>
      </c>
      <c r="T222" s="35">
        <v>1</v>
      </c>
    </row>
    <row r="223" spans="2:20" ht="30">
      <c r="B223" s="35" t="s">
        <v>470</v>
      </c>
      <c r="C223" s="35">
        <v>13.56</v>
      </c>
      <c r="D223" s="35">
        <v>2.44</v>
      </c>
      <c r="E223" s="35">
        <v>16</v>
      </c>
      <c r="I223" s="35" t="s">
        <v>765</v>
      </c>
      <c r="J223" s="35"/>
      <c r="K223" s="35" t="s">
        <v>1176</v>
      </c>
      <c r="L223" s="35" t="s">
        <v>1458</v>
      </c>
      <c r="M223" s="35" t="s">
        <v>25</v>
      </c>
      <c r="N223" s="35"/>
      <c r="O223" s="35">
        <v>7</v>
      </c>
      <c r="P223" s="35" t="s">
        <v>766</v>
      </c>
      <c r="Q223" s="35" t="s">
        <v>138</v>
      </c>
      <c r="R223" s="35">
        <v>56</v>
      </c>
      <c r="S223" s="35">
        <v>1</v>
      </c>
      <c r="T223" s="35">
        <v>2</v>
      </c>
    </row>
    <row r="224" spans="2:20" ht="30">
      <c r="B224" s="35" t="s">
        <v>467</v>
      </c>
      <c r="C224" s="35">
        <v>227.05</v>
      </c>
      <c r="D224" s="35">
        <v>40.869999999999997</v>
      </c>
      <c r="E224" s="35">
        <v>267.92</v>
      </c>
      <c r="I224" s="35" t="s">
        <v>765</v>
      </c>
      <c r="J224" s="35"/>
      <c r="K224" s="35" t="s">
        <v>2428</v>
      </c>
      <c r="L224" s="35" t="s">
        <v>1458</v>
      </c>
      <c r="M224" s="35" t="s">
        <v>25</v>
      </c>
      <c r="N224" s="35"/>
      <c r="O224" s="35">
        <v>7</v>
      </c>
      <c r="P224" s="35" t="s">
        <v>766</v>
      </c>
      <c r="Q224" s="35" t="s">
        <v>138</v>
      </c>
      <c r="R224" s="35">
        <v>17.36</v>
      </c>
      <c r="S224" s="35">
        <v>1</v>
      </c>
      <c r="T224" s="35">
        <v>4</v>
      </c>
    </row>
    <row r="225" spans="2:20" ht="30">
      <c r="B225" s="35" t="s">
        <v>1688</v>
      </c>
      <c r="C225" s="35">
        <v>3355.93</v>
      </c>
      <c r="D225" s="35">
        <v>604.07000000000005</v>
      </c>
      <c r="E225" s="35">
        <v>3960</v>
      </c>
      <c r="I225" s="35" t="s">
        <v>765</v>
      </c>
      <c r="J225" s="35"/>
      <c r="K225" s="35" t="s">
        <v>2085</v>
      </c>
      <c r="L225" s="35" t="s">
        <v>1458</v>
      </c>
      <c r="M225" s="35" t="s">
        <v>25</v>
      </c>
      <c r="N225" s="35"/>
      <c r="O225" s="35">
        <v>7</v>
      </c>
      <c r="P225" s="35" t="s">
        <v>766</v>
      </c>
      <c r="Q225" s="35" t="s">
        <v>138</v>
      </c>
      <c r="R225" s="35">
        <v>2</v>
      </c>
      <c r="S225" s="35">
        <v>1</v>
      </c>
      <c r="T225" s="35">
        <v>1</v>
      </c>
    </row>
    <row r="226" spans="2:20" ht="30">
      <c r="B226" s="35" t="s">
        <v>1688</v>
      </c>
      <c r="C226" s="35">
        <v>0</v>
      </c>
      <c r="D226" s="35">
        <v>0</v>
      </c>
      <c r="E226" s="35">
        <v>0</v>
      </c>
      <c r="I226" s="35" t="s">
        <v>765</v>
      </c>
      <c r="J226" s="35"/>
      <c r="K226" s="35" t="s">
        <v>2030</v>
      </c>
      <c r="L226" s="35" t="s">
        <v>1458</v>
      </c>
      <c r="M226" s="35" t="s">
        <v>25</v>
      </c>
      <c r="N226" s="35"/>
      <c r="O226" s="35">
        <v>7</v>
      </c>
      <c r="P226" s="35" t="s">
        <v>766</v>
      </c>
      <c r="Q226" s="35" t="s">
        <v>138</v>
      </c>
      <c r="R226" s="35">
        <v>6</v>
      </c>
      <c r="S226" s="35">
        <v>1</v>
      </c>
      <c r="T226" s="35">
        <v>2</v>
      </c>
    </row>
    <row r="227" spans="2:20" ht="45">
      <c r="B227" s="35" t="s">
        <v>1688</v>
      </c>
      <c r="C227" s="35">
        <v>233.98</v>
      </c>
      <c r="D227" s="35">
        <v>42.12</v>
      </c>
      <c r="E227" s="35">
        <v>276.10000000000002</v>
      </c>
      <c r="I227" s="35" t="s">
        <v>1729</v>
      </c>
      <c r="J227" s="35"/>
      <c r="K227" s="35" t="s">
        <v>2537</v>
      </c>
      <c r="L227" s="35" t="s">
        <v>1040</v>
      </c>
      <c r="M227" s="35" t="s">
        <v>25</v>
      </c>
      <c r="N227" s="35"/>
      <c r="O227" s="35">
        <v>5</v>
      </c>
      <c r="P227" s="35" t="s">
        <v>924</v>
      </c>
      <c r="Q227" s="35" t="s">
        <v>1045</v>
      </c>
      <c r="R227" s="35">
        <v>135</v>
      </c>
      <c r="S227" s="35">
        <v>1</v>
      </c>
      <c r="T227" s="35">
        <v>1</v>
      </c>
    </row>
    <row r="228" spans="2:20" ht="45">
      <c r="B228" s="35" t="s">
        <v>1688</v>
      </c>
      <c r="C228" s="35">
        <v>79.239999999999995</v>
      </c>
      <c r="D228" s="35">
        <v>14.26</v>
      </c>
      <c r="E228" s="35">
        <v>93.5</v>
      </c>
      <c r="I228" s="35" t="s">
        <v>1734</v>
      </c>
      <c r="J228" s="35" t="s">
        <v>2643</v>
      </c>
      <c r="K228" s="35" t="s">
        <v>2128</v>
      </c>
      <c r="L228" s="35" t="s">
        <v>2659</v>
      </c>
      <c r="M228" s="35" t="s">
        <v>25</v>
      </c>
      <c r="N228" s="35"/>
      <c r="O228" s="35">
        <v>4</v>
      </c>
      <c r="P228" s="35" t="s">
        <v>986</v>
      </c>
      <c r="Q228" s="35" t="s">
        <v>138</v>
      </c>
      <c r="R228" s="35">
        <v>1688.47</v>
      </c>
      <c r="S228" s="35">
        <v>1</v>
      </c>
      <c r="T228" s="35">
        <v>34</v>
      </c>
    </row>
    <row r="229" spans="2:20" ht="45">
      <c r="B229" s="35" t="s">
        <v>488</v>
      </c>
      <c r="C229" s="35">
        <v>2450</v>
      </c>
      <c r="D229" s="35">
        <v>0</v>
      </c>
      <c r="E229" s="35">
        <v>2450</v>
      </c>
      <c r="I229" s="35" t="s">
        <v>1733</v>
      </c>
      <c r="J229" s="35" t="s">
        <v>2643</v>
      </c>
      <c r="K229" s="35" t="s">
        <v>2128</v>
      </c>
      <c r="L229" s="35" t="s">
        <v>2659</v>
      </c>
      <c r="M229" s="35" t="s">
        <v>25</v>
      </c>
      <c r="N229" s="35"/>
      <c r="O229" s="35">
        <v>4</v>
      </c>
      <c r="P229" s="35" t="s">
        <v>986</v>
      </c>
      <c r="Q229" s="35" t="s">
        <v>138</v>
      </c>
      <c r="R229" s="35">
        <v>248.31</v>
      </c>
      <c r="S229" s="35">
        <v>1</v>
      </c>
      <c r="T229" s="35">
        <v>5</v>
      </c>
    </row>
    <row r="230" spans="2:20" ht="30">
      <c r="B230" s="35" t="s">
        <v>482</v>
      </c>
      <c r="C230" s="35">
        <v>150</v>
      </c>
      <c r="D230" s="35">
        <v>0</v>
      </c>
      <c r="E230" s="35">
        <v>150</v>
      </c>
      <c r="I230" s="35" t="s">
        <v>507</v>
      </c>
      <c r="J230" s="35" t="s">
        <v>2640</v>
      </c>
      <c r="K230" s="35" t="s">
        <v>2037</v>
      </c>
      <c r="L230" s="35" t="s">
        <v>1050</v>
      </c>
      <c r="M230" s="35" t="s">
        <v>25</v>
      </c>
      <c r="N230" s="35"/>
      <c r="O230" s="35">
        <v>8</v>
      </c>
      <c r="P230" s="35" t="s">
        <v>508</v>
      </c>
      <c r="Q230" s="35" t="s">
        <v>1045</v>
      </c>
      <c r="R230" s="35">
        <v>335</v>
      </c>
      <c r="S230" s="35">
        <v>1</v>
      </c>
      <c r="T230" s="35">
        <v>1</v>
      </c>
    </row>
    <row r="231" spans="2:20" ht="45">
      <c r="B231" s="35" t="s">
        <v>484</v>
      </c>
      <c r="C231" s="35">
        <v>135</v>
      </c>
      <c r="D231" s="35">
        <v>0</v>
      </c>
      <c r="E231" s="35">
        <v>135</v>
      </c>
      <c r="I231" s="35" t="s">
        <v>999</v>
      </c>
      <c r="J231" s="35" t="s">
        <v>2646</v>
      </c>
      <c r="K231" s="35" t="s">
        <v>2090</v>
      </c>
      <c r="L231" s="35" t="s">
        <v>1040</v>
      </c>
      <c r="M231" s="35" t="s">
        <v>25</v>
      </c>
      <c r="N231" s="35"/>
      <c r="O231" s="35">
        <v>4</v>
      </c>
      <c r="P231" s="35" t="s">
        <v>1000</v>
      </c>
      <c r="Q231" s="35" t="s">
        <v>1045</v>
      </c>
      <c r="R231" s="35">
        <v>1500</v>
      </c>
      <c r="S231" s="35">
        <v>1</v>
      </c>
      <c r="T231" s="35">
        <v>1</v>
      </c>
    </row>
    <row r="232" spans="2:20" ht="30">
      <c r="B232" s="35" t="s">
        <v>486</v>
      </c>
      <c r="C232" s="35">
        <v>40</v>
      </c>
      <c r="D232" s="35">
        <v>7.2</v>
      </c>
      <c r="E232" s="35">
        <v>47.2</v>
      </c>
      <c r="I232" s="35" t="s">
        <v>709</v>
      </c>
      <c r="J232" s="35" t="s">
        <v>2640</v>
      </c>
      <c r="K232" s="35" t="s">
        <v>1068</v>
      </c>
      <c r="L232" s="35" t="s">
        <v>2652</v>
      </c>
      <c r="M232" s="35" t="s">
        <v>25</v>
      </c>
      <c r="N232" s="35"/>
      <c r="O232" s="35">
        <v>7</v>
      </c>
      <c r="P232" s="35" t="s">
        <v>311</v>
      </c>
      <c r="Q232" s="35" t="s">
        <v>138</v>
      </c>
      <c r="R232" s="35">
        <v>81.36</v>
      </c>
      <c r="S232" s="35">
        <v>1</v>
      </c>
      <c r="T232" s="35">
        <v>1</v>
      </c>
    </row>
    <row r="233" spans="2:20" ht="30">
      <c r="B233" s="35" t="s">
        <v>490</v>
      </c>
      <c r="C233" s="35">
        <v>221.82</v>
      </c>
      <c r="D233" s="35">
        <v>39.93</v>
      </c>
      <c r="E233" s="35">
        <v>261.75</v>
      </c>
      <c r="I233" s="35" t="s">
        <v>614</v>
      </c>
      <c r="J233" s="35" t="s">
        <v>2640</v>
      </c>
      <c r="K233" s="35" t="s">
        <v>1068</v>
      </c>
      <c r="L233" s="35" t="s">
        <v>2652</v>
      </c>
      <c r="M233" s="35" t="s">
        <v>25</v>
      </c>
      <c r="N233" s="35"/>
      <c r="O233" s="35">
        <v>8</v>
      </c>
      <c r="P233" s="35" t="s">
        <v>615</v>
      </c>
      <c r="Q233" s="35" t="s">
        <v>138</v>
      </c>
      <c r="R233" s="35">
        <v>112.71</v>
      </c>
      <c r="S233" s="35">
        <v>1</v>
      </c>
      <c r="T233" s="35">
        <v>1</v>
      </c>
    </row>
    <row r="234" spans="2:20" ht="30">
      <c r="B234" s="35" t="s">
        <v>492</v>
      </c>
      <c r="C234" s="35">
        <v>2840</v>
      </c>
      <c r="D234" s="35">
        <v>511.2</v>
      </c>
      <c r="E234" s="35">
        <v>3351.2</v>
      </c>
      <c r="I234" s="35" t="s">
        <v>1029</v>
      </c>
      <c r="J234" s="35" t="s">
        <v>2643</v>
      </c>
      <c r="K234" s="35" t="s">
        <v>2624</v>
      </c>
      <c r="L234" s="35" t="s">
        <v>2661</v>
      </c>
      <c r="M234" s="35" t="s">
        <v>25</v>
      </c>
      <c r="N234" s="35"/>
      <c r="O234" s="35">
        <v>3</v>
      </c>
      <c r="P234" s="35" t="s">
        <v>1030</v>
      </c>
      <c r="Q234" s="35" t="s">
        <v>138</v>
      </c>
      <c r="R234" s="35">
        <v>2700</v>
      </c>
      <c r="S234" s="35">
        <v>1</v>
      </c>
      <c r="T234" s="35">
        <v>1</v>
      </c>
    </row>
    <row r="235" spans="2:20" ht="45">
      <c r="B235" s="35" t="s">
        <v>306</v>
      </c>
      <c r="C235" s="35">
        <v>86</v>
      </c>
      <c r="D235" s="35">
        <v>0</v>
      </c>
      <c r="E235" s="35">
        <v>86</v>
      </c>
      <c r="I235" s="35" t="s">
        <v>1727</v>
      </c>
      <c r="J235" s="35"/>
      <c r="K235" s="35" t="s">
        <v>2113</v>
      </c>
      <c r="L235" s="35" t="s">
        <v>1331</v>
      </c>
      <c r="M235" s="35" t="s">
        <v>25</v>
      </c>
      <c r="N235" s="35"/>
      <c r="O235" s="35">
        <v>5</v>
      </c>
      <c r="P235" s="35" t="s">
        <v>449</v>
      </c>
      <c r="Q235" s="35" t="s">
        <v>138</v>
      </c>
      <c r="R235" s="35">
        <v>16.95</v>
      </c>
      <c r="S235" s="35">
        <v>1</v>
      </c>
      <c r="T235" s="35">
        <v>1</v>
      </c>
    </row>
    <row r="236" spans="2:20" ht="45">
      <c r="B236" s="35" t="s">
        <v>499</v>
      </c>
      <c r="C236" s="35">
        <v>0</v>
      </c>
      <c r="D236" s="35">
        <v>0</v>
      </c>
      <c r="E236" s="35">
        <v>0</v>
      </c>
      <c r="I236" s="35" t="s">
        <v>1727</v>
      </c>
      <c r="J236" s="35"/>
      <c r="K236" s="35" t="s">
        <v>2660</v>
      </c>
      <c r="L236" s="35" t="s">
        <v>1331</v>
      </c>
      <c r="M236" s="35" t="s">
        <v>25</v>
      </c>
      <c r="N236" s="35"/>
      <c r="O236" s="35">
        <v>5</v>
      </c>
      <c r="P236" s="35" t="s">
        <v>449</v>
      </c>
      <c r="Q236" s="35" t="s">
        <v>138</v>
      </c>
      <c r="R236" s="35">
        <v>609.32000000000005</v>
      </c>
      <c r="S236" s="35">
        <v>1</v>
      </c>
      <c r="T236" s="35">
        <v>1</v>
      </c>
    </row>
    <row r="237" spans="2:20" ht="30">
      <c r="B237" s="35" t="s">
        <v>497</v>
      </c>
      <c r="C237" s="35">
        <v>7489</v>
      </c>
      <c r="D237" s="35">
        <v>1348.02</v>
      </c>
      <c r="E237" s="35">
        <v>8837.02</v>
      </c>
      <c r="I237" s="35" t="s">
        <v>1013</v>
      </c>
      <c r="J237" s="35" t="s">
        <v>2647</v>
      </c>
      <c r="K237" s="35" t="s">
        <v>2096</v>
      </c>
      <c r="L237" s="35" t="s">
        <v>1387</v>
      </c>
      <c r="M237" s="35" t="s">
        <v>25</v>
      </c>
      <c r="N237" s="35"/>
      <c r="O237" s="35">
        <v>4</v>
      </c>
      <c r="P237" s="35" t="s">
        <v>264</v>
      </c>
      <c r="Q237" s="35" t="s">
        <v>138</v>
      </c>
      <c r="R237" s="35">
        <v>525.41999999999996</v>
      </c>
      <c r="S237" s="35">
        <v>1</v>
      </c>
      <c r="T237" s="35">
        <v>1</v>
      </c>
    </row>
    <row r="238" spans="2:20" ht="45">
      <c r="B238" s="35" t="s">
        <v>497</v>
      </c>
      <c r="C238" s="35">
        <v>2276.85</v>
      </c>
      <c r="D238" s="35">
        <v>409.83</v>
      </c>
      <c r="E238" s="35">
        <v>2686.68</v>
      </c>
      <c r="I238" s="35" t="s">
        <v>994</v>
      </c>
      <c r="J238" s="35" t="s">
        <v>2647</v>
      </c>
      <c r="K238" s="35" t="s">
        <v>2217</v>
      </c>
      <c r="L238" s="35" t="s">
        <v>1387</v>
      </c>
      <c r="M238" s="35" t="s">
        <v>25</v>
      </c>
      <c r="N238" s="35"/>
      <c r="O238" s="35">
        <v>4</v>
      </c>
      <c r="P238" s="35" t="s">
        <v>264</v>
      </c>
      <c r="Q238" s="35" t="s">
        <v>138</v>
      </c>
      <c r="R238" s="35">
        <v>500</v>
      </c>
      <c r="S238" s="35">
        <v>1</v>
      </c>
      <c r="T238" s="35">
        <v>1</v>
      </c>
    </row>
    <row r="239" spans="2:20" ht="30">
      <c r="B239" s="35" t="s">
        <v>498</v>
      </c>
      <c r="C239" s="35">
        <v>2130.02</v>
      </c>
      <c r="D239" s="35">
        <v>383.4</v>
      </c>
      <c r="E239" s="35">
        <v>2513.42</v>
      </c>
      <c r="I239" s="35" t="s">
        <v>994</v>
      </c>
      <c r="J239" s="35" t="s">
        <v>2647</v>
      </c>
      <c r="K239" s="35" t="s">
        <v>2096</v>
      </c>
      <c r="L239" s="35" t="s">
        <v>1387</v>
      </c>
      <c r="M239" s="35" t="s">
        <v>25</v>
      </c>
      <c r="N239" s="35"/>
      <c r="O239" s="35">
        <v>4</v>
      </c>
      <c r="P239" s="35" t="s">
        <v>264</v>
      </c>
      <c r="Q239" s="35" t="s">
        <v>138</v>
      </c>
      <c r="R239" s="35">
        <v>9915.25</v>
      </c>
      <c r="S239" s="35">
        <v>1</v>
      </c>
      <c r="T239" s="35">
        <v>60000</v>
      </c>
    </row>
    <row r="240" spans="2:20" ht="45">
      <c r="B240" s="35" t="s">
        <v>498</v>
      </c>
      <c r="C240" s="35">
        <v>13520.66</v>
      </c>
      <c r="D240" s="35">
        <v>2433.7199999999998</v>
      </c>
      <c r="E240" s="35">
        <v>15954.38</v>
      </c>
      <c r="I240" s="35" t="s">
        <v>982</v>
      </c>
      <c r="J240" s="35" t="s">
        <v>2647</v>
      </c>
      <c r="K240" s="35" t="s">
        <v>2217</v>
      </c>
      <c r="L240" s="35" t="s">
        <v>1387</v>
      </c>
      <c r="M240" s="35" t="s">
        <v>25</v>
      </c>
      <c r="N240" s="35"/>
      <c r="O240" s="35">
        <v>4</v>
      </c>
      <c r="P240" s="35" t="s">
        <v>264</v>
      </c>
      <c r="Q240" s="35" t="s">
        <v>138</v>
      </c>
      <c r="R240" s="35">
        <v>288.14</v>
      </c>
      <c r="S240" s="35">
        <v>1</v>
      </c>
      <c r="T240" s="35">
        <v>1</v>
      </c>
    </row>
    <row r="241" spans="2:20" ht="30">
      <c r="B241" s="35" t="s">
        <v>498</v>
      </c>
      <c r="C241" s="35">
        <v>5723</v>
      </c>
      <c r="D241" s="35">
        <v>1030.1400000000001</v>
      </c>
      <c r="E241" s="35">
        <v>6753.14</v>
      </c>
      <c r="I241" s="35" t="s">
        <v>982</v>
      </c>
      <c r="J241" s="35" t="s">
        <v>2647</v>
      </c>
      <c r="K241" s="35" t="s">
        <v>2096</v>
      </c>
      <c r="L241" s="35" t="s">
        <v>1387</v>
      </c>
      <c r="M241" s="35" t="s">
        <v>25</v>
      </c>
      <c r="N241" s="35"/>
      <c r="O241" s="35">
        <v>4</v>
      </c>
      <c r="P241" s="35" t="s">
        <v>264</v>
      </c>
      <c r="Q241" s="35" t="s">
        <v>138</v>
      </c>
      <c r="R241" s="35">
        <v>932.2</v>
      </c>
      <c r="S241" s="35">
        <v>1</v>
      </c>
      <c r="T241" s="35">
        <v>1</v>
      </c>
    </row>
    <row r="242" spans="2:20" ht="45">
      <c r="B242" s="35" t="s">
        <v>1689</v>
      </c>
      <c r="C242" s="35">
        <v>195.05</v>
      </c>
      <c r="D242" s="35">
        <v>0</v>
      </c>
      <c r="E242" s="35">
        <v>195.05</v>
      </c>
      <c r="I242" s="35" t="s">
        <v>935</v>
      </c>
      <c r="J242" s="35"/>
      <c r="K242" s="35" t="s">
        <v>2217</v>
      </c>
      <c r="L242" s="35" t="s">
        <v>149</v>
      </c>
      <c r="M242" s="35" t="s">
        <v>25</v>
      </c>
      <c r="N242" s="35"/>
      <c r="O242" s="35">
        <v>5</v>
      </c>
      <c r="P242" s="35" t="s">
        <v>264</v>
      </c>
      <c r="Q242" s="35" t="s">
        <v>138</v>
      </c>
      <c r="R242" s="35">
        <v>500</v>
      </c>
      <c r="S242" s="35">
        <v>2</v>
      </c>
      <c r="T242" s="35">
        <v>1500</v>
      </c>
    </row>
    <row r="243" spans="2:20" ht="30">
      <c r="B243" s="35" t="s">
        <v>505</v>
      </c>
      <c r="C243" s="35">
        <v>1355.93</v>
      </c>
      <c r="D243" s="35">
        <v>244.07</v>
      </c>
      <c r="E243" s="35">
        <v>1600</v>
      </c>
      <c r="I243" s="35" t="s">
        <v>935</v>
      </c>
      <c r="J243" s="35"/>
      <c r="K243" s="35" t="s">
        <v>2096</v>
      </c>
      <c r="L243" s="35" t="s">
        <v>149</v>
      </c>
      <c r="M243" s="35" t="s">
        <v>25</v>
      </c>
      <c r="N243" s="35"/>
      <c r="O243" s="35">
        <v>5</v>
      </c>
      <c r="P243" s="35" t="s">
        <v>264</v>
      </c>
      <c r="Q243" s="35" t="s">
        <v>138</v>
      </c>
      <c r="R243" s="35">
        <v>5423.74</v>
      </c>
      <c r="S243" s="35">
        <v>7</v>
      </c>
      <c r="T243" s="35">
        <v>32000</v>
      </c>
    </row>
    <row r="244" spans="2:20" ht="30">
      <c r="B244" s="35" t="s">
        <v>505</v>
      </c>
      <c r="C244" s="35">
        <v>1355.93</v>
      </c>
      <c r="D244" s="35">
        <v>244.07</v>
      </c>
      <c r="E244" s="35">
        <v>1600</v>
      </c>
      <c r="I244" s="35" t="s">
        <v>891</v>
      </c>
      <c r="J244" s="35"/>
      <c r="K244" s="35" t="s">
        <v>2103</v>
      </c>
      <c r="L244" s="35" t="s">
        <v>149</v>
      </c>
      <c r="M244" s="35" t="s">
        <v>25</v>
      </c>
      <c r="N244" s="35"/>
      <c r="O244" s="35">
        <v>5</v>
      </c>
      <c r="P244" s="35" t="s">
        <v>264</v>
      </c>
      <c r="Q244" s="35" t="s">
        <v>138</v>
      </c>
      <c r="R244" s="35">
        <v>2724.59</v>
      </c>
      <c r="S244" s="35">
        <v>12</v>
      </c>
      <c r="T244" s="35">
        <v>15000</v>
      </c>
    </row>
    <row r="245" spans="2:20" ht="30">
      <c r="B245" s="35" t="s">
        <v>505</v>
      </c>
      <c r="C245" s="35">
        <v>232.63</v>
      </c>
      <c r="D245" s="35">
        <v>41.87</v>
      </c>
      <c r="E245" s="35">
        <v>274.5</v>
      </c>
      <c r="I245" s="35" t="s">
        <v>865</v>
      </c>
      <c r="J245" s="35" t="s">
        <v>2647</v>
      </c>
      <c r="K245" s="35" t="s">
        <v>2096</v>
      </c>
      <c r="L245" s="35" t="s">
        <v>1387</v>
      </c>
      <c r="M245" s="35" t="s">
        <v>25</v>
      </c>
      <c r="N245" s="35"/>
      <c r="O245" s="35">
        <v>6</v>
      </c>
      <c r="P245" s="35" t="s">
        <v>264</v>
      </c>
      <c r="Q245" s="35" t="s">
        <v>138</v>
      </c>
      <c r="R245" s="35">
        <v>5186.43</v>
      </c>
      <c r="S245" s="35">
        <v>12</v>
      </c>
      <c r="T245" s="35">
        <v>12</v>
      </c>
    </row>
    <row r="246" spans="2:20" ht="45">
      <c r="B246" s="35" t="s">
        <v>505</v>
      </c>
      <c r="C246" s="35">
        <v>155.08000000000001</v>
      </c>
      <c r="D246" s="35">
        <v>27.92</v>
      </c>
      <c r="E246" s="35">
        <v>183</v>
      </c>
      <c r="I246" s="35" t="s">
        <v>825</v>
      </c>
      <c r="J246" s="35" t="s">
        <v>2647</v>
      </c>
      <c r="K246" s="35" t="s">
        <v>2217</v>
      </c>
      <c r="L246" s="35" t="s">
        <v>1387</v>
      </c>
      <c r="M246" s="35" t="s">
        <v>25</v>
      </c>
      <c r="N246" s="35"/>
      <c r="O246" s="35">
        <v>6</v>
      </c>
      <c r="P246" s="35" t="s">
        <v>264</v>
      </c>
      <c r="Q246" s="35" t="s">
        <v>138</v>
      </c>
      <c r="R246" s="35">
        <v>2649.83</v>
      </c>
      <c r="S246" s="35">
        <v>12</v>
      </c>
      <c r="T246" s="35">
        <v>8001</v>
      </c>
    </row>
    <row r="247" spans="2:20" ht="30">
      <c r="B247" s="35" t="s">
        <v>505</v>
      </c>
      <c r="C247" s="35">
        <v>77.540000000000006</v>
      </c>
      <c r="D247" s="35">
        <v>13.96</v>
      </c>
      <c r="E247" s="35">
        <v>91.5</v>
      </c>
      <c r="I247" s="35" t="s">
        <v>825</v>
      </c>
      <c r="J247" s="35" t="s">
        <v>2647</v>
      </c>
      <c r="K247" s="35" t="s">
        <v>2096</v>
      </c>
      <c r="L247" s="35" t="s">
        <v>1387</v>
      </c>
      <c r="M247" s="35" t="s">
        <v>25</v>
      </c>
      <c r="N247" s="35"/>
      <c r="O247" s="35">
        <v>6</v>
      </c>
      <c r="P247" s="35" t="s">
        <v>264</v>
      </c>
      <c r="Q247" s="35" t="s">
        <v>138</v>
      </c>
      <c r="R247" s="35">
        <v>1536.6</v>
      </c>
      <c r="S247" s="35">
        <v>4</v>
      </c>
      <c r="T247" s="35">
        <v>4000</v>
      </c>
    </row>
    <row r="248" spans="2:20" ht="45">
      <c r="B248" s="35" t="s">
        <v>505</v>
      </c>
      <c r="C248" s="35">
        <v>77.540000000000006</v>
      </c>
      <c r="D248" s="35">
        <v>13.96</v>
      </c>
      <c r="E248" s="35">
        <v>91.5</v>
      </c>
      <c r="I248" s="35" t="s">
        <v>644</v>
      </c>
      <c r="J248" s="35" t="s">
        <v>2647</v>
      </c>
      <c r="K248" s="35" t="s">
        <v>2217</v>
      </c>
      <c r="L248" s="35" t="s">
        <v>2645</v>
      </c>
      <c r="M248" s="35" t="s">
        <v>25</v>
      </c>
      <c r="N248" s="35"/>
      <c r="O248" s="35">
        <v>7</v>
      </c>
      <c r="P248" s="35" t="s">
        <v>264</v>
      </c>
      <c r="Q248" s="35" t="s">
        <v>138</v>
      </c>
      <c r="R248" s="35">
        <v>2101.6999999999998</v>
      </c>
      <c r="S248" s="35">
        <v>4</v>
      </c>
      <c r="T248" s="35">
        <v>7500</v>
      </c>
    </row>
    <row r="249" spans="2:20" ht="45">
      <c r="B249" s="35" t="s">
        <v>505</v>
      </c>
      <c r="C249" s="35">
        <v>77.540000000000006</v>
      </c>
      <c r="D249" s="35">
        <v>13.96</v>
      </c>
      <c r="E249" s="35">
        <v>91.5</v>
      </c>
      <c r="I249" s="35" t="s">
        <v>644</v>
      </c>
      <c r="J249" s="35" t="s">
        <v>2647</v>
      </c>
      <c r="K249" s="35" t="s">
        <v>2218</v>
      </c>
      <c r="L249" s="35" t="s">
        <v>2645</v>
      </c>
      <c r="M249" s="35" t="s">
        <v>25</v>
      </c>
      <c r="N249" s="35"/>
      <c r="O249" s="35">
        <v>7</v>
      </c>
      <c r="P249" s="35" t="s">
        <v>264</v>
      </c>
      <c r="Q249" s="35" t="s">
        <v>138</v>
      </c>
      <c r="R249" s="35">
        <v>3902.55</v>
      </c>
      <c r="S249" s="35">
        <v>4</v>
      </c>
      <c r="T249" s="35">
        <v>25000</v>
      </c>
    </row>
    <row r="250" spans="2:20" ht="45">
      <c r="B250" s="35" t="s">
        <v>505</v>
      </c>
      <c r="C250" s="35">
        <v>77.540000000000006</v>
      </c>
      <c r="D250" s="35">
        <v>13.96</v>
      </c>
      <c r="E250" s="35">
        <v>91.5</v>
      </c>
      <c r="I250" s="35" t="s">
        <v>472</v>
      </c>
      <c r="J250" s="35" t="s">
        <v>2640</v>
      </c>
      <c r="K250" s="35" t="s">
        <v>2029</v>
      </c>
      <c r="L250" s="35" t="s">
        <v>149</v>
      </c>
      <c r="M250" s="35" t="s">
        <v>25</v>
      </c>
      <c r="N250" s="35"/>
      <c r="O250" s="35">
        <v>9</v>
      </c>
      <c r="P250" s="35" t="s">
        <v>301</v>
      </c>
      <c r="Q250" s="35" t="s">
        <v>138</v>
      </c>
      <c r="R250" s="35">
        <v>10.08</v>
      </c>
      <c r="S250" s="35">
        <v>1</v>
      </c>
      <c r="T250" s="35">
        <v>1</v>
      </c>
    </row>
    <row r="251" spans="2:20" ht="45">
      <c r="B251" s="35" t="s">
        <v>505</v>
      </c>
      <c r="C251" s="35">
        <v>77.540000000000006</v>
      </c>
      <c r="D251" s="35">
        <v>13.96</v>
      </c>
      <c r="E251" s="35">
        <v>91.5</v>
      </c>
      <c r="I251" s="35" t="s">
        <v>472</v>
      </c>
      <c r="J251" s="35" t="s">
        <v>2640</v>
      </c>
      <c r="K251" s="35" t="s">
        <v>2019</v>
      </c>
      <c r="L251" s="35" t="s">
        <v>149</v>
      </c>
      <c r="M251" s="35" t="s">
        <v>25</v>
      </c>
      <c r="N251" s="35"/>
      <c r="O251" s="35">
        <v>9</v>
      </c>
      <c r="P251" s="35" t="s">
        <v>301</v>
      </c>
      <c r="Q251" s="35" t="s">
        <v>138</v>
      </c>
      <c r="R251" s="35">
        <v>39.32</v>
      </c>
      <c r="S251" s="35">
        <v>2</v>
      </c>
      <c r="T251" s="35">
        <v>8</v>
      </c>
    </row>
    <row r="252" spans="2:20" ht="45">
      <c r="B252" s="35" t="s">
        <v>505</v>
      </c>
      <c r="C252" s="35">
        <v>153.38999999999999</v>
      </c>
      <c r="D252" s="35">
        <v>27.61</v>
      </c>
      <c r="E252" s="35">
        <v>181</v>
      </c>
      <c r="I252" s="35" t="s">
        <v>472</v>
      </c>
      <c r="J252" s="35" t="s">
        <v>2640</v>
      </c>
      <c r="K252" s="35" t="s">
        <v>2017</v>
      </c>
      <c r="L252" s="35" t="s">
        <v>149</v>
      </c>
      <c r="M252" s="35" t="s">
        <v>25</v>
      </c>
      <c r="N252" s="35"/>
      <c r="O252" s="35">
        <v>9</v>
      </c>
      <c r="P252" s="35" t="s">
        <v>301</v>
      </c>
      <c r="Q252" s="35" t="s">
        <v>138</v>
      </c>
      <c r="R252" s="35">
        <v>132.05000000000001</v>
      </c>
      <c r="S252" s="35">
        <v>4</v>
      </c>
      <c r="T252" s="35">
        <v>12</v>
      </c>
    </row>
    <row r="253" spans="2:20" ht="45">
      <c r="B253" s="35" t="s">
        <v>505</v>
      </c>
      <c r="C253" s="35">
        <v>271.19</v>
      </c>
      <c r="D253" s="35">
        <v>48.81</v>
      </c>
      <c r="E253" s="35">
        <v>320</v>
      </c>
      <c r="I253" s="35" t="s">
        <v>472</v>
      </c>
      <c r="J253" s="35" t="s">
        <v>2640</v>
      </c>
      <c r="K253" s="35" t="s">
        <v>2023</v>
      </c>
      <c r="L253" s="35" t="s">
        <v>149</v>
      </c>
      <c r="M253" s="35" t="s">
        <v>25</v>
      </c>
      <c r="N253" s="35"/>
      <c r="O253" s="35">
        <v>9</v>
      </c>
      <c r="P253" s="35" t="s">
        <v>301</v>
      </c>
      <c r="Q253" s="35" t="s">
        <v>138</v>
      </c>
      <c r="R253" s="35">
        <v>46.53</v>
      </c>
      <c r="S253" s="35">
        <v>1</v>
      </c>
      <c r="T253" s="35">
        <v>1</v>
      </c>
    </row>
    <row r="254" spans="2:20" ht="45">
      <c r="B254" s="35" t="s">
        <v>505</v>
      </c>
      <c r="C254" s="35">
        <v>271.19</v>
      </c>
      <c r="D254" s="35">
        <v>48.81</v>
      </c>
      <c r="E254" s="35">
        <v>320</v>
      </c>
      <c r="I254" s="35" t="s">
        <v>472</v>
      </c>
      <c r="J254" s="35" t="s">
        <v>2640</v>
      </c>
      <c r="K254" s="35" t="s">
        <v>2022</v>
      </c>
      <c r="L254" s="35" t="s">
        <v>149</v>
      </c>
      <c r="M254" s="35" t="s">
        <v>25</v>
      </c>
      <c r="N254" s="35"/>
      <c r="O254" s="35">
        <v>9</v>
      </c>
      <c r="P254" s="35" t="s">
        <v>301</v>
      </c>
      <c r="Q254" s="35" t="s">
        <v>138</v>
      </c>
      <c r="R254" s="35">
        <v>16.86</v>
      </c>
      <c r="S254" s="35">
        <v>1</v>
      </c>
      <c r="T254" s="35">
        <v>1</v>
      </c>
    </row>
    <row r="255" spans="2:20" ht="45">
      <c r="B255" s="35" t="s">
        <v>505</v>
      </c>
      <c r="C255" s="35">
        <v>232.63</v>
      </c>
      <c r="D255" s="35">
        <v>41.87</v>
      </c>
      <c r="E255" s="35">
        <v>274.5</v>
      </c>
      <c r="I255" s="35" t="s">
        <v>472</v>
      </c>
      <c r="J255" s="35" t="s">
        <v>2640</v>
      </c>
      <c r="K255" s="35" t="s">
        <v>2027</v>
      </c>
      <c r="L255" s="35" t="s">
        <v>149</v>
      </c>
      <c r="M255" s="35" t="s">
        <v>25</v>
      </c>
      <c r="N255" s="35"/>
      <c r="O255" s="35">
        <v>9</v>
      </c>
      <c r="P255" s="35" t="s">
        <v>301</v>
      </c>
      <c r="Q255" s="35" t="s">
        <v>138</v>
      </c>
      <c r="R255" s="35">
        <v>22.37</v>
      </c>
      <c r="S255" s="35">
        <v>1</v>
      </c>
      <c r="T255" s="35">
        <v>8</v>
      </c>
    </row>
    <row r="256" spans="2:20" ht="45">
      <c r="B256" s="35" t="s">
        <v>505</v>
      </c>
      <c r="C256" s="35">
        <v>232.63</v>
      </c>
      <c r="D256" s="35">
        <v>41.87</v>
      </c>
      <c r="E256" s="35">
        <v>274.5</v>
      </c>
      <c r="I256" s="35" t="s">
        <v>472</v>
      </c>
      <c r="J256" s="35" t="s">
        <v>2640</v>
      </c>
      <c r="K256" s="35" t="s">
        <v>2028</v>
      </c>
      <c r="L256" s="35" t="s">
        <v>149</v>
      </c>
      <c r="M256" s="35" t="s">
        <v>25</v>
      </c>
      <c r="N256" s="35"/>
      <c r="O256" s="35">
        <v>9</v>
      </c>
      <c r="P256" s="35" t="s">
        <v>301</v>
      </c>
      <c r="Q256" s="35" t="s">
        <v>138</v>
      </c>
      <c r="R256" s="35">
        <v>30.85</v>
      </c>
      <c r="S256" s="35">
        <v>1</v>
      </c>
      <c r="T256" s="35">
        <v>4</v>
      </c>
    </row>
    <row r="257" spans="2:20" ht="45">
      <c r="B257" s="35" t="s">
        <v>505</v>
      </c>
      <c r="C257" s="35">
        <v>94.92</v>
      </c>
      <c r="D257" s="35">
        <v>17.079999999999998</v>
      </c>
      <c r="E257" s="35">
        <v>112</v>
      </c>
      <c r="I257" s="35" t="s">
        <v>472</v>
      </c>
      <c r="J257" s="35" t="s">
        <v>2640</v>
      </c>
      <c r="K257" s="35" t="s">
        <v>2026</v>
      </c>
      <c r="L257" s="35" t="s">
        <v>149</v>
      </c>
      <c r="M257" s="35" t="s">
        <v>25</v>
      </c>
      <c r="N257" s="35"/>
      <c r="O257" s="35">
        <v>9</v>
      </c>
      <c r="P257" s="35" t="s">
        <v>301</v>
      </c>
      <c r="Q257" s="35" t="s">
        <v>138</v>
      </c>
      <c r="R257" s="35">
        <v>7.54</v>
      </c>
      <c r="S257" s="35">
        <v>1</v>
      </c>
      <c r="T257" s="35">
        <v>1</v>
      </c>
    </row>
    <row r="258" spans="2:20" ht="45">
      <c r="B258" s="35" t="s">
        <v>505</v>
      </c>
      <c r="C258" s="35">
        <v>94.92</v>
      </c>
      <c r="D258" s="35">
        <v>17.079999999999998</v>
      </c>
      <c r="E258" s="35">
        <v>112</v>
      </c>
      <c r="I258" s="35" t="s">
        <v>472</v>
      </c>
      <c r="J258" s="35" t="s">
        <v>2640</v>
      </c>
      <c r="K258" s="35" t="s">
        <v>2021</v>
      </c>
      <c r="L258" s="35" t="s">
        <v>149</v>
      </c>
      <c r="M258" s="35" t="s">
        <v>25</v>
      </c>
      <c r="N258" s="35"/>
      <c r="O258" s="35">
        <v>9</v>
      </c>
      <c r="P258" s="35" t="s">
        <v>301</v>
      </c>
      <c r="Q258" s="35" t="s">
        <v>138</v>
      </c>
      <c r="R258" s="35">
        <v>65.599999999999994</v>
      </c>
      <c r="S258" s="35">
        <v>2</v>
      </c>
      <c r="T258" s="35">
        <v>4</v>
      </c>
    </row>
    <row r="259" spans="2:20" ht="45">
      <c r="B259" s="35" t="s">
        <v>505</v>
      </c>
      <c r="C259" s="35">
        <v>81.36</v>
      </c>
      <c r="D259" s="35">
        <v>14.64</v>
      </c>
      <c r="E259" s="35">
        <v>96</v>
      </c>
      <c r="I259" s="35" t="s">
        <v>472</v>
      </c>
      <c r="J259" s="35" t="s">
        <v>2640</v>
      </c>
      <c r="K259" s="35" t="s">
        <v>2020</v>
      </c>
      <c r="L259" s="35" t="s">
        <v>149</v>
      </c>
      <c r="M259" s="35" t="s">
        <v>25</v>
      </c>
      <c r="N259" s="35"/>
      <c r="O259" s="35">
        <v>9</v>
      </c>
      <c r="P259" s="35" t="s">
        <v>301</v>
      </c>
      <c r="Q259" s="35" t="s">
        <v>138</v>
      </c>
      <c r="R259" s="35">
        <v>45.59</v>
      </c>
      <c r="S259" s="35">
        <v>1</v>
      </c>
      <c r="T259" s="35">
        <v>2</v>
      </c>
    </row>
    <row r="260" spans="2:20" ht="45">
      <c r="B260" s="35" t="s">
        <v>505</v>
      </c>
      <c r="C260" s="35">
        <v>84.75</v>
      </c>
      <c r="D260" s="35">
        <v>15.25</v>
      </c>
      <c r="E260" s="35">
        <v>100</v>
      </c>
      <c r="I260" s="35" t="s">
        <v>472</v>
      </c>
      <c r="J260" s="35" t="s">
        <v>2640</v>
      </c>
      <c r="K260" s="35" t="s">
        <v>2018</v>
      </c>
      <c r="L260" s="35" t="s">
        <v>149</v>
      </c>
      <c r="M260" s="35" t="s">
        <v>25</v>
      </c>
      <c r="N260" s="35"/>
      <c r="O260" s="35">
        <v>9</v>
      </c>
      <c r="P260" s="35" t="s">
        <v>301</v>
      </c>
      <c r="Q260" s="35" t="s">
        <v>138</v>
      </c>
      <c r="R260" s="35">
        <v>17.63</v>
      </c>
      <c r="S260" s="35">
        <v>1</v>
      </c>
      <c r="T260" s="35">
        <v>2</v>
      </c>
    </row>
    <row r="261" spans="2:20" ht="45">
      <c r="B261" s="35" t="s">
        <v>505</v>
      </c>
      <c r="C261" s="35">
        <v>88.98</v>
      </c>
      <c r="D261" s="35">
        <v>16.02</v>
      </c>
      <c r="E261" s="35">
        <v>105</v>
      </c>
      <c r="I261" s="35" t="s">
        <v>472</v>
      </c>
      <c r="J261" s="35" t="s">
        <v>2640</v>
      </c>
      <c r="K261" s="35" t="s">
        <v>2024</v>
      </c>
      <c r="L261" s="35" t="s">
        <v>149</v>
      </c>
      <c r="M261" s="35" t="s">
        <v>25</v>
      </c>
      <c r="N261" s="35"/>
      <c r="O261" s="35">
        <v>9</v>
      </c>
      <c r="P261" s="35" t="s">
        <v>301</v>
      </c>
      <c r="Q261" s="35" t="s">
        <v>138</v>
      </c>
      <c r="R261" s="35">
        <v>30.51</v>
      </c>
      <c r="S261" s="35">
        <v>1</v>
      </c>
      <c r="T261" s="35">
        <v>3</v>
      </c>
    </row>
    <row r="262" spans="2:20" ht="45">
      <c r="B262" s="35" t="s">
        <v>505</v>
      </c>
      <c r="C262" s="35">
        <v>271.19</v>
      </c>
      <c r="D262" s="35">
        <v>48.81</v>
      </c>
      <c r="E262" s="35">
        <v>320</v>
      </c>
      <c r="I262" s="35" t="s">
        <v>472</v>
      </c>
      <c r="J262" s="35" t="s">
        <v>2640</v>
      </c>
      <c r="K262" s="35" t="s">
        <v>2031</v>
      </c>
      <c r="L262" s="35" t="s">
        <v>149</v>
      </c>
      <c r="M262" s="35" t="s">
        <v>25</v>
      </c>
      <c r="N262" s="35"/>
      <c r="O262" s="35">
        <v>9</v>
      </c>
      <c r="P262" s="35" t="s">
        <v>301</v>
      </c>
      <c r="Q262" s="35" t="s">
        <v>138</v>
      </c>
      <c r="R262" s="35">
        <v>163.30000000000001</v>
      </c>
      <c r="S262" s="35">
        <v>2</v>
      </c>
      <c r="T262" s="35">
        <v>3</v>
      </c>
    </row>
    <row r="263" spans="2:20" ht="45">
      <c r="B263" s="35" t="s">
        <v>503</v>
      </c>
      <c r="C263" s="35">
        <v>562.5</v>
      </c>
      <c r="D263" s="35">
        <v>101.25</v>
      </c>
      <c r="E263" s="35">
        <v>663.75</v>
      </c>
      <c r="I263" s="35" t="s">
        <v>472</v>
      </c>
      <c r="J263" s="35" t="s">
        <v>2640</v>
      </c>
      <c r="K263" s="35" t="s">
        <v>2025</v>
      </c>
      <c r="L263" s="35" t="s">
        <v>149</v>
      </c>
      <c r="M263" s="35" t="s">
        <v>25</v>
      </c>
      <c r="N263" s="35"/>
      <c r="O263" s="35">
        <v>9</v>
      </c>
      <c r="P263" s="35" t="s">
        <v>301</v>
      </c>
      <c r="Q263" s="35" t="s">
        <v>138</v>
      </c>
      <c r="R263" s="35">
        <v>13.47</v>
      </c>
      <c r="S263" s="35">
        <v>1</v>
      </c>
      <c r="T263" s="35">
        <v>1</v>
      </c>
    </row>
    <row r="264" spans="2:20" ht="45">
      <c r="B264" s="35" t="s">
        <v>510</v>
      </c>
      <c r="C264" s="35">
        <v>75</v>
      </c>
      <c r="D264" s="35">
        <v>13.5</v>
      </c>
      <c r="E264" s="35">
        <v>88.5</v>
      </c>
      <c r="I264" s="35" t="s">
        <v>472</v>
      </c>
      <c r="J264" s="35" t="s">
        <v>2640</v>
      </c>
      <c r="K264" s="35" t="s">
        <v>2030</v>
      </c>
      <c r="L264" s="35" t="s">
        <v>149</v>
      </c>
      <c r="M264" s="35" t="s">
        <v>25</v>
      </c>
      <c r="N264" s="35"/>
      <c r="O264" s="35">
        <v>9</v>
      </c>
      <c r="P264" s="35" t="s">
        <v>301</v>
      </c>
      <c r="Q264" s="35" t="s">
        <v>138</v>
      </c>
      <c r="R264" s="35">
        <v>8.31</v>
      </c>
      <c r="S264" s="35">
        <v>1</v>
      </c>
      <c r="T264" s="35">
        <v>2</v>
      </c>
    </row>
    <row r="265" spans="2:20" ht="45">
      <c r="B265" s="35" t="s">
        <v>510</v>
      </c>
      <c r="C265" s="35">
        <v>75</v>
      </c>
      <c r="D265" s="35">
        <v>13.5</v>
      </c>
      <c r="E265" s="35">
        <v>88.5</v>
      </c>
      <c r="I265" s="35" t="s">
        <v>505</v>
      </c>
      <c r="J265" s="35"/>
      <c r="K265" s="35" t="s">
        <v>2217</v>
      </c>
      <c r="L265" s="35" t="s">
        <v>2645</v>
      </c>
      <c r="M265" s="35" t="s">
        <v>25</v>
      </c>
      <c r="N265" s="35"/>
      <c r="O265" s="35">
        <v>8</v>
      </c>
      <c r="P265" s="35" t="s">
        <v>264</v>
      </c>
      <c r="Q265" s="35" t="s">
        <v>138</v>
      </c>
      <c r="R265" s="35">
        <v>3796.63</v>
      </c>
      <c r="S265" s="35">
        <v>8</v>
      </c>
      <c r="T265" s="35">
        <v>14000</v>
      </c>
    </row>
    <row r="266" spans="2:20" ht="45">
      <c r="B266" s="35" t="s">
        <v>507</v>
      </c>
      <c r="C266" s="35">
        <v>335</v>
      </c>
      <c r="D266" s="35">
        <v>60.3</v>
      </c>
      <c r="E266" s="35">
        <v>395.3</v>
      </c>
      <c r="I266" s="35" t="s">
        <v>505</v>
      </c>
      <c r="J266" s="35"/>
      <c r="K266" s="35" t="s">
        <v>2218</v>
      </c>
      <c r="L266" s="35" t="s">
        <v>2645</v>
      </c>
      <c r="M266" s="35" t="s">
        <v>25</v>
      </c>
      <c r="N266" s="35"/>
      <c r="O266" s="35">
        <v>8</v>
      </c>
      <c r="P266" s="35" t="s">
        <v>264</v>
      </c>
      <c r="Q266" s="35" t="s">
        <v>138</v>
      </c>
      <c r="R266" s="35">
        <v>1567.79</v>
      </c>
      <c r="S266" s="35">
        <v>12</v>
      </c>
      <c r="T266" s="35">
        <v>10000</v>
      </c>
    </row>
    <row r="267" spans="2:20" ht="30">
      <c r="B267" s="35" t="s">
        <v>2135</v>
      </c>
      <c r="C267" s="35">
        <v>238.98</v>
      </c>
      <c r="D267" s="35">
        <v>43.02</v>
      </c>
      <c r="E267" s="35">
        <v>282</v>
      </c>
      <c r="I267" s="35" t="s">
        <v>784</v>
      </c>
      <c r="J267" s="35" t="s">
        <v>2640</v>
      </c>
      <c r="K267" s="35" t="s">
        <v>1068</v>
      </c>
      <c r="L267" s="35" t="s">
        <v>2652</v>
      </c>
      <c r="M267" s="35" t="s">
        <v>25</v>
      </c>
      <c r="N267" s="35"/>
      <c r="O267" s="35">
        <v>6</v>
      </c>
      <c r="P267" s="35" t="s">
        <v>785</v>
      </c>
      <c r="Q267" s="35" t="s">
        <v>138</v>
      </c>
      <c r="R267" s="35">
        <v>78.39</v>
      </c>
      <c r="S267" s="35">
        <v>1</v>
      </c>
      <c r="T267" s="35">
        <v>1</v>
      </c>
    </row>
    <row r="268" spans="2:20" ht="45">
      <c r="B268" s="35" t="s">
        <v>520</v>
      </c>
      <c r="C268" s="35">
        <v>2028</v>
      </c>
      <c r="D268" s="35">
        <v>365.04</v>
      </c>
      <c r="E268" s="35">
        <v>2393.04</v>
      </c>
      <c r="I268" s="35" t="s">
        <v>972</v>
      </c>
      <c r="J268" s="35" t="s">
        <v>2647</v>
      </c>
      <c r="K268" s="35" t="s">
        <v>2099</v>
      </c>
      <c r="L268" s="35" t="s">
        <v>1387</v>
      </c>
      <c r="M268" s="35" t="s">
        <v>25</v>
      </c>
      <c r="N268" s="35"/>
      <c r="O268" s="35">
        <v>4</v>
      </c>
      <c r="P268" s="35" t="s">
        <v>243</v>
      </c>
      <c r="Q268" s="35" t="s">
        <v>138</v>
      </c>
      <c r="R268" s="35">
        <v>128</v>
      </c>
      <c r="S268" s="35">
        <v>1</v>
      </c>
      <c r="T268" s="35">
        <v>2</v>
      </c>
    </row>
    <row r="269" spans="2:20" ht="45">
      <c r="B269" s="35" t="s">
        <v>522</v>
      </c>
      <c r="C269" s="35">
        <v>1500</v>
      </c>
      <c r="D269" s="35">
        <v>270</v>
      </c>
      <c r="E269" s="35">
        <v>1770</v>
      </c>
      <c r="I269" s="35" t="s">
        <v>972</v>
      </c>
      <c r="J269" s="35" t="s">
        <v>2647</v>
      </c>
      <c r="K269" s="35" t="s">
        <v>2059</v>
      </c>
      <c r="L269" s="35" t="s">
        <v>1387</v>
      </c>
      <c r="M269" s="35" t="s">
        <v>25</v>
      </c>
      <c r="N269" s="35"/>
      <c r="O269" s="35">
        <v>4</v>
      </c>
      <c r="P269" s="35" t="s">
        <v>243</v>
      </c>
      <c r="Q269" s="35" t="s">
        <v>138</v>
      </c>
      <c r="R269" s="35">
        <v>835.2</v>
      </c>
      <c r="S269" s="35">
        <v>1</v>
      </c>
      <c r="T269" s="35">
        <v>48</v>
      </c>
    </row>
    <row r="270" spans="2:20" ht="45">
      <c r="B270" s="35" t="s">
        <v>1691</v>
      </c>
      <c r="C270" s="35">
        <v>476.27</v>
      </c>
      <c r="D270" s="35">
        <v>85.73</v>
      </c>
      <c r="E270" s="35">
        <v>562</v>
      </c>
      <c r="I270" s="35" t="s">
        <v>930</v>
      </c>
      <c r="J270" s="35"/>
      <c r="K270" s="35" t="s">
        <v>2099</v>
      </c>
      <c r="L270" s="35" t="s">
        <v>2645</v>
      </c>
      <c r="M270" s="35" t="s">
        <v>25</v>
      </c>
      <c r="N270" s="35"/>
      <c r="O270" s="35">
        <v>5</v>
      </c>
      <c r="P270" s="35" t="s">
        <v>243</v>
      </c>
      <c r="Q270" s="35" t="s">
        <v>138</v>
      </c>
      <c r="R270" s="35">
        <v>128</v>
      </c>
      <c r="S270" s="35">
        <v>1</v>
      </c>
      <c r="T270" s="35">
        <v>2</v>
      </c>
    </row>
    <row r="271" spans="2:20" ht="45">
      <c r="B271" s="35" t="s">
        <v>524</v>
      </c>
      <c r="C271" s="35">
        <v>1360</v>
      </c>
      <c r="D271" s="35">
        <v>244.8</v>
      </c>
      <c r="E271" s="35">
        <v>1604.8</v>
      </c>
      <c r="I271" s="35" t="s">
        <v>930</v>
      </c>
      <c r="J271" s="35"/>
      <c r="K271" s="35" t="s">
        <v>2059</v>
      </c>
      <c r="L271" s="35" t="s">
        <v>2645</v>
      </c>
      <c r="M271" s="35" t="s">
        <v>25</v>
      </c>
      <c r="N271" s="35"/>
      <c r="O271" s="35">
        <v>5</v>
      </c>
      <c r="P271" s="35" t="s">
        <v>243</v>
      </c>
      <c r="Q271" s="35" t="s">
        <v>138</v>
      </c>
      <c r="R271" s="35">
        <v>696</v>
      </c>
      <c r="S271" s="35">
        <v>1</v>
      </c>
      <c r="T271" s="35">
        <v>40</v>
      </c>
    </row>
    <row r="272" spans="2:20" ht="45">
      <c r="B272" s="35" t="s">
        <v>518</v>
      </c>
      <c r="C272" s="35">
        <v>1950</v>
      </c>
      <c r="D272" s="35">
        <v>351</v>
      </c>
      <c r="E272" s="35">
        <v>2301</v>
      </c>
      <c r="I272" s="35" t="s">
        <v>879</v>
      </c>
      <c r="J272" s="35"/>
      <c r="K272" s="35" t="s">
        <v>2099</v>
      </c>
      <c r="L272" s="35" t="s">
        <v>149</v>
      </c>
      <c r="M272" s="35" t="s">
        <v>25</v>
      </c>
      <c r="N272" s="35"/>
      <c r="O272" s="35">
        <v>5</v>
      </c>
      <c r="P272" s="35" t="s">
        <v>243</v>
      </c>
      <c r="Q272" s="35" t="s">
        <v>138</v>
      </c>
      <c r="R272" s="35">
        <v>128</v>
      </c>
      <c r="S272" s="35">
        <v>1</v>
      </c>
      <c r="T272" s="35">
        <v>2</v>
      </c>
    </row>
    <row r="273" spans="2:20" ht="45">
      <c r="B273" s="35" t="s">
        <v>526</v>
      </c>
      <c r="C273" s="35">
        <v>805.08</v>
      </c>
      <c r="D273" s="35">
        <v>144.91999999999999</v>
      </c>
      <c r="E273" s="35">
        <v>950</v>
      </c>
      <c r="I273" s="35" t="s">
        <v>879</v>
      </c>
      <c r="J273" s="35"/>
      <c r="K273" s="35" t="s">
        <v>1979</v>
      </c>
      <c r="L273" s="35" t="s">
        <v>149</v>
      </c>
      <c r="M273" s="35" t="s">
        <v>25</v>
      </c>
      <c r="N273" s="35"/>
      <c r="O273" s="35">
        <v>5</v>
      </c>
      <c r="P273" s="35" t="s">
        <v>243</v>
      </c>
      <c r="Q273" s="35" t="s">
        <v>138</v>
      </c>
      <c r="R273" s="35">
        <v>1044</v>
      </c>
      <c r="S273" s="35">
        <v>1</v>
      </c>
      <c r="T273" s="35">
        <v>60</v>
      </c>
    </row>
    <row r="274" spans="2:20" ht="45">
      <c r="B274" s="35" t="s">
        <v>526</v>
      </c>
      <c r="C274" s="35">
        <v>805.08</v>
      </c>
      <c r="D274" s="35">
        <v>144.91999999999999</v>
      </c>
      <c r="E274" s="35">
        <v>950</v>
      </c>
      <c r="I274" s="35" t="s">
        <v>877</v>
      </c>
      <c r="J274" s="35"/>
      <c r="K274" s="35" t="s">
        <v>2099</v>
      </c>
      <c r="L274" s="35" t="s">
        <v>149</v>
      </c>
      <c r="M274" s="35" t="s">
        <v>25</v>
      </c>
      <c r="N274" s="35"/>
      <c r="O274" s="35">
        <v>5</v>
      </c>
      <c r="P274" s="35" t="s">
        <v>243</v>
      </c>
      <c r="Q274" s="35" t="s">
        <v>138</v>
      </c>
      <c r="R274" s="35">
        <v>128</v>
      </c>
      <c r="S274" s="35">
        <v>1</v>
      </c>
      <c r="T274" s="35">
        <v>2</v>
      </c>
    </row>
    <row r="275" spans="2:20" ht="45">
      <c r="B275" s="35" t="s">
        <v>526</v>
      </c>
      <c r="C275" s="35">
        <v>805.08</v>
      </c>
      <c r="D275" s="35">
        <v>144.91999999999999</v>
      </c>
      <c r="E275" s="35">
        <v>950</v>
      </c>
      <c r="I275" s="35" t="s">
        <v>877</v>
      </c>
      <c r="J275" s="35"/>
      <c r="K275" s="35" t="s">
        <v>1979</v>
      </c>
      <c r="L275" s="35" t="s">
        <v>149</v>
      </c>
      <c r="M275" s="35" t="s">
        <v>25</v>
      </c>
      <c r="N275" s="35"/>
      <c r="O275" s="35">
        <v>5</v>
      </c>
      <c r="P275" s="35" t="s">
        <v>243</v>
      </c>
      <c r="Q275" s="35" t="s">
        <v>138</v>
      </c>
      <c r="R275" s="35">
        <v>1044</v>
      </c>
      <c r="S275" s="35">
        <v>1</v>
      </c>
      <c r="T275" s="35">
        <v>60</v>
      </c>
    </row>
    <row r="276" spans="2:20" ht="45">
      <c r="B276" s="35" t="s">
        <v>526</v>
      </c>
      <c r="C276" s="35">
        <v>805.08</v>
      </c>
      <c r="D276" s="35">
        <v>144.91999999999999</v>
      </c>
      <c r="E276" s="35">
        <v>950</v>
      </c>
      <c r="I276" s="35" t="s">
        <v>790</v>
      </c>
      <c r="J276" s="35" t="s">
        <v>2647</v>
      </c>
      <c r="K276" s="35" t="s">
        <v>2091</v>
      </c>
      <c r="L276" s="35" t="s">
        <v>2645</v>
      </c>
      <c r="M276" s="35" t="s">
        <v>25</v>
      </c>
      <c r="N276" s="35"/>
      <c r="O276" s="35">
        <v>6</v>
      </c>
      <c r="P276" s="35" t="s">
        <v>243</v>
      </c>
      <c r="Q276" s="35" t="s">
        <v>138</v>
      </c>
      <c r="R276" s="35">
        <v>128</v>
      </c>
      <c r="S276" s="35">
        <v>1</v>
      </c>
      <c r="T276" s="35">
        <v>2</v>
      </c>
    </row>
    <row r="277" spans="2:20" ht="45">
      <c r="B277" s="35" t="s">
        <v>526</v>
      </c>
      <c r="C277" s="35">
        <v>805.08</v>
      </c>
      <c r="D277" s="35">
        <v>144.91999999999999</v>
      </c>
      <c r="E277" s="35">
        <v>950</v>
      </c>
      <c r="I277" s="35" t="s">
        <v>790</v>
      </c>
      <c r="J277" s="35" t="s">
        <v>2647</v>
      </c>
      <c r="K277" s="35" t="s">
        <v>2059</v>
      </c>
      <c r="L277" s="35" t="s">
        <v>2645</v>
      </c>
      <c r="M277" s="35" t="s">
        <v>25</v>
      </c>
      <c r="N277" s="35"/>
      <c r="O277" s="35">
        <v>6</v>
      </c>
      <c r="P277" s="35" t="s">
        <v>243</v>
      </c>
      <c r="Q277" s="35" t="s">
        <v>138</v>
      </c>
      <c r="R277" s="35">
        <v>1044</v>
      </c>
      <c r="S277" s="35">
        <v>1</v>
      </c>
      <c r="T277" s="35">
        <v>60</v>
      </c>
    </row>
    <row r="278" spans="2:20" ht="45">
      <c r="B278" s="35" t="s">
        <v>526</v>
      </c>
      <c r="C278" s="35">
        <v>805.08</v>
      </c>
      <c r="D278" s="35">
        <v>144.91999999999999</v>
      </c>
      <c r="E278" s="35">
        <v>950</v>
      </c>
      <c r="I278" s="35" t="s">
        <v>778</v>
      </c>
      <c r="J278" s="35" t="s">
        <v>2647</v>
      </c>
      <c r="K278" s="35" t="s">
        <v>2053</v>
      </c>
      <c r="L278" s="35" t="s">
        <v>2645</v>
      </c>
      <c r="M278" s="35" t="s">
        <v>25</v>
      </c>
      <c r="N278" s="35"/>
      <c r="O278" s="35">
        <v>7</v>
      </c>
      <c r="P278" s="35" t="s">
        <v>243</v>
      </c>
      <c r="Q278" s="35" t="s">
        <v>138</v>
      </c>
      <c r="R278" s="35">
        <v>192</v>
      </c>
      <c r="S278" s="35">
        <v>1</v>
      </c>
      <c r="T278" s="35">
        <v>3</v>
      </c>
    </row>
    <row r="279" spans="2:20" ht="45">
      <c r="B279" s="35" t="s">
        <v>526</v>
      </c>
      <c r="C279" s="35">
        <v>805.08</v>
      </c>
      <c r="D279" s="35">
        <v>144.91999999999999</v>
      </c>
      <c r="E279" s="35">
        <v>950</v>
      </c>
      <c r="I279" s="35" t="s">
        <v>757</v>
      </c>
      <c r="J279" s="35" t="s">
        <v>2647</v>
      </c>
      <c r="K279" s="35" t="s">
        <v>2059</v>
      </c>
      <c r="L279" s="35" t="s">
        <v>2645</v>
      </c>
      <c r="M279" s="35" t="s">
        <v>25</v>
      </c>
      <c r="N279" s="35"/>
      <c r="O279" s="35">
        <v>7</v>
      </c>
      <c r="P279" s="35" t="s">
        <v>243</v>
      </c>
      <c r="Q279" s="35" t="s">
        <v>138</v>
      </c>
      <c r="R279" s="35">
        <v>2069.8000000000002</v>
      </c>
      <c r="S279" s="35">
        <v>2</v>
      </c>
      <c r="T279" s="35">
        <v>121</v>
      </c>
    </row>
    <row r="280" spans="2:20" ht="45">
      <c r="B280" s="35" t="s">
        <v>526</v>
      </c>
      <c r="C280" s="35">
        <v>805.08</v>
      </c>
      <c r="D280" s="35">
        <v>144.91999999999999</v>
      </c>
      <c r="E280" s="35">
        <v>950</v>
      </c>
      <c r="I280" s="35" t="s">
        <v>624</v>
      </c>
      <c r="J280" s="35" t="s">
        <v>2647</v>
      </c>
      <c r="K280" s="35" t="s">
        <v>2053</v>
      </c>
      <c r="L280" s="35" t="s">
        <v>2645</v>
      </c>
      <c r="M280" s="35" t="s">
        <v>25</v>
      </c>
      <c r="N280" s="35"/>
      <c r="O280" s="35">
        <v>8</v>
      </c>
      <c r="P280" s="35" t="s">
        <v>243</v>
      </c>
      <c r="Q280" s="35" t="s">
        <v>138</v>
      </c>
      <c r="R280" s="35">
        <v>192</v>
      </c>
      <c r="S280" s="35">
        <v>1</v>
      </c>
      <c r="T280" s="35">
        <v>3</v>
      </c>
    </row>
    <row r="281" spans="2:20" ht="45">
      <c r="B281" s="35" t="s">
        <v>526</v>
      </c>
      <c r="C281" s="35">
        <v>805.08</v>
      </c>
      <c r="D281" s="35">
        <v>144.91999999999999</v>
      </c>
      <c r="E281" s="35">
        <v>950</v>
      </c>
      <c r="I281" s="35" t="s">
        <v>624</v>
      </c>
      <c r="J281" s="35" t="s">
        <v>2647</v>
      </c>
      <c r="K281" s="35" t="s">
        <v>2059</v>
      </c>
      <c r="L281" s="35" t="s">
        <v>2645</v>
      </c>
      <c r="M281" s="35" t="s">
        <v>25</v>
      </c>
      <c r="N281" s="35"/>
      <c r="O281" s="35">
        <v>8</v>
      </c>
      <c r="P281" s="35" t="s">
        <v>243</v>
      </c>
      <c r="Q281" s="35" t="s">
        <v>138</v>
      </c>
      <c r="R281" s="35">
        <v>2069.8000000000002</v>
      </c>
      <c r="S281" s="35">
        <v>2</v>
      </c>
      <c r="T281" s="35">
        <v>31</v>
      </c>
    </row>
    <row r="282" spans="2:20" ht="45">
      <c r="B282" s="35" t="s">
        <v>526</v>
      </c>
      <c r="C282" s="35">
        <v>805.08</v>
      </c>
      <c r="D282" s="35">
        <v>144.91999999999999</v>
      </c>
      <c r="E282" s="35">
        <v>950</v>
      </c>
      <c r="I282" s="35" t="s">
        <v>562</v>
      </c>
      <c r="J282" s="35" t="s">
        <v>2647</v>
      </c>
      <c r="K282" s="35" t="s">
        <v>2049</v>
      </c>
      <c r="L282" s="35" t="s">
        <v>1112</v>
      </c>
      <c r="M282" s="35" t="s">
        <v>25</v>
      </c>
      <c r="N282" s="35"/>
      <c r="O282" s="35">
        <v>8</v>
      </c>
      <c r="P282" s="35" t="s">
        <v>243</v>
      </c>
      <c r="Q282" s="35" t="s">
        <v>138</v>
      </c>
      <c r="R282" s="35">
        <v>820</v>
      </c>
      <c r="S282" s="35">
        <v>1</v>
      </c>
      <c r="T282" s="35">
        <v>1</v>
      </c>
    </row>
    <row r="283" spans="2:20" ht="45">
      <c r="B283" s="35" t="s">
        <v>526</v>
      </c>
      <c r="C283" s="35">
        <v>805.08</v>
      </c>
      <c r="D283" s="35">
        <v>144.91999999999999</v>
      </c>
      <c r="E283" s="35">
        <v>950</v>
      </c>
      <c r="I283" s="35" t="s">
        <v>520</v>
      </c>
      <c r="J283" s="35" t="s">
        <v>2647</v>
      </c>
      <c r="K283" s="35" t="s">
        <v>1979</v>
      </c>
      <c r="L283" s="35" t="s">
        <v>149</v>
      </c>
      <c r="M283" s="35" t="s">
        <v>25</v>
      </c>
      <c r="N283" s="35"/>
      <c r="O283" s="35">
        <v>8</v>
      </c>
      <c r="P283" s="35" t="s">
        <v>243</v>
      </c>
      <c r="Q283" s="35" t="s">
        <v>138</v>
      </c>
      <c r="R283" s="35">
        <v>2028</v>
      </c>
      <c r="S283" s="35">
        <v>1</v>
      </c>
      <c r="T283" s="35">
        <v>30</v>
      </c>
    </row>
    <row r="284" spans="2:20" ht="30">
      <c r="B284" s="35" t="s">
        <v>2136</v>
      </c>
      <c r="C284" s="35">
        <v>10.59</v>
      </c>
      <c r="D284" s="35">
        <v>1.91</v>
      </c>
      <c r="E284" s="35">
        <v>12.5</v>
      </c>
      <c r="I284" s="35" t="s">
        <v>704</v>
      </c>
      <c r="J284" s="35" t="s">
        <v>2643</v>
      </c>
      <c r="K284" s="35" t="s">
        <v>2074</v>
      </c>
      <c r="L284" s="35" t="s">
        <v>1412</v>
      </c>
      <c r="M284" s="35" t="s">
        <v>23</v>
      </c>
      <c r="N284" s="35"/>
      <c r="O284" s="35">
        <v>7</v>
      </c>
      <c r="P284" s="35" t="s">
        <v>705</v>
      </c>
      <c r="Q284" s="35" t="s">
        <v>138</v>
      </c>
      <c r="R284" s="35">
        <v>8.4700000000000006</v>
      </c>
      <c r="S284" s="35">
        <v>1</v>
      </c>
      <c r="T284" s="35">
        <v>1</v>
      </c>
    </row>
    <row r="285" spans="2:20" ht="30">
      <c r="B285" s="35" t="s">
        <v>2136</v>
      </c>
      <c r="C285" s="35">
        <v>3.4</v>
      </c>
      <c r="D285" s="35">
        <v>0.61</v>
      </c>
      <c r="E285" s="35">
        <v>4.01</v>
      </c>
      <c r="I285" s="35" t="s">
        <v>704</v>
      </c>
      <c r="J285" s="35" t="s">
        <v>2643</v>
      </c>
      <c r="K285" s="35" t="s">
        <v>2387</v>
      </c>
      <c r="L285" s="35" t="s">
        <v>1412</v>
      </c>
      <c r="M285" s="35" t="s">
        <v>23</v>
      </c>
      <c r="N285" s="35"/>
      <c r="O285" s="35">
        <v>7</v>
      </c>
      <c r="P285" s="35" t="s">
        <v>705</v>
      </c>
      <c r="Q285" s="35" t="s">
        <v>138</v>
      </c>
      <c r="R285" s="35">
        <v>2.12</v>
      </c>
      <c r="S285" s="35">
        <v>1</v>
      </c>
      <c r="T285" s="35">
        <v>1</v>
      </c>
    </row>
    <row r="286" spans="2:20" ht="30">
      <c r="B286" s="35" t="s">
        <v>2136</v>
      </c>
      <c r="C286" s="35">
        <v>1.6</v>
      </c>
      <c r="D286" s="35">
        <v>0.28999999999999998</v>
      </c>
      <c r="E286" s="35">
        <v>1.89</v>
      </c>
      <c r="I286" s="35" t="s">
        <v>704</v>
      </c>
      <c r="J286" s="35" t="s">
        <v>2643</v>
      </c>
      <c r="K286" s="35" t="s">
        <v>2079</v>
      </c>
      <c r="L286" s="35" t="s">
        <v>1412</v>
      </c>
      <c r="M286" s="35" t="s">
        <v>23</v>
      </c>
      <c r="N286" s="35"/>
      <c r="O286" s="35">
        <v>7</v>
      </c>
      <c r="P286" s="35" t="s">
        <v>705</v>
      </c>
      <c r="Q286" s="35" t="s">
        <v>138</v>
      </c>
      <c r="R286" s="35">
        <v>12.71</v>
      </c>
      <c r="S286" s="35">
        <v>1</v>
      </c>
      <c r="T286" s="35">
        <v>1</v>
      </c>
    </row>
    <row r="287" spans="2:20" ht="30">
      <c r="B287" s="35" t="s">
        <v>2136</v>
      </c>
      <c r="C287" s="35">
        <v>3.2</v>
      </c>
      <c r="D287" s="35">
        <v>0.57999999999999996</v>
      </c>
      <c r="E287" s="35">
        <v>3.78</v>
      </c>
      <c r="I287" s="35" t="s">
        <v>704</v>
      </c>
      <c r="J287" s="35" t="s">
        <v>2643</v>
      </c>
      <c r="K287" s="35" t="s">
        <v>93</v>
      </c>
      <c r="L287" s="35" t="s">
        <v>1412</v>
      </c>
      <c r="M287" s="35" t="s">
        <v>23</v>
      </c>
      <c r="N287" s="35"/>
      <c r="O287" s="35">
        <v>7</v>
      </c>
      <c r="P287" s="35" t="s">
        <v>705</v>
      </c>
      <c r="Q287" s="35" t="s">
        <v>138</v>
      </c>
      <c r="R287" s="35">
        <v>8.4700000000000006</v>
      </c>
      <c r="S287" s="35">
        <v>1</v>
      </c>
      <c r="T287" s="35">
        <v>1</v>
      </c>
    </row>
    <row r="288" spans="2:20" ht="30">
      <c r="B288" s="35" t="s">
        <v>2136</v>
      </c>
      <c r="C288" s="35">
        <v>14.13</v>
      </c>
      <c r="D288" s="35">
        <v>2.54</v>
      </c>
      <c r="E288" s="35">
        <v>16.670000000000002</v>
      </c>
      <c r="I288" s="35" t="s">
        <v>704</v>
      </c>
      <c r="J288" s="35" t="s">
        <v>2643</v>
      </c>
      <c r="K288" s="35" t="s">
        <v>2078</v>
      </c>
      <c r="L288" s="35" t="s">
        <v>1412</v>
      </c>
      <c r="M288" s="35" t="s">
        <v>23</v>
      </c>
      <c r="N288" s="35"/>
      <c r="O288" s="35">
        <v>7</v>
      </c>
      <c r="P288" s="35" t="s">
        <v>705</v>
      </c>
      <c r="Q288" s="35" t="s">
        <v>138</v>
      </c>
      <c r="R288" s="35">
        <v>24.49</v>
      </c>
      <c r="S288" s="35">
        <v>1</v>
      </c>
      <c r="T288" s="35">
        <v>1</v>
      </c>
    </row>
    <row r="289" spans="2:20" ht="30">
      <c r="B289" s="35" t="s">
        <v>2136</v>
      </c>
      <c r="C289" s="35">
        <v>9.75</v>
      </c>
      <c r="D289" s="35">
        <v>1.76</v>
      </c>
      <c r="E289" s="35">
        <v>11.51</v>
      </c>
      <c r="I289" s="35" t="s">
        <v>704</v>
      </c>
      <c r="J289" s="35" t="s">
        <v>2643</v>
      </c>
      <c r="K289" s="35" t="s">
        <v>2075</v>
      </c>
      <c r="L289" s="35" t="s">
        <v>1412</v>
      </c>
      <c r="M289" s="35" t="s">
        <v>23</v>
      </c>
      <c r="N289" s="35"/>
      <c r="O289" s="35">
        <v>7</v>
      </c>
      <c r="P289" s="35" t="s">
        <v>705</v>
      </c>
      <c r="Q289" s="35" t="s">
        <v>138</v>
      </c>
      <c r="R289" s="35">
        <v>12.71</v>
      </c>
      <c r="S289" s="35">
        <v>1</v>
      </c>
      <c r="T289" s="35">
        <v>1</v>
      </c>
    </row>
    <row r="290" spans="2:20" ht="30">
      <c r="B290" s="35" t="s">
        <v>2136</v>
      </c>
      <c r="C290" s="35">
        <v>32.86</v>
      </c>
      <c r="D290" s="35">
        <v>5.91</v>
      </c>
      <c r="E290" s="35">
        <v>38.770000000000003</v>
      </c>
      <c r="I290" s="35" t="s">
        <v>704</v>
      </c>
      <c r="J290" s="35" t="s">
        <v>2643</v>
      </c>
      <c r="K290" s="35" t="s">
        <v>2077</v>
      </c>
      <c r="L290" s="35" t="s">
        <v>1412</v>
      </c>
      <c r="M290" s="35" t="s">
        <v>23</v>
      </c>
      <c r="N290" s="35"/>
      <c r="O290" s="35">
        <v>7</v>
      </c>
      <c r="P290" s="35" t="s">
        <v>705</v>
      </c>
      <c r="Q290" s="35" t="s">
        <v>138</v>
      </c>
      <c r="R290" s="35">
        <v>63.56</v>
      </c>
      <c r="S290" s="35">
        <v>1</v>
      </c>
      <c r="T290" s="35">
        <v>1</v>
      </c>
    </row>
    <row r="291" spans="2:20" ht="30">
      <c r="B291" s="35" t="s">
        <v>2136</v>
      </c>
      <c r="C291" s="35">
        <v>8.25</v>
      </c>
      <c r="D291" s="35">
        <v>1.49</v>
      </c>
      <c r="E291" s="35">
        <v>9.74</v>
      </c>
      <c r="I291" s="35" t="s">
        <v>704</v>
      </c>
      <c r="J291" s="35" t="s">
        <v>2643</v>
      </c>
      <c r="K291" s="35" t="s">
        <v>2076</v>
      </c>
      <c r="L291" s="35" t="s">
        <v>1412</v>
      </c>
      <c r="M291" s="35" t="s">
        <v>23</v>
      </c>
      <c r="N291" s="35"/>
      <c r="O291" s="35">
        <v>7</v>
      </c>
      <c r="P291" s="35" t="s">
        <v>705</v>
      </c>
      <c r="Q291" s="35" t="s">
        <v>138</v>
      </c>
      <c r="R291" s="35">
        <v>12.71</v>
      </c>
      <c r="S291" s="35">
        <v>1</v>
      </c>
      <c r="T291" s="35">
        <v>1</v>
      </c>
    </row>
    <row r="292" spans="2:20" ht="75">
      <c r="B292" s="35" t="s">
        <v>2136</v>
      </c>
      <c r="C292" s="35">
        <v>6.36</v>
      </c>
      <c r="D292" s="35">
        <v>1.1399999999999999</v>
      </c>
      <c r="E292" s="35">
        <v>7.5</v>
      </c>
      <c r="I292" s="35" t="s">
        <v>1034</v>
      </c>
      <c r="J292" s="35" t="s">
        <v>2640</v>
      </c>
      <c r="K292" s="35" t="s">
        <v>2622</v>
      </c>
      <c r="L292" s="35" t="s">
        <v>1040</v>
      </c>
      <c r="M292" s="35" t="s">
        <v>25</v>
      </c>
      <c r="N292" s="35"/>
      <c r="O292" s="35">
        <v>3</v>
      </c>
      <c r="P292" s="35" t="s">
        <v>174</v>
      </c>
      <c r="Q292" s="35" t="s">
        <v>1045</v>
      </c>
      <c r="R292" s="35">
        <v>2220</v>
      </c>
      <c r="S292" s="35">
        <v>1</v>
      </c>
      <c r="T292" s="35">
        <v>1</v>
      </c>
    </row>
    <row r="293" spans="2:20" ht="75">
      <c r="B293" s="35" t="s">
        <v>2136</v>
      </c>
      <c r="C293" s="35">
        <v>5.35</v>
      </c>
      <c r="D293" s="35">
        <v>0.96</v>
      </c>
      <c r="E293" s="35">
        <v>6.31</v>
      </c>
      <c r="I293" s="35" t="s">
        <v>1032</v>
      </c>
      <c r="J293" s="35" t="s">
        <v>2640</v>
      </c>
      <c r="K293" s="35" t="s">
        <v>2622</v>
      </c>
      <c r="L293" s="35" t="s">
        <v>2645</v>
      </c>
      <c r="M293" s="35" t="s">
        <v>25</v>
      </c>
      <c r="N293" s="35"/>
      <c r="O293" s="35">
        <v>3</v>
      </c>
      <c r="P293" s="35" t="s">
        <v>174</v>
      </c>
      <c r="Q293" s="35" t="s">
        <v>1045</v>
      </c>
      <c r="R293" s="35">
        <v>1800</v>
      </c>
      <c r="S293" s="35">
        <v>1</v>
      </c>
      <c r="T293" s="35">
        <v>1</v>
      </c>
    </row>
    <row r="294" spans="2:20" ht="45">
      <c r="B294" s="35" t="s">
        <v>2136</v>
      </c>
      <c r="C294" s="35">
        <v>3.75</v>
      </c>
      <c r="D294" s="35">
        <v>0.68</v>
      </c>
      <c r="E294" s="35">
        <v>4.43</v>
      </c>
      <c r="I294" s="35" t="s">
        <v>1018</v>
      </c>
      <c r="J294" s="35" t="s">
        <v>2640</v>
      </c>
      <c r="K294" s="35" t="s">
        <v>2003</v>
      </c>
      <c r="L294" s="35" t="s">
        <v>1040</v>
      </c>
      <c r="M294" s="35" t="s">
        <v>25</v>
      </c>
      <c r="N294" s="35"/>
      <c r="O294" s="35">
        <v>4</v>
      </c>
      <c r="P294" s="35" t="s">
        <v>174</v>
      </c>
      <c r="Q294" s="35" t="s">
        <v>138</v>
      </c>
      <c r="R294" s="35">
        <v>750</v>
      </c>
      <c r="S294" s="35">
        <v>1</v>
      </c>
      <c r="T294" s="35">
        <v>1</v>
      </c>
    </row>
    <row r="295" spans="2:20" ht="45">
      <c r="B295" s="35" t="s">
        <v>2136</v>
      </c>
      <c r="C295" s="35">
        <v>2.75</v>
      </c>
      <c r="D295" s="35">
        <v>0.5</v>
      </c>
      <c r="E295" s="35">
        <v>3.25</v>
      </c>
      <c r="I295" s="35" t="s">
        <v>864</v>
      </c>
      <c r="J295" s="35" t="s">
        <v>2640</v>
      </c>
      <c r="K295" s="35" t="s">
        <v>2036</v>
      </c>
      <c r="L295" s="35" t="s">
        <v>1040</v>
      </c>
      <c r="M295" s="35" t="s">
        <v>25</v>
      </c>
      <c r="N295" s="35"/>
      <c r="O295" s="35">
        <v>6</v>
      </c>
      <c r="P295" s="35" t="s">
        <v>174</v>
      </c>
      <c r="Q295" s="35" t="s">
        <v>1045</v>
      </c>
      <c r="R295" s="35">
        <v>270</v>
      </c>
      <c r="S295" s="35">
        <v>1</v>
      </c>
      <c r="T295" s="35">
        <v>1</v>
      </c>
    </row>
    <row r="296" spans="2:20" ht="45">
      <c r="B296" s="35" t="s">
        <v>2136</v>
      </c>
      <c r="C296" s="35">
        <v>11.35</v>
      </c>
      <c r="D296" s="35">
        <v>2.04</v>
      </c>
      <c r="E296" s="35">
        <v>13.39</v>
      </c>
      <c r="I296" s="35" t="s">
        <v>821</v>
      </c>
      <c r="J296" s="35" t="s">
        <v>2640</v>
      </c>
      <c r="K296" s="35" t="s">
        <v>2090</v>
      </c>
      <c r="L296" s="35" t="s">
        <v>1040</v>
      </c>
      <c r="M296" s="35" t="s">
        <v>25</v>
      </c>
      <c r="N296" s="35"/>
      <c r="O296" s="35">
        <v>6</v>
      </c>
      <c r="P296" s="35" t="s">
        <v>174</v>
      </c>
      <c r="Q296" s="35" t="s">
        <v>138</v>
      </c>
      <c r="R296" s="35">
        <v>337.5</v>
      </c>
      <c r="S296" s="35">
        <v>1</v>
      </c>
      <c r="T296" s="35">
        <v>4</v>
      </c>
    </row>
    <row r="297" spans="2:20" ht="45">
      <c r="B297" s="35" t="s">
        <v>2136</v>
      </c>
      <c r="C297" s="35">
        <v>10.51</v>
      </c>
      <c r="D297" s="35">
        <v>1.89</v>
      </c>
      <c r="E297" s="35">
        <v>12.4</v>
      </c>
      <c r="I297" s="35" t="s">
        <v>819</v>
      </c>
      <c r="J297" s="35" t="s">
        <v>2640</v>
      </c>
      <c r="K297" s="35" t="s">
        <v>2461</v>
      </c>
      <c r="L297" s="35" t="s">
        <v>1040</v>
      </c>
      <c r="M297" s="35" t="s">
        <v>25</v>
      </c>
      <c r="N297" s="35"/>
      <c r="O297" s="35">
        <v>6</v>
      </c>
      <c r="P297" s="35" t="s">
        <v>174</v>
      </c>
      <c r="Q297" s="35" t="s">
        <v>138</v>
      </c>
      <c r="R297" s="35">
        <v>300</v>
      </c>
      <c r="S297" s="35">
        <v>1</v>
      </c>
      <c r="T297" s="35">
        <v>4</v>
      </c>
    </row>
    <row r="298" spans="2:20" ht="45">
      <c r="B298" s="35" t="s">
        <v>2136</v>
      </c>
      <c r="C298" s="35">
        <v>4.74</v>
      </c>
      <c r="D298" s="35">
        <v>0.85</v>
      </c>
      <c r="E298" s="35">
        <v>5.59</v>
      </c>
      <c r="I298" s="35" t="s">
        <v>518</v>
      </c>
      <c r="J298" s="35" t="s">
        <v>2643</v>
      </c>
      <c r="K298" s="35" t="s">
        <v>1474</v>
      </c>
      <c r="L298" s="35" t="s">
        <v>1040</v>
      </c>
      <c r="M298" s="35" t="s">
        <v>25</v>
      </c>
      <c r="N298" s="35"/>
      <c r="O298" s="35">
        <v>8</v>
      </c>
      <c r="P298" s="35" t="s">
        <v>174</v>
      </c>
      <c r="Q298" s="35" t="s">
        <v>138</v>
      </c>
      <c r="R298" s="35">
        <v>1950</v>
      </c>
      <c r="S298" s="35">
        <v>1</v>
      </c>
      <c r="T298" s="35">
        <v>1</v>
      </c>
    </row>
    <row r="299" spans="2:20" ht="45">
      <c r="B299" s="35" t="s">
        <v>2136</v>
      </c>
      <c r="C299" s="35">
        <v>48.14</v>
      </c>
      <c r="D299" s="35">
        <v>8.67</v>
      </c>
      <c r="E299" s="35">
        <v>56.81</v>
      </c>
      <c r="I299" s="35" t="s">
        <v>503</v>
      </c>
      <c r="J299" s="35" t="s">
        <v>2646</v>
      </c>
      <c r="K299" s="35" t="s">
        <v>2036</v>
      </c>
      <c r="L299" s="35" t="s">
        <v>1040</v>
      </c>
      <c r="M299" s="35" t="s">
        <v>25</v>
      </c>
      <c r="N299" s="35"/>
      <c r="O299" s="35">
        <v>8</v>
      </c>
      <c r="P299" s="35" t="s">
        <v>174</v>
      </c>
      <c r="Q299" s="35" t="s">
        <v>138</v>
      </c>
      <c r="R299" s="35">
        <v>562.5</v>
      </c>
      <c r="S299" s="35">
        <v>1</v>
      </c>
      <c r="T299" s="35">
        <v>1</v>
      </c>
    </row>
    <row r="300" spans="2:20" ht="45">
      <c r="B300" s="35" t="s">
        <v>528</v>
      </c>
      <c r="C300" s="35">
        <v>21.48</v>
      </c>
      <c r="D300" s="35">
        <v>3.87</v>
      </c>
      <c r="E300" s="35">
        <v>25.35</v>
      </c>
      <c r="I300" s="35" t="s">
        <v>1722</v>
      </c>
      <c r="J300" s="35" t="s">
        <v>2640</v>
      </c>
      <c r="K300" s="35" t="s">
        <v>1274</v>
      </c>
      <c r="L300" s="35" t="s">
        <v>1509</v>
      </c>
      <c r="M300" s="35" t="s">
        <v>25</v>
      </c>
      <c r="N300" s="35"/>
      <c r="O300" s="35">
        <v>6</v>
      </c>
      <c r="P300" s="35" t="s">
        <v>858</v>
      </c>
      <c r="Q300" s="35" t="s">
        <v>138</v>
      </c>
      <c r="R300" s="35">
        <v>338.98</v>
      </c>
      <c r="S300" s="35">
        <v>1</v>
      </c>
      <c r="T300" s="35">
        <v>1</v>
      </c>
    </row>
    <row r="301" spans="2:20" ht="45">
      <c r="B301" s="35" t="s">
        <v>528</v>
      </c>
      <c r="C301" s="35">
        <v>21.48</v>
      </c>
      <c r="D301" s="35">
        <v>3.87</v>
      </c>
      <c r="E301" s="35">
        <v>25.35</v>
      </c>
      <c r="I301" s="35" t="s">
        <v>1722</v>
      </c>
      <c r="J301" s="35" t="s">
        <v>2640</v>
      </c>
      <c r="K301" s="35" t="s">
        <v>1510</v>
      </c>
      <c r="L301" s="35" t="s">
        <v>1509</v>
      </c>
      <c r="M301" s="35" t="s">
        <v>25</v>
      </c>
      <c r="N301" s="35"/>
      <c r="O301" s="35">
        <v>6</v>
      </c>
      <c r="P301" s="35" t="s">
        <v>858</v>
      </c>
      <c r="Q301" s="35" t="s">
        <v>138</v>
      </c>
      <c r="R301" s="35">
        <v>610.16999999999996</v>
      </c>
      <c r="S301" s="35">
        <v>1</v>
      </c>
      <c r="T301" s="35">
        <v>6</v>
      </c>
    </row>
    <row r="302" spans="2:20" ht="45">
      <c r="B302" s="35" t="s">
        <v>528</v>
      </c>
      <c r="C302" s="35">
        <v>21.48</v>
      </c>
      <c r="D302" s="35">
        <v>3.87</v>
      </c>
      <c r="E302" s="35">
        <v>25.35</v>
      </c>
      <c r="I302" s="35" t="s">
        <v>660</v>
      </c>
      <c r="J302" s="35" t="s">
        <v>2640</v>
      </c>
      <c r="K302" s="35" t="s">
        <v>1068</v>
      </c>
      <c r="L302" s="35" t="s">
        <v>2652</v>
      </c>
      <c r="M302" s="35" t="s">
        <v>25</v>
      </c>
      <c r="N302" s="35"/>
      <c r="O302" s="35">
        <v>7</v>
      </c>
      <c r="P302" s="35" t="s">
        <v>661</v>
      </c>
      <c r="Q302" s="35" t="s">
        <v>138</v>
      </c>
      <c r="R302" s="35">
        <v>211.86</v>
      </c>
      <c r="S302" s="35">
        <v>1</v>
      </c>
      <c r="T302" s="35">
        <v>1</v>
      </c>
    </row>
    <row r="303" spans="2:20" ht="45">
      <c r="B303" s="35" t="s">
        <v>528</v>
      </c>
      <c r="C303" s="35">
        <v>35.83</v>
      </c>
      <c r="D303" s="35">
        <v>6.45</v>
      </c>
      <c r="E303" s="35">
        <v>42.28</v>
      </c>
      <c r="I303" s="35" t="s">
        <v>817</v>
      </c>
      <c r="J303" s="35" t="s">
        <v>2647</v>
      </c>
      <c r="K303" s="35" t="s">
        <v>1979</v>
      </c>
      <c r="L303" s="35" t="s">
        <v>1387</v>
      </c>
      <c r="M303" s="35" t="s">
        <v>25</v>
      </c>
      <c r="N303" s="35"/>
      <c r="O303" s="35">
        <v>6</v>
      </c>
      <c r="P303" s="35" t="s">
        <v>243</v>
      </c>
      <c r="Q303" s="35" t="s">
        <v>138</v>
      </c>
      <c r="R303" s="35">
        <v>41.8</v>
      </c>
      <c r="S303" s="35">
        <v>1</v>
      </c>
      <c r="T303" s="35">
        <v>1</v>
      </c>
    </row>
    <row r="304" spans="2:20" ht="45">
      <c r="B304" s="35" t="s">
        <v>537</v>
      </c>
      <c r="C304" s="35">
        <v>1661.02</v>
      </c>
      <c r="D304" s="35">
        <v>298.98</v>
      </c>
      <c r="E304" s="35">
        <v>1960</v>
      </c>
      <c r="I304" s="35" t="s">
        <v>569</v>
      </c>
      <c r="J304" s="35" t="s">
        <v>2647</v>
      </c>
      <c r="K304" s="35" t="s">
        <v>2053</v>
      </c>
      <c r="L304" s="35" t="s">
        <v>2645</v>
      </c>
      <c r="M304" s="35" t="s">
        <v>25</v>
      </c>
      <c r="N304" s="35"/>
      <c r="O304" s="35">
        <v>8</v>
      </c>
      <c r="P304" s="35" t="s">
        <v>243</v>
      </c>
      <c r="Q304" s="35" t="s">
        <v>138</v>
      </c>
      <c r="R304" s="35">
        <v>1240</v>
      </c>
      <c r="S304" s="35">
        <v>1</v>
      </c>
      <c r="T304" s="35">
        <v>20</v>
      </c>
    </row>
    <row r="305" spans="2:20" ht="30">
      <c r="B305" s="35" t="s">
        <v>539</v>
      </c>
      <c r="C305" s="35">
        <v>850</v>
      </c>
      <c r="D305" s="35">
        <v>0</v>
      </c>
      <c r="E305" s="35">
        <v>850</v>
      </c>
      <c r="I305" s="35" t="s">
        <v>755</v>
      </c>
      <c r="J305" s="35" t="s">
        <v>2640</v>
      </c>
      <c r="K305" s="35" t="s">
        <v>1068</v>
      </c>
      <c r="L305" s="35" t="s">
        <v>2652</v>
      </c>
      <c r="M305" s="35" t="s">
        <v>25</v>
      </c>
      <c r="N305" s="35"/>
      <c r="O305" s="35">
        <v>7</v>
      </c>
      <c r="P305" s="35" t="s">
        <v>756</v>
      </c>
      <c r="Q305" s="35" t="s">
        <v>138</v>
      </c>
      <c r="R305" s="35">
        <v>1283.9000000000001</v>
      </c>
      <c r="S305" s="35">
        <v>1</v>
      </c>
      <c r="T305" s="35">
        <v>1</v>
      </c>
    </row>
    <row r="306" spans="2:20" ht="30">
      <c r="B306" s="35" t="s">
        <v>1693</v>
      </c>
      <c r="C306" s="35">
        <v>2081.3000000000002</v>
      </c>
      <c r="D306" s="35">
        <v>374.63</v>
      </c>
      <c r="E306" s="35">
        <v>2455.9299999999998</v>
      </c>
      <c r="I306" s="35" t="s">
        <v>883</v>
      </c>
      <c r="J306" s="35"/>
      <c r="K306" s="35" t="s">
        <v>2218</v>
      </c>
      <c r="L306" s="35" t="s">
        <v>149</v>
      </c>
      <c r="M306" s="35" t="s">
        <v>25</v>
      </c>
      <c r="N306" s="35"/>
      <c r="O306" s="35">
        <v>5</v>
      </c>
      <c r="P306" s="35" t="s">
        <v>92</v>
      </c>
      <c r="Q306" s="35" t="s">
        <v>138</v>
      </c>
      <c r="R306" s="35">
        <v>644.08000000000004</v>
      </c>
      <c r="S306" s="35">
        <v>4</v>
      </c>
      <c r="T306" s="35">
        <v>4000</v>
      </c>
    </row>
    <row r="307" spans="2:20" ht="30">
      <c r="B307" s="35" t="s">
        <v>541</v>
      </c>
      <c r="C307" s="35">
        <v>2450</v>
      </c>
      <c r="D307" s="35">
        <v>0</v>
      </c>
      <c r="E307" s="35">
        <v>2450</v>
      </c>
      <c r="I307" s="35" t="s">
        <v>875</v>
      </c>
      <c r="J307" s="35"/>
      <c r="K307" s="35" t="s">
        <v>2096</v>
      </c>
      <c r="L307" s="35" t="s">
        <v>1331</v>
      </c>
      <c r="M307" s="35" t="s">
        <v>25</v>
      </c>
      <c r="N307" s="35"/>
      <c r="O307" s="35">
        <v>5</v>
      </c>
      <c r="P307" s="35" t="s">
        <v>92</v>
      </c>
      <c r="Q307" s="35" t="s">
        <v>138</v>
      </c>
      <c r="R307" s="35">
        <v>1000</v>
      </c>
      <c r="S307" s="35">
        <v>1</v>
      </c>
      <c r="T307" s="35">
        <v>1</v>
      </c>
    </row>
    <row r="308" spans="2:20" ht="30">
      <c r="B308" s="35" t="s">
        <v>545</v>
      </c>
      <c r="C308" s="35">
        <v>5255.82</v>
      </c>
      <c r="D308" s="35">
        <v>946.05</v>
      </c>
      <c r="E308" s="35">
        <v>6201.87</v>
      </c>
      <c r="I308" s="35" t="s">
        <v>860</v>
      </c>
      <c r="J308" s="35" t="s">
        <v>2647</v>
      </c>
      <c r="K308" s="35" t="s">
        <v>2218</v>
      </c>
      <c r="L308" s="35" t="s">
        <v>1387</v>
      </c>
      <c r="M308" s="35" t="s">
        <v>25</v>
      </c>
      <c r="N308" s="35"/>
      <c r="O308" s="35">
        <v>6</v>
      </c>
      <c r="P308" s="35" t="s">
        <v>92</v>
      </c>
      <c r="Q308" s="35" t="s">
        <v>138</v>
      </c>
      <c r="R308" s="35">
        <v>6440.68</v>
      </c>
      <c r="S308" s="35">
        <v>8</v>
      </c>
      <c r="T308" s="35">
        <v>8</v>
      </c>
    </row>
    <row r="309" spans="2:20" ht="30">
      <c r="B309" s="35" t="s">
        <v>543</v>
      </c>
      <c r="C309" s="35">
        <v>6.27</v>
      </c>
      <c r="D309" s="35">
        <v>1.1299999999999999</v>
      </c>
      <c r="E309" s="35">
        <v>7.4</v>
      </c>
      <c r="I309" s="35" t="s">
        <v>845</v>
      </c>
      <c r="J309" s="35" t="s">
        <v>2647</v>
      </c>
      <c r="K309" s="35" t="s">
        <v>2096</v>
      </c>
      <c r="L309" s="35" t="s">
        <v>1387</v>
      </c>
      <c r="M309" s="35" t="s">
        <v>25</v>
      </c>
      <c r="N309" s="35"/>
      <c r="O309" s="35">
        <v>6</v>
      </c>
      <c r="P309" s="35" t="s">
        <v>92</v>
      </c>
      <c r="Q309" s="35" t="s">
        <v>138</v>
      </c>
      <c r="R309" s="35">
        <v>1610.16</v>
      </c>
      <c r="S309" s="35">
        <v>2</v>
      </c>
      <c r="T309" s="35">
        <v>10000</v>
      </c>
    </row>
    <row r="310" spans="2:20" ht="45">
      <c r="B310" s="35" t="s">
        <v>550</v>
      </c>
      <c r="C310" s="35">
        <v>190.41</v>
      </c>
      <c r="D310" s="35">
        <v>0</v>
      </c>
      <c r="E310" s="35">
        <v>190.41</v>
      </c>
      <c r="I310" s="35" t="s">
        <v>798</v>
      </c>
      <c r="J310" s="35" t="s">
        <v>2647</v>
      </c>
      <c r="K310" s="35" t="s">
        <v>2218</v>
      </c>
      <c r="L310" s="35" t="s">
        <v>2645</v>
      </c>
      <c r="M310" s="35" t="s">
        <v>25</v>
      </c>
      <c r="N310" s="35"/>
      <c r="O310" s="35">
        <v>6</v>
      </c>
      <c r="P310" s="35" t="s">
        <v>92</v>
      </c>
      <c r="Q310" s="35" t="s">
        <v>138</v>
      </c>
      <c r="R310" s="35">
        <v>6440.64</v>
      </c>
      <c r="S310" s="35">
        <v>8</v>
      </c>
      <c r="T310" s="35">
        <v>40000</v>
      </c>
    </row>
    <row r="311" spans="2:20" ht="45">
      <c r="B311" s="35" t="s">
        <v>551</v>
      </c>
      <c r="C311" s="35">
        <v>331.5</v>
      </c>
      <c r="D311" s="35">
        <v>59.67</v>
      </c>
      <c r="E311" s="35">
        <v>391.17</v>
      </c>
      <c r="I311" s="35" t="s">
        <v>707</v>
      </c>
      <c r="J311" s="35" t="s">
        <v>2647</v>
      </c>
      <c r="K311" s="35" t="s">
        <v>2218</v>
      </c>
      <c r="L311" s="35" t="s">
        <v>2645</v>
      </c>
      <c r="M311" s="35" t="s">
        <v>25</v>
      </c>
      <c r="N311" s="35"/>
      <c r="O311" s="35">
        <v>7</v>
      </c>
      <c r="P311" s="35" t="s">
        <v>92</v>
      </c>
      <c r="Q311" s="35" t="s">
        <v>138</v>
      </c>
      <c r="R311" s="35">
        <v>1127.1400000000001</v>
      </c>
      <c r="S311" s="35">
        <v>7</v>
      </c>
      <c r="T311" s="35">
        <v>7000</v>
      </c>
    </row>
    <row r="312" spans="2:20" ht="45">
      <c r="B312" s="35" t="s">
        <v>551</v>
      </c>
      <c r="C312" s="35">
        <v>14.58</v>
      </c>
      <c r="D312" s="35">
        <v>2.62</v>
      </c>
      <c r="E312" s="35">
        <v>17.2</v>
      </c>
      <c r="I312" s="35" t="s">
        <v>603</v>
      </c>
      <c r="J312" s="35" t="s">
        <v>2647</v>
      </c>
      <c r="K312" s="35" t="s">
        <v>2218</v>
      </c>
      <c r="L312" s="35" t="s">
        <v>2645</v>
      </c>
      <c r="M312" s="35" t="s">
        <v>25</v>
      </c>
      <c r="N312" s="35"/>
      <c r="O312" s="35">
        <v>8</v>
      </c>
      <c r="P312" s="35" t="s">
        <v>92</v>
      </c>
      <c r="Q312" s="35" t="s">
        <v>138</v>
      </c>
      <c r="R312" s="35">
        <v>6440.64</v>
      </c>
      <c r="S312" s="35">
        <v>8</v>
      </c>
      <c r="T312" s="35">
        <v>40000</v>
      </c>
    </row>
    <row r="313" spans="2:20" ht="45">
      <c r="B313" s="35" t="s">
        <v>551</v>
      </c>
      <c r="C313" s="35">
        <v>20.02</v>
      </c>
      <c r="D313" s="35">
        <v>3.6</v>
      </c>
      <c r="E313" s="35">
        <v>23.62</v>
      </c>
      <c r="I313" s="35" t="s">
        <v>526</v>
      </c>
      <c r="J313" s="35"/>
      <c r="K313" s="35" t="s">
        <v>2218</v>
      </c>
      <c r="L313" s="35" t="s">
        <v>2645</v>
      </c>
      <c r="M313" s="35" t="s">
        <v>25</v>
      </c>
      <c r="N313" s="35"/>
      <c r="O313" s="35">
        <v>8</v>
      </c>
      <c r="P313" s="35" t="s">
        <v>92</v>
      </c>
      <c r="Q313" s="35" t="s">
        <v>138</v>
      </c>
      <c r="R313" s="35">
        <v>8855.8799999999992</v>
      </c>
      <c r="S313" s="35">
        <v>11</v>
      </c>
      <c r="T313" s="35">
        <v>55000</v>
      </c>
    </row>
    <row r="314" spans="2:20" ht="45">
      <c r="B314" s="35" t="s">
        <v>547</v>
      </c>
      <c r="C314" s="35">
        <v>120</v>
      </c>
      <c r="D314" s="35">
        <v>0</v>
      </c>
      <c r="E314" s="35">
        <v>120</v>
      </c>
      <c r="I314" s="35" t="s">
        <v>437</v>
      </c>
      <c r="J314" s="35" t="s">
        <v>2647</v>
      </c>
      <c r="K314" s="35" t="s">
        <v>2218</v>
      </c>
      <c r="L314" s="35" t="s">
        <v>2645</v>
      </c>
      <c r="M314" s="35" t="s">
        <v>25</v>
      </c>
      <c r="N314" s="35"/>
      <c r="O314" s="35">
        <v>9</v>
      </c>
      <c r="P314" s="35" t="s">
        <v>92</v>
      </c>
      <c r="Q314" s="35" t="s">
        <v>138</v>
      </c>
      <c r="R314" s="35">
        <v>805.08</v>
      </c>
      <c r="S314" s="35">
        <v>2</v>
      </c>
      <c r="T314" s="35">
        <v>5000</v>
      </c>
    </row>
    <row r="315" spans="2:20" ht="45">
      <c r="B315" s="35" t="s">
        <v>556</v>
      </c>
      <c r="C315" s="35">
        <v>1200</v>
      </c>
      <c r="D315" s="35">
        <v>216</v>
      </c>
      <c r="E315" s="35">
        <v>1416</v>
      </c>
      <c r="I315" s="35" t="s">
        <v>401</v>
      </c>
      <c r="J315" s="35" t="s">
        <v>2647</v>
      </c>
      <c r="K315" s="35" t="s">
        <v>2218</v>
      </c>
      <c r="L315" s="35" t="s">
        <v>2645</v>
      </c>
      <c r="M315" s="35" t="s">
        <v>25</v>
      </c>
      <c r="N315" s="35"/>
      <c r="O315" s="35">
        <v>9</v>
      </c>
      <c r="P315" s="35" t="s">
        <v>92</v>
      </c>
      <c r="Q315" s="35" t="s">
        <v>138</v>
      </c>
      <c r="R315" s="35">
        <v>483.05</v>
      </c>
      <c r="S315" s="35">
        <v>2</v>
      </c>
      <c r="T315" s="35">
        <v>3000</v>
      </c>
    </row>
    <row r="316" spans="2:20" ht="30">
      <c r="B316" s="35" t="s">
        <v>562</v>
      </c>
      <c r="C316" s="35">
        <v>820</v>
      </c>
      <c r="D316" s="35">
        <v>147.6</v>
      </c>
      <c r="E316" s="35">
        <v>967.6</v>
      </c>
      <c r="I316" s="35" t="s">
        <v>689</v>
      </c>
      <c r="J316" s="35" t="s">
        <v>2640</v>
      </c>
      <c r="K316" s="35" t="s">
        <v>1068</v>
      </c>
      <c r="L316" s="35" t="s">
        <v>2652</v>
      </c>
      <c r="M316" s="35" t="s">
        <v>25</v>
      </c>
      <c r="N316" s="35"/>
      <c r="O316" s="35">
        <v>7</v>
      </c>
      <c r="P316" s="35" t="s">
        <v>690</v>
      </c>
      <c r="Q316" s="35" t="s">
        <v>138</v>
      </c>
      <c r="R316" s="35">
        <v>870.59</v>
      </c>
      <c r="S316" s="35">
        <v>1</v>
      </c>
      <c r="T316" s="35">
        <v>1</v>
      </c>
    </row>
    <row r="317" spans="2:20" ht="30">
      <c r="B317" s="35" t="s">
        <v>553</v>
      </c>
      <c r="C317" s="35">
        <v>214.9</v>
      </c>
      <c r="D317" s="35">
        <v>38.68</v>
      </c>
      <c r="E317" s="35">
        <v>253.58</v>
      </c>
      <c r="I317" s="35" t="s">
        <v>553</v>
      </c>
      <c r="J317" s="35" t="s">
        <v>2646</v>
      </c>
      <c r="K317" s="35" t="s">
        <v>2050</v>
      </c>
      <c r="L317" s="35" t="s">
        <v>1317</v>
      </c>
      <c r="M317" s="35" t="s">
        <v>25</v>
      </c>
      <c r="N317" s="35"/>
      <c r="O317" s="35">
        <v>8</v>
      </c>
      <c r="P317" s="35" t="s">
        <v>554</v>
      </c>
      <c r="Q317" s="35" t="s">
        <v>138</v>
      </c>
      <c r="R317" s="35">
        <v>214.9</v>
      </c>
      <c r="S317" s="35">
        <v>1</v>
      </c>
      <c r="T317" s="35">
        <v>10</v>
      </c>
    </row>
    <row r="318" spans="2:20" ht="45">
      <c r="B318" s="35" t="s">
        <v>558</v>
      </c>
      <c r="C318" s="35">
        <v>570</v>
      </c>
      <c r="D318" s="35">
        <v>0</v>
      </c>
      <c r="E318" s="35">
        <v>570</v>
      </c>
      <c r="I318" s="35" t="s">
        <v>1700</v>
      </c>
      <c r="J318" s="35" t="s">
        <v>2647</v>
      </c>
      <c r="K318" s="35" t="s">
        <v>2218</v>
      </c>
      <c r="L318" s="35" t="s">
        <v>2645</v>
      </c>
      <c r="M318" s="35" t="s">
        <v>25</v>
      </c>
      <c r="N318" s="35"/>
      <c r="O318" s="35">
        <v>8</v>
      </c>
      <c r="P318" s="35" t="s">
        <v>622</v>
      </c>
      <c r="Q318" s="35" t="s">
        <v>138</v>
      </c>
      <c r="R318" s="35">
        <v>124</v>
      </c>
      <c r="S318" s="35">
        <v>1</v>
      </c>
      <c r="T318" s="35">
        <v>1000</v>
      </c>
    </row>
    <row r="319" spans="2:20" ht="60">
      <c r="B319" s="35" t="s">
        <v>560</v>
      </c>
      <c r="C319" s="35">
        <v>155.08000000000001</v>
      </c>
      <c r="D319" s="35">
        <v>27.92</v>
      </c>
      <c r="E319" s="35">
        <v>183</v>
      </c>
      <c r="I319" s="35" t="s">
        <v>873</v>
      </c>
      <c r="J319" s="35" t="s">
        <v>2647</v>
      </c>
      <c r="K319" s="35" t="s">
        <v>2099</v>
      </c>
      <c r="L319" s="35" t="s">
        <v>1387</v>
      </c>
      <c r="M319" s="35" t="s">
        <v>25</v>
      </c>
      <c r="N319" s="35"/>
      <c r="O319" s="35">
        <v>5</v>
      </c>
      <c r="P319" s="35" t="s">
        <v>269</v>
      </c>
      <c r="Q319" s="35" t="s">
        <v>138</v>
      </c>
      <c r="R319" s="35">
        <v>6.78</v>
      </c>
      <c r="S319" s="35">
        <v>1</v>
      </c>
      <c r="T319" s="35">
        <v>1</v>
      </c>
    </row>
    <row r="320" spans="2:20" ht="60">
      <c r="B320" s="35" t="s">
        <v>560</v>
      </c>
      <c r="C320" s="35">
        <v>155.08000000000001</v>
      </c>
      <c r="D320" s="35">
        <v>27.92</v>
      </c>
      <c r="E320" s="35">
        <v>183</v>
      </c>
      <c r="I320" s="35" t="s">
        <v>873</v>
      </c>
      <c r="J320" s="35" t="s">
        <v>2647</v>
      </c>
      <c r="K320" s="35" t="s">
        <v>2098</v>
      </c>
      <c r="L320" s="35" t="s">
        <v>1387</v>
      </c>
      <c r="M320" s="35" t="s">
        <v>25</v>
      </c>
      <c r="N320" s="35"/>
      <c r="O320" s="35">
        <v>5</v>
      </c>
      <c r="P320" s="35" t="s">
        <v>269</v>
      </c>
      <c r="Q320" s="35" t="s">
        <v>138</v>
      </c>
      <c r="R320" s="35">
        <v>81.78</v>
      </c>
      <c r="S320" s="35">
        <v>2</v>
      </c>
      <c r="T320" s="35">
        <v>8</v>
      </c>
    </row>
    <row r="321" spans="2:20" ht="60">
      <c r="B321" s="35" t="s">
        <v>560</v>
      </c>
      <c r="C321" s="35">
        <v>155.08000000000001</v>
      </c>
      <c r="D321" s="35">
        <v>27.92</v>
      </c>
      <c r="E321" s="35">
        <v>183</v>
      </c>
      <c r="I321" s="35" t="s">
        <v>702</v>
      </c>
      <c r="J321" s="35"/>
      <c r="K321" s="35" t="s">
        <v>2080</v>
      </c>
      <c r="L321" s="35" t="s">
        <v>2645</v>
      </c>
      <c r="M321" s="35" t="s">
        <v>25</v>
      </c>
      <c r="N321" s="35"/>
      <c r="O321" s="35">
        <v>7</v>
      </c>
      <c r="P321" s="35" t="s">
        <v>269</v>
      </c>
      <c r="Q321" s="35" t="s">
        <v>138</v>
      </c>
      <c r="R321" s="35">
        <v>6.78</v>
      </c>
      <c r="S321" s="35">
        <v>1</v>
      </c>
      <c r="T321" s="35">
        <v>1</v>
      </c>
    </row>
    <row r="322" spans="2:20" ht="60">
      <c r="B322" s="35" t="s">
        <v>560</v>
      </c>
      <c r="C322" s="35">
        <v>155.59</v>
      </c>
      <c r="D322" s="35">
        <v>28.01</v>
      </c>
      <c r="E322" s="35">
        <v>183.6</v>
      </c>
      <c r="I322" s="35" t="s">
        <v>702</v>
      </c>
      <c r="J322" s="35"/>
      <c r="K322" s="35" t="s">
        <v>1989</v>
      </c>
      <c r="L322" s="35" t="s">
        <v>2645</v>
      </c>
      <c r="M322" s="35" t="s">
        <v>25</v>
      </c>
      <c r="N322" s="35"/>
      <c r="O322" s="35">
        <v>7</v>
      </c>
      <c r="P322" s="35" t="s">
        <v>269</v>
      </c>
      <c r="Q322" s="35" t="s">
        <v>138</v>
      </c>
      <c r="R322" s="35">
        <v>69.069999999999993</v>
      </c>
      <c r="S322" s="35">
        <v>2</v>
      </c>
      <c r="T322" s="35">
        <v>8</v>
      </c>
    </row>
    <row r="323" spans="2:20" ht="60">
      <c r="B323" s="35" t="s">
        <v>560</v>
      </c>
      <c r="C323" s="35">
        <v>155.08000000000001</v>
      </c>
      <c r="D323" s="35">
        <v>27.92</v>
      </c>
      <c r="E323" s="35">
        <v>183</v>
      </c>
      <c r="I323" s="35" t="s">
        <v>470</v>
      </c>
      <c r="J323" s="35" t="s">
        <v>2647</v>
      </c>
      <c r="K323" s="35" t="s">
        <v>1091</v>
      </c>
      <c r="L323" s="35" t="s">
        <v>2645</v>
      </c>
      <c r="M323" s="35" t="s">
        <v>25</v>
      </c>
      <c r="N323" s="35"/>
      <c r="O323" s="35">
        <v>9</v>
      </c>
      <c r="P323" s="35" t="s">
        <v>269</v>
      </c>
      <c r="Q323" s="35" t="s">
        <v>138</v>
      </c>
      <c r="R323" s="35">
        <v>13.56</v>
      </c>
      <c r="S323" s="35">
        <v>1</v>
      </c>
      <c r="T323" s="35">
        <v>2</v>
      </c>
    </row>
    <row r="324" spans="2:20" ht="60">
      <c r="B324" s="35" t="s">
        <v>560</v>
      </c>
      <c r="C324" s="35">
        <v>310.17</v>
      </c>
      <c r="D324" s="35">
        <v>55.83</v>
      </c>
      <c r="E324" s="35">
        <v>366</v>
      </c>
      <c r="I324" s="35" t="s">
        <v>470</v>
      </c>
      <c r="J324" s="35" t="s">
        <v>2647</v>
      </c>
      <c r="K324" s="35" t="s">
        <v>1989</v>
      </c>
      <c r="L324" s="35" t="s">
        <v>2645</v>
      </c>
      <c r="M324" s="35" t="s">
        <v>25</v>
      </c>
      <c r="N324" s="35"/>
      <c r="O324" s="35">
        <v>9</v>
      </c>
      <c r="P324" s="35" t="s">
        <v>269</v>
      </c>
      <c r="Q324" s="35" t="s">
        <v>138</v>
      </c>
      <c r="R324" s="35">
        <v>81.78</v>
      </c>
      <c r="S324" s="35">
        <v>2</v>
      </c>
      <c r="T324" s="35">
        <v>8</v>
      </c>
    </row>
    <row r="325" spans="2:20" ht="30">
      <c r="B325" s="35" t="s">
        <v>560</v>
      </c>
      <c r="C325" s="35">
        <v>106.78</v>
      </c>
      <c r="D325" s="35">
        <v>19.22</v>
      </c>
      <c r="E325" s="35">
        <v>126</v>
      </c>
      <c r="I325" s="35" t="s">
        <v>581</v>
      </c>
      <c r="J325" s="35" t="s">
        <v>2640</v>
      </c>
      <c r="K325" s="35" t="s">
        <v>2018</v>
      </c>
      <c r="L325" s="35" t="s">
        <v>1331</v>
      </c>
      <c r="M325" s="35" t="s">
        <v>25</v>
      </c>
      <c r="N325" s="35"/>
      <c r="O325" s="35">
        <v>8</v>
      </c>
      <c r="P325" s="35" t="s">
        <v>535</v>
      </c>
      <c r="Q325" s="35" t="s">
        <v>138</v>
      </c>
      <c r="R325" s="35">
        <v>8.4</v>
      </c>
      <c r="S325" s="35">
        <v>1</v>
      </c>
      <c r="T325" s="35">
        <v>2</v>
      </c>
    </row>
    <row r="326" spans="2:20" ht="30">
      <c r="B326" s="35" t="s">
        <v>560</v>
      </c>
      <c r="C326" s="35">
        <v>105.17</v>
      </c>
      <c r="D326" s="35">
        <v>18.93</v>
      </c>
      <c r="E326" s="35">
        <v>124.1</v>
      </c>
      <c r="I326" s="35" t="s">
        <v>581</v>
      </c>
      <c r="J326" s="35" t="s">
        <v>2640</v>
      </c>
      <c r="K326" s="35" t="s">
        <v>2325</v>
      </c>
      <c r="L326" s="35" t="s">
        <v>1331</v>
      </c>
      <c r="M326" s="35" t="s">
        <v>25</v>
      </c>
      <c r="N326" s="35"/>
      <c r="O326" s="35">
        <v>8</v>
      </c>
      <c r="P326" s="35" t="s">
        <v>535</v>
      </c>
      <c r="Q326" s="35" t="s">
        <v>138</v>
      </c>
      <c r="R326" s="35">
        <v>16.2</v>
      </c>
      <c r="S326" s="35">
        <v>2</v>
      </c>
      <c r="T326" s="35">
        <v>2</v>
      </c>
    </row>
    <row r="327" spans="2:20" ht="30">
      <c r="B327" s="35" t="s">
        <v>560</v>
      </c>
      <c r="C327" s="35">
        <v>105.93</v>
      </c>
      <c r="D327" s="35">
        <v>19.07</v>
      </c>
      <c r="E327" s="35">
        <v>125</v>
      </c>
      <c r="I327" s="35" t="s">
        <v>581</v>
      </c>
      <c r="J327" s="35" t="s">
        <v>2640</v>
      </c>
      <c r="K327" s="35" t="s">
        <v>1176</v>
      </c>
      <c r="L327" s="35" t="s">
        <v>1331</v>
      </c>
      <c r="M327" s="35" t="s">
        <v>25</v>
      </c>
      <c r="N327" s="35"/>
      <c r="O327" s="35">
        <v>8</v>
      </c>
      <c r="P327" s="35" t="s">
        <v>535</v>
      </c>
      <c r="Q327" s="35" t="s">
        <v>138</v>
      </c>
      <c r="R327" s="35">
        <v>50</v>
      </c>
      <c r="S327" s="35">
        <v>1</v>
      </c>
      <c r="T327" s="35">
        <v>2</v>
      </c>
    </row>
    <row r="328" spans="2:20" ht="30">
      <c r="B328" s="35" t="s">
        <v>560</v>
      </c>
      <c r="C328" s="35">
        <v>155.08000000000001</v>
      </c>
      <c r="D328" s="35">
        <v>27.92</v>
      </c>
      <c r="E328" s="35">
        <v>183</v>
      </c>
      <c r="I328" s="35" t="s">
        <v>581</v>
      </c>
      <c r="J328" s="35" t="s">
        <v>2640</v>
      </c>
      <c r="K328" s="35" t="s">
        <v>1178</v>
      </c>
      <c r="L328" s="35" t="s">
        <v>1331</v>
      </c>
      <c r="M328" s="35" t="s">
        <v>25</v>
      </c>
      <c r="N328" s="35"/>
      <c r="O328" s="35">
        <v>8</v>
      </c>
      <c r="P328" s="35" t="s">
        <v>535</v>
      </c>
      <c r="Q328" s="35" t="s">
        <v>138</v>
      </c>
      <c r="R328" s="35">
        <v>40.4</v>
      </c>
      <c r="S328" s="35">
        <v>2</v>
      </c>
      <c r="T328" s="35">
        <v>5</v>
      </c>
    </row>
    <row r="329" spans="2:20" ht="30">
      <c r="B329" s="35" t="s">
        <v>560</v>
      </c>
      <c r="C329" s="35">
        <v>155.93</v>
      </c>
      <c r="D329" s="35">
        <v>28.07</v>
      </c>
      <c r="E329" s="35">
        <v>184</v>
      </c>
      <c r="I329" s="35" t="s">
        <v>581</v>
      </c>
      <c r="J329" s="35" t="s">
        <v>2640</v>
      </c>
      <c r="K329" s="35" t="s">
        <v>2025</v>
      </c>
      <c r="L329" s="35" t="s">
        <v>1331</v>
      </c>
      <c r="M329" s="35" t="s">
        <v>25</v>
      </c>
      <c r="N329" s="35"/>
      <c r="O329" s="35">
        <v>8</v>
      </c>
      <c r="P329" s="35" t="s">
        <v>535</v>
      </c>
      <c r="Q329" s="35" t="s">
        <v>138</v>
      </c>
      <c r="R329" s="35">
        <v>18</v>
      </c>
      <c r="S329" s="35">
        <v>1</v>
      </c>
      <c r="T329" s="35">
        <v>3</v>
      </c>
    </row>
    <row r="330" spans="2:20" ht="30">
      <c r="B330" s="35" t="s">
        <v>560</v>
      </c>
      <c r="C330" s="35">
        <v>155.08000000000001</v>
      </c>
      <c r="D330" s="35">
        <v>27.92</v>
      </c>
      <c r="E330" s="35">
        <v>183</v>
      </c>
      <c r="I330" s="35" t="s">
        <v>581</v>
      </c>
      <c r="J330" s="35" t="s">
        <v>2640</v>
      </c>
      <c r="K330" s="35" t="s">
        <v>2030</v>
      </c>
      <c r="L330" s="35" t="s">
        <v>1331</v>
      </c>
      <c r="M330" s="35" t="s">
        <v>25</v>
      </c>
      <c r="N330" s="35"/>
      <c r="O330" s="35">
        <v>8</v>
      </c>
      <c r="P330" s="35" t="s">
        <v>535</v>
      </c>
      <c r="Q330" s="35" t="s">
        <v>138</v>
      </c>
      <c r="R330" s="35">
        <v>9</v>
      </c>
      <c r="S330" s="35">
        <v>1</v>
      </c>
      <c r="T330" s="35">
        <v>1</v>
      </c>
    </row>
    <row r="331" spans="2:20" ht="30">
      <c r="B331" s="35" t="s">
        <v>560</v>
      </c>
      <c r="C331" s="35">
        <v>155.08000000000001</v>
      </c>
      <c r="D331" s="35">
        <v>27.92</v>
      </c>
      <c r="E331" s="35">
        <v>183</v>
      </c>
      <c r="I331" s="35" t="s">
        <v>687</v>
      </c>
      <c r="J331" s="35" t="s">
        <v>2640</v>
      </c>
      <c r="K331" s="35" t="s">
        <v>2071</v>
      </c>
      <c r="L331" s="35" t="s">
        <v>149</v>
      </c>
      <c r="M331" s="35" t="s">
        <v>23</v>
      </c>
      <c r="N331" s="35"/>
      <c r="O331" s="35">
        <v>7</v>
      </c>
      <c r="P331" s="35" t="s">
        <v>535</v>
      </c>
      <c r="Q331" s="35" t="s">
        <v>138</v>
      </c>
      <c r="R331" s="35">
        <v>1.35</v>
      </c>
      <c r="S331" s="35">
        <v>1</v>
      </c>
      <c r="T331" s="35">
        <v>1</v>
      </c>
    </row>
    <row r="332" spans="2:20" ht="30">
      <c r="B332" s="35" t="s">
        <v>560</v>
      </c>
      <c r="C332" s="35">
        <v>81.36</v>
      </c>
      <c r="D332" s="35">
        <v>14.64</v>
      </c>
      <c r="E332" s="35">
        <v>96</v>
      </c>
      <c r="I332" s="35" t="s">
        <v>687</v>
      </c>
      <c r="J332" s="35" t="s">
        <v>2640</v>
      </c>
      <c r="K332" s="35" t="s">
        <v>2073</v>
      </c>
      <c r="L332" s="35" t="s">
        <v>149</v>
      </c>
      <c r="M332" s="35" t="s">
        <v>23</v>
      </c>
      <c r="N332" s="35"/>
      <c r="O332" s="35">
        <v>7</v>
      </c>
      <c r="P332" s="35" t="s">
        <v>535</v>
      </c>
      <c r="Q332" s="35" t="s">
        <v>138</v>
      </c>
      <c r="R332" s="35">
        <v>1.03</v>
      </c>
      <c r="S332" s="35">
        <v>1</v>
      </c>
      <c r="T332" s="35">
        <v>1</v>
      </c>
    </row>
    <row r="333" spans="2:20" ht="30">
      <c r="B333" s="35" t="s">
        <v>560</v>
      </c>
      <c r="C333" s="35">
        <v>82.46</v>
      </c>
      <c r="D333" s="35">
        <v>14.84</v>
      </c>
      <c r="E333" s="35">
        <v>97.3</v>
      </c>
      <c r="I333" s="35" t="s">
        <v>687</v>
      </c>
      <c r="J333" s="35" t="s">
        <v>2640</v>
      </c>
      <c r="K333" s="35" t="s">
        <v>2044</v>
      </c>
      <c r="L333" s="35" t="s">
        <v>149</v>
      </c>
      <c r="M333" s="35" t="s">
        <v>23</v>
      </c>
      <c r="N333" s="35"/>
      <c r="O333" s="35">
        <v>7</v>
      </c>
      <c r="P333" s="35" t="s">
        <v>535</v>
      </c>
      <c r="Q333" s="35" t="s">
        <v>138</v>
      </c>
      <c r="R333" s="35">
        <v>25.24</v>
      </c>
      <c r="S333" s="35">
        <v>1</v>
      </c>
      <c r="T333" s="35">
        <v>2</v>
      </c>
    </row>
    <row r="334" spans="2:20" ht="30">
      <c r="B334" s="35" t="s">
        <v>560</v>
      </c>
      <c r="C334" s="35">
        <v>81.36</v>
      </c>
      <c r="D334" s="35">
        <v>14.64</v>
      </c>
      <c r="E334" s="35">
        <v>96</v>
      </c>
      <c r="I334" s="35" t="s">
        <v>687</v>
      </c>
      <c r="J334" s="35" t="s">
        <v>2640</v>
      </c>
      <c r="K334" s="35" t="s">
        <v>1978</v>
      </c>
      <c r="L334" s="35" t="s">
        <v>149</v>
      </c>
      <c r="M334" s="35" t="s">
        <v>23</v>
      </c>
      <c r="N334" s="35"/>
      <c r="O334" s="35">
        <v>7</v>
      </c>
      <c r="P334" s="35" t="s">
        <v>535</v>
      </c>
      <c r="Q334" s="35" t="s">
        <v>138</v>
      </c>
      <c r="R334" s="35">
        <v>7.67</v>
      </c>
      <c r="S334" s="35">
        <v>3</v>
      </c>
      <c r="T334" s="35">
        <v>5</v>
      </c>
    </row>
    <row r="335" spans="2:20" ht="30">
      <c r="B335" s="35" t="s">
        <v>560</v>
      </c>
      <c r="C335" s="35">
        <v>81.36</v>
      </c>
      <c r="D335" s="35">
        <v>14.64</v>
      </c>
      <c r="E335" s="35">
        <v>96</v>
      </c>
      <c r="I335" s="35" t="s">
        <v>687</v>
      </c>
      <c r="J335" s="35" t="s">
        <v>2640</v>
      </c>
      <c r="K335" s="35" t="s">
        <v>2067</v>
      </c>
      <c r="L335" s="35" t="s">
        <v>149</v>
      </c>
      <c r="M335" s="35" t="s">
        <v>23</v>
      </c>
      <c r="N335" s="35"/>
      <c r="O335" s="35">
        <v>7</v>
      </c>
      <c r="P335" s="35" t="s">
        <v>535</v>
      </c>
      <c r="Q335" s="35" t="s">
        <v>138</v>
      </c>
      <c r="R335" s="35">
        <v>50.42</v>
      </c>
      <c r="S335" s="35">
        <v>1</v>
      </c>
      <c r="T335" s="35">
        <v>50</v>
      </c>
    </row>
    <row r="336" spans="2:20" ht="30">
      <c r="B336" s="35" t="s">
        <v>560</v>
      </c>
      <c r="C336" s="35">
        <v>271.19</v>
      </c>
      <c r="D336" s="35">
        <v>48.81</v>
      </c>
      <c r="E336" s="35">
        <v>320</v>
      </c>
      <c r="I336" s="35" t="s">
        <v>687</v>
      </c>
      <c r="J336" s="35" t="s">
        <v>2640</v>
      </c>
      <c r="K336" s="35" t="s">
        <v>2063</v>
      </c>
      <c r="L336" s="35" t="s">
        <v>149</v>
      </c>
      <c r="M336" s="35" t="s">
        <v>23</v>
      </c>
      <c r="N336" s="35"/>
      <c r="O336" s="35">
        <v>7</v>
      </c>
      <c r="P336" s="35" t="s">
        <v>535</v>
      </c>
      <c r="Q336" s="35" t="s">
        <v>138</v>
      </c>
      <c r="R336" s="35">
        <v>17.36</v>
      </c>
      <c r="S336" s="35">
        <v>1</v>
      </c>
      <c r="T336" s="35">
        <v>3</v>
      </c>
    </row>
    <row r="337" spans="2:20" ht="30">
      <c r="B337" s="35" t="s">
        <v>560</v>
      </c>
      <c r="C337" s="35">
        <v>271.19</v>
      </c>
      <c r="D337" s="35">
        <v>48.81</v>
      </c>
      <c r="E337" s="35">
        <v>320</v>
      </c>
      <c r="I337" s="35" t="s">
        <v>687</v>
      </c>
      <c r="J337" s="35" t="s">
        <v>2640</v>
      </c>
      <c r="K337" s="35" t="s">
        <v>2072</v>
      </c>
      <c r="L337" s="35" t="s">
        <v>149</v>
      </c>
      <c r="M337" s="35" t="s">
        <v>23</v>
      </c>
      <c r="N337" s="35"/>
      <c r="O337" s="35">
        <v>7</v>
      </c>
      <c r="P337" s="35" t="s">
        <v>535</v>
      </c>
      <c r="Q337" s="35" t="s">
        <v>138</v>
      </c>
      <c r="R337" s="35">
        <v>17</v>
      </c>
      <c r="S337" s="35">
        <v>1</v>
      </c>
      <c r="T337" s="35">
        <v>7</v>
      </c>
    </row>
    <row r="338" spans="2:20" ht="30">
      <c r="B338" s="35" t="s">
        <v>567</v>
      </c>
      <c r="C338" s="35">
        <v>222.04</v>
      </c>
      <c r="D338" s="35">
        <v>39.97</v>
      </c>
      <c r="E338" s="35">
        <v>262.01</v>
      </c>
      <c r="I338" s="35" t="s">
        <v>687</v>
      </c>
      <c r="J338" s="35" t="s">
        <v>2640</v>
      </c>
      <c r="K338" s="35" t="s">
        <v>2068</v>
      </c>
      <c r="L338" s="35" t="s">
        <v>149</v>
      </c>
      <c r="M338" s="35" t="s">
        <v>23</v>
      </c>
      <c r="N338" s="35"/>
      <c r="O338" s="35">
        <v>7</v>
      </c>
      <c r="P338" s="35" t="s">
        <v>535</v>
      </c>
      <c r="Q338" s="35" t="s">
        <v>138</v>
      </c>
      <c r="R338" s="35">
        <v>39.53</v>
      </c>
      <c r="S338" s="35">
        <v>1</v>
      </c>
      <c r="T338" s="35">
        <v>4</v>
      </c>
    </row>
    <row r="339" spans="2:20" ht="30">
      <c r="B339" s="35" t="s">
        <v>567</v>
      </c>
      <c r="C339" s="35">
        <v>51.69</v>
      </c>
      <c r="D339" s="35">
        <v>9.3000000000000007</v>
      </c>
      <c r="E339" s="35">
        <v>60.99</v>
      </c>
      <c r="I339" s="35" t="s">
        <v>687</v>
      </c>
      <c r="J339" s="35" t="s">
        <v>2640</v>
      </c>
      <c r="K339" s="35" t="s">
        <v>2065</v>
      </c>
      <c r="L339" s="35" t="s">
        <v>149</v>
      </c>
      <c r="M339" s="35" t="s">
        <v>23</v>
      </c>
      <c r="N339" s="35"/>
      <c r="O339" s="35">
        <v>7</v>
      </c>
      <c r="P339" s="35" t="s">
        <v>535</v>
      </c>
      <c r="Q339" s="35" t="s">
        <v>138</v>
      </c>
      <c r="R339" s="35">
        <v>3.12</v>
      </c>
      <c r="S339" s="35">
        <v>1</v>
      </c>
      <c r="T339" s="35">
        <v>2</v>
      </c>
    </row>
    <row r="340" spans="2:20" ht="30">
      <c r="B340" s="35" t="s">
        <v>1695</v>
      </c>
      <c r="C340" s="35">
        <v>3750</v>
      </c>
      <c r="D340" s="35">
        <v>-300</v>
      </c>
      <c r="E340" s="35">
        <v>3450</v>
      </c>
      <c r="I340" s="35" t="s">
        <v>687</v>
      </c>
      <c r="J340" s="35" t="s">
        <v>2640</v>
      </c>
      <c r="K340" s="35" t="s">
        <v>2379</v>
      </c>
      <c r="L340" s="35" t="s">
        <v>149</v>
      </c>
      <c r="M340" s="35" t="s">
        <v>23</v>
      </c>
      <c r="N340" s="35"/>
      <c r="O340" s="35">
        <v>7</v>
      </c>
      <c r="P340" s="35" t="s">
        <v>535</v>
      </c>
      <c r="Q340" s="35" t="s">
        <v>138</v>
      </c>
      <c r="R340" s="35">
        <v>54.24</v>
      </c>
      <c r="S340" s="35">
        <v>3</v>
      </c>
      <c r="T340" s="35">
        <v>3</v>
      </c>
    </row>
    <row r="341" spans="2:20" ht="30">
      <c r="B341" s="35" t="s">
        <v>569</v>
      </c>
      <c r="C341" s="35">
        <v>1240</v>
      </c>
      <c r="D341" s="35">
        <v>223.2</v>
      </c>
      <c r="E341" s="35">
        <v>1463.2</v>
      </c>
      <c r="I341" s="35" t="s">
        <v>687</v>
      </c>
      <c r="J341" s="35" t="s">
        <v>2640</v>
      </c>
      <c r="K341" s="35" t="s">
        <v>2043</v>
      </c>
      <c r="L341" s="35" t="s">
        <v>149</v>
      </c>
      <c r="M341" s="35" t="s">
        <v>23</v>
      </c>
      <c r="N341" s="35"/>
      <c r="O341" s="35">
        <v>7</v>
      </c>
      <c r="P341" s="35" t="s">
        <v>535</v>
      </c>
      <c r="Q341" s="35" t="s">
        <v>138</v>
      </c>
      <c r="R341" s="35">
        <v>71.16</v>
      </c>
      <c r="S341" s="35">
        <v>2</v>
      </c>
      <c r="T341" s="35">
        <v>5</v>
      </c>
    </row>
    <row r="342" spans="2:20" ht="30">
      <c r="B342" s="35" t="s">
        <v>571</v>
      </c>
      <c r="C342" s="35">
        <v>570</v>
      </c>
      <c r="D342" s="35">
        <v>102.6</v>
      </c>
      <c r="E342" s="35">
        <v>672.6</v>
      </c>
      <c r="I342" s="35" t="s">
        <v>687</v>
      </c>
      <c r="J342" s="35" t="s">
        <v>2640</v>
      </c>
      <c r="K342" s="35" t="s">
        <v>2069</v>
      </c>
      <c r="L342" s="35" t="s">
        <v>149</v>
      </c>
      <c r="M342" s="35" t="s">
        <v>23</v>
      </c>
      <c r="N342" s="35"/>
      <c r="O342" s="35">
        <v>7</v>
      </c>
      <c r="P342" s="35" t="s">
        <v>535</v>
      </c>
      <c r="Q342" s="35" t="s">
        <v>138</v>
      </c>
      <c r="R342" s="35">
        <v>4.8</v>
      </c>
      <c r="S342" s="35">
        <v>1</v>
      </c>
      <c r="T342" s="35">
        <v>1</v>
      </c>
    </row>
    <row r="343" spans="2:20" ht="30">
      <c r="B343" s="35" t="s">
        <v>576</v>
      </c>
      <c r="C343" s="35">
        <v>16.95</v>
      </c>
      <c r="D343" s="35">
        <v>3.05</v>
      </c>
      <c r="E343" s="35">
        <v>20</v>
      </c>
      <c r="I343" s="35" t="s">
        <v>687</v>
      </c>
      <c r="J343" s="35" t="s">
        <v>2640</v>
      </c>
      <c r="K343" s="35" t="s">
        <v>2070</v>
      </c>
      <c r="L343" s="35" t="s">
        <v>149</v>
      </c>
      <c r="M343" s="35" t="s">
        <v>23</v>
      </c>
      <c r="N343" s="35"/>
      <c r="O343" s="35">
        <v>7</v>
      </c>
      <c r="P343" s="35" t="s">
        <v>535</v>
      </c>
      <c r="Q343" s="35" t="s">
        <v>138</v>
      </c>
      <c r="R343" s="35">
        <v>4.5</v>
      </c>
      <c r="S343" s="35">
        <v>2</v>
      </c>
      <c r="T343" s="35">
        <v>3</v>
      </c>
    </row>
    <row r="344" spans="2:20" ht="30">
      <c r="B344" s="35" t="s">
        <v>574</v>
      </c>
      <c r="C344" s="35">
        <v>109.32</v>
      </c>
      <c r="D344" s="35">
        <v>19.68</v>
      </c>
      <c r="E344" s="35">
        <v>129</v>
      </c>
      <c r="I344" s="35" t="s">
        <v>687</v>
      </c>
      <c r="J344" s="35" t="s">
        <v>2640</v>
      </c>
      <c r="K344" s="35" t="s">
        <v>2066</v>
      </c>
      <c r="L344" s="35" t="s">
        <v>149</v>
      </c>
      <c r="M344" s="35" t="s">
        <v>23</v>
      </c>
      <c r="N344" s="35"/>
      <c r="O344" s="35">
        <v>7</v>
      </c>
      <c r="P344" s="35" t="s">
        <v>535</v>
      </c>
      <c r="Q344" s="35" t="s">
        <v>138</v>
      </c>
      <c r="R344" s="35">
        <v>4.28</v>
      </c>
      <c r="S344" s="35">
        <v>2</v>
      </c>
      <c r="T344" s="35">
        <v>2</v>
      </c>
    </row>
    <row r="345" spans="2:20" ht="30">
      <c r="B345" s="35" t="s">
        <v>578</v>
      </c>
      <c r="C345" s="35">
        <v>950</v>
      </c>
      <c r="D345" s="35">
        <v>171</v>
      </c>
      <c r="E345" s="35">
        <v>1121</v>
      </c>
      <c r="I345" s="35" t="s">
        <v>687</v>
      </c>
      <c r="J345" s="35" t="s">
        <v>2640</v>
      </c>
      <c r="K345" s="35" t="s">
        <v>2064</v>
      </c>
      <c r="L345" s="35" t="s">
        <v>149</v>
      </c>
      <c r="M345" s="35" t="s">
        <v>23</v>
      </c>
      <c r="N345" s="35"/>
      <c r="O345" s="35">
        <v>7</v>
      </c>
      <c r="P345" s="35" t="s">
        <v>535</v>
      </c>
      <c r="Q345" s="35" t="s">
        <v>138</v>
      </c>
      <c r="R345" s="35">
        <v>7.93</v>
      </c>
      <c r="S345" s="35">
        <v>1</v>
      </c>
      <c r="T345" s="35">
        <v>2</v>
      </c>
    </row>
    <row r="346" spans="2:20" ht="60">
      <c r="B346" s="35" t="s">
        <v>581</v>
      </c>
      <c r="C346" s="35">
        <v>38.4</v>
      </c>
      <c r="D346" s="35">
        <v>6.91</v>
      </c>
      <c r="E346" s="35">
        <v>45.31</v>
      </c>
      <c r="I346" s="35" t="s">
        <v>551</v>
      </c>
      <c r="J346" s="35"/>
      <c r="K346" s="35" t="s">
        <v>833</v>
      </c>
      <c r="L346" s="35" t="s">
        <v>1141</v>
      </c>
      <c r="M346" s="35" t="s">
        <v>25</v>
      </c>
      <c r="N346" s="35"/>
      <c r="O346" s="35">
        <v>8</v>
      </c>
      <c r="P346" s="35" t="s">
        <v>535</v>
      </c>
      <c r="Q346" s="35" t="s">
        <v>1311</v>
      </c>
      <c r="R346" s="35">
        <v>366.1</v>
      </c>
      <c r="S346" s="35">
        <v>3</v>
      </c>
      <c r="T346" s="35">
        <v>38</v>
      </c>
    </row>
    <row r="347" spans="2:20" ht="30">
      <c r="B347" s="35" t="s">
        <v>581</v>
      </c>
      <c r="C347" s="35">
        <v>50</v>
      </c>
      <c r="D347" s="35">
        <v>9</v>
      </c>
      <c r="E347" s="35">
        <v>59</v>
      </c>
      <c r="I347" s="35" t="s">
        <v>763</v>
      </c>
      <c r="J347" s="35" t="s">
        <v>2640</v>
      </c>
      <c r="K347" s="35" t="s">
        <v>2271</v>
      </c>
      <c r="L347" s="35" t="s">
        <v>149</v>
      </c>
      <c r="M347" s="35" t="s">
        <v>25</v>
      </c>
      <c r="N347" s="35"/>
      <c r="O347" s="35">
        <v>7</v>
      </c>
      <c r="P347" s="35" t="s">
        <v>468</v>
      </c>
      <c r="Q347" s="35" t="s">
        <v>138</v>
      </c>
      <c r="R347" s="35">
        <v>227.05</v>
      </c>
      <c r="S347" s="35">
        <v>1</v>
      </c>
      <c r="T347" s="35">
        <v>5</v>
      </c>
    </row>
    <row r="348" spans="2:20" ht="30">
      <c r="B348" s="35" t="s">
        <v>581</v>
      </c>
      <c r="C348" s="35">
        <v>18</v>
      </c>
      <c r="D348" s="35">
        <v>3.24</v>
      </c>
      <c r="E348" s="35">
        <v>21.24</v>
      </c>
      <c r="I348" s="35" t="s">
        <v>467</v>
      </c>
      <c r="J348" s="35" t="s">
        <v>2640</v>
      </c>
      <c r="K348" s="35" t="s">
        <v>2271</v>
      </c>
      <c r="L348" s="35" t="s">
        <v>149</v>
      </c>
      <c r="M348" s="35" t="s">
        <v>25</v>
      </c>
      <c r="N348" s="35"/>
      <c r="O348" s="35">
        <v>9</v>
      </c>
      <c r="P348" s="35" t="s">
        <v>468</v>
      </c>
      <c r="Q348" s="35" t="s">
        <v>138</v>
      </c>
      <c r="R348" s="35">
        <v>227.05</v>
      </c>
      <c r="S348" s="35">
        <v>1</v>
      </c>
      <c r="T348" s="35">
        <v>5</v>
      </c>
    </row>
    <row r="349" spans="2:20" ht="30">
      <c r="B349" s="35" t="s">
        <v>581</v>
      </c>
      <c r="C349" s="35">
        <v>8.4</v>
      </c>
      <c r="D349" s="35">
        <v>1.51</v>
      </c>
      <c r="E349" s="35">
        <v>9.91</v>
      </c>
      <c r="I349" s="35" t="s">
        <v>659</v>
      </c>
      <c r="J349" s="35" t="s">
        <v>2640</v>
      </c>
      <c r="K349" s="35" t="s">
        <v>1068</v>
      </c>
      <c r="L349" s="35" t="s">
        <v>2652</v>
      </c>
      <c r="M349" s="35" t="s">
        <v>25</v>
      </c>
      <c r="N349" s="35"/>
      <c r="O349" s="35">
        <v>7</v>
      </c>
      <c r="P349" s="35" t="s">
        <v>345</v>
      </c>
      <c r="Q349" s="35" t="s">
        <v>138</v>
      </c>
      <c r="R349" s="35">
        <v>261.86</v>
      </c>
      <c r="S349" s="35">
        <v>1</v>
      </c>
      <c r="T349" s="35">
        <v>1</v>
      </c>
    </row>
    <row r="350" spans="2:20" ht="30">
      <c r="B350" s="35" t="s">
        <v>581</v>
      </c>
      <c r="C350" s="35">
        <v>2</v>
      </c>
      <c r="D350" s="35">
        <v>0.36</v>
      </c>
      <c r="E350" s="35">
        <v>2.36</v>
      </c>
      <c r="I350" s="35" t="s">
        <v>717</v>
      </c>
      <c r="J350" s="35" t="s">
        <v>2640</v>
      </c>
      <c r="K350" s="35" t="s">
        <v>1068</v>
      </c>
      <c r="L350" s="35" t="s">
        <v>2652</v>
      </c>
      <c r="M350" s="35" t="s">
        <v>25</v>
      </c>
      <c r="N350" s="35"/>
      <c r="O350" s="35">
        <v>7</v>
      </c>
      <c r="P350" s="35" t="s">
        <v>304</v>
      </c>
      <c r="Q350" s="35" t="s">
        <v>138</v>
      </c>
      <c r="R350" s="35">
        <v>86.44</v>
      </c>
      <c r="S350" s="35">
        <v>1</v>
      </c>
      <c r="T350" s="35">
        <v>1</v>
      </c>
    </row>
    <row r="351" spans="2:20" ht="30">
      <c r="B351" s="35" t="s">
        <v>581</v>
      </c>
      <c r="C351" s="35">
        <v>7.29</v>
      </c>
      <c r="D351" s="35">
        <v>1.31</v>
      </c>
      <c r="E351" s="35">
        <v>8.6</v>
      </c>
      <c r="I351" s="35" t="s">
        <v>748</v>
      </c>
      <c r="J351" s="35" t="s">
        <v>2640</v>
      </c>
      <c r="K351" s="35" t="s">
        <v>1068</v>
      </c>
      <c r="L351" s="35" t="s">
        <v>2652</v>
      </c>
      <c r="M351" s="35" t="s">
        <v>25</v>
      </c>
      <c r="N351" s="35"/>
      <c r="O351" s="35">
        <v>7</v>
      </c>
      <c r="P351" s="35" t="s">
        <v>749</v>
      </c>
      <c r="Q351" s="35" t="s">
        <v>138</v>
      </c>
      <c r="R351" s="35">
        <v>92.8</v>
      </c>
      <c r="S351" s="35">
        <v>1</v>
      </c>
      <c r="T351" s="35">
        <v>1</v>
      </c>
    </row>
    <row r="352" spans="2:20" ht="60">
      <c r="B352" s="35" t="s">
        <v>581</v>
      </c>
      <c r="C352" s="35">
        <v>8.91</v>
      </c>
      <c r="D352" s="35">
        <v>1.6</v>
      </c>
      <c r="E352" s="35">
        <v>10.51</v>
      </c>
      <c r="I352" s="35" t="s">
        <v>992</v>
      </c>
      <c r="J352" s="35" t="s">
        <v>2643</v>
      </c>
      <c r="K352" s="35" t="s">
        <v>2130</v>
      </c>
      <c r="L352" s="35" t="s">
        <v>1223</v>
      </c>
      <c r="M352" s="35" t="s">
        <v>25</v>
      </c>
      <c r="N352" s="35"/>
      <c r="O352" s="35">
        <v>4</v>
      </c>
      <c r="P352" s="35" t="s">
        <v>185</v>
      </c>
      <c r="Q352" s="35" t="s">
        <v>138</v>
      </c>
      <c r="R352" s="35">
        <v>100</v>
      </c>
      <c r="S352" s="35">
        <v>1</v>
      </c>
      <c r="T352" s="35">
        <v>1</v>
      </c>
    </row>
    <row r="353" spans="2:20" ht="30">
      <c r="B353" s="35" t="s">
        <v>581</v>
      </c>
      <c r="C353" s="35">
        <v>9</v>
      </c>
      <c r="D353" s="35">
        <v>1.62</v>
      </c>
      <c r="E353" s="35">
        <v>10.62</v>
      </c>
      <c r="I353" s="35" t="s">
        <v>932</v>
      </c>
      <c r="J353" s="35"/>
      <c r="K353" s="35" t="s">
        <v>1972</v>
      </c>
      <c r="L353" s="35" t="s">
        <v>1056</v>
      </c>
      <c r="M353" s="35" t="s">
        <v>25</v>
      </c>
      <c r="N353" s="35"/>
      <c r="O353" s="35">
        <v>5</v>
      </c>
      <c r="P353" s="35" t="s">
        <v>185</v>
      </c>
      <c r="Q353" s="35" t="s">
        <v>138</v>
      </c>
      <c r="R353" s="35">
        <v>100</v>
      </c>
      <c r="S353" s="35">
        <v>1</v>
      </c>
      <c r="T353" s="35">
        <v>1</v>
      </c>
    </row>
    <row r="354" spans="2:20" ht="45">
      <c r="B354" s="35" t="s">
        <v>585</v>
      </c>
      <c r="C354" s="35">
        <v>224.15</v>
      </c>
      <c r="D354" s="35">
        <v>40.35</v>
      </c>
      <c r="E354" s="35">
        <v>264.5</v>
      </c>
      <c r="I354" s="35" t="s">
        <v>843</v>
      </c>
      <c r="J354" s="35"/>
      <c r="K354" s="35" t="s">
        <v>1972</v>
      </c>
      <c r="L354" s="35" t="s">
        <v>2645</v>
      </c>
      <c r="M354" s="35" t="s">
        <v>25</v>
      </c>
      <c r="N354" s="35"/>
      <c r="O354" s="35">
        <v>6</v>
      </c>
      <c r="P354" s="35" t="s">
        <v>185</v>
      </c>
      <c r="Q354" s="35" t="s">
        <v>138</v>
      </c>
      <c r="R354" s="35">
        <v>100</v>
      </c>
      <c r="S354" s="35">
        <v>1</v>
      </c>
      <c r="T354" s="35">
        <v>1</v>
      </c>
    </row>
    <row r="355" spans="2:20" ht="60">
      <c r="B355" s="35" t="s">
        <v>583</v>
      </c>
      <c r="C355" s="35">
        <v>697.9</v>
      </c>
      <c r="D355" s="35">
        <v>0</v>
      </c>
      <c r="E355" s="35">
        <v>697.9</v>
      </c>
      <c r="I355" s="35" t="s">
        <v>735</v>
      </c>
      <c r="J355" s="35" t="s">
        <v>2643</v>
      </c>
      <c r="K355" s="35" t="s">
        <v>1972</v>
      </c>
      <c r="L355" s="35" t="s">
        <v>1223</v>
      </c>
      <c r="M355" s="35" t="s">
        <v>25</v>
      </c>
      <c r="N355" s="35"/>
      <c r="O355" s="35">
        <v>7</v>
      </c>
      <c r="P355" s="35" t="s">
        <v>185</v>
      </c>
      <c r="Q355" s="35" t="s">
        <v>138</v>
      </c>
      <c r="R355" s="35">
        <v>100</v>
      </c>
      <c r="S355" s="35">
        <v>1</v>
      </c>
      <c r="T355" s="35">
        <v>1</v>
      </c>
    </row>
    <row r="356" spans="2:20" ht="60">
      <c r="B356" s="35" t="s">
        <v>1696</v>
      </c>
      <c r="C356" s="35">
        <v>100</v>
      </c>
      <c r="D356" s="35">
        <v>18</v>
      </c>
      <c r="E356" s="35">
        <v>118</v>
      </c>
      <c r="I356" s="35" t="s">
        <v>1696</v>
      </c>
      <c r="J356" s="35" t="s">
        <v>2643</v>
      </c>
      <c r="K356" s="35" t="s">
        <v>1972</v>
      </c>
      <c r="L356" s="35" t="s">
        <v>1056</v>
      </c>
      <c r="M356" s="35" t="s">
        <v>25</v>
      </c>
      <c r="N356" s="35"/>
      <c r="O356" s="35">
        <v>8</v>
      </c>
      <c r="P356" s="35" t="s">
        <v>588</v>
      </c>
      <c r="Q356" s="35" t="s">
        <v>138</v>
      </c>
      <c r="R356" s="35">
        <v>100</v>
      </c>
      <c r="S356" s="35">
        <v>1</v>
      </c>
      <c r="T356" s="35">
        <v>1</v>
      </c>
    </row>
    <row r="357" spans="2:20" ht="60">
      <c r="B357" s="35" t="s">
        <v>592</v>
      </c>
      <c r="C357" s="35">
        <v>64.41</v>
      </c>
      <c r="D357" s="35">
        <v>11.59</v>
      </c>
      <c r="E357" s="35">
        <v>76</v>
      </c>
      <c r="I357" s="35" t="s">
        <v>796</v>
      </c>
      <c r="J357" s="35"/>
      <c r="K357" s="35" t="s">
        <v>2094</v>
      </c>
      <c r="L357" s="35" t="s">
        <v>2645</v>
      </c>
      <c r="M357" s="35" t="s">
        <v>25</v>
      </c>
      <c r="N357" s="35"/>
      <c r="O357" s="35">
        <v>6</v>
      </c>
      <c r="P357" s="35" t="s">
        <v>619</v>
      </c>
      <c r="Q357" s="35" t="s">
        <v>138</v>
      </c>
      <c r="R357" s="35">
        <v>355.93</v>
      </c>
      <c r="S357" s="35">
        <v>1</v>
      </c>
      <c r="T357" s="35">
        <v>2</v>
      </c>
    </row>
    <row r="358" spans="2:20" ht="30">
      <c r="B358" s="35" t="s">
        <v>590</v>
      </c>
      <c r="C358" s="35">
        <v>846.09</v>
      </c>
      <c r="D358" s="35">
        <v>0</v>
      </c>
      <c r="E358" s="35">
        <v>846.09</v>
      </c>
      <c r="I358" s="35" t="s">
        <v>618</v>
      </c>
      <c r="J358" s="35" t="s">
        <v>2639</v>
      </c>
      <c r="K358" s="35" t="s">
        <v>2058</v>
      </c>
      <c r="L358" s="35" t="s">
        <v>148</v>
      </c>
      <c r="M358" s="35" t="s">
        <v>25</v>
      </c>
      <c r="N358" s="35"/>
      <c r="O358" s="35">
        <v>8</v>
      </c>
      <c r="P358" s="35" t="s">
        <v>619</v>
      </c>
      <c r="Q358" s="35" t="s">
        <v>1045</v>
      </c>
      <c r="R358" s="35">
        <v>355.93</v>
      </c>
      <c r="S358" s="35">
        <v>1</v>
      </c>
      <c r="T358" s="35">
        <v>2</v>
      </c>
    </row>
    <row r="359" spans="2:20" ht="30">
      <c r="B359" s="35" t="s">
        <v>1697</v>
      </c>
      <c r="C359" s="35">
        <v>805.08</v>
      </c>
      <c r="D359" s="35">
        <v>144.91999999999999</v>
      </c>
      <c r="E359" s="35">
        <v>950</v>
      </c>
      <c r="I359" s="35" t="s">
        <v>863</v>
      </c>
      <c r="J359" s="35" t="s">
        <v>2643</v>
      </c>
      <c r="K359" s="35" t="s">
        <v>2089</v>
      </c>
      <c r="L359" s="35" t="s">
        <v>2659</v>
      </c>
      <c r="M359" s="35" t="s">
        <v>25</v>
      </c>
      <c r="N359" s="35"/>
      <c r="O359" s="35">
        <v>6</v>
      </c>
      <c r="P359" s="35" t="s">
        <v>642</v>
      </c>
      <c r="Q359" s="35" t="s">
        <v>138</v>
      </c>
      <c r="R359" s="35">
        <v>150</v>
      </c>
      <c r="S359" s="35">
        <v>1</v>
      </c>
      <c r="T359" s="35">
        <v>1</v>
      </c>
    </row>
    <row r="360" spans="2:20" ht="45">
      <c r="B360" s="35" t="s">
        <v>595</v>
      </c>
      <c r="C360" s="35">
        <v>130</v>
      </c>
      <c r="D360" s="35">
        <v>23.4</v>
      </c>
      <c r="E360" s="35">
        <v>153.4</v>
      </c>
      <c r="I360" s="35" t="s">
        <v>770</v>
      </c>
      <c r="J360" s="35" t="s">
        <v>2639</v>
      </c>
      <c r="K360" s="35" t="s">
        <v>2089</v>
      </c>
      <c r="L360" s="35" t="s">
        <v>2645</v>
      </c>
      <c r="M360" s="35" t="s">
        <v>25</v>
      </c>
      <c r="N360" s="35"/>
      <c r="O360" s="35">
        <v>7</v>
      </c>
      <c r="P360" s="35" t="s">
        <v>642</v>
      </c>
      <c r="Q360" s="35" t="s">
        <v>138</v>
      </c>
      <c r="R360" s="35">
        <v>127.12</v>
      </c>
      <c r="S360" s="35">
        <v>1</v>
      </c>
      <c r="T360" s="35">
        <v>1</v>
      </c>
    </row>
    <row r="361" spans="2:20" ht="45">
      <c r="B361" s="35" t="s">
        <v>598</v>
      </c>
      <c r="C361" s="35">
        <v>51.98</v>
      </c>
      <c r="D361" s="35">
        <v>9.36</v>
      </c>
      <c r="E361" s="35">
        <v>61.34</v>
      </c>
      <c r="I361" s="35" t="s">
        <v>641</v>
      </c>
      <c r="J361" s="35" t="s">
        <v>2639</v>
      </c>
      <c r="K361" s="35" t="s">
        <v>2355</v>
      </c>
      <c r="L361" s="35" t="s">
        <v>2645</v>
      </c>
      <c r="M361" s="35" t="s">
        <v>25</v>
      </c>
      <c r="N361" s="35"/>
      <c r="O361" s="35">
        <v>7</v>
      </c>
      <c r="P361" s="35" t="s">
        <v>642</v>
      </c>
      <c r="Q361" s="35" t="s">
        <v>138</v>
      </c>
      <c r="R361" s="35">
        <v>150</v>
      </c>
      <c r="S361" s="35">
        <v>1</v>
      </c>
      <c r="T361" s="35">
        <v>1</v>
      </c>
    </row>
    <row r="362" spans="2:20" ht="45">
      <c r="B362" s="35" t="s">
        <v>603</v>
      </c>
      <c r="C362" s="35">
        <v>805.08</v>
      </c>
      <c r="D362" s="35">
        <v>144.91999999999999</v>
      </c>
      <c r="E362" s="35">
        <v>950</v>
      </c>
      <c r="I362" s="35" t="s">
        <v>787</v>
      </c>
      <c r="J362" s="35" t="s">
        <v>2640</v>
      </c>
      <c r="K362" s="35" t="s">
        <v>2093</v>
      </c>
      <c r="L362" s="35" t="s">
        <v>1331</v>
      </c>
      <c r="M362" s="35" t="s">
        <v>25</v>
      </c>
      <c r="N362" s="35"/>
      <c r="O362" s="35">
        <v>6</v>
      </c>
      <c r="P362" s="35" t="s">
        <v>788</v>
      </c>
      <c r="Q362" s="35" t="s">
        <v>1311</v>
      </c>
      <c r="R362" s="35">
        <v>169.49</v>
      </c>
      <c r="S362" s="35">
        <v>1</v>
      </c>
      <c r="T362" s="35">
        <v>16</v>
      </c>
    </row>
    <row r="363" spans="2:20" ht="30">
      <c r="B363" s="35" t="s">
        <v>603</v>
      </c>
      <c r="C363" s="35">
        <v>805.08</v>
      </c>
      <c r="D363" s="35">
        <v>144.91999999999999</v>
      </c>
      <c r="E363" s="35">
        <v>950</v>
      </c>
      <c r="I363" s="35" t="s">
        <v>787</v>
      </c>
      <c r="J363" s="35" t="s">
        <v>2640</v>
      </c>
      <c r="K363" s="35" t="s">
        <v>2092</v>
      </c>
      <c r="L363" s="35" t="s">
        <v>1331</v>
      </c>
      <c r="M363" s="35" t="s">
        <v>25</v>
      </c>
      <c r="N363" s="35"/>
      <c r="O363" s="35">
        <v>6</v>
      </c>
      <c r="P363" s="35" t="s">
        <v>788</v>
      </c>
      <c r="Q363" s="35" t="s">
        <v>1311</v>
      </c>
      <c r="R363" s="35">
        <v>177.97</v>
      </c>
      <c r="S363" s="35">
        <v>1</v>
      </c>
      <c r="T363" s="35">
        <v>40</v>
      </c>
    </row>
    <row r="364" spans="2:20" ht="30">
      <c r="B364" s="35" t="s">
        <v>603</v>
      </c>
      <c r="C364" s="35">
        <v>805.08</v>
      </c>
      <c r="D364" s="35">
        <v>144.91999999999999</v>
      </c>
      <c r="E364" s="35">
        <v>950</v>
      </c>
      <c r="I364" s="35" t="s">
        <v>746</v>
      </c>
      <c r="J364" s="35" t="s">
        <v>2643</v>
      </c>
      <c r="K364" s="35" t="s">
        <v>1973</v>
      </c>
      <c r="L364" s="35" t="s">
        <v>2652</v>
      </c>
      <c r="M364" s="35" t="s">
        <v>25</v>
      </c>
      <c r="N364" s="35"/>
      <c r="O364" s="35">
        <v>7</v>
      </c>
      <c r="P364" s="35" t="s">
        <v>192</v>
      </c>
      <c r="Q364" s="35" t="s">
        <v>138</v>
      </c>
      <c r="R364" s="35">
        <v>95</v>
      </c>
      <c r="S364" s="35">
        <v>1</v>
      </c>
      <c r="T364" s="35">
        <v>1</v>
      </c>
    </row>
    <row r="365" spans="2:20" ht="30">
      <c r="B365" s="35" t="s">
        <v>603</v>
      </c>
      <c r="C365" s="35">
        <v>805.08</v>
      </c>
      <c r="D365" s="35">
        <v>144.91999999999999</v>
      </c>
      <c r="E365" s="35">
        <v>950</v>
      </c>
      <c r="I365" s="35" t="s">
        <v>592</v>
      </c>
      <c r="J365" s="35" t="s">
        <v>2639</v>
      </c>
      <c r="K365" s="35" t="s">
        <v>1145</v>
      </c>
      <c r="L365" s="35" t="s">
        <v>1146</v>
      </c>
      <c r="M365" s="35" t="s">
        <v>25</v>
      </c>
      <c r="N365" s="35"/>
      <c r="O365" s="35">
        <v>8</v>
      </c>
      <c r="P365" s="35" t="s">
        <v>293</v>
      </c>
      <c r="Q365" s="35" t="s">
        <v>138</v>
      </c>
      <c r="R365" s="35">
        <v>64.41</v>
      </c>
      <c r="S365" s="35">
        <v>1</v>
      </c>
      <c r="T365" s="35">
        <v>1</v>
      </c>
    </row>
    <row r="366" spans="2:20" ht="45">
      <c r="B366" s="35" t="s">
        <v>603</v>
      </c>
      <c r="C366" s="35">
        <v>805.08</v>
      </c>
      <c r="D366" s="35">
        <v>144.91999999999999</v>
      </c>
      <c r="E366" s="35">
        <v>950</v>
      </c>
      <c r="I366" s="35" t="s">
        <v>762</v>
      </c>
      <c r="J366" s="35" t="s">
        <v>2640</v>
      </c>
      <c r="K366" s="35" t="s">
        <v>1239</v>
      </c>
      <c r="L366" s="35" t="s">
        <v>2652</v>
      </c>
      <c r="M366" s="35" t="s">
        <v>25</v>
      </c>
      <c r="N366" s="35"/>
      <c r="O366" s="35">
        <v>7</v>
      </c>
      <c r="P366" s="35" t="s">
        <v>435</v>
      </c>
      <c r="Q366" s="35" t="s">
        <v>138</v>
      </c>
      <c r="R366" s="35">
        <v>79.41</v>
      </c>
      <c r="S366" s="35">
        <v>1</v>
      </c>
      <c r="T366" s="35">
        <v>1</v>
      </c>
    </row>
    <row r="367" spans="2:20" ht="45">
      <c r="B367" s="35" t="s">
        <v>603</v>
      </c>
      <c r="C367" s="35">
        <v>805.08</v>
      </c>
      <c r="D367" s="35">
        <v>144.91999999999999</v>
      </c>
      <c r="E367" s="35">
        <v>950</v>
      </c>
      <c r="I367" s="35" t="s">
        <v>1693</v>
      </c>
      <c r="J367" s="35" t="s">
        <v>2640</v>
      </c>
      <c r="K367" s="35" t="s">
        <v>1189</v>
      </c>
      <c r="L367" s="35" t="s">
        <v>1040</v>
      </c>
      <c r="M367" s="35" t="s">
        <v>25</v>
      </c>
      <c r="N367" s="35"/>
      <c r="O367" s="35">
        <v>8</v>
      </c>
      <c r="P367" s="35" t="s">
        <v>532</v>
      </c>
      <c r="Q367" s="35" t="s">
        <v>138</v>
      </c>
      <c r="R367" s="35">
        <v>2081.3000000000002</v>
      </c>
      <c r="S367" s="35">
        <v>1</v>
      </c>
      <c r="T367" s="35">
        <v>1</v>
      </c>
    </row>
    <row r="368" spans="2:20" ht="45">
      <c r="B368" s="35" t="s">
        <v>603</v>
      </c>
      <c r="C368" s="35">
        <v>805.08</v>
      </c>
      <c r="D368" s="35">
        <v>144.91999999999999</v>
      </c>
      <c r="E368" s="35">
        <v>950</v>
      </c>
      <c r="I368" s="35" t="s">
        <v>676</v>
      </c>
      <c r="J368" s="35" t="s">
        <v>2640</v>
      </c>
      <c r="K368" s="35" t="s">
        <v>2034</v>
      </c>
      <c r="L368" s="35" t="s">
        <v>1112</v>
      </c>
      <c r="M368" s="35" t="s">
        <v>25</v>
      </c>
      <c r="N368" s="35"/>
      <c r="O368" s="35">
        <v>7</v>
      </c>
      <c r="P368" s="35" t="s">
        <v>677</v>
      </c>
      <c r="Q368" s="35" t="s">
        <v>138</v>
      </c>
      <c r="R368" s="35">
        <v>58.47</v>
      </c>
      <c r="S368" s="35">
        <v>1</v>
      </c>
      <c r="T368" s="35">
        <v>3</v>
      </c>
    </row>
    <row r="369" spans="2:20" ht="45">
      <c r="B369" s="35" t="s">
        <v>603</v>
      </c>
      <c r="C369" s="35">
        <v>805.08</v>
      </c>
      <c r="D369" s="35">
        <v>144.91999999999999</v>
      </c>
      <c r="E369" s="35">
        <v>950</v>
      </c>
      <c r="I369" s="35" t="s">
        <v>1038</v>
      </c>
      <c r="J369" s="35" t="s">
        <v>2640</v>
      </c>
      <c r="K369" s="35" t="s">
        <v>1569</v>
      </c>
      <c r="L369" s="35" t="s">
        <v>1040</v>
      </c>
      <c r="M369" s="35" t="s">
        <v>25</v>
      </c>
      <c r="N369" s="35"/>
      <c r="O369" s="35">
        <v>3</v>
      </c>
      <c r="P369" s="35" t="s">
        <v>267</v>
      </c>
      <c r="Q369" s="35" t="s">
        <v>1045</v>
      </c>
      <c r="R369" s="35">
        <v>193.23</v>
      </c>
      <c r="S369" s="35">
        <v>1</v>
      </c>
      <c r="T369" s="35">
        <v>1</v>
      </c>
    </row>
    <row r="370" spans="2:20" ht="45">
      <c r="B370" s="35" t="s">
        <v>488</v>
      </c>
      <c r="C370" s="35">
        <v>1350</v>
      </c>
      <c r="D370" s="35">
        <v>243</v>
      </c>
      <c r="E370" s="35">
        <v>1593</v>
      </c>
      <c r="I370" s="35" t="s">
        <v>1020</v>
      </c>
      <c r="J370" s="35" t="s">
        <v>2640</v>
      </c>
      <c r="K370" s="35" t="s">
        <v>1569</v>
      </c>
      <c r="L370" s="35" t="s">
        <v>1040</v>
      </c>
      <c r="M370" s="35" t="s">
        <v>25</v>
      </c>
      <c r="N370" s="35"/>
      <c r="O370" s="35">
        <v>4</v>
      </c>
      <c r="P370" s="35" t="s">
        <v>267</v>
      </c>
      <c r="Q370" s="35" t="s">
        <v>1045</v>
      </c>
      <c r="R370" s="35">
        <v>193.23</v>
      </c>
      <c r="S370" s="35">
        <v>1</v>
      </c>
      <c r="T370" s="35">
        <v>1</v>
      </c>
    </row>
    <row r="371" spans="2:20" ht="45">
      <c r="B371" s="35" t="s">
        <v>605</v>
      </c>
      <c r="C371" s="35">
        <v>600</v>
      </c>
      <c r="D371" s="35">
        <v>108</v>
      </c>
      <c r="E371" s="35">
        <v>708</v>
      </c>
      <c r="I371" s="35" t="s">
        <v>956</v>
      </c>
      <c r="J371" s="35" t="s">
        <v>2640</v>
      </c>
      <c r="K371" s="35" t="s">
        <v>1569</v>
      </c>
      <c r="L371" s="35" t="s">
        <v>1040</v>
      </c>
      <c r="M371" s="35" t="s">
        <v>25</v>
      </c>
      <c r="N371" s="35"/>
      <c r="O371" s="35">
        <v>5</v>
      </c>
      <c r="P371" s="35" t="s">
        <v>267</v>
      </c>
      <c r="Q371" s="35" t="s">
        <v>1045</v>
      </c>
      <c r="R371" s="35">
        <v>193.23</v>
      </c>
      <c r="S371" s="35">
        <v>1</v>
      </c>
      <c r="T371" s="35">
        <v>1</v>
      </c>
    </row>
    <row r="372" spans="2:20" ht="45">
      <c r="B372" s="35" t="s">
        <v>600</v>
      </c>
      <c r="C372" s="35">
        <v>2090</v>
      </c>
      <c r="D372" s="35">
        <v>0</v>
      </c>
      <c r="E372" s="35">
        <v>2090</v>
      </c>
      <c r="I372" s="35" t="s">
        <v>869</v>
      </c>
      <c r="J372" s="35" t="s">
        <v>2640</v>
      </c>
      <c r="K372" s="35" t="s">
        <v>1569</v>
      </c>
      <c r="L372" s="35" t="s">
        <v>1040</v>
      </c>
      <c r="M372" s="35" t="s">
        <v>25</v>
      </c>
      <c r="N372" s="35"/>
      <c r="O372" s="35">
        <v>6</v>
      </c>
      <c r="P372" s="35" t="s">
        <v>267</v>
      </c>
      <c r="Q372" s="35" t="s">
        <v>1045</v>
      </c>
      <c r="R372" s="35">
        <v>221.82</v>
      </c>
      <c r="S372" s="35">
        <v>1</v>
      </c>
      <c r="T372" s="35">
        <v>1</v>
      </c>
    </row>
    <row r="373" spans="2:20" ht="45">
      <c r="B373" s="35" t="s">
        <v>608</v>
      </c>
      <c r="C373" s="35">
        <v>101.69</v>
      </c>
      <c r="D373" s="35">
        <v>18.309999999999999</v>
      </c>
      <c r="E373" s="35">
        <v>120</v>
      </c>
      <c r="I373" s="35" t="s">
        <v>777</v>
      </c>
      <c r="J373" s="35" t="s">
        <v>2640</v>
      </c>
      <c r="K373" s="35" t="s">
        <v>1569</v>
      </c>
      <c r="L373" s="35" t="s">
        <v>1040</v>
      </c>
      <c r="M373" s="35" t="s">
        <v>25</v>
      </c>
      <c r="N373" s="35"/>
      <c r="O373" s="35">
        <v>7</v>
      </c>
      <c r="P373" s="35" t="s">
        <v>267</v>
      </c>
      <c r="Q373" s="35" t="s">
        <v>1045</v>
      </c>
      <c r="R373" s="35">
        <v>221.82</v>
      </c>
      <c r="S373" s="35">
        <v>1</v>
      </c>
      <c r="T373" s="35">
        <v>1</v>
      </c>
    </row>
    <row r="374" spans="2:20" ht="45">
      <c r="B374" s="35" t="s">
        <v>496</v>
      </c>
      <c r="C374" s="35">
        <v>88</v>
      </c>
      <c r="D374" s="35">
        <v>0</v>
      </c>
      <c r="E374" s="35">
        <v>88</v>
      </c>
      <c r="I374" s="35" t="s">
        <v>616</v>
      </c>
      <c r="J374" s="35" t="s">
        <v>2640</v>
      </c>
      <c r="K374" s="35" t="s">
        <v>1569</v>
      </c>
      <c r="L374" s="35" t="s">
        <v>1040</v>
      </c>
      <c r="M374" s="35" t="s">
        <v>25</v>
      </c>
      <c r="N374" s="35"/>
      <c r="O374" s="35">
        <v>8</v>
      </c>
      <c r="P374" s="35" t="s">
        <v>267</v>
      </c>
      <c r="Q374" s="35" t="s">
        <v>1045</v>
      </c>
      <c r="R374" s="35">
        <v>261.75</v>
      </c>
      <c r="S374" s="35">
        <v>1</v>
      </c>
      <c r="T374" s="35">
        <v>1</v>
      </c>
    </row>
    <row r="375" spans="2:20" ht="45">
      <c r="B375" s="35" t="s">
        <v>613</v>
      </c>
      <c r="C375" s="35">
        <v>61</v>
      </c>
      <c r="D375" s="35">
        <v>0</v>
      </c>
      <c r="E375" s="35">
        <v>61</v>
      </c>
      <c r="I375" s="35" t="s">
        <v>490</v>
      </c>
      <c r="J375" s="35" t="s">
        <v>2640</v>
      </c>
      <c r="K375" s="35" t="s">
        <v>1569</v>
      </c>
      <c r="L375" s="35" t="s">
        <v>1040</v>
      </c>
      <c r="M375" s="35" t="s">
        <v>25</v>
      </c>
      <c r="N375" s="35"/>
      <c r="O375" s="35">
        <v>9</v>
      </c>
      <c r="P375" s="35" t="s">
        <v>267</v>
      </c>
      <c r="Q375" s="35" t="s">
        <v>1045</v>
      </c>
      <c r="R375" s="35">
        <v>221.82</v>
      </c>
      <c r="S375" s="35">
        <v>1</v>
      </c>
      <c r="T375" s="35">
        <v>1</v>
      </c>
    </row>
    <row r="376" spans="2:20" ht="30">
      <c r="B376" s="35" t="s">
        <v>614</v>
      </c>
      <c r="C376" s="35">
        <v>112.71</v>
      </c>
      <c r="D376" s="35">
        <v>20.29</v>
      </c>
      <c r="E376" s="35">
        <v>133</v>
      </c>
      <c r="I376" s="35" t="s">
        <v>638</v>
      </c>
      <c r="J376" s="35" t="s">
        <v>2646</v>
      </c>
      <c r="K376" s="35" t="s">
        <v>1589</v>
      </c>
      <c r="L376" s="35" t="s">
        <v>1370</v>
      </c>
      <c r="M376" s="35" t="s">
        <v>25</v>
      </c>
      <c r="N376" s="35"/>
      <c r="O376" s="35">
        <v>7</v>
      </c>
      <c r="P376" s="35" t="s">
        <v>639</v>
      </c>
      <c r="Q376" s="35" t="s">
        <v>138</v>
      </c>
      <c r="R376" s="35">
        <v>9627.19</v>
      </c>
      <c r="S376" s="35">
        <v>1</v>
      </c>
      <c r="T376" s="35">
        <v>1</v>
      </c>
    </row>
    <row r="377" spans="2:20" ht="75">
      <c r="B377" s="35" t="s">
        <v>1698</v>
      </c>
      <c r="C377" s="35">
        <v>576.57000000000005</v>
      </c>
      <c r="D377" s="35">
        <v>103.78</v>
      </c>
      <c r="E377" s="35">
        <v>680.35</v>
      </c>
      <c r="I377" s="35" t="s">
        <v>1027</v>
      </c>
      <c r="J377" s="35" t="s">
        <v>2640</v>
      </c>
      <c r="K377" s="35" t="s">
        <v>2658</v>
      </c>
      <c r="L377" s="35" t="s">
        <v>1112</v>
      </c>
      <c r="M377" s="35" t="s">
        <v>25</v>
      </c>
      <c r="N377" s="35"/>
      <c r="O377" s="35">
        <v>3</v>
      </c>
      <c r="P377" s="35" t="s">
        <v>1017</v>
      </c>
      <c r="Q377" s="35" t="s">
        <v>138</v>
      </c>
      <c r="R377" s="35">
        <v>1327.12</v>
      </c>
      <c r="S377" s="35">
        <v>1</v>
      </c>
      <c r="T377" s="35">
        <v>1</v>
      </c>
    </row>
    <row r="378" spans="2:20" ht="45">
      <c r="B378" s="35" t="s">
        <v>1699</v>
      </c>
      <c r="C378" s="35">
        <v>519.92999999999995</v>
      </c>
      <c r="D378" s="35">
        <v>93.59</v>
      </c>
      <c r="E378" s="35">
        <v>613.52</v>
      </c>
      <c r="I378" s="35" t="s">
        <v>1025</v>
      </c>
      <c r="J378" s="35" t="s">
        <v>2640</v>
      </c>
      <c r="K378" s="35" t="s">
        <v>2333</v>
      </c>
      <c r="L378" s="35" t="s">
        <v>1603</v>
      </c>
      <c r="M378" s="35" t="s">
        <v>25</v>
      </c>
      <c r="N378" s="35"/>
      <c r="O378" s="35">
        <v>3</v>
      </c>
      <c r="P378" s="35" t="s">
        <v>1017</v>
      </c>
      <c r="Q378" s="35" t="s">
        <v>1045</v>
      </c>
      <c r="R378" s="35">
        <v>661.02</v>
      </c>
      <c r="S378" s="35">
        <v>1</v>
      </c>
      <c r="T378" s="35">
        <v>1</v>
      </c>
    </row>
    <row r="379" spans="2:20" ht="30">
      <c r="B379" s="35" t="s">
        <v>618</v>
      </c>
      <c r="C379" s="35">
        <v>355.93</v>
      </c>
      <c r="D379" s="35">
        <v>64.069999999999993</v>
      </c>
      <c r="E379" s="35">
        <v>420</v>
      </c>
      <c r="I379" s="35" t="s">
        <v>1016</v>
      </c>
      <c r="J379" s="35" t="s">
        <v>2640</v>
      </c>
      <c r="K379" s="35" t="s">
        <v>2133</v>
      </c>
      <c r="L379" s="35" t="s">
        <v>1112</v>
      </c>
      <c r="M379" s="35" t="s">
        <v>25</v>
      </c>
      <c r="N379" s="35"/>
      <c r="O379" s="35">
        <v>4</v>
      </c>
      <c r="P379" s="35" t="s">
        <v>1017</v>
      </c>
      <c r="Q379" s="35" t="s">
        <v>138</v>
      </c>
      <c r="R379" s="35">
        <v>210.17</v>
      </c>
      <c r="S379" s="35">
        <v>1</v>
      </c>
      <c r="T379" s="35">
        <v>1</v>
      </c>
    </row>
    <row r="380" spans="2:20" ht="45">
      <c r="B380" s="35" t="s">
        <v>626</v>
      </c>
      <c r="C380" s="35">
        <v>310</v>
      </c>
      <c r="D380" s="35">
        <v>55.8</v>
      </c>
      <c r="E380" s="35">
        <v>365.8</v>
      </c>
      <c r="I380" s="35" t="s">
        <v>905</v>
      </c>
      <c r="J380" s="35" t="s">
        <v>2640</v>
      </c>
      <c r="K380" s="35" t="s">
        <v>2113</v>
      </c>
      <c r="L380" s="35" t="s">
        <v>1050</v>
      </c>
      <c r="M380" s="35" t="s">
        <v>25</v>
      </c>
      <c r="N380" s="35"/>
      <c r="O380" s="35">
        <v>5</v>
      </c>
      <c r="P380" s="35" t="s">
        <v>677</v>
      </c>
      <c r="Q380" s="35" t="s">
        <v>138</v>
      </c>
      <c r="R380" s="35">
        <v>8.4700000000000006</v>
      </c>
      <c r="S380" s="35">
        <v>1</v>
      </c>
      <c r="T380" s="35">
        <v>1</v>
      </c>
    </row>
    <row r="381" spans="2:20" ht="45">
      <c r="B381" s="35" t="s">
        <v>624</v>
      </c>
      <c r="C381" s="35">
        <v>41.8</v>
      </c>
      <c r="D381" s="35">
        <v>7.52</v>
      </c>
      <c r="E381" s="35">
        <v>49.32</v>
      </c>
      <c r="I381" s="35" t="s">
        <v>905</v>
      </c>
      <c r="J381" s="35" t="s">
        <v>2640</v>
      </c>
      <c r="K381" s="35" t="s">
        <v>2112</v>
      </c>
      <c r="L381" s="35" t="s">
        <v>1112</v>
      </c>
      <c r="M381" s="35" t="s">
        <v>25</v>
      </c>
      <c r="N381" s="35"/>
      <c r="O381" s="35">
        <v>5</v>
      </c>
      <c r="P381" s="35" t="s">
        <v>677</v>
      </c>
      <c r="Q381" s="35" t="s">
        <v>138</v>
      </c>
      <c r="R381" s="35">
        <v>42.2</v>
      </c>
      <c r="S381" s="35">
        <v>1</v>
      </c>
      <c r="T381" s="35">
        <v>2</v>
      </c>
    </row>
    <row r="382" spans="2:20" ht="60">
      <c r="B382" s="35" t="s">
        <v>624</v>
      </c>
      <c r="C382" s="35">
        <v>2028</v>
      </c>
      <c r="D382" s="35">
        <v>365.04</v>
      </c>
      <c r="E382" s="35">
        <v>2393.04</v>
      </c>
      <c r="I382" s="35" t="s">
        <v>737</v>
      </c>
      <c r="J382" s="35" t="s">
        <v>2640</v>
      </c>
      <c r="K382" s="35" t="s">
        <v>1557</v>
      </c>
      <c r="L382" s="35" t="s">
        <v>1112</v>
      </c>
      <c r="M382" s="35" t="s">
        <v>25</v>
      </c>
      <c r="N382" s="35"/>
      <c r="O382" s="35">
        <v>7</v>
      </c>
      <c r="P382" s="35" t="s">
        <v>348</v>
      </c>
      <c r="Q382" s="35" t="s">
        <v>138</v>
      </c>
      <c r="R382" s="35">
        <v>42.37</v>
      </c>
      <c r="S382" s="35">
        <v>1</v>
      </c>
      <c r="T382" s="35">
        <v>1</v>
      </c>
    </row>
    <row r="383" spans="2:20" ht="45">
      <c r="B383" s="35" t="s">
        <v>624</v>
      </c>
      <c r="C383" s="35">
        <v>192</v>
      </c>
      <c r="D383" s="35">
        <v>34.56</v>
      </c>
      <c r="E383" s="35">
        <v>226.56</v>
      </c>
      <c r="I383" s="35" t="s">
        <v>737</v>
      </c>
      <c r="J383" s="35" t="s">
        <v>2640</v>
      </c>
      <c r="K383" s="35" t="s">
        <v>93</v>
      </c>
      <c r="L383" s="35" t="s">
        <v>1040</v>
      </c>
      <c r="M383" s="35" t="s">
        <v>25</v>
      </c>
      <c r="N383" s="35"/>
      <c r="O383" s="35">
        <v>7</v>
      </c>
      <c r="P383" s="35" t="s">
        <v>348</v>
      </c>
      <c r="Q383" s="35" t="s">
        <v>138</v>
      </c>
      <c r="R383" s="35">
        <v>16.95</v>
      </c>
      <c r="S383" s="35">
        <v>1</v>
      </c>
      <c r="T383" s="35">
        <v>1</v>
      </c>
    </row>
    <row r="384" spans="2:20" ht="30">
      <c r="B384" s="35" t="s">
        <v>1700</v>
      </c>
      <c r="C384" s="35">
        <v>124</v>
      </c>
      <c r="D384" s="35">
        <v>22.32</v>
      </c>
      <c r="E384" s="35">
        <v>146.32</v>
      </c>
      <c r="I384" s="35" t="s">
        <v>737</v>
      </c>
      <c r="J384" s="35" t="s">
        <v>2640</v>
      </c>
      <c r="K384" s="35" t="s">
        <v>1823</v>
      </c>
      <c r="L384" s="35" t="s">
        <v>1112</v>
      </c>
      <c r="M384" s="35" t="s">
        <v>25</v>
      </c>
      <c r="N384" s="35"/>
      <c r="O384" s="35">
        <v>7</v>
      </c>
      <c r="P384" s="35" t="s">
        <v>348</v>
      </c>
      <c r="Q384" s="35" t="s">
        <v>138</v>
      </c>
      <c r="R384" s="35">
        <v>1571.19</v>
      </c>
      <c r="S384" s="35">
        <v>1</v>
      </c>
      <c r="T384" s="35">
        <v>1</v>
      </c>
    </row>
    <row r="385" spans="2:20" ht="30">
      <c r="B385" s="35" t="s">
        <v>616</v>
      </c>
      <c r="C385" s="35">
        <v>261.75</v>
      </c>
      <c r="D385" s="35">
        <v>0</v>
      </c>
      <c r="E385" s="35">
        <v>261.75</v>
      </c>
      <c r="I385" s="35" t="s">
        <v>737</v>
      </c>
      <c r="J385" s="35" t="s">
        <v>2640</v>
      </c>
      <c r="K385" s="35" t="s">
        <v>1996</v>
      </c>
      <c r="L385" s="35" t="s">
        <v>1112</v>
      </c>
      <c r="M385" s="35" t="s">
        <v>25</v>
      </c>
      <c r="N385" s="35"/>
      <c r="O385" s="35">
        <v>7</v>
      </c>
      <c r="P385" s="35" t="s">
        <v>348</v>
      </c>
      <c r="Q385" s="35" t="s">
        <v>138</v>
      </c>
      <c r="R385" s="35">
        <v>240.68</v>
      </c>
      <c r="S385" s="35">
        <v>1</v>
      </c>
      <c r="T385" s="35">
        <v>1</v>
      </c>
    </row>
    <row r="386" spans="2:20" ht="30">
      <c r="B386" s="35" t="s">
        <v>652</v>
      </c>
      <c r="C386" s="35">
        <v>272.02999999999997</v>
      </c>
      <c r="D386" s="35">
        <v>48.97</v>
      </c>
      <c r="E386" s="35">
        <v>321</v>
      </c>
      <c r="I386" s="35" t="s">
        <v>737</v>
      </c>
      <c r="J386" s="35" t="s">
        <v>2640</v>
      </c>
      <c r="K386" s="35" t="s">
        <v>2083</v>
      </c>
      <c r="L386" s="35" t="s">
        <v>1112</v>
      </c>
      <c r="M386" s="35" t="s">
        <v>25</v>
      </c>
      <c r="N386" s="35"/>
      <c r="O386" s="35">
        <v>7</v>
      </c>
      <c r="P386" s="35" t="s">
        <v>348</v>
      </c>
      <c r="Q386" s="35" t="s">
        <v>138</v>
      </c>
      <c r="R386" s="35">
        <v>36.44</v>
      </c>
      <c r="S386" s="35">
        <v>1</v>
      </c>
      <c r="T386" s="35">
        <v>1</v>
      </c>
    </row>
    <row r="387" spans="2:20" ht="30">
      <c r="B387" s="35" t="s">
        <v>1701</v>
      </c>
      <c r="C387" s="35">
        <v>1186.02</v>
      </c>
      <c r="D387" s="35">
        <v>213.48</v>
      </c>
      <c r="E387" s="35">
        <v>1399.5</v>
      </c>
      <c r="I387" s="35" t="s">
        <v>664</v>
      </c>
      <c r="J387" s="35" t="s">
        <v>2643</v>
      </c>
      <c r="K387" s="35" t="s">
        <v>1995</v>
      </c>
      <c r="L387" s="35" t="s">
        <v>1387</v>
      </c>
      <c r="M387" s="35" t="s">
        <v>25</v>
      </c>
      <c r="N387" s="35"/>
      <c r="O387" s="35">
        <v>7</v>
      </c>
      <c r="P387" s="35" t="s">
        <v>348</v>
      </c>
      <c r="Q387" s="35" t="s">
        <v>138</v>
      </c>
      <c r="R387" s="35">
        <v>42.37</v>
      </c>
      <c r="S387" s="35">
        <v>1</v>
      </c>
      <c r="T387" s="35">
        <v>1</v>
      </c>
    </row>
    <row r="388" spans="2:20" ht="45">
      <c r="B388" s="35" t="s">
        <v>638</v>
      </c>
      <c r="C388" s="35">
        <v>9627.19</v>
      </c>
      <c r="D388" s="35">
        <v>0</v>
      </c>
      <c r="E388" s="35">
        <v>9627.19</v>
      </c>
      <c r="I388" s="35" t="s">
        <v>664</v>
      </c>
      <c r="J388" s="35" t="s">
        <v>2643</v>
      </c>
      <c r="K388" s="35" t="s">
        <v>93</v>
      </c>
      <c r="L388" s="35" t="s">
        <v>2645</v>
      </c>
      <c r="M388" s="35" t="s">
        <v>25</v>
      </c>
      <c r="N388" s="35"/>
      <c r="O388" s="35">
        <v>7</v>
      </c>
      <c r="P388" s="35" t="s">
        <v>348</v>
      </c>
      <c r="Q388" s="35" t="s">
        <v>138</v>
      </c>
      <c r="R388" s="35">
        <v>16.95</v>
      </c>
      <c r="S388" s="35">
        <v>1</v>
      </c>
      <c r="T388" s="35">
        <v>1</v>
      </c>
    </row>
    <row r="389" spans="2:20" ht="30">
      <c r="B389" s="35" t="s">
        <v>644</v>
      </c>
      <c r="C389" s="35">
        <v>490.68</v>
      </c>
      <c r="D389" s="35">
        <v>88.32</v>
      </c>
      <c r="E389" s="35">
        <v>579</v>
      </c>
      <c r="I389" s="35" t="s">
        <v>585</v>
      </c>
      <c r="J389" s="35" t="s">
        <v>2657</v>
      </c>
      <c r="K389" s="35" t="s">
        <v>1996</v>
      </c>
      <c r="L389" s="35" t="s">
        <v>1112</v>
      </c>
      <c r="M389" s="35" t="s">
        <v>25</v>
      </c>
      <c r="N389" s="35"/>
      <c r="O389" s="35">
        <v>8</v>
      </c>
      <c r="P389" s="35" t="s">
        <v>348</v>
      </c>
      <c r="Q389" s="35" t="s">
        <v>138</v>
      </c>
      <c r="R389" s="35">
        <v>224.15</v>
      </c>
      <c r="S389" s="35">
        <v>1</v>
      </c>
      <c r="T389" s="35">
        <v>1</v>
      </c>
    </row>
    <row r="390" spans="2:20" ht="45">
      <c r="B390" s="35" t="s">
        <v>644</v>
      </c>
      <c r="C390" s="35">
        <v>1240.68</v>
      </c>
      <c r="D390" s="35">
        <v>223.32</v>
      </c>
      <c r="E390" s="35">
        <v>1464</v>
      </c>
      <c r="I390" s="35" t="s">
        <v>576</v>
      </c>
      <c r="J390" s="35" t="s">
        <v>2657</v>
      </c>
      <c r="K390" s="35" t="s">
        <v>93</v>
      </c>
      <c r="L390" s="35" t="s">
        <v>1040</v>
      </c>
      <c r="M390" s="35" t="s">
        <v>25</v>
      </c>
      <c r="N390" s="35"/>
      <c r="O390" s="35">
        <v>8</v>
      </c>
      <c r="P390" s="35" t="s">
        <v>348</v>
      </c>
      <c r="Q390" s="35" t="s">
        <v>1045</v>
      </c>
      <c r="R390" s="35">
        <v>16.95</v>
      </c>
      <c r="S390" s="35">
        <v>1</v>
      </c>
      <c r="T390" s="35">
        <v>1</v>
      </c>
    </row>
    <row r="391" spans="2:20" ht="30">
      <c r="B391" s="35" t="s">
        <v>644</v>
      </c>
      <c r="C391" s="35">
        <v>1240.68</v>
      </c>
      <c r="D391" s="35">
        <v>223.32</v>
      </c>
      <c r="E391" s="35">
        <v>1464</v>
      </c>
      <c r="I391" s="35" t="s">
        <v>567</v>
      </c>
      <c r="J391" s="35" t="s">
        <v>2646</v>
      </c>
      <c r="K391" s="35" t="s">
        <v>2052</v>
      </c>
      <c r="L391" s="35" t="s">
        <v>1112</v>
      </c>
      <c r="M391" s="35" t="s">
        <v>25</v>
      </c>
      <c r="N391" s="35"/>
      <c r="O391" s="35">
        <v>8</v>
      </c>
      <c r="P391" s="35" t="s">
        <v>348</v>
      </c>
      <c r="Q391" s="35" t="s">
        <v>138</v>
      </c>
      <c r="R391" s="35">
        <v>51.69</v>
      </c>
      <c r="S391" s="35">
        <v>1</v>
      </c>
      <c r="T391" s="35">
        <v>1</v>
      </c>
    </row>
    <row r="392" spans="2:20" ht="30">
      <c r="B392" s="35" t="s">
        <v>644</v>
      </c>
      <c r="C392" s="35">
        <v>930.51</v>
      </c>
      <c r="D392" s="35">
        <v>167.49</v>
      </c>
      <c r="E392" s="35">
        <v>1098</v>
      </c>
      <c r="I392" s="35" t="s">
        <v>567</v>
      </c>
      <c r="J392" s="35" t="s">
        <v>2646</v>
      </c>
      <c r="K392" s="35" t="s">
        <v>1996</v>
      </c>
      <c r="L392" s="35" t="s">
        <v>1112</v>
      </c>
      <c r="M392" s="35" t="s">
        <v>25</v>
      </c>
      <c r="N392" s="35"/>
      <c r="O392" s="35">
        <v>8</v>
      </c>
      <c r="P392" s="35" t="s">
        <v>348</v>
      </c>
      <c r="Q392" s="35" t="s">
        <v>138</v>
      </c>
      <c r="R392" s="35">
        <v>222.04</v>
      </c>
      <c r="S392" s="35">
        <v>1</v>
      </c>
      <c r="T392" s="35">
        <v>1</v>
      </c>
    </row>
    <row r="393" spans="2:20" ht="45">
      <c r="B393" s="35" t="s">
        <v>644</v>
      </c>
      <c r="C393" s="35">
        <v>451.27</v>
      </c>
      <c r="D393" s="35">
        <v>81.23</v>
      </c>
      <c r="E393" s="35">
        <v>532.5</v>
      </c>
      <c r="I393" s="35" t="s">
        <v>674</v>
      </c>
      <c r="J393" s="35" t="s">
        <v>2640</v>
      </c>
      <c r="K393" s="35" t="s">
        <v>93</v>
      </c>
      <c r="L393" s="35" t="s">
        <v>1040</v>
      </c>
      <c r="M393" s="35" t="s">
        <v>25</v>
      </c>
      <c r="N393" s="35"/>
      <c r="O393" s="35">
        <v>7</v>
      </c>
      <c r="P393" s="35" t="s">
        <v>286</v>
      </c>
      <c r="Q393" s="35" t="s">
        <v>138</v>
      </c>
      <c r="R393" s="35">
        <v>9.24</v>
      </c>
      <c r="S393" s="35">
        <v>1</v>
      </c>
      <c r="T393" s="35">
        <v>1</v>
      </c>
    </row>
    <row r="394" spans="2:20" ht="60">
      <c r="B394" s="35" t="s">
        <v>644</v>
      </c>
      <c r="C394" s="35">
        <v>271.19</v>
      </c>
      <c r="D394" s="35">
        <v>48.81</v>
      </c>
      <c r="E394" s="35">
        <v>320</v>
      </c>
      <c r="I394" s="35" t="s">
        <v>674</v>
      </c>
      <c r="J394" s="35" t="s">
        <v>2646</v>
      </c>
      <c r="K394" s="35" t="s">
        <v>2062</v>
      </c>
      <c r="L394" s="35" t="s">
        <v>1112</v>
      </c>
      <c r="M394" s="35" t="s">
        <v>25</v>
      </c>
      <c r="N394" s="35"/>
      <c r="O394" s="35">
        <v>7</v>
      </c>
      <c r="P394" s="35" t="s">
        <v>286</v>
      </c>
      <c r="Q394" s="35" t="s">
        <v>138</v>
      </c>
      <c r="R394" s="35">
        <v>635.51</v>
      </c>
      <c r="S394" s="35">
        <v>1</v>
      </c>
      <c r="T394" s="35">
        <v>1</v>
      </c>
    </row>
    <row r="395" spans="2:20" ht="45">
      <c r="B395" s="35" t="s">
        <v>644</v>
      </c>
      <c r="C395" s="35">
        <v>934.32</v>
      </c>
      <c r="D395" s="35">
        <v>168.18</v>
      </c>
      <c r="E395" s="35">
        <v>1102.5</v>
      </c>
      <c r="I395" s="35" t="s">
        <v>459</v>
      </c>
      <c r="J395" s="35" t="s">
        <v>2647</v>
      </c>
      <c r="K395" s="35" t="s">
        <v>2013</v>
      </c>
      <c r="L395" s="35" t="s">
        <v>2645</v>
      </c>
      <c r="M395" s="35" t="s">
        <v>25</v>
      </c>
      <c r="N395" s="35"/>
      <c r="O395" s="35">
        <v>9</v>
      </c>
      <c r="P395" s="35" t="s">
        <v>2656</v>
      </c>
      <c r="Q395" s="35" t="s">
        <v>138</v>
      </c>
      <c r="R395" s="35">
        <v>53</v>
      </c>
      <c r="S395" s="35">
        <v>1</v>
      </c>
      <c r="T395" s="35">
        <v>1</v>
      </c>
    </row>
    <row r="396" spans="2:20" ht="60">
      <c r="B396" s="35" t="s">
        <v>644</v>
      </c>
      <c r="C396" s="35">
        <v>444.92</v>
      </c>
      <c r="D396" s="35">
        <v>80.08</v>
      </c>
      <c r="E396" s="35">
        <v>525</v>
      </c>
      <c r="I396" s="35" t="s">
        <v>920</v>
      </c>
      <c r="J396" s="35"/>
      <c r="K396" s="35" t="s">
        <v>2113</v>
      </c>
      <c r="L396" s="35" t="s">
        <v>1141</v>
      </c>
      <c r="M396" s="35" t="s">
        <v>25</v>
      </c>
      <c r="N396" s="35"/>
      <c r="O396" s="35">
        <v>5</v>
      </c>
      <c r="P396" s="35" t="s">
        <v>452</v>
      </c>
      <c r="Q396" s="35" t="s">
        <v>138</v>
      </c>
      <c r="R396" s="35">
        <v>27.97</v>
      </c>
      <c r="S396" s="35">
        <v>1</v>
      </c>
      <c r="T396" s="35">
        <v>1</v>
      </c>
    </row>
    <row r="397" spans="2:20" ht="75">
      <c r="B397" s="35" t="s">
        <v>641</v>
      </c>
      <c r="C397" s="35">
        <v>150</v>
      </c>
      <c r="D397" s="35">
        <v>0</v>
      </c>
      <c r="E397" s="35">
        <v>150</v>
      </c>
      <c r="I397" s="35" t="s">
        <v>920</v>
      </c>
      <c r="J397" s="35"/>
      <c r="K397" s="35" t="s">
        <v>2531</v>
      </c>
      <c r="L397" s="35" t="s">
        <v>1141</v>
      </c>
      <c r="M397" s="35" t="s">
        <v>25</v>
      </c>
      <c r="N397" s="35"/>
      <c r="O397" s="35">
        <v>5</v>
      </c>
      <c r="P397" s="35" t="s">
        <v>452</v>
      </c>
      <c r="Q397" s="35" t="s">
        <v>138</v>
      </c>
      <c r="R397" s="35">
        <v>42.29</v>
      </c>
      <c r="S397" s="35">
        <v>1</v>
      </c>
      <c r="T397" s="35">
        <v>1</v>
      </c>
    </row>
    <row r="398" spans="2:20" ht="60">
      <c r="B398" s="35" t="s">
        <v>1702</v>
      </c>
      <c r="C398" s="35">
        <v>565</v>
      </c>
      <c r="D398" s="35">
        <v>0</v>
      </c>
      <c r="E398" s="35">
        <v>565</v>
      </c>
      <c r="I398" s="35" t="s">
        <v>920</v>
      </c>
      <c r="J398" s="35"/>
      <c r="K398" s="35" t="s">
        <v>2655</v>
      </c>
      <c r="L398" s="35" t="s">
        <v>1141</v>
      </c>
      <c r="M398" s="35" t="s">
        <v>25</v>
      </c>
      <c r="N398" s="35"/>
      <c r="O398" s="35">
        <v>5</v>
      </c>
      <c r="P398" s="35" t="s">
        <v>452</v>
      </c>
      <c r="Q398" s="35" t="s">
        <v>138</v>
      </c>
      <c r="R398" s="35">
        <v>406.02</v>
      </c>
      <c r="S398" s="35">
        <v>1</v>
      </c>
      <c r="T398" s="35">
        <v>1</v>
      </c>
    </row>
    <row r="399" spans="2:20" ht="60">
      <c r="B399" s="35" t="s">
        <v>646</v>
      </c>
      <c r="C399" s="35">
        <v>415.25</v>
      </c>
      <c r="D399" s="35">
        <v>74.75</v>
      </c>
      <c r="E399" s="35">
        <v>490</v>
      </c>
      <c r="I399" s="35" t="s">
        <v>920</v>
      </c>
      <c r="J399" s="35"/>
      <c r="K399" s="35" t="s">
        <v>2533</v>
      </c>
      <c r="L399" s="35" t="s">
        <v>1141</v>
      </c>
      <c r="M399" s="35" t="s">
        <v>25</v>
      </c>
      <c r="N399" s="35"/>
      <c r="O399" s="35">
        <v>5</v>
      </c>
      <c r="P399" s="35" t="s">
        <v>452</v>
      </c>
      <c r="Q399" s="35" t="s">
        <v>138</v>
      </c>
      <c r="R399" s="35">
        <v>16.100000000000001</v>
      </c>
      <c r="S399" s="35">
        <v>1</v>
      </c>
      <c r="T399" s="35">
        <v>1</v>
      </c>
    </row>
    <row r="400" spans="2:20" ht="45">
      <c r="B400" s="35" t="s">
        <v>646</v>
      </c>
      <c r="C400" s="35">
        <v>415.25</v>
      </c>
      <c r="D400" s="35">
        <v>74.75</v>
      </c>
      <c r="E400" s="35">
        <v>490</v>
      </c>
      <c r="I400" s="35" t="s">
        <v>775</v>
      </c>
      <c r="J400" s="35" t="s">
        <v>2647</v>
      </c>
      <c r="K400" s="35" t="s">
        <v>2218</v>
      </c>
      <c r="L400" s="35" t="s">
        <v>2645</v>
      </c>
      <c r="M400" s="35" t="s">
        <v>25</v>
      </c>
      <c r="N400" s="35"/>
      <c r="O400" s="35">
        <v>7</v>
      </c>
      <c r="P400" s="35" t="s">
        <v>264</v>
      </c>
      <c r="Q400" s="35" t="s">
        <v>138</v>
      </c>
      <c r="R400" s="35">
        <v>1915.26</v>
      </c>
      <c r="S400" s="35">
        <v>14</v>
      </c>
      <c r="T400" s="35">
        <v>11000</v>
      </c>
    </row>
    <row r="401" spans="2:20" ht="45">
      <c r="B401" s="35" t="s">
        <v>646</v>
      </c>
      <c r="C401" s="35">
        <v>415.25</v>
      </c>
      <c r="D401" s="35">
        <v>74.75</v>
      </c>
      <c r="E401" s="35">
        <v>490</v>
      </c>
      <c r="I401" s="35" t="s">
        <v>733</v>
      </c>
      <c r="J401" s="35" t="s">
        <v>2647</v>
      </c>
      <c r="K401" s="35" t="s">
        <v>2218</v>
      </c>
      <c r="L401" s="35" t="s">
        <v>2645</v>
      </c>
      <c r="M401" s="35" t="s">
        <v>25</v>
      </c>
      <c r="N401" s="35"/>
      <c r="O401" s="35">
        <v>7</v>
      </c>
      <c r="P401" s="35" t="s">
        <v>264</v>
      </c>
      <c r="Q401" s="35" t="s">
        <v>138</v>
      </c>
      <c r="R401" s="35">
        <v>7504.19</v>
      </c>
      <c r="S401" s="35">
        <v>19</v>
      </c>
      <c r="T401" s="35">
        <v>48000</v>
      </c>
    </row>
    <row r="402" spans="2:20" ht="45">
      <c r="B402" s="35" t="s">
        <v>646</v>
      </c>
      <c r="C402" s="35">
        <v>415.25</v>
      </c>
      <c r="D402" s="35">
        <v>74.75</v>
      </c>
      <c r="E402" s="35">
        <v>490</v>
      </c>
      <c r="I402" s="35" t="s">
        <v>560</v>
      </c>
      <c r="J402" s="35"/>
      <c r="K402" s="35" t="s">
        <v>2217</v>
      </c>
      <c r="L402" s="35" t="s">
        <v>2645</v>
      </c>
      <c r="M402" s="35" t="s">
        <v>25</v>
      </c>
      <c r="N402" s="35"/>
      <c r="O402" s="35">
        <v>8</v>
      </c>
      <c r="P402" s="35" t="s">
        <v>264</v>
      </c>
      <c r="Q402" s="35" t="s">
        <v>138</v>
      </c>
      <c r="R402" s="35">
        <v>542.38</v>
      </c>
      <c r="S402" s="35">
        <v>2</v>
      </c>
      <c r="T402" s="35">
        <v>2000</v>
      </c>
    </row>
    <row r="403" spans="2:20" ht="45">
      <c r="B403" s="35" t="s">
        <v>646</v>
      </c>
      <c r="C403" s="35">
        <v>415.25</v>
      </c>
      <c r="D403" s="35">
        <v>74.75</v>
      </c>
      <c r="E403" s="35">
        <v>490</v>
      </c>
      <c r="I403" s="35" t="s">
        <v>560</v>
      </c>
      <c r="J403" s="35"/>
      <c r="K403" s="35" t="s">
        <v>2218</v>
      </c>
      <c r="L403" s="35" t="s">
        <v>2645</v>
      </c>
      <c r="M403" s="35" t="s">
        <v>25</v>
      </c>
      <c r="N403" s="35"/>
      <c r="O403" s="35">
        <v>8</v>
      </c>
      <c r="P403" s="35" t="s">
        <v>264</v>
      </c>
      <c r="Q403" s="35" t="s">
        <v>138</v>
      </c>
      <c r="R403" s="35">
        <v>2351.67</v>
      </c>
      <c r="S403" s="35">
        <v>17</v>
      </c>
      <c r="T403" s="35">
        <v>15000</v>
      </c>
    </row>
    <row r="404" spans="2:20" ht="45">
      <c r="B404" s="35" t="s">
        <v>632</v>
      </c>
      <c r="C404" s="35">
        <v>150</v>
      </c>
      <c r="D404" s="35">
        <v>0</v>
      </c>
      <c r="E404" s="35">
        <v>150</v>
      </c>
      <c r="I404" s="35" t="s">
        <v>457</v>
      </c>
      <c r="J404" s="35" t="s">
        <v>2647</v>
      </c>
      <c r="K404" s="35" t="s">
        <v>2217</v>
      </c>
      <c r="L404" s="35" t="s">
        <v>2645</v>
      </c>
      <c r="M404" s="35" t="s">
        <v>25</v>
      </c>
      <c r="N404" s="35"/>
      <c r="O404" s="35">
        <v>9</v>
      </c>
      <c r="P404" s="35" t="s">
        <v>264</v>
      </c>
      <c r="Q404" s="35" t="s">
        <v>138</v>
      </c>
      <c r="R404" s="35">
        <v>213.56</v>
      </c>
      <c r="S404" s="35">
        <v>1</v>
      </c>
      <c r="T404" s="35">
        <v>1000</v>
      </c>
    </row>
    <row r="405" spans="2:20" ht="45">
      <c r="B405" s="35" t="s">
        <v>648</v>
      </c>
      <c r="C405" s="35">
        <v>3520</v>
      </c>
      <c r="D405" s="35">
        <v>633.6</v>
      </c>
      <c r="E405" s="35">
        <v>4153.6000000000004</v>
      </c>
      <c r="I405" s="35" t="s">
        <v>457</v>
      </c>
      <c r="J405" s="35" t="s">
        <v>2647</v>
      </c>
      <c r="K405" s="35" t="s">
        <v>2218</v>
      </c>
      <c r="L405" s="35" t="s">
        <v>2645</v>
      </c>
      <c r="M405" s="35" t="s">
        <v>25</v>
      </c>
      <c r="N405" s="35"/>
      <c r="O405" s="35">
        <v>9</v>
      </c>
      <c r="P405" s="35" t="s">
        <v>264</v>
      </c>
      <c r="Q405" s="35" t="s">
        <v>138</v>
      </c>
      <c r="R405" s="35">
        <v>3012.67</v>
      </c>
      <c r="S405" s="35">
        <v>17</v>
      </c>
      <c r="T405" s="35">
        <v>19000</v>
      </c>
    </row>
    <row r="406" spans="2:20" ht="45">
      <c r="B406" s="35" t="s">
        <v>656</v>
      </c>
      <c r="C406" s="35">
        <v>390</v>
      </c>
      <c r="D406" s="35">
        <v>70.2</v>
      </c>
      <c r="E406" s="35">
        <v>460.2</v>
      </c>
      <c r="I406" s="35" t="s">
        <v>528</v>
      </c>
      <c r="J406" s="35" t="s">
        <v>2640</v>
      </c>
      <c r="K406" s="35" t="s">
        <v>1981</v>
      </c>
      <c r="L406" s="35" t="s">
        <v>1097</v>
      </c>
      <c r="M406" s="35" t="s">
        <v>25</v>
      </c>
      <c r="N406" s="35"/>
      <c r="O406" s="35">
        <v>8</v>
      </c>
      <c r="P406" s="35" t="s">
        <v>529</v>
      </c>
      <c r="Q406" s="35" t="s">
        <v>138</v>
      </c>
      <c r="R406" s="35">
        <v>21.48</v>
      </c>
      <c r="S406" s="35">
        <v>1</v>
      </c>
      <c r="T406" s="35">
        <v>1</v>
      </c>
    </row>
    <row r="407" spans="2:20" ht="45">
      <c r="B407" s="35" t="s">
        <v>648</v>
      </c>
      <c r="C407" s="35">
        <v>593.22</v>
      </c>
      <c r="D407" s="35">
        <v>106.78</v>
      </c>
      <c r="E407" s="35">
        <v>700</v>
      </c>
      <c r="I407" s="35" t="s">
        <v>528</v>
      </c>
      <c r="J407" s="35" t="s">
        <v>2641</v>
      </c>
      <c r="K407" s="35" t="s">
        <v>1981</v>
      </c>
      <c r="L407" s="35" t="s">
        <v>1097</v>
      </c>
      <c r="M407" s="35" t="s">
        <v>25</v>
      </c>
      <c r="N407" s="35"/>
      <c r="O407" s="35">
        <v>8</v>
      </c>
      <c r="P407" s="35" t="s">
        <v>529</v>
      </c>
      <c r="Q407" s="35" t="s">
        <v>138</v>
      </c>
      <c r="R407" s="35">
        <v>57.31</v>
      </c>
      <c r="S407" s="35">
        <v>2</v>
      </c>
      <c r="T407" s="35">
        <v>2</v>
      </c>
    </row>
    <row r="408" spans="2:20" ht="45">
      <c r="B408" s="35" t="s">
        <v>653</v>
      </c>
      <c r="C408" s="35">
        <v>1887</v>
      </c>
      <c r="D408" s="35">
        <v>339.66</v>
      </c>
      <c r="E408" s="35">
        <v>2226.66</v>
      </c>
      <c r="I408" s="35" t="s">
        <v>528</v>
      </c>
      <c r="J408" s="35" t="s">
        <v>2642</v>
      </c>
      <c r="K408" s="35" t="s">
        <v>1981</v>
      </c>
      <c r="L408" s="35" t="s">
        <v>1097</v>
      </c>
      <c r="M408" s="35" t="s">
        <v>25</v>
      </c>
      <c r="N408" s="35"/>
      <c r="O408" s="35">
        <v>8</v>
      </c>
      <c r="P408" s="35" t="s">
        <v>529</v>
      </c>
      <c r="Q408" s="35" t="s">
        <v>138</v>
      </c>
      <c r="R408" s="35">
        <v>21.48</v>
      </c>
      <c r="S408" s="35">
        <v>1</v>
      </c>
      <c r="T408" s="35">
        <v>1</v>
      </c>
    </row>
    <row r="409" spans="2:20" ht="45">
      <c r="B409" s="35" t="s">
        <v>653</v>
      </c>
      <c r="C409" s="35">
        <v>5500.01</v>
      </c>
      <c r="D409" s="35">
        <v>990</v>
      </c>
      <c r="E409" s="35">
        <v>6490.01</v>
      </c>
      <c r="I409" s="35" t="s">
        <v>421</v>
      </c>
      <c r="J409" s="35"/>
      <c r="K409" s="35" t="s">
        <v>2007</v>
      </c>
      <c r="L409" s="35" t="s">
        <v>2645</v>
      </c>
      <c r="M409" s="35" t="s">
        <v>25</v>
      </c>
      <c r="N409" s="35"/>
      <c r="O409" s="35">
        <v>9</v>
      </c>
      <c r="P409" s="35" t="s">
        <v>422</v>
      </c>
      <c r="Q409" s="35" t="s">
        <v>1045</v>
      </c>
      <c r="R409" s="35">
        <v>626.19000000000005</v>
      </c>
      <c r="S409" s="35">
        <v>1</v>
      </c>
      <c r="T409" s="35">
        <v>1</v>
      </c>
    </row>
    <row r="410" spans="2:20" ht="45">
      <c r="B410" s="35" t="s">
        <v>653</v>
      </c>
      <c r="C410" s="35">
        <v>6201</v>
      </c>
      <c r="D410" s="35">
        <v>1116.18</v>
      </c>
      <c r="E410" s="35">
        <v>7317.18</v>
      </c>
      <c r="I410" s="35" t="s">
        <v>715</v>
      </c>
      <c r="J410" s="35" t="s">
        <v>2640</v>
      </c>
      <c r="K410" s="35" t="s">
        <v>1981</v>
      </c>
      <c r="L410" s="35" t="s">
        <v>1097</v>
      </c>
      <c r="M410" s="35" t="s">
        <v>25</v>
      </c>
      <c r="N410" s="35"/>
      <c r="O410" s="35">
        <v>7</v>
      </c>
      <c r="P410" s="35" t="s">
        <v>261</v>
      </c>
      <c r="Q410" s="35" t="s">
        <v>1045</v>
      </c>
      <c r="R410" s="35">
        <v>25.33</v>
      </c>
      <c r="S410" s="35">
        <v>1</v>
      </c>
      <c r="T410" s="35">
        <v>1</v>
      </c>
    </row>
    <row r="411" spans="2:20" ht="30">
      <c r="B411" s="35" t="s">
        <v>653</v>
      </c>
      <c r="C411" s="35">
        <v>10449</v>
      </c>
      <c r="D411" s="35">
        <v>1880.82</v>
      </c>
      <c r="E411" s="35">
        <v>12329.82</v>
      </c>
      <c r="I411" s="35" t="s">
        <v>1641</v>
      </c>
      <c r="J411" s="35" t="s">
        <v>2640</v>
      </c>
      <c r="K411" s="35" t="s">
        <v>1068</v>
      </c>
      <c r="L411" s="35" t="s">
        <v>2652</v>
      </c>
      <c r="M411" s="35" t="s">
        <v>25</v>
      </c>
      <c r="N411" s="35"/>
      <c r="O411" s="35">
        <v>9</v>
      </c>
      <c r="P411" s="35" t="s">
        <v>311</v>
      </c>
      <c r="Q411" s="35" t="s">
        <v>138</v>
      </c>
      <c r="R411" s="35">
        <v>104</v>
      </c>
      <c r="S411" s="35">
        <v>1</v>
      </c>
      <c r="T411" s="35">
        <v>1</v>
      </c>
    </row>
    <row r="412" spans="2:20" ht="30">
      <c r="B412" s="35" t="s">
        <v>653</v>
      </c>
      <c r="C412" s="35">
        <v>1800</v>
      </c>
      <c r="D412" s="35">
        <v>324</v>
      </c>
      <c r="E412" s="35">
        <v>2124</v>
      </c>
      <c r="I412" s="35" t="s">
        <v>309</v>
      </c>
      <c r="J412" s="35" t="s">
        <v>2640</v>
      </c>
      <c r="K412" s="35" t="s">
        <v>1068</v>
      </c>
      <c r="L412" s="35" t="s">
        <v>2652</v>
      </c>
      <c r="M412" s="35" t="s">
        <v>25</v>
      </c>
      <c r="N412" s="35"/>
      <c r="O412" s="35">
        <v>9</v>
      </c>
      <c r="P412" s="35" t="s">
        <v>308</v>
      </c>
      <c r="Q412" s="35" t="s">
        <v>138</v>
      </c>
      <c r="R412" s="35">
        <v>20.9</v>
      </c>
      <c r="S412" s="35">
        <v>1</v>
      </c>
      <c r="T412" s="35">
        <v>1</v>
      </c>
    </row>
    <row r="413" spans="2:20" ht="45">
      <c r="B413" s="35" t="s">
        <v>653</v>
      </c>
      <c r="C413" s="35">
        <v>2000</v>
      </c>
      <c r="D413" s="35">
        <v>360</v>
      </c>
      <c r="E413" s="35">
        <v>2360</v>
      </c>
      <c r="I413" s="35" t="s">
        <v>1684</v>
      </c>
      <c r="J413" s="35" t="s">
        <v>2646</v>
      </c>
      <c r="K413" s="35" t="s">
        <v>93</v>
      </c>
      <c r="L413" s="35" t="s">
        <v>1112</v>
      </c>
      <c r="M413" s="35" t="s">
        <v>25</v>
      </c>
      <c r="N413" s="35"/>
      <c r="O413" s="35">
        <v>9</v>
      </c>
      <c r="P413" s="35" t="s">
        <v>449</v>
      </c>
      <c r="Q413" s="35" t="s">
        <v>138</v>
      </c>
      <c r="R413" s="35">
        <v>8.39</v>
      </c>
      <c r="S413" s="35">
        <v>1</v>
      </c>
      <c r="T413" s="35">
        <v>1</v>
      </c>
    </row>
    <row r="414" spans="2:20" ht="45">
      <c r="B414" s="35" t="s">
        <v>653</v>
      </c>
      <c r="C414" s="35">
        <v>1762.5</v>
      </c>
      <c r="D414" s="35">
        <v>317.25</v>
      </c>
      <c r="E414" s="35">
        <v>2079.75</v>
      </c>
      <c r="I414" s="35" t="s">
        <v>1684</v>
      </c>
      <c r="J414" s="35" t="s">
        <v>2646</v>
      </c>
      <c r="K414" s="35" t="s">
        <v>2010</v>
      </c>
      <c r="L414" s="35" t="s">
        <v>1112</v>
      </c>
      <c r="M414" s="35" t="s">
        <v>25</v>
      </c>
      <c r="N414" s="35"/>
      <c r="O414" s="35">
        <v>9</v>
      </c>
      <c r="P414" s="35" t="s">
        <v>449</v>
      </c>
      <c r="Q414" s="35" t="s">
        <v>138</v>
      </c>
      <c r="R414" s="35">
        <v>58.47</v>
      </c>
      <c r="S414" s="35">
        <v>1</v>
      </c>
      <c r="T414" s="35">
        <v>1</v>
      </c>
    </row>
    <row r="415" spans="2:20" ht="45">
      <c r="B415" s="35" t="s">
        <v>653</v>
      </c>
      <c r="C415" s="35">
        <v>2400</v>
      </c>
      <c r="D415" s="35">
        <v>432</v>
      </c>
      <c r="E415" s="35">
        <v>2832</v>
      </c>
      <c r="I415" s="35" t="s">
        <v>302</v>
      </c>
      <c r="J415" s="35" t="s">
        <v>2640</v>
      </c>
      <c r="K415" s="35" t="s">
        <v>1176</v>
      </c>
      <c r="L415" s="35" t="s">
        <v>149</v>
      </c>
      <c r="M415" s="35" t="s">
        <v>25</v>
      </c>
      <c r="N415" s="35"/>
      <c r="O415" s="35">
        <v>10</v>
      </c>
      <c r="P415" s="35" t="s">
        <v>301</v>
      </c>
      <c r="Q415" s="35" t="s">
        <v>138</v>
      </c>
      <c r="R415" s="35">
        <v>200.4</v>
      </c>
      <c r="S415" s="35">
        <v>1</v>
      </c>
      <c r="T415" s="35">
        <v>6</v>
      </c>
    </row>
    <row r="416" spans="2:20" ht="45">
      <c r="B416" s="35" t="s">
        <v>653</v>
      </c>
      <c r="C416" s="35">
        <v>1762.5</v>
      </c>
      <c r="D416" s="35">
        <v>317.25</v>
      </c>
      <c r="E416" s="35">
        <v>2079.75</v>
      </c>
      <c r="I416" s="35" t="s">
        <v>302</v>
      </c>
      <c r="J416" s="35" t="s">
        <v>2640</v>
      </c>
      <c r="K416" s="35" t="s">
        <v>1178</v>
      </c>
      <c r="L416" s="35" t="s">
        <v>149</v>
      </c>
      <c r="M416" s="35" t="s">
        <v>25</v>
      </c>
      <c r="N416" s="35"/>
      <c r="O416" s="35">
        <v>10</v>
      </c>
      <c r="P416" s="35" t="s">
        <v>301</v>
      </c>
      <c r="Q416" s="35" t="s">
        <v>138</v>
      </c>
      <c r="R416" s="35">
        <v>583</v>
      </c>
      <c r="S416" s="35">
        <v>2</v>
      </c>
      <c r="T416" s="35">
        <v>78</v>
      </c>
    </row>
    <row r="417" spans="2:20" ht="60">
      <c r="B417" s="35" t="s">
        <v>653</v>
      </c>
      <c r="C417" s="35">
        <v>736.8</v>
      </c>
      <c r="D417" s="35">
        <v>132.62</v>
      </c>
      <c r="E417" s="35">
        <v>869.42</v>
      </c>
      <c r="I417" s="35" t="s">
        <v>1633</v>
      </c>
      <c r="J417" s="35" t="s">
        <v>2647</v>
      </c>
      <c r="K417" s="35" t="s">
        <v>1982</v>
      </c>
      <c r="L417" s="35" t="s">
        <v>149</v>
      </c>
      <c r="M417" s="35" t="s">
        <v>25</v>
      </c>
      <c r="N417" s="35"/>
      <c r="O417" s="35">
        <v>10</v>
      </c>
      <c r="P417" s="35" t="s">
        <v>264</v>
      </c>
      <c r="Q417" s="35" t="s">
        <v>138</v>
      </c>
      <c r="R417" s="35">
        <v>148.31</v>
      </c>
      <c r="S417" s="35">
        <v>1</v>
      </c>
      <c r="T417" s="35">
        <v>500</v>
      </c>
    </row>
    <row r="418" spans="2:20" ht="45">
      <c r="B418" s="35" t="s">
        <v>659</v>
      </c>
      <c r="C418" s="35">
        <v>261.86</v>
      </c>
      <c r="D418" s="35">
        <v>47.14</v>
      </c>
      <c r="E418" s="35">
        <v>309</v>
      </c>
      <c r="I418" s="35" t="s">
        <v>1633</v>
      </c>
      <c r="J418" s="35" t="s">
        <v>2647</v>
      </c>
      <c r="K418" s="35" t="s">
        <v>1983</v>
      </c>
      <c r="L418" s="35" t="s">
        <v>149</v>
      </c>
      <c r="M418" s="35" t="s">
        <v>25</v>
      </c>
      <c r="N418" s="35"/>
      <c r="O418" s="35">
        <v>10</v>
      </c>
      <c r="P418" s="35" t="s">
        <v>264</v>
      </c>
      <c r="Q418" s="35" t="s">
        <v>138</v>
      </c>
      <c r="R418" s="35">
        <v>148.31</v>
      </c>
      <c r="S418" s="35">
        <v>1</v>
      </c>
      <c r="T418" s="35">
        <v>500</v>
      </c>
    </row>
    <row r="419" spans="2:20" ht="45">
      <c r="B419" s="35" t="s">
        <v>660</v>
      </c>
      <c r="C419" s="35">
        <v>211.86</v>
      </c>
      <c r="D419" s="35">
        <v>38.14</v>
      </c>
      <c r="E419" s="35">
        <v>250</v>
      </c>
      <c r="I419" s="35" t="s">
        <v>1633</v>
      </c>
      <c r="J419" s="35" t="s">
        <v>2647</v>
      </c>
      <c r="K419" s="35" t="s">
        <v>1985</v>
      </c>
      <c r="L419" s="35" t="s">
        <v>149</v>
      </c>
      <c r="M419" s="35" t="s">
        <v>25</v>
      </c>
      <c r="N419" s="35"/>
      <c r="O419" s="35">
        <v>10</v>
      </c>
      <c r="P419" s="35" t="s">
        <v>264</v>
      </c>
      <c r="Q419" s="35" t="s">
        <v>138</v>
      </c>
      <c r="R419" s="35">
        <v>620.34</v>
      </c>
      <c r="S419" s="35">
        <v>1</v>
      </c>
      <c r="T419" s="35">
        <v>4000</v>
      </c>
    </row>
    <row r="420" spans="2:20" ht="45">
      <c r="B420" s="35" t="s">
        <v>662</v>
      </c>
      <c r="C420" s="35">
        <v>292.37</v>
      </c>
      <c r="D420" s="35">
        <v>52.63</v>
      </c>
      <c r="E420" s="35">
        <v>345</v>
      </c>
      <c r="I420" s="35" t="s">
        <v>1633</v>
      </c>
      <c r="J420" s="35" t="s">
        <v>2647</v>
      </c>
      <c r="K420" s="35" t="s">
        <v>1984</v>
      </c>
      <c r="L420" s="35" t="s">
        <v>149</v>
      </c>
      <c r="M420" s="35" t="s">
        <v>25</v>
      </c>
      <c r="N420" s="35"/>
      <c r="O420" s="35">
        <v>10</v>
      </c>
      <c r="P420" s="35" t="s">
        <v>264</v>
      </c>
      <c r="Q420" s="35" t="s">
        <v>138</v>
      </c>
      <c r="R420" s="35">
        <v>64.41</v>
      </c>
      <c r="S420" s="35">
        <v>1</v>
      </c>
      <c r="T420" s="35">
        <v>400</v>
      </c>
    </row>
    <row r="421" spans="2:20" ht="30">
      <c r="B421" s="35" t="s">
        <v>664</v>
      </c>
      <c r="C421" s="35">
        <v>42.37</v>
      </c>
      <c r="D421" s="35">
        <v>7.63</v>
      </c>
      <c r="E421" s="35">
        <v>50</v>
      </c>
      <c r="I421" s="35" t="s">
        <v>1633</v>
      </c>
      <c r="J421" s="35" t="s">
        <v>2647</v>
      </c>
      <c r="K421" s="35" t="s">
        <v>1988</v>
      </c>
      <c r="L421" s="35" t="s">
        <v>149</v>
      </c>
      <c r="M421" s="35" t="s">
        <v>25</v>
      </c>
      <c r="N421" s="35"/>
      <c r="O421" s="35">
        <v>10</v>
      </c>
      <c r="P421" s="35" t="s">
        <v>264</v>
      </c>
      <c r="Q421" s="35" t="s">
        <v>138</v>
      </c>
      <c r="R421" s="35">
        <v>105.93</v>
      </c>
      <c r="S421" s="35">
        <v>1</v>
      </c>
      <c r="T421" s="35">
        <v>250</v>
      </c>
    </row>
    <row r="422" spans="2:20" ht="30">
      <c r="B422" s="35" t="s">
        <v>664</v>
      </c>
      <c r="C422" s="35">
        <v>16.95</v>
      </c>
      <c r="D422" s="35">
        <v>3.05</v>
      </c>
      <c r="E422" s="35">
        <v>20</v>
      </c>
      <c r="I422" s="35" t="s">
        <v>1633</v>
      </c>
      <c r="J422" s="35" t="s">
        <v>2647</v>
      </c>
      <c r="K422" s="35" t="s">
        <v>2654</v>
      </c>
      <c r="L422" s="35" t="s">
        <v>149</v>
      </c>
      <c r="M422" s="35" t="s">
        <v>25</v>
      </c>
      <c r="N422" s="35"/>
      <c r="O422" s="35">
        <v>10</v>
      </c>
      <c r="P422" s="35" t="s">
        <v>264</v>
      </c>
      <c r="Q422" s="35" t="s">
        <v>138</v>
      </c>
      <c r="R422" s="35">
        <v>885.79</v>
      </c>
      <c r="S422" s="35">
        <v>6</v>
      </c>
      <c r="T422" s="35">
        <v>5160</v>
      </c>
    </row>
    <row r="423" spans="2:20" ht="45">
      <c r="B423" s="35" t="s">
        <v>1703</v>
      </c>
      <c r="C423" s="35">
        <v>381.36</v>
      </c>
      <c r="D423" s="35">
        <v>68.64</v>
      </c>
      <c r="E423" s="35">
        <v>450</v>
      </c>
      <c r="I423" s="35" t="s">
        <v>1633</v>
      </c>
      <c r="J423" s="35" t="s">
        <v>2647</v>
      </c>
      <c r="K423" s="35" t="s">
        <v>1987</v>
      </c>
      <c r="L423" s="35" t="s">
        <v>149</v>
      </c>
      <c r="M423" s="35" t="s">
        <v>25</v>
      </c>
      <c r="N423" s="35"/>
      <c r="O423" s="35">
        <v>10</v>
      </c>
      <c r="P423" s="35" t="s">
        <v>264</v>
      </c>
      <c r="Q423" s="35" t="s">
        <v>138</v>
      </c>
      <c r="R423" s="35">
        <v>29.47</v>
      </c>
      <c r="S423" s="35">
        <v>1</v>
      </c>
      <c r="T423" s="35">
        <v>190</v>
      </c>
    </row>
    <row r="424" spans="2:20" ht="30">
      <c r="B424" s="35" t="s">
        <v>1704</v>
      </c>
      <c r="C424" s="35">
        <v>2415.25</v>
      </c>
      <c r="D424" s="35">
        <v>434.75</v>
      </c>
      <c r="E424" s="35">
        <v>2850</v>
      </c>
      <c r="I424" s="35" t="s">
        <v>364</v>
      </c>
      <c r="J424" s="35" t="s">
        <v>2640</v>
      </c>
      <c r="K424" s="35" t="s">
        <v>1068</v>
      </c>
      <c r="L424" s="35" t="s">
        <v>2652</v>
      </c>
      <c r="M424" s="35" t="s">
        <v>25</v>
      </c>
      <c r="N424" s="35"/>
      <c r="O424" s="35">
        <v>9</v>
      </c>
      <c r="P424" s="35" t="s">
        <v>363</v>
      </c>
      <c r="Q424" s="35" t="s">
        <v>138</v>
      </c>
      <c r="R424" s="35">
        <v>217</v>
      </c>
      <c r="S424" s="35">
        <v>1</v>
      </c>
      <c r="T424" s="35">
        <v>1</v>
      </c>
    </row>
    <row r="425" spans="2:20" ht="30">
      <c r="B425" s="35" t="s">
        <v>668</v>
      </c>
      <c r="C425" s="35">
        <v>23.69</v>
      </c>
      <c r="D425" s="35">
        <v>4.26</v>
      </c>
      <c r="E425" s="35">
        <v>27.95</v>
      </c>
      <c r="I425" s="35" t="s">
        <v>1639</v>
      </c>
      <c r="J425" s="35" t="s">
        <v>2646</v>
      </c>
      <c r="K425" s="35" t="s">
        <v>1991</v>
      </c>
      <c r="L425" s="35" t="s">
        <v>1112</v>
      </c>
      <c r="M425" s="35" t="s">
        <v>25</v>
      </c>
      <c r="N425" s="35"/>
      <c r="O425" s="35">
        <v>10</v>
      </c>
      <c r="P425" s="35" t="s">
        <v>290</v>
      </c>
      <c r="Q425" s="35" t="s">
        <v>138</v>
      </c>
      <c r="R425" s="35">
        <v>59.24</v>
      </c>
      <c r="S425" s="35">
        <v>1</v>
      </c>
      <c r="T425" s="35">
        <v>1</v>
      </c>
    </row>
    <row r="426" spans="2:20" ht="45">
      <c r="B426" s="35" t="s">
        <v>670</v>
      </c>
      <c r="C426" s="35">
        <v>47.37</v>
      </c>
      <c r="D426" s="35">
        <v>8.5299999999999994</v>
      </c>
      <c r="E426" s="35">
        <v>55.9</v>
      </c>
      <c r="I426" s="35" t="s">
        <v>1639</v>
      </c>
      <c r="J426" s="35" t="s">
        <v>2646</v>
      </c>
      <c r="K426" s="35" t="s">
        <v>93</v>
      </c>
      <c r="L426" s="35" t="s">
        <v>2645</v>
      </c>
      <c r="M426" s="35" t="s">
        <v>25</v>
      </c>
      <c r="N426" s="35"/>
      <c r="O426" s="35">
        <v>10</v>
      </c>
      <c r="P426" s="35" t="s">
        <v>290</v>
      </c>
      <c r="Q426" s="35" t="s">
        <v>138</v>
      </c>
      <c r="R426" s="35">
        <v>8.4700000000000006</v>
      </c>
      <c r="S426" s="35">
        <v>1</v>
      </c>
      <c r="T426" s="35">
        <v>1</v>
      </c>
    </row>
    <row r="427" spans="2:20" ht="30">
      <c r="B427" s="35" t="s">
        <v>672</v>
      </c>
      <c r="C427" s="35">
        <v>25.33</v>
      </c>
      <c r="D427" s="35">
        <v>4.5599999999999996</v>
      </c>
      <c r="E427" s="35">
        <v>29.89</v>
      </c>
      <c r="I427" s="35" t="s">
        <v>1639</v>
      </c>
      <c r="J427" s="35" t="s">
        <v>2646</v>
      </c>
      <c r="K427" s="35" t="s">
        <v>1990</v>
      </c>
      <c r="L427" s="35" t="s">
        <v>1112</v>
      </c>
      <c r="M427" s="35" t="s">
        <v>25</v>
      </c>
      <c r="N427" s="35"/>
      <c r="O427" s="35">
        <v>10</v>
      </c>
      <c r="P427" s="35" t="s">
        <v>290</v>
      </c>
      <c r="Q427" s="35" t="s">
        <v>138</v>
      </c>
      <c r="R427" s="35">
        <v>21.1</v>
      </c>
      <c r="S427" s="35">
        <v>1</v>
      </c>
      <c r="T427" s="35">
        <v>1</v>
      </c>
    </row>
    <row r="428" spans="2:20" ht="45">
      <c r="B428" s="35" t="s">
        <v>676</v>
      </c>
      <c r="C428" s="35">
        <v>58.47</v>
      </c>
      <c r="D428" s="35">
        <v>10.53</v>
      </c>
      <c r="E428" s="35">
        <v>69</v>
      </c>
      <c r="I428" s="35" t="s">
        <v>1626</v>
      </c>
      <c r="J428" s="35" t="s">
        <v>2647</v>
      </c>
      <c r="K428" s="35" t="s">
        <v>1978</v>
      </c>
      <c r="L428" s="35" t="s">
        <v>2645</v>
      </c>
      <c r="M428" s="35" t="s">
        <v>25</v>
      </c>
      <c r="N428" s="35"/>
      <c r="O428" s="35">
        <v>10</v>
      </c>
      <c r="P428" s="35" t="s">
        <v>243</v>
      </c>
      <c r="Q428" s="35" t="s">
        <v>138</v>
      </c>
      <c r="R428" s="35">
        <v>209</v>
      </c>
      <c r="S428" s="35">
        <v>1</v>
      </c>
      <c r="T428" s="35">
        <v>5</v>
      </c>
    </row>
    <row r="429" spans="2:20" ht="45">
      <c r="B429" s="35" t="s">
        <v>674</v>
      </c>
      <c r="C429" s="35">
        <v>635.51</v>
      </c>
      <c r="D429" s="35">
        <v>114.39</v>
      </c>
      <c r="E429" s="35">
        <v>749.9</v>
      </c>
      <c r="I429" s="35" t="s">
        <v>1626</v>
      </c>
      <c r="J429" s="35" t="s">
        <v>2647</v>
      </c>
      <c r="K429" s="35" t="s">
        <v>1979</v>
      </c>
      <c r="L429" s="35" t="s">
        <v>2645</v>
      </c>
      <c r="M429" s="35" t="s">
        <v>25</v>
      </c>
      <c r="N429" s="35"/>
      <c r="O429" s="35">
        <v>10</v>
      </c>
      <c r="P429" s="35" t="s">
        <v>243</v>
      </c>
      <c r="Q429" s="35" t="s">
        <v>138</v>
      </c>
      <c r="R429" s="35">
        <v>2268</v>
      </c>
      <c r="S429" s="35">
        <v>1</v>
      </c>
      <c r="T429" s="35">
        <v>120</v>
      </c>
    </row>
    <row r="430" spans="2:20" ht="45">
      <c r="B430" s="35" t="s">
        <v>674</v>
      </c>
      <c r="C430" s="35">
        <v>9.24</v>
      </c>
      <c r="D430" s="35">
        <v>1.66</v>
      </c>
      <c r="E430" s="35">
        <v>10.9</v>
      </c>
      <c r="I430" s="35" t="s">
        <v>1672</v>
      </c>
      <c r="J430" s="35"/>
      <c r="K430" s="35" t="s">
        <v>2003</v>
      </c>
      <c r="L430" s="35" t="s">
        <v>1040</v>
      </c>
      <c r="M430" s="35" t="s">
        <v>25</v>
      </c>
      <c r="N430" s="35"/>
      <c r="O430" s="35">
        <v>10</v>
      </c>
      <c r="P430" s="35" t="s">
        <v>174</v>
      </c>
      <c r="Q430" s="35" t="s">
        <v>138</v>
      </c>
      <c r="R430" s="35">
        <v>2550</v>
      </c>
      <c r="S430" s="35">
        <v>1</v>
      </c>
      <c r="T430" s="35">
        <v>34</v>
      </c>
    </row>
    <row r="431" spans="2:20" ht="45">
      <c r="B431" s="35" t="s">
        <v>685</v>
      </c>
      <c r="C431" s="35">
        <v>1500</v>
      </c>
      <c r="D431" s="35">
        <v>270</v>
      </c>
      <c r="E431" s="35">
        <v>1770</v>
      </c>
      <c r="I431" s="35" t="s">
        <v>176</v>
      </c>
      <c r="J431" s="35"/>
      <c r="K431" s="35" t="s">
        <v>2149</v>
      </c>
      <c r="L431" s="35" t="s">
        <v>1046</v>
      </c>
      <c r="M431" s="35" t="s">
        <v>25</v>
      </c>
      <c r="N431" s="35"/>
      <c r="O431" s="35">
        <v>10</v>
      </c>
      <c r="P431" s="35" t="s">
        <v>174</v>
      </c>
      <c r="Q431" s="35" t="s">
        <v>1045</v>
      </c>
      <c r="R431" s="35">
        <v>450</v>
      </c>
      <c r="S431" s="35">
        <v>1</v>
      </c>
      <c r="T431" s="35">
        <v>1</v>
      </c>
    </row>
    <row r="432" spans="2:20" ht="30">
      <c r="B432" s="35" t="s">
        <v>681</v>
      </c>
      <c r="C432" s="35">
        <v>6.27</v>
      </c>
      <c r="D432" s="35">
        <v>1.1299999999999999</v>
      </c>
      <c r="E432" s="35">
        <v>7.4</v>
      </c>
      <c r="I432" s="35" t="s">
        <v>374</v>
      </c>
      <c r="J432" s="35"/>
      <c r="K432" s="35"/>
      <c r="L432" s="35" t="s">
        <v>2652</v>
      </c>
      <c r="M432" s="35" t="s">
        <v>25</v>
      </c>
      <c r="N432" s="35"/>
      <c r="O432" s="35">
        <v>9</v>
      </c>
      <c r="P432" s="35" t="s">
        <v>213</v>
      </c>
      <c r="Q432" s="35" t="s">
        <v>138</v>
      </c>
      <c r="R432" s="35">
        <v>0</v>
      </c>
      <c r="S432" s="35">
        <v>1</v>
      </c>
      <c r="T432" s="35">
        <v>1</v>
      </c>
    </row>
    <row r="433" spans="2:20" ht="30">
      <c r="B433" s="35" t="s">
        <v>1705</v>
      </c>
      <c r="C433" s="35">
        <v>100</v>
      </c>
      <c r="D433" s="35">
        <v>0</v>
      </c>
      <c r="E433" s="35">
        <v>100</v>
      </c>
      <c r="I433" s="35" t="s">
        <v>374</v>
      </c>
      <c r="J433" s="35" t="s">
        <v>2640</v>
      </c>
      <c r="K433" s="35" t="s">
        <v>1068</v>
      </c>
      <c r="L433" s="35" t="s">
        <v>2652</v>
      </c>
      <c r="M433" s="35" t="s">
        <v>25</v>
      </c>
      <c r="N433" s="35"/>
      <c r="O433" s="35">
        <v>9</v>
      </c>
      <c r="P433" s="35" t="s">
        <v>213</v>
      </c>
      <c r="Q433" s="35" t="s">
        <v>138</v>
      </c>
      <c r="R433" s="35">
        <v>444</v>
      </c>
      <c r="S433" s="35">
        <v>1</v>
      </c>
      <c r="T433" s="35">
        <v>1</v>
      </c>
    </row>
    <row r="434" spans="2:20" ht="30">
      <c r="B434" s="35" t="s">
        <v>689</v>
      </c>
      <c r="C434" s="35">
        <v>870.59</v>
      </c>
      <c r="D434" s="35">
        <v>156.71</v>
      </c>
      <c r="E434" s="35">
        <v>1027.3</v>
      </c>
      <c r="I434" s="35" t="s">
        <v>214</v>
      </c>
      <c r="J434" s="35" t="s">
        <v>2640</v>
      </c>
      <c r="K434" s="35" t="s">
        <v>1068</v>
      </c>
      <c r="L434" s="35" t="s">
        <v>2652</v>
      </c>
      <c r="M434" s="35" t="s">
        <v>25</v>
      </c>
      <c r="N434" s="35"/>
      <c r="O434" s="35">
        <v>10</v>
      </c>
      <c r="P434" s="35" t="s">
        <v>213</v>
      </c>
      <c r="Q434" s="35" t="s">
        <v>138</v>
      </c>
      <c r="R434" s="35">
        <v>462</v>
      </c>
      <c r="S434" s="35">
        <v>1</v>
      </c>
      <c r="T434" s="35">
        <v>1</v>
      </c>
    </row>
    <row r="435" spans="2:20" ht="30">
      <c r="B435" s="35" t="s">
        <v>687</v>
      </c>
      <c r="C435" s="35">
        <v>17.36</v>
      </c>
      <c r="D435" s="35">
        <v>3.13</v>
      </c>
      <c r="E435" s="35">
        <v>20.49</v>
      </c>
      <c r="I435" s="35" t="s">
        <v>1671</v>
      </c>
      <c r="J435" s="35" t="s">
        <v>2640</v>
      </c>
      <c r="K435" s="35" t="s">
        <v>1068</v>
      </c>
      <c r="L435" s="35" t="s">
        <v>2652</v>
      </c>
      <c r="M435" s="35" t="s">
        <v>25</v>
      </c>
      <c r="N435" s="35"/>
      <c r="O435" s="35">
        <v>9</v>
      </c>
      <c r="P435" s="35" t="s">
        <v>345</v>
      </c>
      <c r="Q435" s="35" t="s">
        <v>138</v>
      </c>
      <c r="R435" s="35">
        <v>276</v>
      </c>
      <c r="S435" s="35">
        <v>1</v>
      </c>
      <c r="T435" s="35">
        <v>1</v>
      </c>
    </row>
    <row r="436" spans="2:20" ht="30">
      <c r="B436" s="35" t="s">
        <v>687</v>
      </c>
      <c r="C436" s="35">
        <v>4.63</v>
      </c>
      <c r="D436" s="35">
        <v>0.83</v>
      </c>
      <c r="E436" s="35">
        <v>5.46</v>
      </c>
      <c r="I436" s="35" t="s">
        <v>1659</v>
      </c>
      <c r="J436" s="35" t="s">
        <v>2640</v>
      </c>
      <c r="K436" s="35" t="s">
        <v>1068</v>
      </c>
      <c r="L436" s="35" t="s">
        <v>2652</v>
      </c>
      <c r="M436" s="35" t="s">
        <v>25</v>
      </c>
      <c r="N436" s="35"/>
      <c r="O436" s="35">
        <v>9</v>
      </c>
      <c r="P436" s="35" t="s">
        <v>210</v>
      </c>
      <c r="Q436" s="35" t="s">
        <v>138</v>
      </c>
      <c r="R436" s="35">
        <v>52.97</v>
      </c>
      <c r="S436" s="35">
        <v>1</v>
      </c>
      <c r="T436" s="35">
        <v>1</v>
      </c>
    </row>
    <row r="437" spans="2:20" ht="30">
      <c r="B437" s="35" t="s">
        <v>687</v>
      </c>
      <c r="C437" s="35">
        <v>1.4</v>
      </c>
      <c r="D437" s="35">
        <v>0.25</v>
      </c>
      <c r="E437" s="35">
        <v>1.65</v>
      </c>
      <c r="I437" s="35" t="s">
        <v>1625</v>
      </c>
      <c r="J437" s="35" t="s">
        <v>2640</v>
      </c>
      <c r="K437" s="35" t="s">
        <v>1068</v>
      </c>
      <c r="L437" s="35" t="s">
        <v>2652</v>
      </c>
      <c r="M437" s="35" t="s">
        <v>25</v>
      </c>
      <c r="N437" s="35"/>
      <c r="O437" s="35">
        <v>10</v>
      </c>
      <c r="P437" s="35" t="s">
        <v>210</v>
      </c>
      <c r="Q437" s="35" t="s">
        <v>138</v>
      </c>
      <c r="R437" s="35">
        <v>64.5</v>
      </c>
      <c r="S437" s="35">
        <v>1</v>
      </c>
      <c r="T437" s="35">
        <v>1</v>
      </c>
    </row>
    <row r="438" spans="2:20" ht="60">
      <c r="B438" s="35" t="s">
        <v>687</v>
      </c>
      <c r="C438" s="35">
        <v>1.64</v>
      </c>
      <c r="D438" s="35">
        <v>0.3</v>
      </c>
      <c r="E438" s="35">
        <v>1.94</v>
      </c>
      <c r="I438" s="35" t="s">
        <v>1636</v>
      </c>
      <c r="J438" s="35" t="s">
        <v>2647</v>
      </c>
      <c r="K438" s="35" t="s">
        <v>2184</v>
      </c>
      <c r="L438" s="35" t="s">
        <v>2645</v>
      </c>
      <c r="M438" s="35" t="s">
        <v>25</v>
      </c>
      <c r="N438" s="35"/>
      <c r="O438" s="35">
        <v>10</v>
      </c>
      <c r="P438" s="35" t="s">
        <v>269</v>
      </c>
      <c r="Q438" s="35" t="s">
        <v>138</v>
      </c>
      <c r="R438" s="35">
        <v>677.97</v>
      </c>
      <c r="S438" s="35">
        <v>1</v>
      </c>
      <c r="T438" s="35">
        <v>20</v>
      </c>
    </row>
    <row r="439" spans="2:20" ht="60">
      <c r="B439" s="35" t="s">
        <v>687</v>
      </c>
      <c r="C439" s="35">
        <v>49.3</v>
      </c>
      <c r="D439" s="35">
        <v>8.8699999999999992</v>
      </c>
      <c r="E439" s="35">
        <v>58.17</v>
      </c>
      <c r="I439" s="35" t="s">
        <v>1635</v>
      </c>
      <c r="J439" s="35" t="s">
        <v>2647</v>
      </c>
      <c r="K439" s="35" t="s">
        <v>1091</v>
      </c>
      <c r="L439" s="35" t="s">
        <v>2645</v>
      </c>
      <c r="M439" s="35" t="s">
        <v>25</v>
      </c>
      <c r="N439" s="35"/>
      <c r="O439" s="35">
        <v>10</v>
      </c>
      <c r="P439" s="35" t="s">
        <v>269</v>
      </c>
      <c r="Q439" s="35" t="s">
        <v>138</v>
      </c>
      <c r="R439" s="35">
        <v>13.56</v>
      </c>
      <c r="S439" s="35">
        <v>1</v>
      </c>
      <c r="T439" s="35">
        <v>2</v>
      </c>
    </row>
    <row r="440" spans="2:20" ht="60">
      <c r="B440" s="35" t="s">
        <v>687</v>
      </c>
      <c r="C440" s="35">
        <v>7.93</v>
      </c>
      <c r="D440" s="35">
        <v>1.43</v>
      </c>
      <c r="E440" s="35">
        <v>9.36</v>
      </c>
      <c r="I440" s="35" t="s">
        <v>1635</v>
      </c>
      <c r="J440" s="35" t="s">
        <v>2647</v>
      </c>
      <c r="K440" s="35" t="s">
        <v>1989</v>
      </c>
      <c r="L440" s="35" t="s">
        <v>2645</v>
      </c>
      <c r="M440" s="35" t="s">
        <v>25</v>
      </c>
      <c r="N440" s="35"/>
      <c r="O440" s="35">
        <v>10</v>
      </c>
      <c r="P440" s="35" t="s">
        <v>269</v>
      </c>
      <c r="Q440" s="35" t="s">
        <v>138</v>
      </c>
      <c r="R440" s="35">
        <v>112.29</v>
      </c>
      <c r="S440" s="35">
        <v>2</v>
      </c>
      <c r="T440" s="35">
        <v>10</v>
      </c>
    </row>
    <row r="441" spans="2:20" ht="30">
      <c r="B441" s="35" t="s">
        <v>687</v>
      </c>
      <c r="C441" s="35">
        <v>3.12</v>
      </c>
      <c r="D441" s="35">
        <v>0.56000000000000005</v>
      </c>
      <c r="E441" s="35">
        <v>3.68</v>
      </c>
      <c r="I441" s="35" t="s">
        <v>1685</v>
      </c>
      <c r="J441" s="35"/>
      <c r="K441" s="35" t="s">
        <v>1239</v>
      </c>
      <c r="L441" s="35" t="s">
        <v>2652</v>
      </c>
      <c r="M441" s="35" t="s">
        <v>25</v>
      </c>
      <c r="N441" s="35"/>
      <c r="O441" s="35">
        <v>9</v>
      </c>
      <c r="P441" s="35" t="s">
        <v>331</v>
      </c>
      <c r="Q441" s="35" t="s">
        <v>138</v>
      </c>
      <c r="R441" s="35">
        <v>141.5</v>
      </c>
      <c r="S441" s="35">
        <v>1</v>
      </c>
      <c r="T441" s="35">
        <v>1</v>
      </c>
    </row>
    <row r="442" spans="2:20" ht="30">
      <c r="B442" s="35" t="s">
        <v>687</v>
      </c>
      <c r="C442" s="35">
        <v>2.42</v>
      </c>
      <c r="D442" s="35">
        <v>0.44</v>
      </c>
      <c r="E442" s="35">
        <v>2.86</v>
      </c>
      <c r="I442" s="35" t="s">
        <v>306</v>
      </c>
      <c r="J442" s="35" t="s">
        <v>2640</v>
      </c>
      <c r="K442" s="35" t="s">
        <v>1068</v>
      </c>
      <c r="L442" s="35" t="s">
        <v>2652</v>
      </c>
      <c r="M442" s="35" t="s">
        <v>25</v>
      </c>
      <c r="N442" s="35"/>
      <c r="O442" s="35">
        <v>9</v>
      </c>
      <c r="P442" s="35" t="s">
        <v>304</v>
      </c>
      <c r="Q442" s="35" t="s">
        <v>138</v>
      </c>
      <c r="R442" s="35">
        <v>86</v>
      </c>
      <c r="S442" s="35">
        <v>1</v>
      </c>
      <c r="T442" s="35">
        <v>1</v>
      </c>
    </row>
    <row r="443" spans="2:20" ht="30">
      <c r="B443" s="35" t="s">
        <v>687</v>
      </c>
      <c r="C443" s="35">
        <v>1.86</v>
      </c>
      <c r="D443" s="35">
        <v>0.33</v>
      </c>
      <c r="E443" s="35">
        <v>2.19</v>
      </c>
      <c r="I443" s="35" t="s">
        <v>343</v>
      </c>
      <c r="J443" s="35" t="s">
        <v>2640</v>
      </c>
      <c r="K443" s="35" t="s">
        <v>1068</v>
      </c>
      <c r="L443" s="35" t="s">
        <v>2652</v>
      </c>
      <c r="M443" s="35" t="s">
        <v>25</v>
      </c>
      <c r="N443" s="35"/>
      <c r="O443" s="35">
        <v>9</v>
      </c>
      <c r="P443" s="35" t="s">
        <v>304</v>
      </c>
      <c r="Q443" s="35" t="s">
        <v>138</v>
      </c>
      <c r="R443" s="35">
        <v>30</v>
      </c>
      <c r="S443" s="35">
        <v>1</v>
      </c>
      <c r="T443" s="35">
        <v>1</v>
      </c>
    </row>
    <row r="444" spans="2:20" ht="30">
      <c r="B444" s="35" t="s">
        <v>687</v>
      </c>
      <c r="C444" s="35">
        <v>25.24</v>
      </c>
      <c r="D444" s="35">
        <v>4.54</v>
      </c>
      <c r="E444" s="35">
        <v>29.78</v>
      </c>
      <c r="I444" s="35" t="s">
        <v>205</v>
      </c>
      <c r="J444" s="35" t="s">
        <v>2640</v>
      </c>
      <c r="K444" s="35" t="s">
        <v>1068</v>
      </c>
      <c r="L444" s="35" t="s">
        <v>2652</v>
      </c>
      <c r="M444" s="35" t="s">
        <v>25</v>
      </c>
      <c r="N444" s="35"/>
      <c r="O444" s="35">
        <v>10</v>
      </c>
      <c r="P444" s="35" t="s">
        <v>204</v>
      </c>
      <c r="Q444" s="35" t="s">
        <v>138</v>
      </c>
      <c r="R444" s="35">
        <v>71.7</v>
      </c>
      <c r="S444" s="35">
        <v>1</v>
      </c>
      <c r="T444" s="35">
        <v>1</v>
      </c>
    </row>
    <row r="445" spans="2:20" ht="60">
      <c r="B445" s="35" t="s">
        <v>687</v>
      </c>
      <c r="C445" s="35">
        <v>50.42</v>
      </c>
      <c r="D445" s="35">
        <v>9.08</v>
      </c>
      <c r="E445" s="35">
        <v>59.5</v>
      </c>
      <c r="I445" s="35" t="s">
        <v>1681</v>
      </c>
      <c r="J445" s="35" t="s">
        <v>2643</v>
      </c>
      <c r="K445" s="35" t="s">
        <v>1972</v>
      </c>
      <c r="L445" s="35" t="s">
        <v>1223</v>
      </c>
      <c r="M445" s="35" t="s">
        <v>25</v>
      </c>
      <c r="N445" s="35"/>
      <c r="O445" s="35">
        <v>9</v>
      </c>
      <c r="P445" s="35" t="s">
        <v>185</v>
      </c>
      <c r="Q445" s="35" t="s">
        <v>138</v>
      </c>
      <c r="R445" s="35">
        <v>225</v>
      </c>
      <c r="S445" s="35">
        <v>1</v>
      </c>
      <c r="T445" s="35">
        <v>4</v>
      </c>
    </row>
    <row r="446" spans="2:20" ht="30">
      <c r="B446" s="35" t="s">
        <v>687</v>
      </c>
      <c r="C446" s="35">
        <v>39.53</v>
      </c>
      <c r="D446" s="35">
        <v>7.11</v>
      </c>
      <c r="E446" s="35">
        <v>46.64</v>
      </c>
      <c r="I446" s="35" t="s">
        <v>187</v>
      </c>
      <c r="J446" s="35" t="s">
        <v>2643</v>
      </c>
      <c r="K446" s="35" t="s">
        <v>1972</v>
      </c>
      <c r="L446" s="35" t="s">
        <v>1056</v>
      </c>
      <c r="M446" s="35" t="s">
        <v>25</v>
      </c>
      <c r="N446" s="35"/>
      <c r="O446" s="35">
        <v>10</v>
      </c>
      <c r="P446" s="35" t="s">
        <v>185</v>
      </c>
      <c r="Q446" s="35" t="s">
        <v>138</v>
      </c>
      <c r="R446" s="35">
        <v>225</v>
      </c>
      <c r="S446" s="35">
        <v>1</v>
      </c>
      <c r="T446" s="35">
        <v>4</v>
      </c>
    </row>
    <row r="447" spans="2:20" ht="60">
      <c r="B447" s="35" t="s">
        <v>687</v>
      </c>
      <c r="C447" s="35">
        <v>4.8</v>
      </c>
      <c r="D447" s="35">
        <v>0.86</v>
      </c>
      <c r="E447" s="35">
        <v>5.66</v>
      </c>
      <c r="I447" s="35" t="s">
        <v>1669</v>
      </c>
      <c r="J447" s="35"/>
      <c r="K447" s="35" t="s">
        <v>1189</v>
      </c>
      <c r="L447" s="35" t="s">
        <v>1190</v>
      </c>
      <c r="M447" s="35" t="s">
        <v>25</v>
      </c>
      <c r="N447" s="35"/>
      <c r="O447" s="35">
        <v>10</v>
      </c>
      <c r="P447" s="35" t="s">
        <v>395</v>
      </c>
      <c r="Q447" s="35" t="s">
        <v>138</v>
      </c>
      <c r="R447" s="35">
        <v>528.03</v>
      </c>
      <c r="S447" s="35">
        <v>1</v>
      </c>
      <c r="T447" s="35">
        <v>1</v>
      </c>
    </row>
    <row r="448" spans="2:20" ht="60">
      <c r="B448" s="35" t="s">
        <v>687</v>
      </c>
      <c r="C448" s="35">
        <v>3.07</v>
      </c>
      <c r="D448" s="35">
        <v>0.55000000000000004</v>
      </c>
      <c r="E448" s="35">
        <v>3.62</v>
      </c>
      <c r="I448" s="35" t="s">
        <v>1670</v>
      </c>
      <c r="J448" s="35"/>
      <c r="K448" s="35" t="s">
        <v>1189</v>
      </c>
      <c r="L448" s="35" t="s">
        <v>1190</v>
      </c>
      <c r="M448" s="35" t="s">
        <v>25</v>
      </c>
      <c r="N448" s="35"/>
      <c r="O448" s="35">
        <v>10</v>
      </c>
      <c r="P448" s="35" t="s">
        <v>395</v>
      </c>
      <c r="Q448" s="35" t="s">
        <v>138</v>
      </c>
      <c r="R448" s="35">
        <v>528.03</v>
      </c>
      <c r="S448" s="35">
        <v>1</v>
      </c>
      <c r="T448" s="35">
        <v>1</v>
      </c>
    </row>
    <row r="449" spans="2:20" ht="60">
      <c r="B449" s="35" t="s">
        <v>687</v>
      </c>
      <c r="C449" s="35">
        <v>1.43</v>
      </c>
      <c r="D449" s="35">
        <v>0.26</v>
      </c>
      <c r="E449" s="35">
        <v>1.69</v>
      </c>
      <c r="I449" s="35" t="s">
        <v>1668</v>
      </c>
      <c r="J449" s="35"/>
      <c r="K449" s="35" t="s">
        <v>1189</v>
      </c>
      <c r="L449" s="35" t="s">
        <v>1190</v>
      </c>
      <c r="M449" s="35" t="s">
        <v>25</v>
      </c>
      <c r="N449" s="35"/>
      <c r="O449" s="35">
        <v>10</v>
      </c>
      <c r="P449" s="35" t="s">
        <v>395</v>
      </c>
      <c r="Q449" s="35" t="s">
        <v>138</v>
      </c>
      <c r="R449" s="35">
        <v>528.03</v>
      </c>
      <c r="S449" s="35">
        <v>1</v>
      </c>
      <c r="T449" s="35">
        <v>1</v>
      </c>
    </row>
    <row r="450" spans="2:20" ht="60">
      <c r="B450" s="35" t="s">
        <v>687</v>
      </c>
      <c r="C450" s="35">
        <v>19.86</v>
      </c>
      <c r="D450" s="35">
        <v>3.57</v>
      </c>
      <c r="E450" s="35">
        <v>23.43</v>
      </c>
      <c r="I450" s="35" t="s">
        <v>1667</v>
      </c>
      <c r="J450" s="35"/>
      <c r="K450" s="35" t="s">
        <v>1189</v>
      </c>
      <c r="L450" s="35" t="s">
        <v>1190</v>
      </c>
      <c r="M450" s="35" t="s">
        <v>25</v>
      </c>
      <c r="N450" s="35"/>
      <c r="O450" s="35">
        <v>10</v>
      </c>
      <c r="P450" s="35" t="s">
        <v>395</v>
      </c>
      <c r="Q450" s="35" t="s">
        <v>138</v>
      </c>
      <c r="R450" s="35">
        <v>528.27</v>
      </c>
      <c r="S450" s="35">
        <v>1</v>
      </c>
      <c r="T450" s="35">
        <v>1</v>
      </c>
    </row>
    <row r="451" spans="2:20" ht="45">
      <c r="B451" s="35" t="s">
        <v>687</v>
      </c>
      <c r="C451" s="35">
        <v>19.02</v>
      </c>
      <c r="D451" s="35">
        <v>3.42</v>
      </c>
      <c r="E451" s="35">
        <v>22.44</v>
      </c>
      <c r="I451" s="35" t="s">
        <v>1679</v>
      </c>
      <c r="J451" s="35" t="s">
        <v>2640</v>
      </c>
      <c r="K451" s="35" t="s">
        <v>1068</v>
      </c>
      <c r="L451" s="35" t="s">
        <v>2652</v>
      </c>
      <c r="M451" s="35" t="s">
        <v>25</v>
      </c>
      <c r="N451" s="35"/>
      <c r="O451" s="35">
        <v>9</v>
      </c>
      <c r="P451" s="35" t="s">
        <v>366</v>
      </c>
      <c r="Q451" s="35" t="s">
        <v>138</v>
      </c>
      <c r="R451" s="35">
        <v>238.98</v>
      </c>
      <c r="S451" s="35">
        <v>1</v>
      </c>
      <c r="T451" s="35">
        <v>1</v>
      </c>
    </row>
    <row r="452" spans="2:20" ht="45">
      <c r="B452" s="35" t="s">
        <v>687</v>
      </c>
      <c r="C452" s="35">
        <v>15.36</v>
      </c>
      <c r="D452" s="35">
        <v>2.76</v>
      </c>
      <c r="E452" s="35">
        <v>18.12</v>
      </c>
      <c r="I452" s="35" t="s">
        <v>338</v>
      </c>
      <c r="J452" s="35" t="s">
        <v>2639</v>
      </c>
      <c r="K452" s="35" t="s">
        <v>1145</v>
      </c>
      <c r="L452" s="35" t="s">
        <v>1146</v>
      </c>
      <c r="M452" s="35" t="s">
        <v>25</v>
      </c>
      <c r="N452" s="35"/>
      <c r="O452" s="35">
        <v>9</v>
      </c>
      <c r="P452" s="35" t="s">
        <v>337</v>
      </c>
      <c r="Q452" s="35" t="s">
        <v>138</v>
      </c>
      <c r="R452" s="35">
        <v>64</v>
      </c>
      <c r="S452" s="35">
        <v>1</v>
      </c>
      <c r="T452" s="35">
        <v>1</v>
      </c>
    </row>
    <row r="453" spans="2:20" ht="30">
      <c r="B453" s="35" t="s">
        <v>687</v>
      </c>
      <c r="C453" s="35">
        <v>1.35</v>
      </c>
      <c r="D453" s="35">
        <v>0.24</v>
      </c>
      <c r="E453" s="35">
        <v>1.59</v>
      </c>
      <c r="I453" s="35" t="s">
        <v>359</v>
      </c>
      <c r="J453" s="35" t="s">
        <v>2640</v>
      </c>
      <c r="K453" s="35" t="s">
        <v>1068</v>
      </c>
      <c r="L453" s="35" t="s">
        <v>2652</v>
      </c>
      <c r="M453" s="35" t="s">
        <v>25</v>
      </c>
      <c r="N453" s="35"/>
      <c r="O453" s="35">
        <v>9</v>
      </c>
      <c r="P453" s="35" t="s">
        <v>304</v>
      </c>
      <c r="Q453" s="35" t="s">
        <v>138</v>
      </c>
      <c r="R453" s="35">
        <v>30</v>
      </c>
      <c r="S453" s="35">
        <v>1</v>
      </c>
      <c r="T453" s="35">
        <v>1</v>
      </c>
    </row>
    <row r="454" spans="2:20" ht="30">
      <c r="B454" s="35" t="s">
        <v>687</v>
      </c>
      <c r="C454" s="35">
        <v>21.86</v>
      </c>
      <c r="D454" s="35">
        <v>3.93</v>
      </c>
      <c r="E454" s="35">
        <v>25.79</v>
      </c>
      <c r="I454" s="35" t="s">
        <v>361</v>
      </c>
      <c r="J454" s="35" t="s">
        <v>2640</v>
      </c>
      <c r="K454" s="35" t="s">
        <v>1068</v>
      </c>
      <c r="L454" s="35" t="s">
        <v>2652</v>
      </c>
      <c r="M454" s="35" t="s">
        <v>25</v>
      </c>
      <c r="N454" s="35"/>
      <c r="O454" s="35">
        <v>9</v>
      </c>
      <c r="P454" s="35" t="s">
        <v>304</v>
      </c>
      <c r="Q454" s="35" t="s">
        <v>138</v>
      </c>
      <c r="R454" s="35">
        <v>30</v>
      </c>
      <c r="S454" s="35">
        <v>1</v>
      </c>
      <c r="T454" s="35">
        <v>1</v>
      </c>
    </row>
    <row r="455" spans="2:20" ht="30">
      <c r="B455" s="35" t="s">
        <v>687</v>
      </c>
      <c r="C455" s="35">
        <v>17</v>
      </c>
      <c r="D455" s="35">
        <v>3.06</v>
      </c>
      <c r="E455" s="35">
        <v>20.059999999999999</v>
      </c>
      <c r="I455" s="35" t="s">
        <v>1638</v>
      </c>
      <c r="J455" s="35" t="s">
        <v>2640</v>
      </c>
      <c r="K455" s="35" t="s">
        <v>1068</v>
      </c>
      <c r="L455" s="35" t="s">
        <v>2652</v>
      </c>
      <c r="M455" s="35" t="s">
        <v>25</v>
      </c>
      <c r="N455" s="35"/>
      <c r="O455" s="35">
        <v>10</v>
      </c>
      <c r="P455" s="35" t="s">
        <v>304</v>
      </c>
      <c r="Q455" s="35" t="s">
        <v>138</v>
      </c>
      <c r="R455" s="35">
        <v>30</v>
      </c>
      <c r="S455" s="35">
        <v>1</v>
      </c>
      <c r="T455" s="35">
        <v>1</v>
      </c>
    </row>
    <row r="456" spans="2:20" ht="30">
      <c r="B456" s="35" t="s">
        <v>687</v>
      </c>
      <c r="C456" s="35">
        <v>1.03</v>
      </c>
      <c r="D456" s="35">
        <v>0.18</v>
      </c>
      <c r="E456" s="35">
        <v>1.21</v>
      </c>
      <c r="I456" s="35" t="s">
        <v>296</v>
      </c>
      <c r="J456" s="35" t="s">
        <v>2640</v>
      </c>
      <c r="K456" s="35" t="s">
        <v>1145</v>
      </c>
      <c r="L456" s="35" t="s">
        <v>1146</v>
      </c>
      <c r="M456" s="35" t="s">
        <v>25</v>
      </c>
      <c r="N456" s="35"/>
      <c r="O456" s="35">
        <v>10</v>
      </c>
      <c r="P456" s="35" t="s">
        <v>293</v>
      </c>
      <c r="Q456" s="35" t="s">
        <v>138</v>
      </c>
      <c r="R456" s="35">
        <v>183.65</v>
      </c>
      <c r="S456" s="35">
        <v>1</v>
      </c>
      <c r="T456" s="35">
        <v>1</v>
      </c>
    </row>
    <row r="457" spans="2:20" ht="30">
      <c r="B457" s="35" t="s">
        <v>697</v>
      </c>
      <c r="C457" s="35">
        <v>900</v>
      </c>
      <c r="D457" s="35">
        <v>162</v>
      </c>
      <c r="E457" s="35">
        <v>1062</v>
      </c>
      <c r="I457" s="35" t="s">
        <v>613</v>
      </c>
      <c r="J457" s="35" t="s">
        <v>2640</v>
      </c>
      <c r="K457" s="35" t="s">
        <v>1239</v>
      </c>
      <c r="L457" s="35" t="s">
        <v>2652</v>
      </c>
      <c r="M457" s="35" t="s">
        <v>25</v>
      </c>
      <c r="N457" s="35"/>
      <c r="O457" s="35">
        <v>10</v>
      </c>
      <c r="P457" s="35" t="s">
        <v>612</v>
      </c>
      <c r="Q457" s="35" t="s">
        <v>138</v>
      </c>
      <c r="R457" s="35">
        <v>61</v>
      </c>
      <c r="S457" s="35">
        <v>1</v>
      </c>
      <c r="T457" s="35">
        <v>1</v>
      </c>
    </row>
    <row r="458" spans="2:20" ht="45">
      <c r="B458" s="35" t="s">
        <v>696</v>
      </c>
      <c r="C458" s="35">
        <v>240</v>
      </c>
      <c r="D458" s="35">
        <v>43.2</v>
      </c>
      <c r="E458" s="35">
        <v>283.2</v>
      </c>
      <c r="I458" s="35" t="s">
        <v>496</v>
      </c>
      <c r="J458" s="35" t="s">
        <v>2640</v>
      </c>
      <c r="K458" s="35" t="s">
        <v>1068</v>
      </c>
      <c r="L458" s="35" t="s">
        <v>2652</v>
      </c>
      <c r="M458" s="35" t="s">
        <v>25</v>
      </c>
      <c r="N458" s="35"/>
      <c r="O458" s="35">
        <v>10</v>
      </c>
      <c r="P458" s="35" t="s">
        <v>495</v>
      </c>
      <c r="Q458" s="35" t="s">
        <v>138</v>
      </c>
      <c r="R458" s="35">
        <v>88</v>
      </c>
      <c r="S458" s="35">
        <v>1</v>
      </c>
      <c r="T458" s="35">
        <v>1</v>
      </c>
    </row>
    <row r="459" spans="2:20" ht="30">
      <c r="B459" s="35" t="s">
        <v>698</v>
      </c>
      <c r="C459" s="35">
        <v>500</v>
      </c>
      <c r="D459" s="35">
        <v>90</v>
      </c>
      <c r="E459" s="35">
        <v>590</v>
      </c>
      <c r="I459" s="35" t="s">
        <v>294</v>
      </c>
      <c r="J459" s="35" t="s">
        <v>2640</v>
      </c>
      <c r="K459" s="35" t="s">
        <v>1145</v>
      </c>
      <c r="L459" s="35" t="s">
        <v>1146</v>
      </c>
      <c r="M459" s="35" t="s">
        <v>25</v>
      </c>
      <c r="N459" s="35"/>
      <c r="O459" s="35">
        <v>10</v>
      </c>
      <c r="P459" s="35" t="s">
        <v>293</v>
      </c>
      <c r="Q459" s="35" t="s">
        <v>138</v>
      </c>
      <c r="R459" s="35">
        <v>73.89</v>
      </c>
      <c r="S459" s="35">
        <v>1</v>
      </c>
      <c r="T459" s="35">
        <v>1</v>
      </c>
    </row>
    <row r="460" spans="2:20" ht="30">
      <c r="B460" s="35" t="s">
        <v>694</v>
      </c>
      <c r="C460" s="35">
        <v>279.66000000000003</v>
      </c>
      <c r="D460" s="35">
        <v>50.34</v>
      </c>
      <c r="E460" s="35">
        <v>330</v>
      </c>
      <c r="I460" s="35" t="s">
        <v>1612</v>
      </c>
      <c r="J460" s="35" t="s">
        <v>2643</v>
      </c>
      <c r="K460" s="35" t="s">
        <v>1973</v>
      </c>
      <c r="L460" s="35" t="s">
        <v>2652</v>
      </c>
      <c r="M460" s="35" t="s">
        <v>25</v>
      </c>
      <c r="N460" s="35"/>
      <c r="O460" s="35">
        <v>10</v>
      </c>
      <c r="P460" s="35" t="s">
        <v>192</v>
      </c>
      <c r="Q460" s="35" t="s">
        <v>138</v>
      </c>
      <c r="R460" s="35">
        <v>101.69</v>
      </c>
      <c r="S460" s="35">
        <v>1</v>
      </c>
      <c r="T460" s="35">
        <v>1</v>
      </c>
    </row>
    <row r="461" spans="2:20" ht="30">
      <c r="B461" s="35" t="s">
        <v>691</v>
      </c>
      <c r="C461" s="35">
        <v>50</v>
      </c>
      <c r="D461" s="35">
        <v>9</v>
      </c>
      <c r="E461" s="35">
        <v>59</v>
      </c>
      <c r="I461" s="35" t="s">
        <v>208</v>
      </c>
      <c r="J461" s="35" t="s">
        <v>2640</v>
      </c>
      <c r="K461" s="35" t="s">
        <v>1068</v>
      </c>
      <c r="L461" s="35" t="s">
        <v>2652</v>
      </c>
      <c r="M461" s="35" t="s">
        <v>25</v>
      </c>
      <c r="N461" s="35"/>
      <c r="O461" s="35">
        <v>10</v>
      </c>
      <c r="P461" s="35" t="s">
        <v>207</v>
      </c>
      <c r="Q461" s="35" t="s">
        <v>138</v>
      </c>
      <c r="R461" s="35">
        <v>127.8</v>
      </c>
      <c r="S461" s="35">
        <v>1</v>
      </c>
      <c r="T461" s="35">
        <v>1</v>
      </c>
    </row>
    <row r="462" spans="2:20" ht="30">
      <c r="B462" s="35" t="s">
        <v>699</v>
      </c>
      <c r="C462" s="35">
        <v>101.69</v>
      </c>
      <c r="D462" s="35">
        <v>18.309999999999999</v>
      </c>
      <c r="E462" s="35">
        <v>120</v>
      </c>
      <c r="I462" s="35" t="s">
        <v>1663</v>
      </c>
      <c r="J462" s="35" t="s">
        <v>2643</v>
      </c>
      <c r="K462" s="35" t="s">
        <v>2001</v>
      </c>
      <c r="L462" s="35" t="s">
        <v>149</v>
      </c>
      <c r="M462" s="35" t="s">
        <v>25</v>
      </c>
      <c r="N462" s="35"/>
      <c r="O462" s="35">
        <v>9</v>
      </c>
      <c r="P462" s="35" t="s">
        <v>387</v>
      </c>
      <c r="Q462" s="35" t="s">
        <v>1045</v>
      </c>
      <c r="R462" s="35">
        <v>20.25</v>
      </c>
      <c r="S462" s="35">
        <v>1</v>
      </c>
      <c r="T462" s="35">
        <v>1</v>
      </c>
    </row>
    <row r="463" spans="2:20" ht="45">
      <c r="B463" s="35" t="s">
        <v>704</v>
      </c>
      <c r="C463" s="35">
        <v>8.4700000000000006</v>
      </c>
      <c r="D463" s="35">
        <v>1.53</v>
      </c>
      <c r="E463" s="35">
        <v>10</v>
      </c>
      <c r="I463" s="35" t="s">
        <v>1663</v>
      </c>
      <c r="J463" s="35" t="s">
        <v>2643</v>
      </c>
      <c r="K463" s="35" t="s">
        <v>93</v>
      </c>
      <c r="L463" s="35" t="s">
        <v>1040</v>
      </c>
      <c r="M463" s="35" t="s">
        <v>25</v>
      </c>
      <c r="N463" s="35"/>
      <c r="O463" s="35">
        <v>9</v>
      </c>
      <c r="P463" s="35" t="s">
        <v>387</v>
      </c>
      <c r="Q463" s="35" t="s">
        <v>138</v>
      </c>
      <c r="R463" s="35">
        <v>8.39</v>
      </c>
      <c r="S463" s="35">
        <v>1</v>
      </c>
      <c r="T463" s="35">
        <v>1</v>
      </c>
    </row>
    <row r="464" spans="2:20" ht="30">
      <c r="B464" s="35" t="s">
        <v>704</v>
      </c>
      <c r="C464" s="35">
        <v>12.71</v>
      </c>
      <c r="D464" s="35">
        <v>2.29</v>
      </c>
      <c r="E464" s="35">
        <v>15</v>
      </c>
      <c r="I464" s="35" t="s">
        <v>1663</v>
      </c>
      <c r="J464" s="35" t="s">
        <v>2643</v>
      </c>
      <c r="K464" s="35" t="s">
        <v>2002</v>
      </c>
      <c r="L464" s="35" t="s">
        <v>149</v>
      </c>
      <c r="M464" s="35" t="s">
        <v>25</v>
      </c>
      <c r="N464" s="35"/>
      <c r="O464" s="35">
        <v>9</v>
      </c>
      <c r="P464" s="35" t="s">
        <v>387</v>
      </c>
      <c r="Q464" s="35" t="s">
        <v>138</v>
      </c>
      <c r="R464" s="35">
        <v>9.4700000000000006</v>
      </c>
      <c r="S464" s="35">
        <v>1</v>
      </c>
      <c r="T464" s="35">
        <v>1</v>
      </c>
    </row>
    <row r="465" spans="2:20" ht="45">
      <c r="B465" s="35" t="s">
        <v>704</v>
      </c>
      <c r="C465" s="35">
        <v>12.71</v>
      </c>
      <c r="D465" s="35">
        <v>2.29</v>
      </c>
      <c r="E465" s="35">
        <v>15</v>
      </c>
      <c r="I465" s="35" t="s">
        <v>1652</v>
      </c>
      <c r="J465" s="35" t="s">
        <v>2640</v>
      </c>
      <c r="K465" s="35" t="s">
        <v>93</v>
      </c>
      <c r="L465" s="35" t="s">
        <v>2645</v>
      </c>
      <c r="M465" s="35" t="s">
        <v>25</v>
      </c>
      <c r="N465" s="35"/>
      <c r="O465" s="35">
        <v>9</v>
      </c>
      <c r="P465" s="35" t="s">
        <v>357</v>
      </c>
      <c r="Q465" s="35" t="s">
        <v>138</v>
      </c>
      <c r="R465" s="35">
        <v>28.82</v>
      </c>
      <c r="S465" s="35">
        <v>1</v>
      </c>
      <c r="T465" s="35">
        <v>1</v>
      </c>
    </row>
    <row r="466" spans="2:20" ht="60">
      <c r="B466" s="35" t="s">
        <v>704</v>
      </c>
      <c r="C466" s="35">
        <v>2.12</v>
      </c>
      <c r="D466" s="35">
        <v>0.38</v>
      </c>
      <c r="E466" s="35">
        <v>2.5</v>
      </c>
      <c r="I466" s="35" t="s">
        <v>1652</v>
      </c>
      <c r="J466" s="35" t="s">
        <v>2640</v>
      </c>
      <c r="K466" s="35" t="s">
        <v>1140</v>
      </c>
      <c r="L466" s="35" t="s">
        <v>1141</v>
      </c>
      <c r="M466" s="35" t="s">
        <v>25</v>
      </c>
      <c r="N466" s="35"/>
      <c r="O466" s="35">
        <v>9</v>
      </c>
      <c r="P466" s="35" t="s">
        <v>357</v>
      </c>
      <c r="Q466" s="35" t="s">
        <v>138</v>
      </c>
      <c r="R466" s="35">
        <v>547.16</v>
      </c>
      <c r="S466" s="35">
        <v>1</v>
      </c>
      <c r="T466" s="35">
        <v>4</v>
      </c>
    </row>
    <row r="467" spans="2:20" ht="30">
      <c r="B467" s="35" t="s">
        <v>704</v>
      </c>
      <c r="C467" s="35">
        <v>63.56</v>
      </c>
      <c r="D467" s="35">
        <v>11.44</v>
      </c>
      <c r="E467" s="35">
        <v>75</v>
      </c>
      <c r="I467" s="35" t="s">
        <v>550</v>
      </c>
      <c r="J467" s="35" t="s">
        <v>2639</v>
      </c>
      <c r="K467" s="35" t="s">
        <v>1145</v>
      </c>
      <c r="L467" s="35" t="s">
        <v>1146</v>
      </c>
      <c r="M467" s="35" t="s">
        <v>25</v>
      </c>
      <c r="N467" s="35"/>
      <c r="O467" s="35">
        <v>9</v>
      </c>
      <c r="P467" s="35" t="s">
        <v>293</v>
      </c>
      <c r="Q467" s="35" t="s">
        <v>138</v>
      </c>
      <c r="R467" s="35">
        <v>190.41</v>
      </c>
      <c r="S467" s="35">
        <v>1</v>
      </c>
      <c r="T467" s="35">
        <v>1</v>
      </c>
    </row>
    <row r="468" spans="2:20" ht="30">
      <c r="B468" s="35" t="s">
        <v>704</v>
      </c>
      <c r="C468" s="35">
        <v>24.49</v>
      </c>
      <c r="D468" s="35">
        <v>4.41</v>
      </c>
      <c r="E468" s="35">
        <v>28.9</v>
      </c>
      <c r="I468" s="35" t="s">
        <v>335</v>
      </c>
      <c r="J468" s="35" t="s">
        <v>2639</v>
      </c>
      <c r="K468" s="35" t="s">
        <v>1145</v>
      </c>
      <c r="L468" s="35" t="s">
        <v>1146</v>
      </c>
      <c r="M468" s="35" t="s">
        <v>25</v>
      </c>
      <c r="N468" s="35"/>
      <c r="O468" s="35">
        <v>9</v>
      </c>
      <c r="P468" s="35" t="s">
        <v>334</v>
      </c>
      <c r="Q468" s="35" t="s">
        <v>138</v>
      </c>
      <c r="R468" s="35">
        <v>241.11</v>
      </c>
      <c r="S468" s="35">
        <v>1</v>
      </c>
      <c r="T468" s="35">
        <v>1</v>
      </c>
    </row>
    <row r="469" spans="2:20" ht="30">
      <c r="B469" s="35" t="s">
        <v>704</v>
      </c>
      <c r="C469" s="35">
        <v>12.71</v>
      </c>
      <c r="D469" s="35">
        <v>2.29</v>
      </c>
      <c r="E469" s="35">
        <v>15</v>
      </c>
      <c r="I469" s="35" t="s">
        <v>1711</v>
      </c>
      <c r="J469" s="35" t="s">
        <v>2640</v>
      </c>
      <c r="K469" s="35" t="s">
        <v>1145</v>
      </c>
      <c r="L469" s="35" t="s">
        <v>1146</v>
      </c>
      <c r="M469" s="35" t="s">
        <v>25</v>
      </c>
      <c r="N469" s="35"/>
      <c r="O469" s="35">
        <v>10</v>
      </c>
      <c r="P469" s="35" t="s">
        <v>334</v>
      </c>
      <c r="Q469" s="35" t="s">
        <v>138</v>
      </c>
      <c r="R469" s="35">
        <v>250.03</v>
      </c>
      <c r="S469" s="35">
        <v>1</v>
      </c>
      <c r="T469" s="35">
        <v>1</v>
      </c>
    </row>
    <row r="470" spans="2:20" ht="30">
      <c r="B470" s="35" t="s">
        <v>704</v>
      </c>
      <c r="C470" s="35">
        <v>8.4700000000000006</v>
      </c>
      <c r="D470" s="35">
        <v>1.53</v>
      </c>
      <c r="E470" s="35">
        <v>10</v>
      </c>
      <c r="I470" s="35" t="s">
        <v>1689</v>
      </c>
      <c r="J470" s="35" t="s">
        <v>2640</v>
      </c>
      <c r="K470" s="35" t="s">
        <v>1145</v>
      </c>
      <c r="L470" s="35" t="s">
        <v>1146</v>
      </c>
      <c r="M470" s="35" t="s">
        <v>25</v>
      </c>
      <c r="N470" s="35"/>
      <c r="O470" s="35">
        <v>9</v>
      </c>
      <c r="P470" s="35" t="s">
        <v>314</v>
      </c>
      <c r="Q470" s="35" t="s">
        <v>138</v>
      </c>
      <c r="R470" s="35">
        <v>195.05</v>
      </c>
      <c r="S470" s="35">
        <v>1</v>
      </c>
      <c r="T470" s="35">
        <v>1</v>
      </c>
    </row>
    <row r="471" spans="2:20" ht="30">
      <c r="B471" s="35" t="s">
        <v>702</v>
      </c>
      <c r="C471" s="35">
        <v>36.020000000000003</v>
      </c>
      <c r="D471" s="35">
        <v>6.48</v>
      </c>
      <c r="E471" s="35">
        <v>42.5</v>
      </c>
      <c r="I471" s="35" t="s">
        <v>1682</v>
      </c>
      <c r="J471" s="35" t="s">
        <v>2640</v>
      </c>
      <c r="K471" s="35" t="s">
        <v>1145</v>
      </c>
      <c r="L471" s="35" t="s">
        <v>1146</v>
      </c>
      <c r="M471" s="35" t="s">
        <v>25</v>
      </c>
      <c r="N471" s="35"/>
      <c r="O471" s="35">
        <v>9</v>
      </c>
      <c r="P471" s="35" t="s">
        <v>314</v>
      </c>
      <c r="Q471" s="35" t="s">
        <v>138</v>
      </c>
      <c r="R471" s="35">
        <v>198.93</v>
      </c>
      <c r="S471" s="35">
        <v>1</v>
      </c>
      <c r="T471" s="35">
        <v>1</v>
      </c>
    </row>
    <row r="472" spans="2:20" ht="30">
      <c r="B472" s="35" t="s">
        <v>702</v>
      </c>
      <c r="C472" s="35">
        <v>33.049999999999997</v>
      </c>
      <c r="D472" s="35">
        <v>5.95</v>
      </c>
      <c r="E472" s="35">
        <v>39</v>
      </c>
      <c r="I472" s="35" t="s">
        <v>1654</v>
      </c>
      <c r="J472" s="35" t="s">
        <v>2640</v>
      </c>
      <c r="K472" s="35" t="s">
        <v>1145</v>
      </c>
      <c r="L472" s="35" t="s">
        <v>1146</v>
      </c>
      <c r="M472" s="35" t="s">
        <v>25</v>
      </c>
      <c r="N472" s="35"/>
      <c r="O472" s="35">
        <v>9</v>
      </c>
      <c r="P472" s="35" t="s">
        <v>314</v>
      </c>
      <c r="Q472" s="35" t="s">
        <v>138</v>
      </c>
      <c r="R472" s="35">
        <v>181.26</v>
      </c>
      <c r="S472" s="35">
        <v>1</v>
      </c>
      <c r="T472" s="35">
        <v>1</v>
      </c>
    </row>
    <row r="473" spans="2:20" ht="45">
      <c r="B473" s="35" t="s">
        <v>702</v>
      </c>
      <c r="C473" s="35">
        <v>6.78</v>
      </c>
      <c r="D473" s="35">
        <v>1.22</v>
      </c>
      <c r="E473" s="35">
        <v>8</v>
      </c>
      <c r="I473" s="35" t="s">
        <v>1658</v>
      </c>
      <c r="J473" s="35" t="s">
        <v>2640</v>
      </c>
      <c r="K473" s="35" t="s">
        <v>1569</v>
      </c>
      <c r="L473" s="35" t="s">
        <v>1040</v>
      </c>
      <c r="M473" s="35" t="s">
        <v>25</v>
      </c>
      <c r="N473" s="35"/>
      <c r="O473" s="35">
        <v>9</v>
      </c>
      <c r="P473" s="35" t="s">
        <v>267</v>
      </c>
      <c r="Q473" s="35" t="s">
        <v>1045</v>
      </c>
      <c r="R473" s="35">
        <v>87.29</v>
      </c>
      <c r="S473" s="35">
        <v>1</v>
      </c>
      <c r="T473" s="35">
        <v>1</v>
      </c>
    </row>
    <row r="474" spans="2:20" ht="45">
      <c r="B474" s="35" t="s">
        <v>709</v>
      </c>
      <c r="C474" s="35">
        <v>81.36</v>
      </c>
      <c r="D474" s="35">
        <v>14.64</v>
      </c>
      <c r="E474" s="35">
        <v>96</v>
      </c>
      <c r="I474" s="35" t="s">
        <v>1637</v>
      </c>
      <c r="J474" s="35" t="s">
        <v>2640</v>
      </c>
      <c r="K474" s="35" t="s">
        <v>1569</v>
      </c>
      <c r="L474" s="35" t="s">
        <v>1040</v>
      </c>
      <c r="M474" s="35" t="s">
        <v>25</v>
      </c>
      <c r="N474" s="35"/>
      <c r="O474" s="35">
        <v>10</v>
      </c>
      <c r="P474" s="35" t="s">
        <v>267</v>
      </c>
      <c r="Q474" s="35" t="s">
        <v>1045</v>
      </c>
      <c r="R474" s="35">
        <v>87.29</v>
      </c>
      <c r="S474" s="35">
        <v>1</v>
      </c>
      <c r="T474" s="35">
        <v>1</v>
      </c>
    </row>
    <row r="475" spans="2:20" ht="45">
      <c r="B475" s="35" t="s">
        <v>710</v>
      </c>
      <c r="C475" s="35">
        <v>50.85</v>
      </c>
      <c r="D475" s="35">
        <v>9.15</v>
      </c>
      <c r="E475" s="35">
        <v>60</v>
      </c>
      <c r="I475" s="35" t="s">
        <v>1634</v>
      </c>
      <c r="J475" s="35" t="s">
        <v>2640</v>
      </c>
      <c r="K475" s="35" t="s">
        <v>1569</v>
      </c>
      <c r="L475" s="35" t="s">
        <v>1040</v>
      </c>
      <c r="M475" s="35" t="s">
        <v>25</v>
      </c>
      <c r="N475" s="35"/>
      <c r="O475" s="35">
        <v>10</v>
      </c>
      <c r="P475" s="35" t="s">
        <v>267</v>
      </c>
      <c r="Q475" s="35" t="s">
        <v>1045</v>
      </c>
      <c r="R475" s="35">
        <v>221.82</v>
      </c>
      <c r="S475" s="35">
        <v>1</v>
      </c>
      <c r="T475" s="35">
        <v>1</v>
      </c>
    </row>
    <row r="476" spans="2:20" ht="45">
      <c r="B476" s="35" t="s">
        <v>710</v>
      </c>
      <c r="C476" s="35">
        <v>7.54</v>
      </c>
      <c r="D476" s="35">
        <v>1.36</v>
      </c>
      <c r="E476" s="35">
        <v>8.9</v>
      </c>
      <c r="I476" s="35" t="s">
        <v>1704</v>
      </c>
      <c r="J476" s="35" t="s">
        <v>2647</v>
      </c>
      <c r="K476" s="35" t="s">
        <v>2218</v>
      </c>
      <c r="L476" s="35" t="s">
        <v>2645</v>
      </c>
      <c r="M476" s="35" t="s">
        <v>25</v>
      </c>
      <c r="N476" s="35"/>
      <c r="O476" s="35">
        <v>7</v>
      </c>
      <c r="P476" s="35" t="s">
        <v>92</v>
      </c>
      <c r="Q476" s="35" t="s">
        <v>138</v>
      </c>
      <c r="R476" s="35">
        <v>2415.25</v>
      </c>
      <c r="S476" s="35">
        <v>1</v>
      </c>
      <c r="T476" s="35">
        <v>15000</v>
      </c>
    </row>
    <row r="477" spans="2:20" ht="45">
      <c r="B477" s="35" t="s">
        <v>707</v>
      </c>
      <c r="C477" s="35">
        <v>161.02000000000001</v>
      </c>
      <c r="D477" s="35">
        <v>28.98</v>
      </c>
      <c r="E477" s="35">
        <v>190</v>
      </c>
      <c r="I477" s="35" t="s">
        <v>1697</v>
      </c>
      <c r="J477" s="35" t="s">
        <v>2647</v>
      </c>
      <c r="K477" s="35" t="s">
        <v>2218</v>
      </c>
      <c r="L477" s="35" t="s">
        <v>2645</v>
      </c>
      <c r="M477" s="35" t="s">
        <v>25</v>
      </c>
      <c r="N477" s="35"/>
      <c r="O477" s="35">
        <v>8</v>
      </c>
      <c r="P477" s="35" t="s">
        <v>92</v>
      </c>
      <c r="Q477" s="35" t="s">
        <v>138</v>
      </c>
      <c r="R477" s="35">
        <v>805.08</v>
      </c>
      <c r="S477" s="35">
        <v>1</v>
      </c>
      <c r="T477" s="35">
        <v>5000</v>
      </c>
    </row>
    <row r="478" spans="2:20" ht="45">
      <c r="B478" s="35" t="s">
        <v>707</v>
      </c>
      <c r="C478" s="35">
        <v>161.02000000000001</v>
      </c>
      <c r="D478" s="35">
        <v>28.98</v>
      </c>
      <c r="E478" s="35">
        <v>190</v>
      </c>
      <c r="I478" s="35" t="s">
        <v>1629</v>
      </c>
      <c r="J478" s="35" t="s">
        <v>2124</v>
      </c>
      <c r="K478" s="35" t="s">
        <v>1091</v>
      </c>
      <c r="L478" s="35" t="s">
        <v>1040</v>
      </c>
      <c r="M478" s="35" t="s">
        <v>25</v>
      </c>
      <c r="N478" s="35"/>
      <c r="O478" s="35">
        <v>10</v>
      </c>
      <c r="P478" s="35" t="s">
        <v>251</v>
      </c>
      <c r="Q478" s="35" t="s">
        <v>138</v>
      </c>
      <c r="R478" s="35">
        <v>50.85</v>
      </c>
      <c r="S478" s="35">
        <v>1</v>
      </c>
      <c r="T478" s="35">
        <v>1</v>
      </c>
    </row>
    <row r="479" spans="2:20" ht="45">
      <c r="B479" s="35" t="s">
        <v>707</v>
      </c>
      <c r="C479" s="35">
        <v>161.02000000000001</v>
      </c>
      <c r="D479" s="35">
        <v>28.98</v>
      </c>
      <c r="E479" s="35">
        <v>190</v>
      </c>
      <c r="I479" s="35" t="s">
        <v>1657</v>
      </c>
      <c r="J479" s="35" t="s">
        <v>2640</v>
      </c>
      <c r="K479" s="35" t="s">
        <v>1052</v>
      </c>
      <c r="L479" s="35" t="s">
        <v>1040</v>
      </c>
      <c r="M479" s="35" t="s">
        <v>25</v>
      </c>
      <c r="N479" s="35"/>
      <c r="O479" s="35">
        <v>9</v>
      </c>
      <c r="P479" s="35" t="s">
        <v>267</v>
      </c>
      <c r="Q479" s="35" t="s">
        <v>1045</v>
      </c>
      <c r="R479" s="35">
        <v>168.64</v>
      </c>
      <c r="S479" s="35">
        <v>1</v>
      </c>
      <c r="T479" s="35">
        <v>1</v>
      </c>
    </row>
    <row r="480" spans="2:20" ht="30">
      <c r="B480" s="35" t="s">
        <v>707</v>
      </c>
      <c r="C480" s="35">
        <v>161.02000000000001</v>
      </c>
      <c r="D480" s="35">
        <v>28.98</v>
      </c>
      <c r="E480" s="35">
        <v>190</v>
      </c>
      <c r="I480" s="35" t="s">
        <v>2135</v>
      </c>
      <c r="J480" s="35" t="s">
        <v>2640</v>
      </c>
      <c r="K480" s="35" t="s">
        <v>2653</v>
      </c>
      <c r="L480" s="35" t="s">
        <v>1287</v>
      </c>
      <c r="M480" s="35" t="s">
        <v>25</v>
      </c>
      <c r="N480" s="35"/>
      <c r="O480" s="35">
        <v>8</v>
      </c>
      <c r="P480" s="35" t="s">
        <v>514</v>
      </c>
      <c r="Q480" s="35" t="s">
        <v>138</v>
      </c>
      <c r="R480" s="35">
        <v>238.98</v>
      </c>
      <c r="S480" s="35">
        <v>1</v>
      </c>
      <c r="T480" s="35">
        <v>1</v>
      </c>
    </row>
    <row r="481" spans="2:20" ht="60">
      <c r="B481" s="35" t="s">
        <v>707</v>
      </c>
      <c r="C481" s="35">
        <v>161.02000000000001</v>
      </c>
      <c r="D481" s="35">
        <v>28.98</v>
      </c>
      <c r="E481" s="35">
        <v>190</v>
      </c>
      <c r="I481" s="35" t="s">
        <v>2136</v>
      </c>
      <c r="J481" s="35" t="s">
        <v>2640</v>
      </c>
      <c r="K481" s="35" t="s">
        <v>2041</v>
      </c>
      <c r="L481" s="35" t="s">
        <v>1141</v>
      </c>
      <c r="M481" s="35" t="s">
        <v>25</v>
      </c>
      <c r="N481" s="35"/>
      <c r="O481" s="35">
        <v>8</v>
      </c>
      <c r="P481" s="35" t="s">
        <v>535</v>
      </c>
      <c r="Q481" s="35" t="s">
        <v>138</v>
      </c>
      <c r="R481" s="35">
        <v>14.13</v>
      </c>
      <c r="S481" s="35">
        <v>1</v>
      </c>
      <c r="T481" s="35">
        <v>3</v>
      </c>
    </row>
    <row r="482" spans="2:20" ht="45">
      <c r="B482" s="35" t="s">
        <v>707</v>
      </c>
      <c r="C482" s="35">
        <v>161.02000000000001</v>
      </c>
      <c r="D482" s="35">
        <v>28.98</v>
      </c>
      <c r="E482" s="35">
        <v>190</v>
      </c>
      <c r="I482" s="35" t="s">
        <v>2136</v>
      </c>
      <c r="J482" s="35" t="s">
        <v>2640</v>
      </c>
      <c r="K482" s="35" t="s">
        <v>2301</v>
      </c>
      <c r="L482" s="35" t="s">
        <v>149</v>
      </c>
      <c r="M482" s="35" t="s">
        <v>25</v>
      </c>
      <c r="N482" s="35"/>
      <c r="O482" s="35">
        <v>8</v>
      </c>
      <c r="P482" s="35" t="s">
        <v>535</v>
      </c>
      <c r="Q482" s="35" t="s">
        <v>138</v>
      </c>
      <c r="R482" s="35">
        <v>48.14</v>
      </c>
      <c r="S482" s="35">
        <v>1</v>
      </c>
      <c r="T482" s="35">
        <v>2</v>
      </c>
    </row>
    <row r="483" spans="2:20" ht="45">
      <c r="B483" s="35" t="s">
        <v>707</v>
      </c>
      <c r="C483" s="35">
        <v>161.02000000000001</v>
      </c>
      <c r="D483" s="35">
        <v>28.98</v>
      </c>
      <c r="E483" s="35">
        <v>190</v>
      </c>
      <c r="I483" s="35" t="s">
        <v>2136</v>
      </c>
      <c r="J483" s="35" t="s">
        <v>2640</v>
      </c>
      <c r="K483" s="35" t="s">
        <v>2039</v>
      </c>
      <c r="L483" s="35" t="s">
        <v>149</v>
      </c>
      <c r="M483" s="35" t="s">
        <v>25</v>
      </c>
      <c r="N483" s="35"/>
      <c r="O483" s="35">
        <v>8</v>
      </c>
      <c r="P483" s="35" t="s">
        <v>535</v>
      </c>
      <c r="Q483" s="35" t="s">
        <v>138</v>
      </c>
      <c r="R483" s="35">
        <v>10.59</v>
      </c>
      <c r="S483" s="35">
        <v>1</v>
      </c>
      <c r="T483" s="35">
        <v>3</v>
      </c>
    </row>
    <row r="484" spans="2:20" ht="60">
      <c r="B484" s="35" t="s">
        <v>713</v>
      </c>
      <c r="C484" s="35">
        <v>500</v>
      </c>
      <c r="D484" s="35">
        <v>90</v>
      </c>
      <c r="E484" s="35">
        <v>590</v>
      </c>
      <c r="I484" s="35" t="s">
        <v>2136</v>
      </c>
      <c r="J484" s="35" t="s">
        <v>2640</v>
      </c>
      <c r="K484" s="35" t="s">
        <v>2044</v>
      </c>
      <c r="L484" s="35" t="s">
        <v>1141</v>
      </c>
      <c r="M484" s="35" t="s">
        <v>25</v>
      </c>
      <c r="N484" s="35"/>
      <c r="O484" s="35">
        <v>8</v>
      </c>
      <c r="P484" s="35" t="s">
        <v>535</v>
      </c>
      <c r="Q484" s="35" t="s">
        <v>138</v>
      </c>
      <c r="R484" s="35">
        <v>8.25</v>
      </c>
      <c r="S484" s="35">
        <v>1</v>
      </c>
      <c r="T484" s="35">
        <v>3</v>
      </c>
    </row>
    <row r="485" spans="2:20" ht="45">
      <c r="B485" s="35" t="s">
        <v>713</v>
      </c>
      <c r="C485" s="35">
        <v>400</v>
      </c>
      <c r="D485" s="35">
        <v>72</v>
      </c>
      <c r="E485" s="35">
        <v>472</v>
      </c>
      <c r="I485" s="35" t="s">
        <v>2136</v>
      </c>
      <c r="J485" s="35" t="s">
        <v>2640</v>
      </c>
      <c r="K485" s="35" t="s">
        <v>2047</v>
      </c>
      <c r="L485" s="35" t="s">
        <v>149</v>
      </c>
      <c r="M485" s="35" t="s">
        <v>25</v>
      </c>
      <c r="N485" s="35"/>
      <c r="O485" s="35">
        <v>8</v>
      </c>
      <c r="P485" s="35" t="s">
        <v>535</v>
      </c>
      <c r="Q485" s="35" t="s">
        <v>138</v>
      </c>
      <c r="R485" s="35">
        <v>26.6</v>
      </c>
      <c r="S485" s="35">
        <v>3</v>
      </c>
      <c r="T485" s="35">
        <v>3</v>
      </c>
    </row>
    <row r="486" spans="2:20" ht="60">
      <c r="B486" s="35" t="s">
        <v>717</v>
      </c>
      <c r="C486" s="35">
        <v>86.44</v>
      </c>
      <c r="D486" s="35">
        <v>15.56</v>
      </c>
      <c r="E486" s="35">
        <v>102</v>
      </c>
      <c r="I486" s="35" t="s">
        <v>2136</v>
      </c>
      <c r="J486" s="35" t="s">
        <v>2640</v>
      </c>
      <c r="K486" s="35" t="s">
        <v>2040</v>
      </c>
      <c r="L486" s="35" t="s">
        <v>1141</v>
      </c>
      <c r="M486" s="35" t="s">
        <v>25</v>
      </c>
      <c r="N486" s="35"/>
      <c r="O486" s="35">
        <v>8</v>
      </c>
      <c r="P486" s="35" t="s">
        <v>535</v>
      </c>
      <c r="Q486" s="35" t="s">
        <v>138</v>
      </c>
      <c r="R486" s="35">
        <v>8.1999999999999993</v>
      </c>
      <c r="S486" s="35">
        <v>3</v>
      </c>
      <c r="T486" s="35">
        <v>25</v>
      </c>
    </row>
    <row r="487" spans="2:20" ht="60">
      <c r="B487" s="35" t="s">
        <v>715</v>
      </c>
      <c r="C487" s="35">
        <v>25.33</v>
      </c>
      <c r="D487" s="35">
        <v>4.5599999999999996</v>
      </c>
      <c r="E487" s="35">
        <v>29.89</v>
      </c>
      <c r="I487" s="35" t="s">
        <v>2136</v>
      </c>
      <c r="J487" s="35" t="s">
        <v>2640</v>
      </c>
      <c r="K487" s="35" t="s">
        <v>2046</v>
      </c>
      <c r="L487" s="35" t="s">
        <v>1141</v>
      </c>
      <c r="M487" s="35" t="s">
        <v>25</v>
      </c>
      <c r="N487" s="35"/>
      <c r="O487" s="35">
        <v>8</v>
      </c>
      <c r="P487" s="35" t="s">
        <v>535</v>
      </c>
      <c r="Q487" s="35" t="s">
        <v>138</v>
      </c>
      <c r="R487" s="35">
        <v>11.85</v>
      </c>
      <c r="S487" s="35">
        <v>3</v>
      </c>
      <c r="T487" s="35">
        <v>3</v>
      </c>
    </row>
    <row r="488" spans="2:20" ht="60">
      <c r="B488" s="35" t="s">
        <v>722</v>
      </c>
      <c r="C488" s="35">
        <v>5050</v>
      </c>
      <c r="D488" s="35">
        <v>909</v>
      </c>
      <c r="E488" s="35">
        <v>5959</v>
      </c>
      <c r="I488" s="35" t="s">
        <v>2136</v>
      </c>
      <c r="J488" s="35" t="s">
        <v>2640</v>
      </c>
      <c r="K488" s="35" t="s">
        <v>2045</v>
      </c>
      <c r="L488" s="35" t="s">
        <v>1141</v>
      </c>
      <c r="M488" s="35" t="s">
        <v>25</v>
      </c>
      <c r="N488" s="35"/>
      <c r="O488" s="35">
        <v>8</v>
      </c>
      <c r="P488" s="35" t="s">
        <v>535</v>
      </c>
      <c r="Q488" s="35" t="s">
        <v>138</v>
      </c>
      <c r="R488" s="35">
        <v>6.36</v>
      </c>
      <c r="S488" s="35">
        <v>1</v>
      </c>
      <c r="T488" s="35">
        <v>3</v>
      </c>
    </row>
    <row r="489" spans="2:20" ht="60">
      <c r="B489" s="35" t="s">
        <v>718</v>
      </c>
      <c r="C489" s="35">
        <v>364.41</v>
      </c>
      <c r="D489" s="35">
        <v>65.59</v>
      </c>
      <c r="E489" s="35">
        <v>430</v>
      </c>
      <c r="I489" s="35" t="s">
        <v>2136</v>
      </c>
      <c r="J489" s="35" t="s">
        <v>2640</v>
      </c>
      <c r="K489" s="35" t="s">
        <v>2043</v>
      </c>
      <c r="L489" s="35" t="s">
        <v>1141</v>
      </c>
      <c r="M489" s="35" t="s">
        <v>25</v>
      </c>
      <c r="N489" s="35"/>
      <c r="O489" s="35">
        <v>8</v>
      </c>
      <c r="P489" s="35" t="s">
        <v>535</v>
      </c>
      <c r="Q489" s="35" t="s">
        <v>138</v>
      </c>
      <c r="R489" s="35">
        <v>32.86</v>
      </c>
      <c r="S489" s="35">
        <v>1</v>
      </c>
      <c r="T489" s="35">
        <v>2</v>
      </c>
    </row>
    <row r="490" spans="2:20" ht="60">
      <c r="B490" s="35" t="s">
        <v>720</v>
      </c>
      <c r="C490" s="35">
        <v>220</v>
      </c>
      <c r="D490" s="35">
        <v>39.6</v>
      </c>
      <c r="E490" s="35">
        <v>259.60000000000002</v>
      </c>
      <c r="I490" s="35" t="s">
        <v>2136</v>
      </c>
      <c r="J490" s="35" t="s">
        <v>2640</v>
      </c>
      <c r="K490" s="35" t="s">
        <v>2042</v>
      </c>
      <c r="L490" s="35" t="s">
        <v>1141</v>
      </c>
      <c r="M490" s="35" t="s">
        <v>25</v>
      </c>
      <c r="N490" s="35"/>
      <c r="O490" s="35">
        <v>8</v>
      </c>
      <c r="P490" s="35" t="s">
        <v>535</v>
      </c>
      <c r="Q490" s="35" t="s">
        <v>138</v>
      </c>
      <c r="R490" s="35">
        <v>9.75</v>
      </c>
      <c r="S490" s="35">
        <v>1</v>
      </c>
      <c r="T490" s="35">
        <v>1</v>
      </c>
    </row>
    <row r="491" spans="2:20" ht="60">
      <c r="B491" s="35" t="s">
        <v>723</v>
      </c>
      <c r="C491" s="35">
        <v>2676.75</v>
      </c>
      <c r="D491" s="35">
        <v>481.82</v>
      </c>
      <c r="E491" s="35">
        <v>3158.57</v>
      </c>
      <c r="I491" s="35" t="s">
        <v>1677</v>
      </c>
      <c r="J491" s="35" t="s">
        <v>2640</v>
      </c>
      <c r="K491" s="35" t="s">
        <v>1557</v>
      </c>
      <c r="L491" s="35" t="s">
        <v>1112</v>
      </c>
      <c r="M491" s="35" t="s">
        <v>25</v>
      </c>
      <c r="N491" s="35"/>
      <c r="O491" s="35">
        <v>9</v>
      </c>
      <c r="P491" s="35" t="s">
        <v>348</v>
      </c>
      <c r="Q491" s="35" t="s">
        <v>138</v>
      </c>
      <c r="R491" s="35">
        <v>156.78</v>
      </c>
      <c r="S491" s="35">
        <v>1</v>
      </c>
      <c r="T491" s="35">
        <v>2</v>
      </c>
    </row>
    <row r="492" spans="2:20" ht="45">
      <c r="B492" s="35" t="s">
        <v>726</v>
      </c>
      <c r="C492" s="35">
        <v>600</v>
      </c>
      <c r="D492" s="35">
        <v>108</v>
      </c>
      <c r="E492" s="35">
        <v>708</v>
      </c>
      <c r="I492" s="35" t="s">
        <v>1677</v>
      </c>
      <c r="J492" s="35" t="s">
        <v>2640</v>
      </c>
      <c r="K492" s="35" t="s">
        <v>93</v>
      </c>
      <c r="L492" s="35" t="s">
        <v>1040</v>
      </c>
      <c r="M492" s="35" t="s">
        <v>25</v>
      </c>
      <c r="N492" s="35"/>
      <c r="O492" s="35">
        <v>9</v>
      </c>
      <c r="P492" s="35" t="s">
        <v>348</v>
      </c>
      <c r="Q492" s="35" t="s">
        <v>138</v>
      </c>
      <c r="R492" s="35">
        <v>12.71</v>
      </c>
      <c r="S492" s="35">
        <v>1</v>
      </c>
      <c r="T492" s="35">
        <v>1</v>
      </c>
    </row>
    <row r="493" spans="2:20" ht="30">
      <c r="B493" s="35" t="s">
        <v>727</v>
      </c>
      <c r="C493" s="35">
        <v>127.12</v>
      </c>
      <c r="D493" s="35">
        <v>22.88</v>
      </c>
      <c r="E493" s="35">
        <v>150</v>
      </c>
      <c r="I493" s="35" t="s">
        <v>1646</v>
      </c>
      <c r="J493" s="35" t="s">
        <v>2646</v>
      </c>
      <c r="K493" s="35" t="s">
        <v>1995</v>
      </c>
      <c r="L493" s="35" t="s">
        <v>1112</v>
      </c>
      <c r="M493" s="35" t="s">
        <v>25</v>
      </c>
      <c r="N493" s="35"/>
      <c r="O493" s="35">
        <v>9</v>
      </c>
      <c r="P493" s="35" t="s">
        <v>348</v>
      </c>
      <c r="Q493" s="35" t="s">
        <v>138</v>
      </c>
      <c r="R493" s="35">
        <v>538.14</v>
      </c>
      <c r="S493" s="35">
        <v>1</v>
      </c>
      <c r="T493" s="35">
        <v>1</v>
      </c>
    </row>
    <row r="494" spans="2:20" ht="45">
      <c r="B494" s="35" t="s">
        <v>727</v>
      </c>
      <c r="C494" s="35">
        <v>84.75</v>
      </c>
      <c r="D494" s="35">
        <v>15.26</v>
      </c>
      <c r="E494" s="35">
        <v>100.01</v>
      </c>
      <c r="I494" s="35" t="s">
        <v>1688</v>
      </c>
      <c r="J494" s="35"/>
      <c r="K494" s="35" t="s">
        <v>1823</v>
      </c>
      <c r="L494" s="35" t="s">
        <v>1268</v>
      </c>
      <c r="M494" s="35" t="s">
        <v>25</v>
      </c>
      <c r="N494" s="35"/>
      <c r="O494" s="35">
        <v>9</v>
      </c>
      <c r="P494" s="35" t="s">
        <v>348</v>
      </c>
      <c r="Q494" s="35" t="s">
        <v>138</v>
      </c>
      <c r="R494" s="35">
        <v>3355.93</v>
      </c>
      <c r="S494" s="35">
        <v>1</v>
      </c>
      <c r="T494" s="35">
        <v>2</v>
      </c>
    </row>
    <row r="495" spans="2:20" ht="45">
      <c r="B495" s="35" t="s">
        <v>729</v>
      </c>
      <c r="C495" s="35">
        <v>8000</v>
      </c>
      <c r="D495" s="35">
        <v>1440</v>
      </c>
      <c r="E495" s="35">
        <v>9440</v>
      </c>
      <c r="I495" s="35" t="s">
        <v>1688</v>
      </c>
      <c r="J495" s="35"/>
      <c r="K495" s="35" t="s">
        <v>1996</v>
      </c>
      <c r="L495" s="35" t="s">
        <v>1268</v>
      </c>
      <c r="M495" s="35" t="s">
        <v>25</v>
      </c>
      <c r="N495" s="35"/>
      <c r="O495" s="35">
        <v>9</v>
      </c>
      <c r="P495" s="35" t="s">
        <v>348</v>
      </c>
      <c r="Q495" s="35" t="s">
        <v>138</v>
      </c>
      <c r="R495" s="35">
        <v>233.98</v>
      </c>
      <c r="S495" s="35">
        <v>1</v>
      </c>
      <c r="T495" s="35">
        <v>1</v>
      </c>
    </row>
    <row r="496" spans="2:20" ht="45">
      <c r="B496" s="35" t="s">
        <v>729</v>
      </c>
      <c r="C496" s="35">
        <v>6720</v>
      </c>
      <c r="D496" s="35">
        <v>1209.5999999999999</v>
      </c>
      <c r="E496" s="35">
        <v>7929.6</v>
      </c>
      <c r="I496" s="35" t="s">
        <v>1688</v>
      </c>
      <c r="J496" s="35"/>
      <c r="K496" s="35" t="s">
        <v>1827</v>
      </c>
      <c r="L496" s="35" t="s">
        <v>1268</v>
      </c>
      <c r="M496" s="35" t="s">
        <v>25</v>
      </c>
      <c r="N496" s="35"/>
      <c r="O496" s="35">
        <v>9</v>
      </c>
      <c r="P496" s="35" t="s">
        <v>348</v>
      </c>
      <c r="Q496" s="35" t="s">
        <v>138</v>
      </c>
      <c r="R496" s="35">
        <v>0</v>
      </c>
      <c r="S496" s="35">
        <v>1</v>
      </c>
      <c r="T496" s="35">
        <v>2</v>
      </c>
    </row>
    <row r="497" spans="2:20" ht="45">
      <c r="B497" s="35" t="s">
        <v>729</v>
      </c>
      <c r="C497" s="35">
        <v>1280</v>
      </c>
      <c r="D497" s="35">
        <v>230.4</v>
      </c>
      <c r="E497" s="35">
        <v>1510.4</v>
      </c>
      <c r="I497" s="35" t="s">
        <v>1688</v>
      </c>
      <c r="J497" s="35"/>
      <c r="K497" s="35" t="s">
        <v>2034</v>
      </c>
      <c r="L497" s="35" t="s">
        <v>1268</v>
      </c>
      <c r="M497" s="35" t="s">
        <v>25</v>
      </c>
      <c r="N497" s="35"/>
      <c r="O497" s="35">
        <v>9</v>
      </c>
      <c r="P497" s="35" t="s">
        <v>348</v>
      </c>
      <c r="Q497" s="35" t="s">
        <v>138</v>
      </c>
      <c r="R497" s="35">
        <v>79.239999999999995</v>
      </c>
      <c r="S497" s="35">
        <v>1</v>
      </c>
      <c r="T497" s="35">
        <v>1</v>
      </c>
    </row>
    <row r="498" spans="2:20" ht="60">
      <c r="B498" s="35" t="s">
        <v>730</v>
      </c>
      <c r="C498" s="35">
        <v>1660</v>
      </c>
      <c r="D498" s="35">
        <v>298.8</v>
      </c>
      <c r="E498" s="35">
        <v>1958.8</v>
      </c>
      <c r="I498" s="35" t="s">
        <v>1680</v>
      </c>
      <c r="J498" s="35"/>
      <c r="K498" s="35" t="s">
        <v>1221</v>
      </c>
      <c r="L498" s="35" t="s">
        <v>1112</v>
      </c>
      <c r="M498" s="35" t="s">
        <v>25</v>
      </c>
      <c r="N498" s="35"/>
      <c r="O498" s="35">
        <v>9</v>
      </c>
      <c r="P498" s="35" t="s">
        <v>348</v>
      </c>
      <c r="Q498" s="35" t="s">
        <v>138</v>
      </c>
      <c r="R498" s="35">
        <v>156.78</v>
      </c>
      <c r="S498" s="35">
        <v>1</v>
      </c>
      <c r="T498" s="35">
        <v>2</v>
      </c>
    </row>
    <row r="499" spans="2:20" ht="30">
      <c r="B499" s="35" t="s">
        <v>730</v>
      </c>
      <c r="C499" s="35">
        <v>2110</v>
      </c>
      <c r="D499" s="35">
        <v>379.8</v>
      </c>
      <c r="E499" s="35">
        <v>2489.8000000000002</v>
      </c>
      <c r="I499" s="35" t="s">
        <v>1680</v>
      </c>
      <c r="J499" s="35"/>
      <c r="K499" s="35" t="s">
        <v>93</v>
      </c>
      <c r="L499" s="35" t="s">
        <v>1112</v>
      </c>
      <c r="M499" s="35" t="s">
        <v>25</v>
      </c>
      <c r="N499" s="35"/>
      <c r="O499" s="35">
        <v>9</v>
      </c>
      <c r="P499" s="35" t="s">
        <v>348</v>
      </c>
      <c r="Q499" s="35" t="s">
        <v>138</v>
      </c>
      <c r="R499" s="35">
        <v>16.95</v>
      </c>
      <c r="S499" s="35">
        <v>1</v>
      </c>
      <c r="T499" s="35">
        <v>1</v>
      </c>
    </row>
    <row r="500" spans="2:20" ht="30">
      <c r="B500" s="35" t="s">
        <v>730</v>
      </c>
      <c r="C500" s="35">
        <v>10790</v>
      </c>
      <c r="D500" s="35">
        <v>1942.2</v>
      </c>
      <c r="E500" s="35">
        <v>12732.2</v>
      </c>
      <c r="I500" s="35" t="s">
        <v>1680</v>
      </c>
      <c r="J500" s="35"/>
      <c r="K500" s="35" t="s">
        <v>2010</v>
      </c>
      <c r="L500" s="35" t="s">
        <v>1112</v>
      </c>
      <c r="M500" s="35" t="s">
        <v>25</v>
      </c>
      <c r="N500" s="35"/>
      <c r="O500" s="35">
        <v>9</v>
      </c>
      <c r="P500" s="35" t="s">
        <v>348</v>
      </c>
      <c r="Q500" s="35" t="s">
        <v>138</v>
      </c>
      <c r="R500" s="35">
        <v>51.27</v>
      </c>
      <c r="S500" s="35">
        <v>1</v>
      </c>
      <c r="T500" s="35">
        <v>1</v>
      </c>
    </row>
    <row r="501" spans="2:20" ht="30">
      <c r="B501" s="35" t="s">
        <v>730</v>
      </c>
      <c r="C501" s="35">
        <v>5445</v>
      </c>
      <c r="D501" s="35">
        <v>980.1</v>
      </c>
      <c r="E501" s="35">
        <v>6425.1</v>
      </c>
      <c r="I501" s="35" t="s">
        <v>1680</v>
      </c>
      <c r="J501" s="35"/>
      <c r="K501" s="35" t="s">
        <v>1220</v>
      </c>
      <c r="L501" s="35" t="s">
        <v>1112</v>
      </c>
      <c r="M501" s="35" t="s">
        <v>25</v>
      </c>
      <c r="N501" s="35"/>
      <c r="O501" s="35">
        <v>9</v>
      </c>
      <c r="P501" s="35" t="s">
        <v>348</v>
      </c>
      <c r="Q501" s="35" t="s">
        <v>138</v>
      </c>
      <c r="R501" s="35">
        <v>71.19</v>
      </c>
      <c r="S501" s="35">
        <v>1</v>
      </c>
      <c r="T501" s="35">
        <v>4</v>
      </c>
    </row>
    <row r="502" spans="2:20" ht="45">
      <c r="B502" s="35" t="s">
        <v>730</v>
      </c>
      <c r="C502" s="35">
        <v>4616.97</v>
      </c>
      <c r="D502" s="35">
        <v>831.05</v>
      </c>
      <c r="E502" s="35">
        <v>5448.02</v>
      </c>
      <c r="I502" s="35" t="s">
        <v>1628</v>
      </c>
      <c r="J502" s="35" t="s">
        <v>2124</v>
      </c>
      <c r="K502" s="35" t="s">
        <v>1068</v>
      </c>
      <c r="L502" s="35" t="s">
        <v>2652</v>
      </c>
      <c r="M502" s="35" t="s">
        <v>25</v>
      </c>
      <c r="N502" s="35"/>
      <c r="O502" s="35">
        <v>10</v>
      </c>
      <c r="P502" s="35" t="s">
        <v>249</v>
      </c>
      <c r="Q502" s="35" t="s">
        <v>138</v>
      </c>
      <c r="R502" s="35">
        <v>128.81</v>
      </c>
      <c r="S502" s="35">
        <v>1</v>
      </c>
      <c r="T502" s="35">
        <v>1</v>
      </c>
    </row>
    <row r="503" spans="2:20" ht="45">
      <c r="B503" s="35" t="s">
        <v>731</v>
      </c>
      <c r="C503" s="35">
        <v>590.76</v>
      </c>
      <c r="D503" s="35">
        <v>106.34</v>
      </c>
      <c r="E503" s="35">
        <v>697.1</v>
      </c>
      <c r="I503" s="35" t="s">
        <v>341</v>
      </c>
      <c r="J503" s="35" t="s">
        <v>2640</v>
      </c>
      <c r="K503" s="35" t="s">
        <v>1068</v>
      </c>
      <c r="L503" s="35" t="s">
        <v>2652</v>
      </c>
      <c r="M503" s="35" t="s">
        <v>25</v>
      </c>
      <c r="N503" s="35"/>
      <c r="O503" s="35">
        <v>9</v>
      </c>
      <c r="P503" s="35" t="s">
        <v>340</v>
      </c>
      <c r="Q503" s="35" t="s">
        <v>138</v>
      </c>
      <c r="R503" s="35">
        <v>59.8</v>
      </c>
      <c r="S503" s="35">
        <v>1</v>
      </c>
      <c r="T503" s="35">
        <v>1</v>
      </c>
    </row>
    <row r="504" spans="2:20" ht="30">
      <c r="B504" s="35" t="s">
        <v>733</v>
      </c>
      <c r="C504" s="35">
        <v>169.49</v>
      </c>
      <c r="D504" s="35">
        <v>30.51</v>
      </c>
      <c r="E504" s="35">
        <v>200</v>
      </c>
      <c r="I504" s="35" t="s">
        <v>1651</v>
      </c>
      <c r="J504" s="35" t="s">
        <v>2647</v>
      </c>
      <c r="K504" s="35" t="s">
        <v>1992</v>
      </c>
      <c r="L504" s="35" t="s">
        <v>1112</v>
      </c>
      <c r="M504" s="35" t="s">
        <v>25</v>
      </c>
      <c r="N504" s="35"/>
      <c r="O504" s="35">
        <v>9</v>
      </c>
      <c r="P504" s="35" t="s">
        <v>355</v>
      </c>
      <c r="Q504" s="35" t="s">
        <v>138</v>
      </c>
      <c r="R504" s="35">
        <v>25.34</v>
      </c>
      <c r="S504" s="35">
        <v>1</v>
      </c>
      <c r="T504" s="35">
        <v>1</v>
      </c>
    </row>
    <row r="505" spans="2:20" ht="45">
      <c r="B505" s="35" t="s">
        <v>733</v>
      </c>
      <c r="C505" s="35">
        <v>155.08000000000001</v>
      </c>
      <c r="D505" s="35">
        <v>27.92</v>
      </c>
      <c r="E505" s="35">
        <v>183</v>
      </c>
      <c r="I505" s="35" t="s">
        <v>1651</v>
      </c>
      <c r="J505" s="35" t="s">
        <v>2647</v>
      </c>
      <c r="K505" s="35" t="s">
        <v>93</v>
      </c>
      <c r="L505" s="35" t="s">
        <v>1040</v>
      </c>
      <c r="M505" s="35" t="s">
        <v>25</v>
      </c>
      <c r="N505" s="35"/>
      <c r="O505" s="35">
        <v>9</v>
      </c>
      <c r="P505" s="35" t="s">
        <v>355</v>
      </c>
      <c r="Q505" s="35" t="s">
        <v>138</v>
      </c>
      <c r="R505" s="35">
        <v>8.39</v>
      </c>
      <c r="S505" s="35">
        <v>1</v>
      </c>
      <c r="T505" s="35">
        <v>1</v>
      </c>
    </row>
    <row r="506" spans="2:20" ht="45">
      <c r="B506" s="35" t="s">
        <v>733</v>
      </c>
      <c r="C506" s="35">
        <v>155.08000000000001</v>
      </c>
      <c r="D506" s="35">
        <v>27.92</v>
      </c>
      <c r="E506" s="35">
        <v>183</v>
      </c>
      <c r="I506" s="35" t="s">
        <v>1649</v>
      </c>
      <c r="J506" s="35" t="s">
        <v>2640</v>
      </c>
      <c r="K506" s="35" t="s">
        <v>1052</v>
      </c>
      <c r="L506" s="35" t="s">
        <v>1040</v>
      </c>
      <c r="M506" s="35" t="s">
        <v>25</v>
      </c>
      <c r="N506" s="35"/>
      <c r="O506" s="35">
        <v>10</v>
      </c>
      <c r="P506" s="35" t="s">
        <v>286</v>
      </c>
      <c r="Q506" s="35" t="s">
        <v>1045</v>
      </c>
      <c r="R506" s="35">
        <v>9.24</v>
      </c>
      <c r="S506" s="35">
        <v>1</v>
      </c>
      <c r="T506" s="35">
        <v>1</v>
      </c>
    </row>
    <row r="507" spans="2:20" ht="45">
      <c r="B507" s="35" t="s">
        <v>733</v>
      </c>
      <c r="C507" s="35">
        <v>155.08000000000001</v>
      </c>
      <c r="D507" s="35">
        <v>27.92</v>
      </c>
      <c r="E507" s="35">
        <v>183</v>
      </c>
      <c r="I507" s="35" t="s">
        <v>1640</v>
      </c>
      <c r="J507" s="35" t="s">
        <v>2640</v>
      </c>
      <c r="K507" s="35" t="s">
        <v>93</v>
      </c>
      <c r="L507" s="35" t="s">
        <v>1040</v>
      </c>
      <c r="M507" s="35" t="s">
        <v>25</v>
      </c>
      <c r="N507" s="35"/>
      <c r="O507" s="35">
        <v>10</v>
      </c>
      <c r="P507" s="35" t="s">
        <v>298</v>
      </c>
      <c r="Q507" s="35" t="s">
        <v>138</v>
      </c>
      <c r="R507" s="35">
        <v>9.32</v>
      </c>
      <c r="S507" s="35">
        <v>1</v>
      </c>
      <c r="T507" s="35">
        <v>1</v>
      </c>
    </row>
    <row r="508" spans="2:20" ht="30">
      <c r="B508" s="35" t="s">
        <v>733</v>
      </c>
      <c r="C508" s="35">
        <v>88.98</v>
      </c>
      <c r="D508" s="35">
        <v>16.02</v>
      </c>
      <c r="E508" s="35">
        <v>105</v>
      </c>
      <c r="I508" s="35" t="s">
        <v>1640</v>
      </c>
      <c r="J508" s="35" t="s">
        <v>2646</v>
      </c>
      <c r="K508" s="35" t="s">
        <v>1992</v>
      </c>
      <c r="L508" s="35" t="s">
        <v>1112</v>
      </c>
      <c r="M508" s="35" t="s">
        <v>25</v>
      </c>
      <c r="N508" s="35"/>
      <c r="O508" s="35">
        <v>10</v>
      </c>
      <c r="P508" s="35" t="s">
        <v>298</v>
      </c>
      <c r="Q508" s="35" t="s">
        <v>138</v>
      </c>
      <c r="R508" s="35">
        <v>55.08</v>
      </c>
      <c r="S508" s="35">
        <v>1</v>
      </c>
      <c r="T508" s="35">
        <v>1</v>
      </c>
    </row>
    <row r="509" spans="2:20" ht="30">
      <c r="B509" s="35" t="s">
        <v>733</v>
      </c>
      <c r="C509" s="35">
        <v>88.98</v>
      </c>
      <c r="D509" s="35">
        <v>16.02</v>
      </c>
      <c r="E509" s="35">
        <v>105</v>
      </c>
      <c r="I509" s="35" t="s">
        <v>1683</v>
      </c>
      <c r="J509" s="35" t="s">
        <v>2640</v>
      </c>
      <c r="K509" s="35" t="s">
        <v>1234</v>
      </c>
      <c r="L509" s="35" t="s">
        <v>1112</v>
      </c>
      <c r="M509" s="35" t="s">
        <v>25</v>
      </c>
      <c r="N509" s="35"/>
      <c r="O509" s="35">
        <v>9</v>
      </c>
      <c r="P509" s="35" t="s">
        <v>452</v>
      </c>
      <c r="Q509" s="35" t="s">
        <v>138</v>
      </c>
      <c r="R509" s="35">
        <v>2202.54</v>
      </c>
      <c r="S509" s="35">
        <v>1</v>
      </c>
      <c r="T509" s="35">
        <v>1</v>
      </c>
    </row>
    <row r="510" spans="2:20" ht="30">
      <c r="B510" s="35" t="s">
        <v>733</v>
      </c>
      <c r="C510" s="35">
        <v>88.98</v>
      </c>
      <c r="D510" s="35">
        <v>16.02</v>
      </c>
      <c r="E510" s="35">
        <v>105</v>
      </c>
      <c r="I510" s="35" t="s">
        <v>1683</v>
      </c>
      <c r="J510" s="35" t="s">
        <v>2640</v>
      </c>
      <c r="K510" s="35" t="s">
        <v>93</v>
      </c>
      <c r="L510" s="35" t="s">
        <v>1112</v>
      </c>
      <c r="M510" s="35" t="s">
        <v>25</v>
      </c>
      <c r="N510" s="35"/>
      <c r="O510" s="35">
        <v>9</v>
      </c>
      <c r="P510" s="35" t="s">
        <v>452</v>
      </c>
      <c r="Q510" s="35" t="s">
        <v>138</v>
      </c>
      <c r="R510" s="35">
        <v>10.93</v>
      </c>
      <c r="S510" s="35">
        <v>1</v>
      </c>
      <c r="T510" s="35">
        <v>1</v>
      </c>
    </row>
    <row r="511" spans="2:20" ht="45">
      <c r="B511" s="35" t="s">
        <v>733</v>
      </c>
      <c r="C511" s="35">
        <v>88.98</v>
      </c>
      <c r="D511" s="35">
        <v>16.02</v>
      </c>
      <c r="E511" s="35">
        <v>105</v>
      </c>
      <c r="I511" s="35" t="s">
        <v>1718</v>
      </c>
      <c r="J511" s="35" t="s">
        <v>2647</v>
      </c>
      <c r="K511" s="35" t="s">
        <v>2037</v>
      </c>
      <c r="L511" s="35" t="s">
        <v>2645</v>
      </c>
      <c r="M511" s="35" t="s">
        <v>25</v>
      </c>
      <c r="N511" s="35"/>
      <c r="O511" s="35">
        <v>6</v>
      </c>
      <c r="P511" s="35" t="s">
        <v>835</v>
      </c>
      <c r="Q511" s="35" t="s">
        <v>138</v>
      </c>
      <c r="R511" s="35">
        <v>6.9</v>
      </c>
      <c r="S511" s="35">
        <v>1</v>
      </c>
      <c r="T511" s="35">
        <v>1</v>
      </c>
    </row>
    <row r="512" spans="2:20" ht="30">
      <c r="B512" s="35" t="s">
        <v>733</v>
      </c>
      <c r="C512" s="35">
        <v>310.17</v>
      </c>
      <c r="D512" s="35">
        <v>55.83</v>
      </c>
      <c r="E512" s="35">
        <v>366</v>
      </c>
      <c r="I512" s="35" t="s">
        <v>1717</v>
      </c>
      <c r="J512" s="35" t="s">
        <v>2640</v>
      </c>
      <c r="K512" s="35" t="s">
        <v>833</v>
      </c>
      <c r="L512" s="35" t="s">
        <v>1458</v>
      </c>
      <c r="M512" s="35" t="s">
        <v>25</v>
      </c>
      <c r="N512" s="35"/>
      <c r="O512" s="35">
        <v>6</v>
      </c>
      <c r="P512" s="35" t="s">
        <v>814</v>
      </c>
      <c r="Q512" s="35" t="s">
        <v>1311</v>
      </c>
      <c r="R512" s="35">
        <v>146.94999999999999</v>
      </c>
      <c r="S512" s="35">
        <v>1</v>
      </c>
      <c r="T512" s="35">
        <v>1</v>
      </c>
    </row>
    <row r="513" spans="2:20" ht="30">
      <c r="B513" s="35" t="s">
        <v>733</v>
      </c>
      <c r="C513" s="35">
        <v>310.17</v>
      </c>
      <c r="D513" s="35">
        <v>55.83</v>
      </c>
      <c r="E513" s="35">
        <v>366</v>
      </c>
      <c r="I513" s="35" t="s">
        <v>1708</v>
      </c>
      <c r="J513" s="35" t="s">
        <v>2124</v>
      </c>
      <c r="K513" s="35" t="s">
        <v>2413</v>
      </c>
      <c r="L513" s="35" t="s">
        <v>148</v>
      </c>
      <c r="M513" s="35" t="s">
        <v>25</v>
      </c>
      <c r="N513" s="35"/>
      <c r="O513" s="35">
        <v>7</v>
      </c>
      <c r="P513" s="35" t="s">
        <v>814</v>
      </c>
      <c r="Q513" s="35" t="s">
        <v>138</v>
      </c>
      <c r="R513" s="35">
        <v>160</v>
      </c>
      <c r="S513" s="35">
        <v>2</v>
      </c>
      <c r="T513" s="35">
        <v>2</v>
      </c>
    </row>
    <row r="514" spans="2:20" ht="45">
      <c r="B514" s="35" t="s">
        <v>733</v>
      </c>
      <c r="C514" s="35">
        <v>775.42</v>
      </c>
      <c r="D514" s="35">
        <v>139.58000000000001</v>
      </c>
      <c r="E514" s="35">
        <v>915</v>
      </c>
      <c r="I514" s="35" t="s">
        <v>1707</v>
      </c>
      <c r="J514" s="35" t="s">
        <v>2639</v>
      </c>
      <c r="K514" s="35" t="s">
        <v>2411</v>
      </c>
      <c r="L514" s="35" t="s">
        <v>2645</v>
      </c>
      <c r="M514" s="35" t="s">
        <v>25</v>
      </c>
      <c r="N514" s="35"/>
      <c r="O514" s="35">
        <v>7</v>
      </c>
      <c r="P514" s="35" t="s">
        <v>2651</v>
      </c>
      <c r="Q514" s="35" t="s">
        <v>138</v>
      </c>
      <c r="R514" s="35">
        <v>355.08</v>
      </c>
      <c r="S514" s="35">
        <v>1</v>
      </c>
      <c r="T514" s="35">
        <v>1</v>
      </c>
    </row>
    <row r="515" spans="2:20" ht="45">
      <c r="B515" s="35" t="s">
        <v>733</v>
      </c>
      <c r="C515" s="35">
        <v>775.42</v>
      </c>
      <c r="D515" s="35">
        <v>139.58000000000001</v>
      </c>
      <c r="E515" s="35">
        <v>915</v>
      </c>
      <c r="I515" s="35" t="s">
        <v>2134</v>
      </c>
      <c r="J515" s="35" t="s">
        <v>2647</v>
      </c>
      <c r="K515" s="35" t="s">
        <v>2217</v>
      </c>
      <c r="L515" s="35" t="s">
        <v>2645</v>
      </c>
      <c r="M515" s="35" t="s">
        <v>25</v>
      </c>
      <c r="N515" s="35"/>
      <c r="O515" s="35">
        <v>9</v>
      </c>
      <c r="P515" s="35" t="s">
        <v>264</v>
      </c>
      <c r="Q515" s="35" t="s">
        <v>138</v>
      </c>
      <c r="R515" s="35">
        <v>1286.76</v>
      </c>
      <c r="S515" s="35">
        <v>12</v>
      </c>
      <c r="T515" s="35">
        <v>4250</v>
      </c>
    </row>
    <row r="516" spans="2:20" ht="45">
      <c r="B516" s="35" t="s">
        <v>733</v>
      </c>
      <c r="C516" s="35">
        <v>775.42</v>
      </c>
      <c r="D516" s="35">
        <v>139.58000000000001</v>
      </c>
      <c r="E516" s="35">
        <v>915</v>
      </c>
      <c r="I516" s="35" t="s">
        <v>2134</v>
      </c>
      <c r="J516" s="35" t="s">
        <v>2647</v>
      </c>
      <c r="K516" s="35" t="s">
        <v>2218</v>
      </c>
      <c r="L516" s="35" t="s">
        <v>2645</v>
      </c>
      <c r="M516" s="35" t="s">
        <v>25</v>
      </c>
      <c r="N516" s="35"/>
      <c r="O516" s="35">
        <v>9</v>
      </c>
      <c r="P516" s="35" t="s">
        <v>264</v>
      </c>
      <c r="Q516" s="35" t="s">
        <v>138</v>
      </c>
      <c r="R516" s="35">
        <v>1107.33</v>
      </c>
      <c r="S516" s="35">
        <v>8</v>
      </c>
      <c r="T516" s="35">
        <v>7000</v>
      </c>
    </row>
    <row r="517" spans="2:20" ht="45">
      <c r="B517" s="35" t="s">
        <v>1006</v>
      </c>
      <c r="C517" s="35">
        <v>840</v>
      </c>
      <c r="D517" s="35">
        <v>151.19999999999999</v>
      </c>
      <c r="E517" s="35">
        <v>991.2</v>
      </c>
      <c r="I517" s="35" t="s">
        <v>382</v>
      </c>
      <c r="J517" s="35" t="s">
        <v>2649</v>
      </c>
      <c r="K517" s="35" t="s">
        <v>1052</v>
      </c>
      <c r="L517" s="35" t="s">
        <v>1040</v>
      </c>
      <c r="M517" s="35" t="s">
        <v>23</v>
      </c>
      <c r="N517" s="35"/>
      <c r="O517" s="35">
        <v>9</v>
      </c>
      <c r="P517" s="35" t="s">
        <v>236</v>
      </c>
      <c r="Q517" s="35" t="s">
        <v>1045</v>
      </c>
      <c r="R517" s="35">
        <v>1317.5</v>
      </c>
      <c r="S517" s="35">
        <v>1</v>
      </c>
      <c r="T517" s="35">
        <v>1</v>
      </c>
    </row>
    <row r="518" spans="2:20" ht="45">
      <c r="B518" s="35" t="s">
        <v>571</v>
      </c>
      <c r="C518" s="35">
        <v>390</v>
      </c>
      <c r="D518" s="35">
        <v>70.2</v>
      </c>
      <c r="E518" s="35">
        <v>460.2</v>
      </c>
      <c r="I518" s="35" t="s">
        <v>1728</v>
      </c>
      <c r="J518" s="35"/>
      <c r="K518" s="35" t="s">
        <v>2118</v>
      </c>
      <c r="L518" s="35" t="s">
        <v>1040</v>
      </c>
      <c r="M518" s="35" t="s">
        <v>25</v>
      </c>
      <c r="N518" s="35"/>
      <c r="O518" s="35">
        <v>5</v>
      </c>
      <c r="P518" s="35" t="s">
        <v>915</v>
      </c>
      <c r="Q518" s="35" t="s">
        <v>1045</v>
      </c>
      <c r="R518" s="35">
        <v>350</v>
      </c>
      <c r="S518" s="35">
        <v>1</v>
      </c>
      <c r="T518" s="35">
        <v>1</v>
      </c>
    </row>
    <row r="519" spans="2:20" ht="45">
      <c r="B519" s="35" t="s">
        <v>733</v>
      </c>
      <c r="C519" s="35">
        <v>775.42</v>
      </c>
      <c r="D519" s="35">
        <v>139.58000000000001</v>
      </c>
      <c r="E519" s="35">
        <v>915</v>
      </c>
      <c r="I519" s="35" t="s">
        <v>960</v>
      </c>
      <c r="J519" s="35" t="s">
        <v>2641</v>
      </c>
      <c r="K519" s="35" t="s">
        <v>2061</v>
      </c>
      <c r="L519" s="35" t="s">
        <v>1040</v>
      </c>
      <c r="M519" s="35" t="s">
        <v>25</v>
      </c>
      <c r="N519" s="35"/>
      <c r="O519" s="35">
        <v>4</v>
      </c>
      <c r="P519" s="35" t="s">
        <v>961</v>
      </c>
      <c r="Q519" s="35" t="s">
        <v>138</v>
      </c>
      <c r="R519" s="35">
        <v>1700</v>
      </c>
      <c r="S519" s="35">
        <v>1</v>
      </c>
      <c r="T519" s="35">
        <v>1</v>
      </c>
    </row>
    <row r="520" spans="2:20" ht="45">
      <c r="B520" s="35" t="s">
        <v>733</v>
      </c>
      <c r="C520" s="35">
        <v>775.42</v>
      </c>
      <c r="D520" s="35">
        <v>139.58000000000001</v>
      </c>
      <c r="E520" s="35">
        <v>915</v>
      </c>
      <c r="I520" s="35" t="s">
        <v>590</v>
      </c>
      <c r="J520" s="35"/>
      <c r="K520" s="35" t="s">
        <v>2090</v>
      </c>
      <c r="L520" s="35" t="s">
        <v>1040</v>
      </c>
      <c r="M520" s="35" t="s">
        <v>25</v>
      </c>
      <c r="N520" s="35"/>
      <c r="O520" s="35">
        <v>5</v>
      </c>
      <c r="P520" s="35" t="s">
        <v>742</v>
      </c>
      <c r="Q520" s="35" t="s">
        <v>138</v>
      </c>
      <c r="R520" s="35">
        <v>1500</v>
      </c>
      <c r="S520" s="35">
        <v>1</v>
      </c>
      <c r="T520" s="35">
        <v>1</v>
      </c>
    </row>
    <row r="521" spans="2:20" ht="45">
      <c r="B521" s="35" t="s">
        <v>733</v>
      </c>
      <c r="C521" s="35">
        <v>232.63</v>
      </c>
      <c r="D521" s="35">
        <v>41.87</v>
      </c>
      <c r="E521" s="35">
        <v>274.5</v>
      </c>
      <c r="I521" s="35" t="s">
        <v>590</v>
      </c>
      <c r="J521" s="35" t="s">
        <v>2649</v>
      </c>
      <c r="K521" s="35" t="s">
        <v>2048</v>
      </c>
      <c r="L521" s="35" t="s">
        <v>1040</v>
      </c>
      <c r="M521" s="35" t="s">
        <v>25</v>
      </c>
      <c r="N521" s="35"/>
      <c r="O521" s="35">
        <v>8</v>
      </c>
      <c r="P521" s="35" t="s">
        <v>236</v>
      </c>
      <c r="Q521" s="35" t="s">
        <v>1045</v>
      </c>
      <c r="R521" s="35">
        <v>846.09</v>
      </c>
      <c r="S521" s="35">
        <v>1</v>
      </c>
      <c r="T521" s="35">
        <v>1</v>
      </c>
    </row>
    <row r="522" spans="2:20" ht="120">
      <c r="B522" s="35" t="s">
        <v>733</v>
      </c>
      <c r="C522" s="35">
        <v>232.63</v>
      </c>
      <c r="D522" s="35">
        <v>41.87</v>
      </c>
      <c r="E522" s="35">
        <v>274.5</v>
      </c>
      <c r="I522" s="35" t="s">
        <v>590</v>
      </c>
      <c r="J522" s="35" t="s">
        <v>2124</v>
      </c>
      <c r="K522" s="35" t="s">
        <v>2650</v>
      </c>
      <c r="L522" s="35" t="s">
        <v>1040</v>
      </c>
      <c r="M522" s="35" t="s">
        <v>25</v>
      </c>
      <c r="N522" s="35"/>
      <c r="O522" s="35">
        <v>3</v>
      </c>
      <c r="P522" s="35" t="s">
        <v>1014</v>
      </c>
      <c r="Q522" s="35" t="s">
        <v>1181</v>
      </c>
      <c r="R522" s="35">
        <v>300</v>
      </c>
      <c r="S522" s="35">
        <v>1</v>
      </c>
      <c r="T522" s="35">
        <v>1</v>
      </c>
    </row>
    <row r="523" spans="2:20" ht="45">
      <c r="B523" s="35" t="s">
        <v>735</v>
      </c>
      <c r="C523" s="35">
        <v>100</v>
      </c>
      <c r="D523" s="35">
        <v>18</v>
      </c>
      <c r="E523" s="35">
        <v>118</v>
      </c>
      <c r="I523" s="35" t="s">
        <v>1735</v>
      </c>
      <c r="J523" s="35" t="s">
        <v>2124</v>
      </c>
      <c r="K523" s="35" t="s">
        <v>2006</v>
      </c>
      <c r="L523" s="35" t="s">
        <v>1040</v>
      </c>
      <c r="M523" s="35" t="s">
        <v>25</v>
      </c>
      <c r="N523" s="35"/>
      <c r="O523" s="35">
        <v>3</v>
      </c>
      <c r="P523" s="35" t="s">
        <v>225</v>
      </c>
      <c r="Q523" s="35" t="s">
        <v>1181</v>
      </c>
      <c r="R523" s="35">
        <v>840</v>
      </c>
      <c r="S523" s="35">
        <v>1</v>
      </c>
      <c r="T523" s="35">
        <v>1</v>
      </c>
    </row>
    <row r="524" spans="2:20" ht="45">
      <c r="B524" s="35" t="s">
        <v>739</v>
      </c>
      <c r="C524" s="35">
        <v>82.2</v>
      </c>
      <c r="D524" s="35">
        <v>14.8</v>
      </c>
      <c r="E524" s="35">
        <v>97</v>
      </c>
      <c r="I524" s="35" t="s">
        <v>547</v>
      </c>
      <c r="J524" s="35" t="s">
        <v>2649</v>
      </c>
      <c r="K524" s="35" t="s">
        <v>1052</v>
      </c>
      <c r="L524" s="35" t="s">
        <v>1040</v>
      </c>
      <c r="M524" s="35" t="s">
        <v>25</v>
      </c>
      <c r="N524" s="35"/>
      <c r="O524" s="35">
        <v>8</v>
      </c>
      <c r="P524" s="35" t="s">
        <v>236</v>
      </c>
      <c r="Q524" s="35" t="s">
        <v>1045</v>
      </c>
      <c r="R524" s="35">
        <v>120</v>
      </c>
      <c r="S524" s="35">
        <v>1</v>
      </c>
      <c r="T524" s="35">
        <v>3</v>
      </c>
    </row>
    <row r="525" spans="2:20" ht="45">
      <c r="B525" s="35" t="s">
        <v>737</v>
      </c>
      <c r="C525" s="35">
        <v>42.37</v>
      </c>
      <c r="D525" s="35">
        <v>7.63</v>
      </c>
      <c r="E525" s="35">
        <v>50</v>
      </c>
      <c r="I525" s="35" t="s">
        <v>547</v>
      </c>
      <c r="J525" s="35" t="s">
        <v>2641</v>
      </c>
      <c r="K525" s="35" t="s">
        <v>2061</v>
      </c>
      <c r="L525" s="35" t="s">
        <v>1040</v>
      </c>
      <c r="M525" s="35" t="s">
        <v>25</v>
      </c>
      <c r="N525" s="35"/>
      <c r="O525" s="35">
        <v>4</v>
      </c>
      <c r="P525" s="35" t="s">
        <v>971</v>
      </c>
      <c r="Q525" s="35" t="s">
        <v>1045</v>
      </c>
      <c r="R525" s="35">
        <v>2000</v>
      </c>
      <c r="S525" s="35">
        <v>1</v>
      </c>
      <c r="T525" s="35">
        <v>1</v>
      </c>
    </row>
    <row r="526" spans="2:20" ht="120">
      <c r="B526" s="35" t="s">
        <v>737</v>
      </c>
      <c r="C526" s="35">
        <v>16.95</v>
      </c>
      <c r="D526" s="35">
        <v>3.05</v>
      </c>
      <c r="E526" s="35">
        <v>20</v>
      </c>
      <c r="I526" s="35" t="s">
        <v>547</v>
      </c>
      <c r="J526" s="35" t="s">
        <v>2124</v>
      </c>
      <c r="K526" s="35" t="s">
        <v>2650</v>
      </c>
      <c r="L526" s="35" t="s">
        <v>1040</v>
      </c>
      <c r="M526" s="35" t="s">
        <v>25</v>
      </c>
      <c r="N526" s="35"/>
      <c r="O526" s="35">
        <v>4</v>
      </c>
      <c r="P526" s="35" t="s">
        <v>1014</v>
      </c>
      <c r="Q526" s="35" t="s">
        <v>1181</v>
      </c>
      <c r="R526" s="35">
        <v>300</v>
      </c>
      <c r="S526" s="35">
        <v>1</v>
      </c>
      <c r="T526" s="35">
        <v>1</v>
      </c>
    </row>
    <row r="527" spans="2:20" ht="45">
      <c r="B527" s="35" t="s">
        <v>737</v>
      </c>
      <c r="C527" s="35">
        <v>36.44</v>
      </c>
      <c r="D527" s="35">
        <v>6.56</v>
      </c>
      <c r="E527" s="35">
        <v>43</v>
      </c>
      <c r="I527" s="35" t="s">
        <v>939</v>
      </c>
      <c r="J527" s="35"/>
      <c r="K527" s="35" t="s">
        <v>1052</v>
      </c>
      <c r="L527" s="35" t="s">
        <v>1040</v>
      </c>
      <c r="M527" s="35" t="s">
        <v>25</v>
      </c>
      <c r="N527" s="35"/>
      <c r="O527" s="35">
        <v>5</v>
      </c>
      <c r="P527" s="35" t="s">
        <v>940</v>
      </c>
      <c r="Q527" s="35" t="s">
        <v>1045</v>
      </c>
      <c r="R527" s="35">
        <v>182.5</v>
      </c>
      <c r="S527" s="35">
        <v>1</v>
      </c>
      <c r="T527" s="35">
        <v>1</v>
      </c>
    </row>
    <row r="528" spans="2:20" ht="45">
      <c r="B528" s="35" t="s">
        <v>737</v>
      </c>
      <c r="C528" s="35">
        <v>1571.19</v>
      </c>
      <c r="D528" s="35">
        <v>282.81</v>
      </c>
      <c r="E528" s="35">
        <v>1854</v>
      </c>
      <c r="I528" s="35" t="s">
        <v>939</v>
      </c>
      <c r="J528" s="35" t="s">
        <v>2640</v>
      </c>
      <c r="K528" s="35" t="s">
        <v>2158</v>
      </c>
      <c r="L528" s="35" t="s">
        <v>2645</v>
      </c>
      <c r="M528" s="35" t="s">
        <v>25</v>
      </c>
      <c r="N528" s="35"/>
      <c r="O528" s="35">
        <v>3</v>
      </c>
      <c r="P528" s="35" t="s">
        <v>201</v>
      </c>
      <c r="Q528" s="35" t="s">
        <v>1045</v>
      </c>
      <c r="R528" s="35">
        <v>170</v>
      </c>
      <c r="S528" s="35">
        <v>1</v>
      </c>
      <c r="T528" s="35">
        <v>1</v>
      </c>
    </row>
    <row r="529" spans="2:20" ht="45">
      <c r="B529" s="35" t="s">
        <v>737</v>
      </c>
      <c r="C529" s="35">
        <v>240.68</v>
      </c>
      <c r="D529" s="35">
        <v>43.32</v>
      </c>
      <c r="E529" s="35">
        <v>284</v>
      </c>
      <c r="I529" s="35" t="s">
        <v>1730</v>
      </c>
      <c r="J529" s="35" t="s">
        <v>2640</v>
      </c>
      <c r="K529" s="35" t="s">
        <v>2158</v>
      </c>
      <c r="L529" s="35" t="s">
        <v>2645</v>
      </c>
      <c r="M529" s="35" t="s">
        <v>25</v>
      </c>
      <c r="N529" s="35"/>
      <c r="O529" s="35">
        <v>4</v>
      </c>
      <c r="P529" s="35" t="s">
        <v>201</v>
      </c>
      <c r="Q529" s="35" t="s">
        <v>1045</v>
      </c>
      <c r="R529" s="35">
        <v>1040</v>
      </c>
      <c r="S529" s="35">
        <v>1</v>
      </c>
      <c r="T529" s="35">
        <v>1</v>
      </c>
    </row>
    <row r="530" spans="2:20" ht="45">
      <c r="B530" s="35" t="s">
        <v>1707</v>
      </c>
      <c r="C530" s="35">
        <v>355.08</v>
      </c>
      <c r="D530" s="35">
        <v>63.92</v>
      </c>
      <c r="E530" s="35">
        <v>419</v>
      </c>
      <c r="I530" s="35" t="s">
        <v>1730</v>
      </c>
      <c r="J530" s="35" t="s">
        <v>2124</v>
      </c>
      <c r="K530" s="35" t="s">
        <v>2124</v>
      </c>
      <c r="L530" s="35" t="s">
        <v>1040</v>
      </c>
      <c r="M530" s="35" t="s">
        <v>25</v>
      </c>
      <c r="N530" s="35"/>
      <c r="O530" s="35">
        <v>5</v>
      </c>
      <c r="P530" s="35" t="s">
        <v>601</v>
      </c>
      <c r="Q530" s="35" t="s">
        <v>1181</v>
      </c>
      <c r="R530" s="35">
        <v>640</v>
      </c>
      <c r="S530" s="35">
        <v>1</v>
      </c>
      <c r="T530" s="35">
        <v>1</v>
      </c>
    </row>
    <row r="531" spans="2:20" ht="45">
      <c r="B531" s="35" t="s">
        <v>1708</v>
      </c>
      <c r="C531" s="35">
        <v>80</v>
      </c>
      <c r="D531" s="35">
        <v>0</v>
      </c>
      <c r="E531" s="35">
        <v>80</v>
      </c>
      <c r="I531" s="35" t="s">
        <v>1023</v>
      </c>
      <c r="J531" s="35" t="s">
        <v>2640</v>
      </c>
      <c r="K531" s="35" t="s">
        <v>2619</v>
      </c>
      <c r="L531" s="35" t="s">
        <v>1040</v>
      </c>
      <c r="M531" s="35" t="s">
        <v>25</v>
      </c>
      <c r="N531" s="35"/>
      <c r="O531" s="35">
        <v>3</v>
      </c>
      <c r="P531" s="35" t="s">
        <v>1024</v>
      </c>
      <c r="Q531" s="35" t="s">
        <v>1045</v>
      </c>
      <c r="R531" s="35">
        <v>1200</v>
      </c>
      <c r="S531" s="35">
        <v>1</v>
      </c>
      <c r="T531" s="35">
        <v>1</v>
      </c>
    </row>
    <row r="532" spans="2:20" ht="45">
      <c r="B532" s="35" t="s">
        <v>1708</v>
      </c>
      <c r="C532" s="35">
        <v>80</v>
      </c>
      <c r="D532" s="35">
        <v>0</v>
      </c>
      <c r="E532" s="35">
        <v>80</v>
      </c>
      <c r="I532" s="35" t="s">
        <v>792</v>
      </c>
      <c r="J532" s="35" t="s">
        <v>2124</v>
      </c>
      <c r="K532" s="35" t="s">
        <v>2006</v>
      </c>
      <c r="L532" s="35" t="s">
        <v>1040</v>
      </c>
      <c r="M532" s="35" t="s">
        <v>25</v>
      </c>
      <c r="N532" s="35"/>
      <c r="O532" s="35">
        <v>6</v>
      </c>
      <c r="P532" s="35" t="s">
        <v>601</v>
      </c>
      <c r="Q532" s="35" t="s">
        <v>1181</v>
      </c>
      <c r="R532" s="35">
        <v>1540</v>
      </c>
      <c r="S532" s="35">
        <v>1</v>
      </c>
      <c r="T532" s="35">
        <v>14</v>
      </c>
    </row>
    <row r="533" spans="2:20" ht="45">
      <c r="B533" s="35" t="s">
        <v>748</v>
      </c>
      <c r="C533" s="35">
        <v>92.8</v>
      </c>
      <c r="D533" s="35">
        <v>16.7</v>
      </c>
      <c r="E533" s="35">
        <v>109.5</v>
      </c>
      <c r="I533" s="35" t="s">
        <v>893</v>
      </c>
      <c r="J533" s="35"/>
      <c r="K533" s="35" t="s">
        <v>2158</v>
      </c>
      <c r="L533" s="35" t="s">
        <v>2645</v>
      </c>
      <c r="M533" s="35" t="s">
        <v>25</v>
      </c>
      <c r="N533" s="35"/>
      <c r="O533" s="35">
        <v>5</v>
      </c>
      <c r="P533" s="35" t="s">
        <v>201</v>
      </c>
      <c r="Q533" s="35" t="s">
        <v>1045</v>
      </c>
      <c r="R533" s="35">
        <v>240</v>
      </c>
      <c r="S533" s="35">
        <v>1</v>
      </c>
      <c r="T533" s="35">
        <v>1</v>
      </c>
    </row>
    <row r="534" spans="2:20" ht="45">
      <c r="B534" s="35" t="s">
        <v>746</v>
      </c>
      <c r="C534" s="35">
        <v>95</v>
      </c>
      <c r="D534" s="35">
        <v>0</v>
      </c>
      <c r="E534" s="35">
        <v>95</v>
      </c>
      <c r="I534" s="35" t="s">
        <v>893</v>
      </c>
      <c r="J534" s="35" t="s">
        <v>2641</v>
      </c>
      <c r="K534" s="35" t="s">
        <v>1994</v>
      </c>
      <c r="L534" s="35" t="s">
        <v>1040</v>
      </c>
      <c r="M534" s="35" t="s">
        <v>25</v>
      </c>
      <c r="N534" s="35"/>
      <c r="O534" s="35">
        <v>4</v>
      </c>
      <c r="P534" s="35" t="s">
        <v>959</v>
      </c>
      <c r="Q534" s="35" t="s">
        <v>1045</v>
      </c>
      <c r="R534" s="35">
        <v>1600</v>
      </c>
      <c r="S534" s="35">
        <v>1</v>
      </c>
      <c r="T534" s="35">
        <v>1</v>
      </c>
    </row>
    <row r="535" spans="2:20" ht="45">
      <c r="B535" s="35" t="s">
        <v>1709</v>
      </c>
      <c r="C535" s="35">
        <v>847.46</v>
      </c>
      <c r="D535" s="35">
        <v>152.54</v>
      </c>
      <c r="E535" s="35">
        <v>1000</v>
      </c>
      <c r="I535" s="35" t="s">
        <v>600</v>
      </c>
      <c r="J535" s="35" t="s">
        <v>2641</v>
      </c>
      <c r="K535" s="35" t="s">
        <v>2582</v>
      </c>
      <c r="L535" s="35" t="s">
        <v>1040</v>
      </c>
      <c r="M535" s="35" t="s">
        <v>25</v>
      </c>
      <c r="N535" s="35"/>
      <c r="O535" s="35">
        <v>4</v>
      </c>
      <c r="P535" s="35" t="s">
        <v>969</v>
      </c>
      <c r="Q535" s="35" t="s">
        <v>138</v>
      </c>
      <c r="R535" s="35">
        <v>2500</v>
      </c>
      <c r="S535" s="35">
        <v>1</v>
      </c>
      <c r="T535" s="35">
        <v>1</v>
      </c>
    </row>
    <row r="536" spans="2:20" ht="45">
      <c r="B536" s="35" t="s">
        <v>751</v>
      </c>
      <c r="C536" s="35">
        <v>2400</v>
      </c>
      <c r="D536" s="35">
        <v>432</v>
      </c>
      <c r="E536" s="35">
        <v>2832</v>
      </c>
      <c r="I536" s="35" t="s">
        <v>600</v>
      </c>
      <c r="J536" s="35" t="s">
        <v>2646</v>
      </c>
      <c r="K536" s="35" t="s">
        <v>2610</v>
      </c>
      <c r="L536" s="35" t="s">
        <v>1040</v>
      </c>
      <c r="M536" s="35" t="s">
        <v>25</v>
      </c>
      <c r="N536" s="35"/>
      <c r="O536" s="35">
        <v>4</v>
      </c>
      <c r="P536" s="35" t="s">
        <v>1015</v>
      </c>
      <c r="Q536" s="35" t="s">
        <v>1045</v>
      </c>
      <c r="R536" s="35">
        <v>1680</v>
      </c>
      <c r="S536" s="35">
        <v>1</v>
      </c>
      <c r="T536" s="35">
        <v>1</v>
      </c>
    </row>
    <row r="537" spans="2:20" ht="45">
      <c r="B537" s="35" t="s">
        <v>752</v>
      </c>
      <c r="C537" s="35">
        <v>1080</v>
      </c>
      <c r="D537" s="35">
        <v>194.4</v>
      </c>
      <c r="E537" s="35">
        <v>1274.4000000000001</v>
      </c>
      <c r="I537" s="35" t="s">
        <v>600</v>
      </c>
      <c r="J537" s="35" t="s">
        <v>2124</v>
      </c>
      <c r="K537" s="35" t="s">
        <v>2006</v>
      </c>
      <c r="L537" s="35" t="s">
        <v>1040</v>
      </c>
      <c r="M537" s="35" t="s">
        <v>25</v>
      </c>
      <c r="N537" s="35"/>
      <c r="O537" s="35">
        <v>8</v>
      </c>
      <c r="P537" s="35" t="s">
        <v>601</v>
      </c>
      <c r="Q537" s="35" t="s">
        <v>1045</v>
      </c>
      <c r="R537" s="35">
        <v>2090</v>
      </c>
      <c r="S537" s="35">
        <v>1</v>
      </c>
      <c r="T537" s="35">
        <v>19</v>
      </c>
    </row>
    <row r="538" spans="2:20" ht="45">
      <c r="B538" s="35" t="s">
        <v>750</v>
      </c>
      <c r="C538" s="35">
        <v>2667</v>
      </c>
      <c r="D538" s="35">
        <v>480.06</v>
      </c>
      <c r="E538" s="35">
        <v>3147.06</v>
      </c>
      <c r="I538" s="35" t="s">
        <v>558</v>
      </c>
      <c r="J538" s="35" t="s">
        <v>2640</v>
      </c>
      <c r="K538" s="35" t="s">
        <v>2051</v>
      </c>
      <c r="L538" s="35" t="s">
        <v>2645</v>
      </c>
      <c r="M538" s="35" t="s">
        <v>25</v>
      </c>
      <c r="N538" s="35"/>
      <c r="O538" s="35">
        <v>8</v>
      </c>
      <c r="P538" s="35" t="s">
        <v>201</v>
      </c>
      <c r="Q538" s="35" t="s">
        <v>138</v>
      </c>
      <c r="R538" s="35">
        <v>570</v>
      </c>
      <c r="S538" s="35">
        <v>1</v>
      </c>
      <c r="T538" s="35">
        <v>1</v>
      </c>
    </row>
    <row r="539" spans="2:20" ht="45">
      <c r="B539" s="35" t="s">
        <v>753</v>
      </c>
      <c r="C539" s="35">
        <v>500</v>
      </c>
      <c r="D539" s="35">
        <v>90</v>
      </c>
      <c r="E539" s="35">
        <v>590</v>
      </c>
      <c r="I539" s="35" t="s">
        <v>446</v>
      </c>
      <c r="J539" s="35" t="s">
        <v>2640</v>
      </c>
      <c r="K539" s="35" t="s">
        <v>2158</v>
      </c>
      <c r="L539" s="35" t="s">
        <v>2645</v>
      </c>
      <c r="M539" s="35" t="s">
        <v>25</v>
      </c>
      <c r="N539" s="35"/>
      <c r="O539" s="35">
        <v>9</v>
      </c>
      <c r="P539" s="35" t="s">
        <v>201</v>
      </c>
      <c r="Q539" s="35" t="s">
        <v>1045</v>
      </c>
      <c r="R539" s="35">
        <v>470</v>
      </c>
      <c r="S539" s="35">
        <v>1</v>
      </c>
      <c r="T539" s="35">
        <v>1</v>
      </c>
    </row>
    <row r="540" spans="2:20" ht="45">
      <c r="B540" s="35" t="s">
        <v>1710</v>
      </c>
      <c r="C540" s="35">
        <v>254.24</v>
      </c>
      <c r="D540" s="35">
        <v>45.76</v>
      </c>
      <c r="E540" s="35">
        <v>300</v>
      </c>
      <c r="I540" s="35" t="s">
        <v>1731</v>
      </c>
      <c r="J540" s="35" t="s">
        <v>2641</v>
      </c>
      <c r="K540" s="35" t="s">
        <v>2061</v>
      </c>
      <c r="L540" s="35" t="s">
        <v>1040</v>
      </c>
      <c r="M540" s="35" t="s">
        <v>25</v>
      </c>
      <c r="N540" s="35"/>
      <c r="O540" s="35">
        <v>4</v>
      </c>
      <c r="P540" s="35" t="s">
        <v>967</v>
      </c>
      <c r="Q540" s="35" t="s">
        <v>138</v>
      </c>
      <c r="R540" s="35">
        <v>1600</v>
      </c>
      <c r="S540" s="35">
        <v>1</v>
      </c>
      <c r="T540" s="35">
        <v>1</v>
      </c>
    </row>
    <row r="541" spans="2:20" ht="45">
      <c r="B541" s="35" t="s">
        <v>755</v>
      </c>
      <c r="C541" s="35">
        <v>1283.9000000000001</v>
      </c>
      <c r="D541" s="35">
        <v>231.1</v>
      </c>
      <c r="E541" s="35">
        <v>1515</v>
      </c>
      <c r="I541" s="35" t="s">
        <v>1678</v>
      </c>
      <c r="J541" s="35" t="s">
        <v>2640</v>
      </c>
      <c r="K541" s="35" t="s">
        <v>2009</v>
      </c>
      <c r="L541" s="35" t="s">
        <v>1040</v>
      </c>
      <c r="M541" s="35" t="s">
        <v>25</v>
      </c>
      <c r="N541" s="35"/>
      <c r="O541" s="35">
        <v>9</v>
      </c>
      <c r="P541" s="35" t="s">
        <v>417</v>
      </c>
      <c r="Q541" s="35" t="s">
        <v>138</v>
      </c>
      <c r="R541" s="35">
        <v>400</v>
      </c>
      <c r="S541" s="35">
        <v>1</v>
      </c>
      <c r="T541" s="35">
        <v>1</v>
      </c>
    </row>
    <row r="542" spans="2:20" ht="45">
      <c r="B542" s="35" t="s">
        <v>759</v>
      </c>
      <c r="C542" s="35">
        <v>1900</v>
      </c>
      <c r="D542" s="35">
        <v>342</v>
      </c>
      <c r="E542" s="35">
        <v>2242</v>
      </c>
      <c r="I542" s="35" t="s">
        <v>662</v>
      </c>
      <c r="J542" s="35" t="s">
        <v>2124</v>
      </c>
      <c r="K542" s="35" t="s">
        <v>2283</v>
      </c>
      <c r="L542" s="35" t="s">
        <v>1040</v>
      </c>
      <c r="M542" s="35" t="s">
        <v>25</v>
      </c>
      <c r="N542" s="35"/>
      <c r="O542" s="35">
        <v>7</v>
      </c>
      <c r="P542" s="35" t="s">
        <v>181</v>
      </c>
      <c r="Q542" s="35" t="s">
        <v>1045</v>
      </c>
      <c r="R542" s="35">
        <v>292.37</v>
      </c>
      <c r="S542" s="35">
        <v>1</v>
      </c>
      <c r="T542" s="35">
        <v>1</v>
      </c>
    </row>
    <row r="543" spans="2:20" ht="45">
      <c r="B543" s="35" t="s">
        <v>757</v>
      </c>
      <c r="C543" s="35">
        <v>2028</v>
      </c>
      <c r="D543" s="35">
        <v>365.04</v>
      </c>
      <c r="E543" s="35">
        <v>2393.04</v>
      </c>
      <c r="I543" s="35" t="s">
        <v>484</v>
      </c>
      <c r="J543" s="35" t="s">
        <v>2640</v>
      </c>
      <c r="K543" s="35" t="s">
        <v>2158</v>
      </c>
      <c r="L543" s="35" t="s">
        <v>2645</v>
      </c>
      <c r="M543" s="35" t="s">
        <v>25</v>
      </c>
      <c r="N543" s="35"/>
      <c r="O543" s="35">
        <v>6</v>
      </c>
      <c r="P543" s="35" t="s">
        <v>198</v>
      </c>
      <c r="Q543" s="35" t="s">
        <v>1045</v>
      </c>
      <c r="R543" s="35">
        <v>400</v>
      </c>
      <c r="S543" s="35">
        <v>1</v>
      </c>
      <c r="T543" s="35">
        <v>1</v>
      </c>
    </row>
    <row r="544" spans="2:20" ht="45">
      <c r="B544" s="35" t="s">
        <v>757</v>
      </c>
      <c r="C544" s="35">
        <v>41.8</v>
      </c>
      <c r="D544" s="35">
        <v>7.52</v>
      </c>
      <c r="E544" s="35">
        <v>49.32</v>
      </c>
      <c r="I544" s="35" t="s">
        <v>484</v>
      </c>
      <c r="J544" s="35" t="s">
        <v>2641</v>
      </c>
      <c r="K544" s="35" t="s">
        <v>2576</v>
      </c>
      <c r="L544" s="35" t="s">
        <v>1040</v>
      </c>
      <c r="M544" s="35" t="s">
        <v>25</v>
      </c>
      <c r="N544" s="35"/>
      <c r="O544" s="35">
        <v>4</v>
      </c>
      <c r="P544" s="35" t="s">
        <v>965</v>
      </c>
      <c r="Q544" s="35" t="s">
        <v>138</v>
      </c>
      <c r="R544" s="35">
        <v>2000</v>
      </c>
      <c r="S544" s="35">
        <v>1</v>
      </c>
      <c r="T544" s="35">
        <v>1</v>
      </c>
    </row>
    <row r="545" spans="2:20" ht="45">
      <c r="B545" s="35" t="s">
        <v>1711</v>
      </c>
      <c r="C545" s="35">
        <v>250.03</v>
      </c>
      <c r="D545" s="35">
        <v>0</v>
      </c>
      <c r="E545" s="35">
        <v>250.03</v>
      </c>
      <c r="I545" s="35" t="s">
        <v>484</v>
      </c>
      <c r="J545" s="35" t="s">
        <v>2124</v>
      </c>
      <c r="K545" s="35" t="s">
        <v>2006</v>
      </c>
      <c r="L545" s="35" t="s">
        <v>1040</v>
      </c>
      <c r="M545" s="35" t="s">
        <v>25</v>
      </c>
      <c r="N545" s="35"/>
      <c r="O545" s="35">
        <v>9</v>
      </c>
      <c r="P545" s="35" t="s">
        <v>181</v>
      </c>
      <c r="Q545" s="35" t="s">
        <v>1045</v>
      </c>
      <c r="R545" s="35">
        <v>135</v>
      </c>
      <c r="S545" s="35">
        <v>1</v>
      </c>
      <c r="T545" s="35">
        <v>1</v>
      </c>
    </row>
    <row r="546" spans="2:20" ht="45">
      <c r="B546" s="35" t="s">
        <v>762</v>
      </c>
      <c r="C546" s="35">
        <v>79.41</v>
      </c>
      <c r="D546" s="35">
        <v>14.29</v>
      </c>
      <c r="E546" s="35">
        <v>93.7</v>
      </c>
      <c r="I546" s="35" t="s">
        <v>632</v>
      </c>
      <c r="J546" s="35" t="s">
        <v>2640</v>
      </c>
      <c r="K546" s="35" t="s">
        <v>2278</v>
      </c>
      <c r="L546" s="35" t="s">
        <v>1040</v>
      </c>
      <c r="M546" s="35" t="s">
        <v>25</v>
      </c>
      <c r="N546" s="35"/>
      <c r="O546" s="35">
        <v>7</v>
      </c>
      <c r="P546" s="35" t="s">
        <v>409</v>
      </c>
      <c r="Q546" s="35" t="s">
        <v>1045</v>
      </c>
      <c r="R546" s="35">
        <v>150</v>
      </c>
      <c r="S546" s="35">
        <v>1</v>
      </c>
      <c r="T546" s="35">
        <v>1</v>
      </c>
    </row>
    <row r="547" spans="2:20" ht="45">
      <c r="B547" s="35" t="s">
        <v>765</v>
      </c>
      <c r="C547" s="35">
        <v>29.64</v>
      </c>
      <c r="D547" s="35">
        <v>5.34</v>
      </c>
      <c r="E547" s="35">
        <v>34.979999999999997</v>
      </c>
      <c r="I547" s="35" t="s">
        <v>482</v>
      </c>
      <c r="J547" s="35" t="s">
        <v>2640</v>
      </c>
      <c r="K547" s="35" t="s">
        <v>2278</v>
      </c>
      <c r="L547" s="35" t="s">
        <v>1040</v>
      </c>
      <c r="M547" s="35" t="s">
        <v>25</v>
      </c>
      <c r="N547" s="35"/>
      <c r="O547" s="35">
        <v>9</v>
      </c>
      <c r="P547" s="35" t="s">
        <v>409</v>
      </c>
      <c r="Q547" s="35" t="s">
        <v>1045</v>
      </c>
      <c r="R547" s="35">
        <v>150</v>
      </c>
      <c r="S547" s="35">
        <v>1</v>
      </c>
      <c r="T547" s="35">
        <v>1</v>
      </c>
    </row>
    <row r="548" spans="2:20" ht="45">
      <c r="B548" s="35" t="s">
        <v>765</v>
      </c>
      <c r="C548" s="35">
        <v>14.72</v>
      </c>
      <c r="D548" s="35">
        <v>2.65</v>
      </c>
      <c r="E548" s="35">
        <v>17.37</v>
      </c>
      <c r="I548" s="35" t="s">
        <v>1715</v>
      </c>
      <c r="J548" s="35" t="s">
        <v>2640</v>
      </c>
      <c r="K548" s="35" t="s">
        <v>1052</v>
      </c>
      <c r="L548" s="35" t="s">
        <v>1040</v>
      </c>
      <c r="M548" s="35" t="s">
        <v>25</v>
      </c>
      <c r="N548" s="35"/>
      <c r="O548" s="35">
        <v>6</v>
      </c>
      <c r="P548" s="35" t="s">
        <v>171</v>
      </c>
      <c r="Q548" s="35" t="s">
        <v>1045</v>
      </c>
      <c r="R548" s="35">
        <v>550</v>
      </c>
      <c r="S548" s="35">
        <v>1</v>
      </c>
      <c r="T548" s="35">
        <v>1</v>
      </c>
    </row>
    <row r="549" spans="2:20" ht="45">
      <c r="B549" s="35" t="s">
        <v>765</v>
      </c>
      <c r="C549" s="35">
        <v>6</v>
      </c>
      <c r="D549" s="35">
        <v>1.08</v>
      </c>
      <c r="E549" s="35">
        <v>7.08</v>
      </c>
      <c r="I549" s="35" t="s">
        <v>444</v>
      </c>
      <c r="J549" s="35" t="s">
        <v>2640</v>
      </c>
      <c r="K549" s="35" t="s">
        <v>2239</v>
      </c>
      <c r="L549" s="35" t="s">
        <v>1040</v>
      </c>
      <c r="M549" s="35" t="s">
        <v>25</v>
      </c>
      <c r="N549" s="35"/>
      <c r="O549" s="35">
        <v>9</v>
      </c>
      <c r="P549" s="35" t="s">
        <v>171</v>
      </c>
      <c r="Q549" s="35" t="s">
        <v>138</v>
      </c>
      <c r="R549" s="35">
        <v>2500</v>
      </c>
      <c r="S549" s="35">
        <v>1</v>
      </c>
      <c r="T549" s="35">
        <v>1</v>
      </c>
    </row>
    <row r="550" spans="2:20" ht="45">
      <c r="B550" s="35" t="s">
        <v>765</v>
      </c>
      <c r="C550" s="35">
        <v>20.29</v>
      </c>
      <c r="D550" s="35">
        <v>3.65</v>
      </c>
      <c r="E550" s="35">
        <v>23.94</v>
      </c>
      <c r="I550" s="35" t="s">
        <v>1724</v>
      </c>
      <c r="J550" s="35" t="s">
        <v>2646</v>
      </c>
      <c r="K550" s="35" t="s">
        <v>2036</v>
      </c>
      <c r="L550" s="35" t="s">
        <v>1046</v>
      </c>
      <c r="M550" s="35" t="s">
        <v>25</v>
      </c>
      <c r="N550" s="35"/>
      <c r="O550" s="35">
        <v>5</v>
      </c>
      <c r="P550" s="35" t="s">
        <v>324</v>
      </c>
      <c r="Q550" s="35" t="s">
        <v>138</v>
      </c>
      <c r="R550" s="35">
        <v>900</v>
      </c>
      <c r="S550" s="35">
        <v>1</v>
      </c>
      <c r="T550" s="35">
        <v>1</v>
      </c>
    </row>
    <row r="551" spans="2:20" ht="45">
      <c r="B551" s="35" t="s">
        <v>765</v>
      </c>
      <c r="C551" s="35">
        <v>15</v>
      </c>
      <c r="D551" s="35">
        <v>2.7</v>
      </c>
      <c r="E551" s="35">
        <v>17.7</v>
      </c>
      <c r="I551" s="35" t="s">
        <v>786</v>
      </c>
      <c r="J551" s="35" t="s">
        <v>2646</v>
      </c>
      <c r="K551" s="35" t="s">
        <v>1474</v>
      </c>
      <c r="L551" s="35" t="s">
        <v>1046</v>
      </c>
      <c r="M551" s="35" t="s">
        <v>25</v>
      </c>
      <c r="N551" s="35"/>
      <c r="O551" s="35">
        <v>6</v>
      </c>
      <c r="P551" s="35" t="s">
        <v>324</v>
      </c>
      <c r="Q551" s="35" t="s">
        <v>138</v>
      </c>
      <c r="R551" s="35">
        <v>1350</v>
      </c>
      <c r="S551" s="35">
        <v>1</v>
      </c>
      <c r="T551" s="35">
        <v>1</v>
      </c>
    </row>
    <row r="552" spans="2:20" ht="45">
      <c r="B552" s="35" t="s">
        <v>765</v>
      </c>
      <c r="C552" s="35">
        <v>20.12</v>
      </c>
      <c r="D552" s="35">
        <v>3.62</v>
      </c>
      <c r="E552" s="35">
        <v>23.74</v>
      </c>
      <c r="I552" s="35" t="s">
        <v>1703</v>
      </c>
      <c r="J552" s="35" t="s">
        <v>2646</v>
      </c>
      <c r="K552" s="35" t="s">
        <v>1474</v>
      </c>
      <c r="L552" s="35" t="s">
        <v>1046</v>
      </c>
      <c r="M552" s="35" t="s">
        <v>25</v>
      </c>
      <c r="N552" s="35"/>
      <c r="O552" s="35">
        <v>7</v>
      </c>
      <c r="P552" s="35" t="s">
        <v>324</v>
      </c>
      <c r="Q552" s="35" t="s">
        <v>138</v>
      </c>
      <c r="R552" s="35">
        <v>381.36</v>
      </c>
      <c r="S552" s="35">
        <v>1</v>
      </c>
      <c r="T552" s="35">
        <v>1</v>
      </c>
    </row>
    <row r="553" spans="2:20" ht="60">
      <c r="B553" s="35" t="s">
        <v>765</v>
      </c>
      <c r="C553" s="35">
        <v>11.65</v>
      </c>
      <c r="D553" s="35">
        <v>2.1</v>
      </c>
      <c r="E553" s="35">
        <v>13.75</v>
      </c>
      <c r="I553" s="35" t="s">
        <v>1732</v>
      </c>
      <c r="J553" s="35" t="s">
        <v>2641</v>
      </c>
      <c r="K553" s="35" t="s">
        <v>2578</v>
      </c>
      <c r="L553" s="35" t="s">
        <v>1040</v>
      </c>
      <c r="M553" s="35" t="s">
        <v>25</v>
      </c>
      <c r="N553" s="35"/>
      <c r="O553" s="35">
        <v>4</v>
      </c>
      <c r="P553" s="35" t="s">
        <v>963</v>
      </c>
      <c r="Q553" s="35" t="s">
        <v>138</v>
      </c>
      <c r="R553" s="35">
        <v>1300</v>
      </c>
      <c r="S553" s="35">
        <v>1</v>
      </c>
      <c r="T553" s="35">
        <v>1</v>
      </c>
    </row>
    <row r="554" spans="2:20" ht="45">
      <c r="B554" s="35" t="s">
        <v>765</v>
      </c>
      <c r="C554" s="35">
        <v>2</v>
      </c>
      <c r="D554" s="35">
        <v>0.36</v>
      </c>
      <c r="E554" s="35">
        <v>2.36</v>
      </c>
      <c r="I554" s="35" t="s">
        <v>957</v>
      </c>
      <c r="J554" s="35" t="s">
        <v>2641</v>
      </c>
      <c r="K554" s="35" t="s">
        <v>1994</v>
      </c>
      <c r="L554" s="35" t="s">
        <v>1040</v>
      </c>
      <c r="M554" s="35" t="s">
        <v>25</v>
      </c>
      <c r="N554" s="35"/>
      <c r="O554" s="35">
        <v>4</v>
      </c>
      <c r="P554" s="35" t="s">
        <v>958</v>
      </c>
      <c r="Q554" s="35" t="s">
        <v>138</v>
      </c>
      <c r="R554" s="35">
        <v>1650</v>
      </c>
      <c r="S554" s="35">
        <v>1</v>
      </c>
      <c r="T554" s="35">
        <v>1</v>
      </c>
    </row>
    <row r="555" spans="2:20" ht="45">
      <c r="B555" s="35" t="s">
        <v>765</v>
      </c>
      <c r="C555" s="35">
        <v>17.36</v>
      </c>
      <c r="D555" s="35">
        <v>3.12</v>
      </c>
      <c r="E555" s="35">
        <v>20.48</v>
      </c>
      <c r="I555" s="35" t="s">
        <v>768</v>
      </c>
      <c r="J555" s="35" t="s">
        <v>2639</v>
      </c>
      <c r="K555" s="35" t="s">
        <v>2090</v>
      </c>
      <c r="L555" s="35" t="s">
        <v>1040</v>
      </c>
      <c r="M555" s="35" t="s">
        <v>25</v>
      </c>
      <c r="N555" s="35"/>
      <c r="O555" s="35">
        <v>7</v>
      </c>
      <c r="P555" s="35" t="s">
        <v>769</v>
      </c>
      <c r="Q555" s="35" t="s">
        <v>138</v>
      </c>
      <c r="R555" s="35">
        <v>5052</v>
      </c>
      <c r="S555" s="35">
        <v>1</v>
      </c>
      <c r="T555" s="35">
        <v>1</v>
      </c>
    </row>
    <row r="556" spans="2:20" ht="30">
      <c r="B556" s="35" t="s">
        <v>765</v>
      </c>
      <c r="C556" s="35">
        <v>7.25</v>
      </c>
      <c r="D556" s="35">
        <v>1.31</v>
      </c>
      <c r="E556" s="35">
        <v>8.56</v>
      </c>
      <c r="I556" s="35" t="s">
        <v>574</v>
      </c>
      <c r="J556" s="35" t="s">
        <v>2640</v>
      </c>
      <c r="K556" s="35" t="s">
        <v>2005</v>
      </c>
      <c r="L556" s="35" t="s">
        <v>1206</v>
      </c>
      <c r="M556" s="35" t="s">
        <v>25</v>
      </c>
      <c r="N556" s="35"/>
      <c r="O556" s="35">
        <v>8</v>
      </c>
      <c r="P556" s="35" t="s">
        <v>414</v>
      </c>
      <c r="Q556" s="35" t="s">
        <v>1045</v>
      </c>
      <c r="R556" s="35">
        <v>109.32</v>
      </c>
      <c r="S556" s="35">
        <v>1</v>
      </c>
      <c r="T556" s="35">
        <v>1</v>
      </c>
    </row>
    <row r="557" spans="2:20" ht="30">
      <c r="B557" s="35" t="s">
        <v>765</v>
      </c>
      <c r="C557" s="35">
        <v>23.3</v>
      </c>
      <c r="D557" s="35">
        <v>4.1900000000000004</v>
      </c>
      <c r="E557" s="35">
        <v>27.49</v>
      </c>
      <c r="I557" s="35" t="s">
        <v>413</v>
      </c>
      <c r="J557" s="35" t="s">
        <v>2640</v>
      </c>
      <c r="K557" s="35" t="s">
        <v>2005</v>
      </c>
      <c r="L557" s="35" t="s">
        <v>1206</v>
      </c>
      <c r="M557" s="35" t="s">
        <v>25</v>
      </c>
      <c r="N557" s="35"/>
      <c r="O557" s="35">
        <v>9</v>
      </c>
      <c r="P557" s="35" t="s">
        <v>414</v>
      </c>
      <c r="Q557" s="35" t="s">
        <v>1045</v>
      </c>
      <c r="R557" s="35">
        <v>109.32</v>
      </c>
      <c r="S557" s="35">
        <v>1</v>
      </c>
      <c r="T557" s="35">
        <v>1</v>
      </c>
    </row>
    <row r="558" spans="2:20" ht="60">
      <c r="B558" s="35" t="s">
        <v>765</v>
      </c>
      <c r="C558" s="35">
        <v>32.75</v>
      </c>
      <c r="D558" s="35">
        <v>5.9</v>
      </c>
      <c r="E558" s="35">
        <v>38.65</v>
      </c>
      <c r="I558" s="35" t="s">
        <v>681</v>
      </c>
      <c r="J558" s="35" t="s">
        <v>2640</v>
      </c>
      <c r="K558" s="35" t="s">
        <v>2000</v>
      </c>
      <c r="L558" s="35" t="s">
        <v>1040</v>
      </c>
      <c r="M558" s="35" t="s">
        <v>25</v>
      </c>
      <c r="N558" s="35"/>
      <c r="O558" s="35">
        <v>7</v>
      </c>
      <c r="P558" s="35" t="s">
        <v>279</v>
      </c>
      <c r="Q558" s="35" t="s">
        <v>1045</v>
      </c>
      <c r="R558" s="35">
        <v>6.27</v>
      </c>
      <c r="S558" s="35">
        <v>1</v>
      </c>
      <c r="T558" s="35">
        <v>1</v>
      </c>
    </row>
    <row r="559" spans="2:20" ht="60">
      <c r="B559" s="35" t="s">
        <v>765</v>
      </c>
      <c r="C559" s="35">
        <v>56</v>
      </c>
      <c r="D559" s="35">
        <v>10.08</v>
      </c>
      <c r="E559" s="35">
        <v>66.08</v>
      </c>
      <c r="I559" s="35" t="s">
        <v>543</v>
      </c>
      <c r="J559" s="35" t="s">
        <v>2640</v>
      </c>
      <c r="K559" s="35" t="s">
        <v>2000</v>
      </c>
      <c r="L559" s="35" t="s">
        <v>1163</v>
      </c>
      <c r="M559" s="35" t="s">
        <v>25</v>
      </c>
      <c r="N559" s="35"/>
      <c r="O559" s="35">
        <v>8</v>
      </c>
      <c r="P559" s="35" t="s">
        <v>279</v>
      </c>
      <c r="Q559" s="35" t="s">
        <v>1045</v>
      </c>
      <c r="R559" s="35">
        <v>6.27</v>
      </c>
      <c r="S559" s="35">
        <v>1</v>
      </c>
      <c r="T559" s="35">
        <v>1</v>
      </c>
    </row>
    <row r="560" spans="2:20" ht="60">
      <c r="B560" s="35" t="s">
        <v>765</v>
      </c>
      <c r="C560" s="35">
        <v>68.53</v>
      </c>
      <c r="D560" s="35">
        <v>12.34</v>
      </c>
      <c r="E560" s="35">
        <v>80.87</v>
      </c>
      <c r="I560" s="35" t="s">
        <v>840</v>
      </c>
      <c r="J560" s="35" t="s">
        <v>2640</v>
      </c>
      <c r="K560" s="35" t="s">
        <v>2405</v>
      </c>
      <c r="L560" s="35" t="s">
        <v>2644</v>
      </c>
      <c r="M560" s="35" t="s">
        <v>25</v>
      </c>
      <c r="N560" s="35"/>
      <c r="O560" s="35">
        <v>6</v>
      </c>
      <c r="P560" s="35" t="s">
        <v>422</v>
      </c>
      <c r="Q560" s="35" t="s">
        <v>138</v>
      </c>
      <c r="R560" s="35">
        <v>731.1</v>
      </c>
      <c r="S560" s="35">
        <v>1</v>
      </c>
      <c r="T560" s="35">
        <v>1</v>
      </c>
    </row>
    <row r="561" spans="2:20" ht="60">
      <c r="B561" s="35" t="s">
        <v>765</v>
      </c>
      <c r="C561" s="35">
        <v>40.79</v>
      </c>
      <c r="D561" s="35">
        <v>7.34</v>
      </c>
      <c r="E561" s="35">
        <v>48.13</v>
      </c>
      <c r="I561" s="35" t="s">
        <v>731</v>
      </c>
      <c r="J561" s="35" t="s">
        <v>2640</v>
      </c>
      <c r="K561" s="35" t="s">
        <v>2405</v>
      </c>
      <c r="L561" s="35" t="s">
        <v>2644</v>
      </c>
      <c r="M561" s="35" t="s">
        <v>25</v>
      </c>
      <c r="N561" s="35"/>
      <c r="O561" s="35">
        <v>7</v>
      </c>
      <c r="P561" s="35" t="s">
        <v>422</v>
      </c>
      <c r="Q561" s="35" t="s">
        <v>138</v>
      </c>
      <c r="R561" s="35">
        <v>590.76</v>
      </c>
      <c r="S561" s="35">
        <v>1</v>
      </c>
      <c r="T561" s="35">
        <v>1</v>
      </c>
    </row>
    <row r="562" spans="2:20" ht="60">
      <c r="B562" s="35" t="s">
        <v>765</v>
      </c>
      <c r="C562" s="35">
        <v>58.39</v>
      </c>
      <c r="D562" s="35">
        <v>10.51</v>
      </c>
      <c r="E562" s="35">
        <v>68.900000000000006</v>
      </c>
      <c r="I562" s="35" t="s">
        <v>583</v>
      </c>
      <c r="J562" s="35" t="s">
        <v>2640</v>
      </c>
      <c r="K562" s="35" t="s">
        <v>2007</v>
      </c>
      <c r="L562" s="35" t="s">
        <v>2644</v>
      </c>
      <c r="M562" s="35" t="s">
        <v>25</v>
      </c>
      <c r="N562" s="35"/>
      <c r="O562" s="35">
        <v>8</v>
      </c>
      <c r="P562" s="35" t="s">
        <v>422</v>
      </c>
      <c r="Q562" s="35" t="s">
        <v>1045</v>
      </c>
      <c r="R562" s="35">
        <v>697.9</v>
      </c>
      <c r="S562" s="35">
        <v>1</v>
      </c>
      <c r="T562" s="35">
        <v>1</v>
      </c>
    </row>
    <row r="563" spans="2:20" ht="60">
      <c r="B563" s="35" t="s">
        <v>765</v>
      </c>
      <c r="C563" s="35">
        <v>10.9</v>
      </c>
      <c r="D563" s="35">
        <v>1.96</v>
      </c>
      <c r="E563" s="35">
        <v>12.86</v>
      </c>
      <c r="I563" s="35" t="s">
        <v>929</v>
      </c>
      <c r="J563" s="35"/>
      <c r="K563" s="35" t="s">
        <v>2405</v>
      </c>
      <c r="L563" s="35" t="s">
        <v>2644</v>
      </c>
      <c r="M563" s="35" t="s">
        <v>25</v>
      </c>
      <c r="N563" s="35"/>
      <c r="O563" s="35">
        <v>5</v>
      </c>
      <c r="P563" s="35" t="s">
        <v>422</v>
      </c>
      <c r="Q563" s="35" t="s">
        <v>138</v>
      </c>
      <c r="R563" s="35">
        <v>749.07</v>
      </c>
      <c r="S563" s="35">
        <v>1</v>
      </c>
      <c r="T563" s="35">
        <v>1</v>
      </c>
    </row>
    <row r="564" spans="2:20" ht="45">
      <c r="B564" s="35" t="s">
        <v>763</v>
      </c>
      <c r="C564" s="35">
        <v>227.05</v>
      </c>
      <c r="D564" s="35">
        <v>40.869999999999997</v>
      </c>
      <c r="E564" s="35">
        <v>267.92</v>
      </c>
      <c r="I564" s="35" t="s">
        <v>598</v>
      </c>
      <c r="J564" s="35" t="s">
        <v>2640</v>
      </c>
      <c r="K564" s="35" t="s">
        <v>2055</v>
      </c>
      <c r="L564" s="35" t="s">
        <v>1040</v>
      </c>
      <c r="M564" s="35" t="s">
        <v>25</v>
      </c>
      <c r="N564" s="35"/>
      <c r="O564" s="35">
        <v>8</v>
      </c>
      <c r="P564" s="35" t="s">
        <v>261</v>
      </c>
      <c r="Q564" s="35" t="s">
        <v>138</v>
      </c>
      <c r="R564" s="35">
        <v>51.98</v>
      </c>
      <c r="S564" s="35">
        <v>1</v>
      </c>
      <c r="T564" s="35">
        <v>1</v>
      </c>
    </row>
    <row r="565" spans="2:20" ht="30">
      <c r="B565" s="35" t="s">
        <v>770</v>
      </c>
      <c r="C565" s="35">
        <v>127.12</v>
      </c>
      <c r="D565" s="35">
        <v>22.88</v>
      </c>
      <c r="E565" s="35">
        <v>150</v>
      </c>
      <c r="I565" s="35" t="s">
        <v>805</v>
      </c>
      <c r="J565" s="35" t="s">
        <v>2640</v>
      </c>
      <c r="K565" s="35" t="s">
        <v>1052</v>
      </c>
      <c r="L565" s="35" t="s">
        <v>1097</v>
      </c>
      <c r="M565" s="35" t="s">
        <v>25</v>
      </c>
      <c r="N565" s="35"/>
      <c r="O565" s="35">
        <v>6</v>
      </c>
      <c r="P565" s="35" t="s">
        <v>261</v>
      </c>
      <c r="Q565" s="35" t="s">
        <v>1045</v>
      </c>
      <c r="R565" s="35">
        <v>47.37</v>
      </c>
      <c r="S565" s="35">
        <v>1</v>
      </c>
      <c r="T565" s="35">
        <v>1</v>
      </c>
    </row>
    <row r="566" spans="2:20" ht="30">
      <c r="B566" s="35" t="s">
        <v>774</v>
      </c>
      <c r="C566" s="35">
        <v>1200</v>
      </c>
      <c r="D566" s="35">
        <v>216</v>
      </c>
      <c r="E566" s="35">
        <v>1416</v>
      </c>
      <c r="I566" s="35" t="s">
        <v>804</v>
      </c>
      <c r="J566" s="35" t="s">
        <v>2640</v>
      </c>
      <c r="K566" s="35" t="s">
        <v>1052</v>
      </c>
      <c r="L566" s="35" t="s">
        <v>1097</v>
      </c>
      <c r="M566" s="35" t="s">
        <v>25</v>
      </c>
      <c r="N566" s="35"/>
      <c r="O566" s="35">
        <v>6</v>
      </c>
      <c r="P566" s="35" t="s">
        <v>261</v>
      </c>
      <c r="Q566" s="35" t="s">
        <v>1045</v>
      </c>
      <c r="R566" s="35">
        <v>23.69</v>
      </c>
      <c r="S566" s="35">
        <v>1</v>
      </c>
      <c r="T566" s="35">
        <v>1</v>
      </c>
    </row>
    <row r="567" spans="2:20" ht="30">
      <c r="B567" s="35" t="s">
        <v>774</v>
      </c>
      <c r="C567" s="35">
        <v>1200</v>
      </c>
      <c r="D567" s="35">
        <v>216</v>
      </c>
      <c r="E567" s="35">
        <v>1416</v>
      </c>
      <c r="I567" s="35" t="s">
        <v>803</v>
      </c>
      <c r="J567" s="35" t="s">
        <v>2640</v>
      </c>
      <c r="K567" s="35" t="s">
        <v>1052</v>
      </c>
      <c r="L567" s="35" t="s">
        <v>1097</v>
      </c>
      <c r="M567" s="35" t="s">
        <v>25</v>
      </c>
      <c r="N567" s="35"/>
      <c r="O567" s="35">
        <v>6</v>
      </c>
      <c r="P567" s="35" t="s">
        <v>261</v>
      </c>
      <c r="Q567" s="35" t="s">
        <v>1045</v>
      </c>
      <c r="R567" s="35">
        <v>25.33</v>
      </c>
      <c r="S567" s="35">
        <v>1</v>
      </c>
      <c r="T567" s="35">
        <v>1</v>
      </c>
    </row>
    <row r="568" spans="2:20" ht="45">
      <c r="B568" s="35" t="s">
        <v>768</v>
      </c>
      <c r="C568" s="35">
        <v>5052</v>
      </c>
      <c r="D568" s="35">
        <v>0</v>
      </c>
      <c r="E568" s="35">
        <v>5052</v>
      </c>
      <c r="I568" s="35" t="s">
        <v>672</v>
      </c>
      <c r="J568" s="35" t="s">
        <v>2642</v>
      </c>
      <c r="K568" s="35" t="s">
        <v>1981</v>
      </c>
      <c r="L568" s="35" t="s">
        <v>1097</v>
      </c>
      <c r="M568" s="35" t="s">
        <v>25</v>
      </c>
      <c r="N568" s="35"/>
      <c r="O568" s="35">
        <v>7</v>
      </c>
      <c r="P568" s="35" t="s">
        <v>261</v>
      </c>
      <c r="Q568" s="35" t="s">
        <v>1045</v>
      </c>
      <c r="R568" s="35">
        <v>25.33</v>
      </c>
      <c r="S568" s="35">
        <v>1</v>
      </c>
      <c r="T568" s="35">
        <v>1</v>
      </c>
    </row>
    <row r="569" spans="2:20" ht="45">
      <c r="B569" s="35" t="s">
        <v>771</v>
      </c>
      <c r="C569" s="35">
        <v>298.31</v>
      </c>
      <c r="D569" s="35">
        <v>53.69</v>
      </c>
      <c r="E569" s="35">
        <v>352</v>
      </c>
      <c r="I569" s="35" t="s">
        <v>670</v>
      </c>
      <c r="J569" s="35" t="s">
        <v>2648</v>
      </c>
      <c r="K569" s="35" t="s">
        <v>1981</v>
      </c>
      <c r="L569" s="35" t="s">
        <v>1097</v>
      </c>
      <c r="M569" s="35" t="s">
        <v>25</v>
      </c>
      <c r="N569" s="35"/>
      <c r="O569" s="35">
        <v>7</v>
      </c>
      <c r="P569" s="35" t="s">
        <v>261</v>
      </c>
      <c r="Q569" s="35" t="s">
        <v>1045</v>
      </c>
      <c r="R569" s="35">
        <v>47.37</v>
      </c>
      <c r="S569" s="35">
        <v>1</v>
      </c>
      <c r="T569" s="35">
        <v>1</v>
      </c>
    </row>
    <row r="570" spans="2:20" ht="45">
      <c r="B570" s="35" t="s">
        <v>777</v>
      </c>
      <c r="C570" s="35">
        <v>221.82</v>
      </c>
      <c r="D570" s="35">
        <v>39.93</v>
      </c>
      <c r="E570" s="35">
        <v>261.75</v>
      </c>
      <c r="I570" s="35" t="s">
        <v>668</v>
      </c>
      <c r="J570" s="35" t="s">
        <v>2648</v>
      </c>
      <c r="K570" s="35" t="s">
        <v>1981</v>
      </c>
      <c r="L570" s="35" t="s">
        <v>1097</v>
      </c>
      <c r="M570" s="35" t="s">
        <v>25</v>
      </c>
      <c r="N570" s="35"/>
      <c r="O570" s="35">
        <v>7</v>
      </c>
      <c r="P570" s="35" t="s">
        <v>261</v>
      </c>
      <c r="Q570" s="35" t="s">
        <v>1045</v>
      </c>
      <c r="R570" s="35">
        <v>23.69</v>
      </c>
      <c r="S570" s="35">
        <v>1</v>
      </c>
      <c r="T570" s="35">
        <v>1</v>
      </c>
    </row>
    <row r="571" spans="2:20" ht="30">
      <c r="B571" s="35" t="s">
        <v>775</v>
      </c>
      <c r="C571" s="35">
        <v>168.73</v>
      </c>
      <c r="D571" s="35">
        <v>30.37</v>
      </c>
      <c r="E571" s="35">
        <v>199.1</v>
      </c>
      <c r="I571" s="35" t="s">
        <v>463</v>
      </c>
      <c r="J571" s="35" t="s">
        <v>2639</v>
      </c>
      <c r="K571" s="35" t="s">
        <v>2016</v>
      </c>
      <c r="L571" s="35" t="s">
        <v>1097</v>
      </c>
      <c r="M571" s="35" t="s">
        <v>25</v>
      </c>
      <c r="N571" s="35"/>
      <c r="O571" s="35">
        <v>9</v>
      </c>
      <c r="P571" s="35" t="s">
        <v>261</v>
      </c>
      <c r="Q571" s="35" t="s">
        <v>138</v>
      </c>
      <c r="R571" s="35">
        <v>27.03</v>
      </c>
      <c r="S571" s="35">
        <v>1</v>
      </c>
      <c r="T571" s="35">
        <v>1</v>
      </c>
    </row>
    <row r="572" spans="2:20" ht="105">
      <c r="B572" s="35" t="s">
        <v>775</v>
      </c>
      <c r="C572" s="35">
        <v>167.8</v>
      </c>
      <c r="D572" s="35">
        <v>30.2</v>
      </c>
      <c r="E572" s="35">
        <v>198</v>
      </c>
      <c r="I572" s="35" t="s">
        <v>1726</v>
      </c>
      <c r="J572" s="35"/>
      <c r="K572" s="35" t="s">
        <v>2512</v>
      </c>
      <c r="L572" s="35" t="s">
        <v>1331</v>
      </c>
      <c r="M572" s="35" t="s">
        <v>25</v>
      </c>
      <c r="N572" s="35"/>
      <c r="O572" s="35">
        <v>5</v>
      </c>
      <c r="P572" s="35" t="s">
        <v>171</v>
      </c>
      <c r="Q572" s="35" t="s">
        <v>138</v>
      </c>
      <c r="R572" s="35">
        <v>169.49</v>
      </c>
      <c r="S572" s="35">
        <v>1</v>
      </c>
      <c r="T572" s="35">
        <v>1</v>
      </c>
    </row>
    <row r="573" spans="2:20" ht="45">
      <c r="B573" s="35" t="s">
        <v>775</v>
      </c>
      <c r="C573" s="35">
        <v>171.19</v>
      </c>
      <c r="D573" s="35">
        <v>30.81</v>
      </c>
      <c r="E573" s="35">
        <v>202</v>
      </c>
      <c r="I573" s="35" t="s">
        <v>1710</v>
      </c>
      <c r="J573" s="35" t="s">
        <v>2124</v>
      </c>
      <c r="K573" s="35" t="s">
        <v>2006</v>
      </c>
      <c r="L573" s="35" t="s">
        <v>1040</v>
      </c>
      <c r="M573" s="35" t="s">
        <v>25</v>
      </c>
      <c r="N573" s="35"/>
      <c r="O573" s="35">
        <v>7</v>
      </c>
      <c r="P573" s="35" t="s">
        <v>744</v>
      </c>
      <c r="Q573" s="35" t="s">
        <v>1181</v>
      </c>
      <c r="R573" s="35">
        <v>254.24</v>
      </c>
      <c r="S573" s="35">
        <v>1</v>
      </c>
      <c r="T573" s="35">
        <v>1</v>
      </c>
    </row>
    <row r="574" spans="2:20" ht="45">
      <c r="B574" s="35" t="s">
        <v>775</v>
      </c>
      <c r="C574" s="35">
        <v>169.49</v>
      </c>
      <c r="D574" s="35">
        <v>30.51</v>
      </c>
      <c r="E574" s="35">
        <v>200</v>
      </c>
      <c r="I574" s="35" t="s">
        <v>1719</v>
      </c>
      <c r="J574" s="35" t="s">
        <v>2648</v>
      </c>
      <c r="K574" s="35" t="s">
        <v>2061</v>
      </c>
      <c r="L574" s="35" t="s">
        <v>1504</v>
      </c>
      <c r="M574" s="35" t="s">
        <v>25</v>
      </c>
      <c r="N574" s="35"/>
      <c r="O574" s="35">
        <v>6</v>
      </c>
      <c r="P574" s="35" t="s">
        <v>807</v>
      </c>
      <c r="Q574" s="35" t="s">
        <v>1045</v>
      </c>
      <c r="R574" s="35">
        <v>2000</v>
      </c>
      <c r="S574" s="35">
        <v>1</v>
      </c>
      <c r="T574" s="35">
        <v>1</v>
      </c>
    </row>
    <row r="575" spans="2:20" ht="45">
      <c r="B575" s="35" t="s">
        <v>775</v>
      </c>
      <c r="C575" s="35">
        <v>169.49</v>
      </c>
      <c r="D575" s="35">
        <v>30.51</v>
      </c>
      <c r="E575" s="35">
        <v>200</v>
      </c>
      <c r="I575" s="35" t="s">
        <v>1714</v>
      </c>
      <c r="J575" s="35" t="s">
        <v>2641</v>
      </c>
      <c r="K575" s="35" t="s">
        <v>2061</v>
      </c>
      <c r="L575" s="35" t="s">
        <v>1040</v>
      </c>
      <c r="M575" s="35" t="s">
        <v>25</v>
      </c>
      <c r="N575" s="35"/>
      <c r="O575" s="35">
        <v>6</v>
      </c>
      <c r="P575" s="35" t="s">
        <v>807</v>
      </c>
      <c r="Q575" s="35" t="s">
        <v>1045</v>
      </c>
      <c r="R575" s="35">
        <v>1800</v>
      </c>
      <c r="S575" s="35">
        <v>1</v>
      </c>
      <c r="T575" s="35">
        <v>1</v>
      </c>
    </row>
    <row r="576" spans="2:20" ht="45">
      <c r="B576" s="35" t="s">
        <v>775</v>
      </c>
      <c r="C576" s="35">
        <v>74.58</v>
      </c>
      <c r="D576" s="35">
        <v>13.42</v>
      </c>
      <c r="E576" s="35">
        <v>88</v>
      </c>
      <c r="I576" s="35" t="s">
        <v>1725</v>
      </c>
      <c r="J576" s="35"/>
      <c r="K576" s="35" t="s">
        <v>2090</v>
      </c>
      <c r="L576" s="35" t="s">
        <v>2645</v>
      </c>
      <c r="M576" s="35" t="s">
        <v>25</v>
      </c>
      <c r="N576" s="35"/>
      <c r="O576" s="35">
        <v>5</v>
      </c>
      <c r="P576" s="35" t="s">
        <v>742</v>
      </c>
      <c r="Q576" s="35" t="s">
        <v>138</v>
      </c>
      <c r="R576" s="35">
        <v>500</v>
      </c>
      <c r="S576" s="35">
        <v>1</v>
      </c>
      <c r="T576" s="35">
        <v>1</v>
      </c>
    </row>
    <row r="577" spans="2:20" ht="45">
      <c r="B577" s="35" t="s">
        <v>775</v>
      </c>
      <c r="C577" s="35">
        <v>74.58</v>
      </c>
      <c r="D577" s="35">
        <v>13.42</v>
      </c>
      <c r="E577" s="35">
        <v>88</v>
      </c>
      <c r="I577" s="35" t="s">
        <v>1723</v>
      </c>
      <c r="J577" s="35"/>
      <c r="K577" s="35" t="s">
        <v>2090</v>
      </c>
      <c r="L577" s="35" t="s">
        <v>2645</v>
      </c>
      <c r="M577" s="35" t="s">
        <v>25</v>
      </c>
      <c r="N577" s="35"/>
      <c r="O577" s="35">
        <v>5</v>
      </c>
      <c r="P577" s="35" t="s">
        <v>742</v>
      </c>
      <c r="Q577" s="35" t="s">
        <v>138</v>
      </c>
      <c r="R577" s="35">
        <v>500</v>
      </c>
      <c r="S577" s="35">
        <v>1</v>
      </c>
      <c r="T577" s="35">
        <v>1</v>
      </c>
    </row>
    <row r="578" spans="2:20" ht="45">
      <c r="B578" s="35" t="s">
        <v>775</v>
      </c>
      <c r="C578" s="35">
        <v>74.75</v>
      </c>
      <c r="D578" s="35">
        <v>13.45</v>
      </c>
      <c r="E578" s="35">
        <v>88.2</v>
      </c>
      <c r="I578" s="35" t="s">
        <v>1720</v>
      </c>
      <c r="J578" s="35"/>
      <c r="K578" s="35" t="s">
        <v>2090</v>
      </c>
      <c r="L578" s="35" t="s">
        <v>1040</v>
      </c>
      <c r="M578" s="35" t="s">
        <v>25</v>
      </c>
      <c r="N578" s="35"/>
      <c r="O578" s="35">
        <v>6</v>
      </c>
      <c r="P578" s="35" t="s">
        <v>742</v>
      </c>
      <c r="Q578" s="35" t="s">
        <v>138</v>
      </c>
      <c r="R578" s="35">
        <v>500</v>
      </c>
      <c r="S578" s="35">
        <v>1</v>
      </c>
      <c r="T578" s="35">
        <v>1</v>
      </c>
    </row>
    <row r="579" spans="2:20" ht="45">
      <c r="B579" s="35" t="s">
        <v>775</v>
      </c>
      <c r="C579" s="35">
        <v>74.489999999999995</v>
      </c>
      <c r="D579" s="35">
        <v>13.41</v>
      </c>
      <c r="E579" s="35">
        <v>87.9</v>
      </c>
      <c r="I579" s="35" t="s">
        <v>1709</v>
      </c>
      <c r="J579" s="35" t="s">
        <v>2640</v>
      </c>
      <c r="K579" s="35" t="s">
        <v>1444</v>
      </c>
      <c r="L579" s="35" t="s">
        <v>2645</v>
      </c>
      <c r="M579" s="35" t="s">
        <v>25</v>
      </c>
      <c r="N579" s="35"/>
      <c r="O579" s="35">
        <v>7</v>
      </c>
      <c r="P579" s="35" t="s">
        <v>742</v>
      </c>
      <c r="Q579" s="35" t="s">
        <v>138</v>
      </c>
      <c r="R579" s="35">
        <v>847.46</v>
      </c>
      <c r="S579" s="35">
        <v>1</v>
      </c>
      <c r="T579" s="35">
        <v>1</v>
      </c>
    </row>
    <row r="580" spans="2:20" ht="45">
      <c r="B580" s="35" t="s">
        <v>775</v>
      </c>
      <c r="C580" s="35">
        <v>74.75</v>
      </c>
      <c r="D580" s="35">
        <v>13.45</v>
      </c>
      <c r="E580" s="35">
        <v>88.2</v>
      </c>
      <c r="I580" s="35" t="s">
        <v>1716</v>
      </c>
      <c r="J580" s="35" t="s">
        <v>2640</v>
      </c>
      <c r="K580" s="35" t="s">
        <v>2158</v>
      </c>
      <c r="L580" s="35" t="s">
        <v>2645</v>
      </c>
      <c r="M580" s="35" t="s">
        <v>25</v>
      </c>
      <c r="N580" s="35"/>
      <c r="O580" s="35">
        <v>6</v>
      </c>
      <c r="P580" s="35" t="s">
        <v>201</v>
      </c>
      <c r="Q580" s="35" t="s">
        <v>1045</v>
      </c>
      <c r="R580" s="35">
        <v>320</v>
      </c>
      <c r="S580" s="35">
        <v>1</v>
      </c>
      <c r="T580" s="35">
        <v>1</v>
      </c>
    </row>
    <row r="581" spans="2:20" ht="60">
      <c r="B581" s="35" t="s">
        <v>775</v>
      </c>
      <c r="C581" s="35">
        <v>118.64</v>
      </c>
      <c r="D581" s="35">
        <v>21.36</v>
      </c>
      <c r="E581" s="35">
        <v>140</v>
      </c>
      <c r="I581" s="35" t="s">
        <v>1695</v>
      </c>
      <c r="J581" s="35" t="s">
        <v>2640</v>
      </c>
      <c r="K581" s="35" t="s">
        <v>1052</v>
      </c>
      <c r="L581" s="35" t="s">
        <v>2645</v>
      </c>
      <c r="M581" s="35" t="s">
        <v>25</v>
      </c>
      <c r="N581" s="35"/>
      <c r="O581" s="35">
        <v>8</v>
      </c>
      <c r="P581" s="35" t="s">
        <v>565</v>
      </c>
      <c r="Q581" s="35" t="s">
        <v>1045</v>
      </c>
      <c r="R581" s="35">
        <v>3750</v>
      </c>
      <c r="S581" s="35">
        <v>1</v>
      </c>
      <c r="T581" s="35">
        <v>1</v>
      </c>
    </row>
    <row r="582" spans="2:20" ht="45">
      <c r="B582" s="35" t="s">
        <v>775</v>
      </c>
      <c r="C582" s="35">
        <v>118.81</v>
      </c>
      <c r="D582" s="35">
        <v>21.39</v>
      </c>
      <c r="E582" s="35">
        <v>140.19999999999999</v>
      </c>
      <c r="I582" s="35" t="s">
        <v>1713</v>
      </c>
      <c r="J582" s="35" t="s">
        <v>2640</v>
      </c>
      <c r="K582" s="35" t="s">
        <v>2090</v>
      </c>
      <c r="L582" s="35" t="s">
        <v>1040</v>
      </c>
      <c r="M582" s="35" t="s">
        <v>25</v>
      </c>
      <c r="N582" s="35"/>
      <c r="O582" s="35">
        <v>6</v>
      </c>
      <c r="P582" s="35" t="s">
        <v>409</v>
      </c>
      <c r="Q582" s="35" t="s">
        <v>1045</v>
      </c>
      <c r="R582" s="35">
        <v>150</v>
      </c>
      <c r="S582" s="35">
        <v>1</v>
      </c>
      <c r="T582" s="35">
        <v>1</v>
      </c>
    </row>
    <row r="583" spans="2:20" ht="45">
      <c r="B583" s="35" t="s">
        <v>775</v>
      </c>
      <c r="C583" s="35">
        <v>118.98</v>
      </c>
      <c r="D583" s="35">
        <v>21.42</v>
      </c>
      <c r="E583" s="35">
        <v>140.4</v>
      </c>
      <c r="I583" s="35" t="s">
        <v>1705</v>
      </c>
      <c r="J583" s="35" t="s">
        <v>2640</v>
      </c>
      <c r="K583" s="35" t="s">
        <v>2278</v>
      </c>
      <c r="L583" s="35" t="s">
        <v>1040</v>
      </c>
      <c r="M583" s="35" t="s">
        <v>25</v>
      </c>
      <c r="N583" s="35"/>
      <c r="O583" s="35">
        <v>7</v>
      </c>
      <c r="P583" s="35" t="s">
        <v>409</v>
      </c>
      <c r="Q583" s="35" t="s">
        <v>1045</v>
      </c>
      <c r="R583" s="35">
        <v>100</v>
      </c>
      <c r="S583" s="35">
        <v>1</v>
      </c>
      <c r="T583" s="35">
        <v>1</v>
      </c>
    </row>
    <row r="584" spans="2:20" ht="45">
      <c r="B584" s="35" t="s">
        <v>775</v>
      </c>
      <c r="C584" s="35">
        <v>338.98</v>
      </c>
      <c r="D584" s="35">
        <v>61.02</v>
      </c>
      <c r="E584" s="35">
        <v>400</v>
      </c>
      <c r="I584" s="35" t="s">
        <v>1702</v>
      </c>
      <c r="J584" s="35" t="s">
        <v>2647</v>
      </c>
      <c r="K584" s="35" t="s">
        <v>2237</v>
      </c>
      <c r="L584" s="35" t="s">
        <v>1040</v>
      </c>
      <c r="M584" s="35" t="s">
        <v>25</v>
      </c>
      <c r="N584" s="35"/>
      <c r="O584" s="35">
        <v>7</v>
      </c>
      <c r="P584" s="35" t="s">
        <v>635</v>
      </c>
      <c r="Q584" s="35" t="s">
        <v>138</v>
      </c>
      <c r="R584" s="35">
        <v>565</v>
      </c>
      <c r="S584" s="35">
        <v>1</v>
      </c>
      <c r="T584" s="35">
        <v>1</v>
      </c>
    </row>
    <row r="585" spans="2:20" ht="45">
      <c r="B585" s="35" t="s">
        <v>778</v>
      </c>
      <c r="C585" s="35">
        <v>192</v>
      </c>
      <c r="D585" s="35">
        <v>34.56</v>
      </c>
      <c r="E585" s="35">
        <v>226.56</v>
      </c>
      <c r="I585" s="35" t="s">
        <v>1691</v>
      </c>
      <c r="J585" s="35" t="s">
        <v>2646</v>
      </c>
      <c r="K585" s="35" t="s">
        <v>1474</v>
      </c>
      <c r="L585" s="35" t="s">
        <v>1046</v>
      </c>
      <c r="M585" s="35" t="s">
        <v>25</v>
      </c>
      <c r="N585" s="35"/>
      <c r="O585" s="35">
        <v>8</v>
      </c>
      <c r="P585" s="35" t="s">
        <v>324</v>
      </c>
      <c r="Q585" s="35" t="s">
        <v>138</v>
      </c>
      <c r="R585" s="35">
        <v>476.27</v>
      </c>
      <c r="S585" s="35">
        <v>1</v>
      </c>
      <c r="T585" s="35">
        <v>1</v>
      </c>
    </row>
    <row r="586" spans="2:20" ht="45">
      <c r="B586" s="35" t="s">
        <v>780</v>
      </c>
      <c r="C586" s="35">
        <v>2076.27</v>
      </c>
      <c r="D586" s="35">
        <v>373.73</v>
      </c>
      <c r="E586" s="35">
        <v>2450</v>
      </c>
      <c r="I586" s="35" t="s">
        <v>1721</v>
      </c>
      <c r="J586" s="35"/>
      <c r="K586" s="35" t="s">
        <v>2061</v>
      </c>
      <c r="L586" s="35" t="s">
        <v>2645</v>
      </c>
      <c r="M586" s="35" t="s">
        <v>25</v>
      </c>
      <c r="N586" s="35"/>
      <c r="O586" s="35">
        <v>6</v>
      </c>
      <c r="P586" s="35" t="s">
        <v>546</v>
      </c>
      <c r="Q586" s="35" t="s">
        <v>1045</v>
      </c>
      <c r="R586" s="35">
        <v>5776.55</v>
      </c>
      <c r="S586" s="35">
        <v>1</v>
      </c>
      <c r="T586" s="35">
        <v>1</v>
      </c>
    </row>
    <row r="587" spans="2:20" ht="60">
      <c r="B587" s="35" t="s">
        <v>782</v>
      </c>
      <c r="C587" s="35">
        <v>600</v>
      </c>
      <c r="D587" s="35">
        <v>108</v>
      </c>
      <c r="E587" s="35">
        <v>708</v>
      </c>
      <c r="I587" s="35" t="s">
        <v>1687</v>
      </c>
      <c r="J587" s="35" t="s">
        <v>2640</v>
      </c>
      <c r="K587" s="35" t="s">
        <v>2007</v>
      </c>
      <c r="L587" s="35" t="s">
        <v>2644</v>
      </c>
      <c r="M587" s="35" t="s">
        <v>25</v>
      </c>
      <c r="N587" s="35"/>
      <c r="O587" s="35">
        <v>9</v>
      </c>
      <c r="P587" s="35" t="s">
        <v>422</v>
      </c>
      <c r="Q587" s="35" t="s">
        <v>1045</v>
      </c>
      <c r="R587" s="35">
        <v>20.079999999999998</v>
      </c>
      <c r="S587" s="35">
        <v>1</v>
      </c>
      <c r="T587" s="35">
        <v>1</v>
      </c>
    </row>
    <row r="588" spans="2:20" ht="60">
      <c r="B588" s="35" t="s">
        <v>783</v>
      </c>
      <c r="C588" s="35">
        <v>960</v>
      </c>
      <c r="D588" s="35">
        <v>172.8</v>
      </c>
      <c r="E588" s="35">
        <v>1132.8</v>
      </c>
      <c r="I588" s="35" t="s">
        <v>1662</v>
      </c>
      <c r="J588" s="35" t="s">
        <v>2640</v>
      </c>
      <c r="K588" s="35" t="s">
        <v>2000</v>
      </c>
      <c r="L588" s="35" t="s">
        <v>1163</v>
      </c>
      <c r="M588" s="35" t="s">
        <v>23</v>
      </c>
      <c r="N588" s="35"/>
      <c r="O588" s="35">
        <v>10</v>
      </c>
      <c r="P588" s="35" t="s">
        <v>279</v>
      </c>
      <c r="Q588" s="35" t="s">
        <v>1045</v>
      </c>
      <c r="R588" s="35">
        <v>6.19</v>
      </c>
      <c r="S588" s="35">
        <v>1</v>
      </c>
      <c r="T588" s="35">
        <v>1</v>
      </c>
    </row>
    <row r="589" spans="2:20" ht="30">
      <c r="B589" s="35" t="s">
        <v>784</v>
      </c>
      <c r="C589" s="35">
        <v>78.39</v>
      </c>
      <c r="D589" s="35">
        <v>14.11</v>
      </c>
      <c r="E589" s="35">
        <v>92.5</v>
      </c>
      <c r="I589" s="35" t="s">
        <v>1665</v>
      </c>
      <c r="J589" s="35" t="s">
        <v>2643</v>
      </c>
      <c r="K589" s="35" t="s">
        <v>1052</v>
      </c>
      <c r="L589" s="35" t="s">
        <v>1097</v>
      </c>
      <c r="M589" s="35" t="s">
        <v>25</v>
      </c>
      <c r="N589" s="35"/>
      <c r="O589" s="35">
        <v>10</v>
      </c>
      <c r="P589" s="35" t="s">
        <v>261</v>
      </c>
      <c r="Q589" s="35" t="s">
        <v>1045</v>
      </c>
      <c r="R589" s="35">
        <v>33.5</v>
      </c>
      <c r="S589" s="35">
        <v>1</v>
      </c>
      <c r="T589" s="35">
        <v>1</v>
      </c>
    </row>
    <row r="590" spans="2:20" ht="45">
      <c r="B590" s="35" t="s">
        <v>790</v>
      </c>
      <c r="C590" s="35">
        <v>1044</v>
      </c>
      <c r="D590" s="35">
        <v>187.92</v>
      </c>
      <c r="E590" s="35">
        <v>1231.92</v>
      </c>
      <c r="I590" s="35" t="s">
        <v>1647</v>
      </c>
      <c r="J590" s="35" t="s">
        <v>2641</v>
      </c>
      <c r="K590" s="35" t="s">
        <v>1981</v>
      </c>
      <c r="L590" s="35" t="s">
        <v>1097</v>
      </c>
      <c r="M590" s="35" t="s">
        <v>23</v>
      </c>
      <c r="N590" s="35"/>
      <c r="O590" s="35">
        <v>10</v>
      </c>
      <c r="P590" s="35" t="s">
        <v>261</v>
      </c>
      <c r="Q590" s="35" t="s">
        <v>1045</v>
      </c>
      <c r="R590" s="35">
        <v>57.57</v>
      </c>
      <c r="S590" s="35">
        <v>1</v>
      </c>
      <c r="T590" s="35">
        <v>1</v>
      </c>
    </row>
    <row r="591" spans="2:20" ht="45">
      <c r="B591" s="35" t="s">
        <v>790</v>
      </c>
      <c r="C591" s="35">
        <v>128</v>
      </c>
      <c r="D591" s="35">
        <v>23.04</v>
      </c>
      <c r="E591" s="35">
        <v>151.04</v>
      </c>
      <c r="I591" s="35" t="s">
        <v>1647</v>
      </c>
      <c r="J591" s="35" t="s">
        <v>2642</v>
      </c>
      <c r="K591" s="35" t="s">
        <v>1981</v>
      </c>
      <c r="L591" s="35" t="s">
        <v>1097</v>
      </c>
      <c r="M591" s="35" t="s">
        <v>23</v>
      </c>
      <c r="N591" s="35"/>
      <c r="O591" s="35">
        <v>10</v>
      </c>
      <c r="P591" s="35" t="s">
        <v>261</v>
      </c>
      <c r="Q591" s="35" t="s">
        <v>1045</v>
      </c>
      <c r="R591" s="35">
        <v>19.190000000000001</v>
      </c>
      <c r="S591" s="35">
        <v>1</v>
      </c>
      <c r="T591" s="35">
        <v>1</v>
      </c>
    </row>
    <row r="592" spans="2:20" ht="45">
      <c r="B592" s="35" t="s">
        <v>787</v>
      </c>
      <c r="C592" s="35">
        <v>177.97</v>
      </c>
      <c r="D592" s="35">
        <v>32.03</v>
      </c>
      <c r="E592" s="35">
        <v>210</v>
      </c>
      <c r="I592" s="35" t="s">
        <v>1648</v>
      </c>
      <c r="J592" s="35" t="s">
        <v>2640</v>
      </c>
      <c r="K592" s="35" t="s">
        <v>1981</v>
      </c>
      <c r="L592" s="35" t="s">
        <v>1097</v>
      </c>
      <c r="M592" s="35" t="s">
        <v>23</v>
      </c>
      <c r="N592" s="35"/>
      <c r="O592" s="35">
        <v>10</v>
      </c>
      <c r="P592" s="35" t="s">
        <v>261</v>
      </c>
      <c r="Q592" s="35" t="s">
        <v>1045</v>
      </c>
      <c r="R592" s="35">
        <v>26.15</v>
      </c>
      <c r="S592" s="35">
        <v>1</v>
      </c>
      <c r="T592" s="35">
        <v>1</v>
      </c>
    </row>
    <row r="593" spans="2:20" ht="45">
      <c r="B593" s="35" t="s">
        <v>787</v>
      </c>
      <c r="C593" s="35">
        <v>169.49</v>
      </c>
      <c r="D593" s="35">
        <v>30.51</v>
      </c>
      <c r="E593" s="35">
        <v>200</v>
      </c>
      <c r="I593" s="35" t="s">
        <v>1632</v>
      </c>
      <c r="J593" s="35" t="s">
        <v>2639</v>
      </c>
      <c r="K593" s="35" t="s">
        <v>1981</v>
      </c>
      <c r="L593" s="35" t="s">
        <v>1097</v>
      </c>
      <c r="M593" s="35" t="s">
        <v>23</v>
      </c>
      <c r="N593" s="35"/>
      <c r="O593" s="35">
        <v>10</v>
      </c>
      <c r="P593" s="35" t="s">
        <v>261</v>
      </c>
      <c r="Q593" s="35" t="s">
        <v>1045</v>
      </c>
      <c r="R593" s="35">
        <v>36.04</v>
      </c>
      <c r="S593" s="35">
        <v>1</v>
      </c>
      <c r="T593" s="35">
        <v>1</v>
      </c>
    </row>
    <row r="594" spans="2:20">
      <c r="B594" s="35" t="s">
        <v>786</v>
      </c>
      <c r="C594" s="35">
        <v>1350</v>
      </c>
      <c r="D594" s="35">
        <v>0</v>
      </c>
      <c r="E594" s="35">
        <v>1350</v>
      </c>
    </row>
    <row r="595" spans="2:20" ht="30">
      <c r="B595" s="35" t="s">
        <v>795</v>
      </c>
      <c r="C595" s="35">
        <v>360</v>
      </c>
      <c r="D595" s="35">
        <v>64.8</v>
      </c>
      <c r="E595" s="35">
        <v>424.8</v>
      </c>
    </row>
    <row r="596" spans="2:20" ht="30">
      <c r="B596" s="35" t="s">
        <v>571</v>
      </c>
      <c r="C596" s="35">
        <v>480</v>
      </c>
      <c r="D596" s="35">
        <v>86.4</v>
      </c>
      <c r="E596" s="35">
        <v>566.4</v>
      </c>
    </row>
    <row r="597" spans="2:20" ht="30">
      <c r="B597" s="35" t="s">
        <v>981</v>
      </c>
      <c r="C597" s="35">
        <v>795</v>
      </c>
      <c r="D597" s="35">
        <v>143.1</v>
      </c>
      <c r="E597" s="35">
        <v>938.1</v>
      </c>
    </row>
    <row r="598" spans="2:20" ht="30">
      <c r="B598" s="35" t="s">
        <v>816</v>
      </c>
      <c r="C598" s="35">
        <v>110</v>
      </c>
      <c r="D598" s="35">
        <v>0</v>
      </c>
      <c r="E598" s="35">
        <v>110</v>
      </c>
    </row>
    <row r="599" spans="2:20" ht="30">
      <c r="B599" s="35" t="s">
        <v>816</v>
      </c>
      <c r="C599" s="35">
        <v>880</v>
      </c>
      <c r="D599" s="35">
        <v>158.4</v>
      </c>
      <c r="E599" s="35">
        <v>1038.4000000000001</v>
      </c>
    </row>
    <row r="600" spans="2:20" ht="30">
      <c r="B600" s="35" t="s">
        <v>949</v>
      </c>
      <c r="C600" s="35">
        <v>3880</v>
      </c>
      <c r="D600" s="35">
        <v>698.4</v>
      </c>
      <c r="E600" s="35">
        <v>4578.3999999999996</v>
      </c>
    </row>
    <row r="601" spans="2:20" ht="30">
      <c r="B601" s="35" t="s">
        <v>947</v>
      </c>
      <c r="C601" s="35">
        <v>600</v>
      </c>
      <c r="D601" s="35">
        <v>108</v>
      </c>
      <c r="E601" s="35">
        <v>708</v>
      </c>
    </row>
    <row r="602" spans="2:20" ht="30">
      <c r="B602" s="35" t="s">
        <v>902</v>
      </c>
      <c r="C602" s="35">
        <v>336</v>
      </c>
      <c r="D602" s="35">
        <v>60.48</v>
      </c>
      <c r="E602" s="35">
        <v>396.48</v>
      </c>
    </row>
    <row r="603" spans="2:20" ht="30">
      <c r="B603" s="35" t="s">
        <v>902</v>
      </c>
      <c r="C603" s="35">
        <v>576</v>
      </c>
      <c r="D603" s="35">
        <v>103.68</v>
      </c>
      <c r="E603" s="35">
        <v>679.68</v>
      </c>
    </row>
    <row r="604" spans="2:20" ht="30">
      <c r="B604" s="35" t="s">
        <v>902</v>
      </c>
      <c r="C604" s="35">
        <v>262.70999999999998</v>
      </c>
      <c r="D604" s="35">
        <v>47.29</v>
      </c>
      <c r="E604" s="35">
        <v>310</v>
      </c>
    </row>
    <row r="605" spans="2:20" ht="30">
      <c r="B605" s="35" t="s">
        <v>934</v>
      </c>
      <c r="C605" s="35">
        <v>2400</v>
      </c>
      <c r="D605" s="35">
        <v>432</v>
      </c>
      <c r="E605" s="35">
        <v>2832</v>
      </c>
    </row>
    <row r="606" spans="2:20" ht="30">
      <c r="B606" s="35" t="s">
        <v>934</v>
      </c>
      <c r="C606" s="35">
        <v>3608.47</v>
      </c>
      <c r="D606" s="35">
        <v>649.52</v>
      </c>
      <c r="E606" s="35">
        <v>4257.99</v>
      </c>
    </row>
    <row r="607" spans="2:20" ht="30">
      <c r="B607" s="35" t="s">
        <v>934</v>
      </c>
      <c r="C607" s="35">
        <v>237.29</v>
      </c>
      <c r="D607" s="35">
        <v>42.71</v>
      </c>
      <c r="E607" s="35">
        <v>280</v>
      </c>
    </row>
    <row r="608" spans="2:20" ht="30">
      <c r="B608" s="35" t="s">
        <v>934</v>
      </c>
      <c r="C608" s="35">
        <v>165.26</v>
      </c>
      <c r="D608" s="35">
        <v>29.75</v>
      </c>
      <c r="E608" s="35">
        <v>195.01</v>
      </c>
    </row>
    <row r="609" spans="2:5" ht="30">
      <c r="B609" s="35" t="s">
        <v>953</v>
      </c>
      <c r="C609" s="35">
        <v>6271.19</v>
      </c>
      <c r="D609" s="35">
        <v>1128.81</v>
      </c>
      <c r="E609" s="35">
        <v>7400</v>
      </c>
    </row>
    <row r="610" spans="2:5" ht="30">
      <c r="B610" s="35" t="s">
        <v>953</v>
      </c>
      <c r="C610" s="35">
        <v>338.98</v>
      </c>
      <c r="D610" s="35">
        <v>61.02</v>
      </c>
      <c r="E610" s="35">
        <v>400</v>
      </c>
    </row>
    <row r="611" spans="2:5" ht="30">
      <c r="B611" s="35" t="s">
        <v>953</v>
      </c>
      <c r="C611" s="35">
        <v>262.70999999999998</v>
      </c>
      <c r="D611" s="35">
        <v>47.29</v>
      </c>
      <c r="E611" s="35">
        <v>310</v>
      </c>
    </row>
    <row r="612" spans="2:5" ht="30">
      <c r="B612" s="35" t="s">
        <v>953</v>
      </c>
      <c r="C612" s="35">
        <v>101.69</v>
      </c>
      <c r="D612" s="35">
        <v>18.309999999999999</v>
      </c>
      <c r="E612" s="35">
        <v>120</v>
      </c>
    </row>
    <row r="613" spans="2:5" ht="30">
      <c r="B613" s="35" t="s">
        <v>953</v>
      </c>
      <c r="C613" s="35">
        <v>165.25</v>
      </c>
      <c r="D613" s="35">
        <v>29.75</v>
      </c>
      <c r="E613" s="35">
        <v>195</v>
      </c>
    </row>
    <row r="614" spans="2:5" ht="30">
      <c r="B614" s="35" t="s">
        <v>953</v>
      </c>
      <c r="C614" s="35">
        <v>27.97</v>
      </c>
      <c r="D614" s="35">
        <v>5.03</v>
      </c>
      <c r="E614" s="35">
        <v>33</v>
      </c>
    </row>
    <row r="615" spans="2:5" ht="30">
      <c r="B615" s="35" t="s">
        <v>953</v>
      </c>
      <c r="C615" s="35">
        <v>1905.93</v>
      </c>
      <c r="D615" s="35">
        <v>343.07</v>
      </c>
      <c r="E615" s="35">
        <v>2249</v>
      </c>
    </row>
    <row r="616" spans="2:5" ht="30">
      <c r="B616" s="35" t="s">
        <v>953</v>
      </c>
      <c r="C616" s="35">
        <v>169.49</v>
      </c>
      <c r="D616" s="35">
        <v>30.51</v>
      </c>
      <c r="E616" s="35">
        <v>200</v>
      </c>
    </row>
    <row r="617" spans="2:5" ht="30">
      <c r="B617" s="35" t="s">
        <v>942</v>
      </c>
      <c r="C617" s="35">
        <v>329.66</v>
      </c>
      <c r="D617" s="35">
        <v>59.34</v>
      </c>
      <c r="E617" s="35">
        <v>389</v>
      </c>
    </row>
    <row r="618" spans="2:5" ht="30">
      <c r="B618" s="35" t="s">
        <v>942</v>
      </c>
      <c r="C618" s="35">
        <v>244.92</v>
      </c>
      <c r="D618" s="35">
        <v>44.08</v>
      </c>
      <c r="E618" s="35">
        <v>289</v>
      </c>
    </row>
    <row r="619" spans="2:5" ht="30">
      <c r="B619" s="35" t="s">
        <v>942</v>
      </c>
      <c r="C619" s="35">
        <v>130.51</v>
      </c>
      <c r="D619" s="35">
        <v>23.49</v>
      </c>
      <c r="E619" s="35">
        <v>154</v>
      </c>
    </row>
    <row r="620" spans="2:5" ht="30">
      <c r="B620" s="35" t="s">
        <v>942</v>
      </c>
      <c r="C620" s="35">
        <v>4500</v>
      </c>
      <c r="D620" s="35">
        <v>810</v>
      </c>
      <c r="E620" s="35">
        <v>5310</v>
      </c>
    </row>
    <row r="621" spans="2:5" ht="30">
      <c r="B621" s="35" t="s">
        <v>941</v>
      </c>
      <c r="C621" s="35">
        <v>329.66</v>
      </c>
      <c r="D621" s="35">
        <v>59.34</v>
      </c>
      <c r="E621" s="35">
        <v>389</v>
      </c>
    </row>
    <row r="622" spans="2:5" ht="30">
      <c r="B622" s="35" t="s">
        <v>941</v>
      </c>
      <c r="C622" s="35">
        <v>244.92</v>
      </c>
      <c r="D622" s="35">
        <v>44.09</v>
      </c>
      <c r="E622" s="35">
        <v>289.01</v>
      </c>
    </row>
    <row r="623" spans="2:5" ht="30">
      <c r="B623" s="35" t="s">
        <v>941</v>
      </c>
      <c r="C623" s="35">
        <v>321.19</v>
      </c>
      <c r="D623" s="35">
        <v>57.81</v>
      </c>
      <c r="E623" s="35">
        <v>379</v>
      </c>
    </row>
    <row r="624" spans="2:5" ht="30">
      <c r="B624" s="35" t="s">
        <v>936</v>
      </c>
      <c r="C624" s="35">
        <v>63.56</v>
      </c>
      <c r="D624" s="35">
        <v>11.44</v>
      </c>
      <c r="E624" s="35">
        <v>75</v>
      </c>
    </row>
    <row r="625" spans="2:5" ht="30">
      <c r="B625" s="35" t="s">
        <v>912</v>
      </c>
      <c r="C625" s="35">
        <v>262.70999999999998</v>
      </c>
      <c r="D625" s="35">
        <v>47.29</v>
      </c>
      <c r="E625" s="35">
        <v>310</v>
      </c>
    </row>
    <row r="626" spans="2:5" ht="30">
      <c r="B626" s="35" t="s">
        <v>912</v>
      </c>
      <c r="C626" s="35">
        <v>76.27</v>
      </c>
      <c r="D626" s="35">
        <v>13.73</v>
      </c>
      <c r="E626" s="35">
        <v>90</v>
      </c>
    </row>
    <row r="627" spans="2:5" ht="30">
      <c r="B627" s="35" t="s">
        <v>910</v>
      </c>
      <c r="C627" s="35">
        <v>94.92</v>
      </c>
      <c r="D627" s="35">
        <v>17.079999999999998</v>
      </c>
      <c r="E627" s="35">
        <v>112</v>
      </c>
    </row>
    <row r="628" spans="2:5" ht="30">
      <c r="B628" s="35" t="s">
        <v>477</v>
      </c>
      <c r="C628" s="35">
        <v>194.07</v>
      </c>
      <c r="D628" s="35">
        <v>34.93</v>
      </c>
      <c r="E628" s="35">
        <v>229</v>
      </c>
    </row>
    <row r="629" spans="2:5" ht="30">
      <c r="B629" s="35" t="s">
        <v>477</v>
      </c>
      <c r="C629" s="35">
        <v>24.58</v>
      </c>
      <c r="D629" s="35">
        <v>4.42</v>
      </c>
      <c r="E629" s="35">
        <v>29</v>
      </c>
    </row>
    <row r="630" spans="2:5" ht="30">
      <c r="B630" s="35" t="s">
        <v>477</v>
      </c>
      <c r="C630" s="35">
        <v>33.049999999999997</v>
      </c>
      <c r="D630" s="35">
        <v>5.95</v>
      </c>
      <c r="E630" s="35">
        <v>39</v>
      </c>
    </row>
    <row r="631" spans="2:5" ht="30">
      <c r="B631" s="35" t="s">
        <v>477</v>
      </c>
      <c r="C631" s="35">
        <v>169.49</v>
      </c>
      <c r="D631" s="35">
        <v>30.51</v>
      </c>
      <c r="E631" s="35">
        <v>200</v>
      </c>
    </row>
    <row r="632" spans="2:5" ht="30">
      <c r="B632" s="35" t="s">
        <v>477</v>
      </c>
      <c r="C632" s="35">
        <v>360</v>
      </c>
      <c r="D632" s="35">
        <v>64.8</v>
      </c>
      <c r="E632" s="35">
        <v>424.8</v>
      </c>
    </row>
    <row r="633" spans="2:5" ht="30">
      <c r="B633" s="35" t="s">
        <v>510</v>
      </c>
      <c r="C633" s="35">
        <v>3840</v>
      </c>
      <c r="D633" s="35">
        <v>691.2</v>
      </c>
      <c r="E633" s="35">
        <v>4531.2</v>
      </c>
    </row>
    <row r="634" spans="2:5" ht="30">
      <c r="B634" s="35" t="s">
        <v>885</v>
      </c>
      <c r="C634" s="35">
        <v>960</v>
      </c>
      <c r="D634" s="35">
        <v>172.8</v>
      </c>
      <c r="E634" s="35">
        <v>1132.8</v>
      </c>
    </row>
    <row r="635" spans="2:5" ht="30">
      <c r="B635" s="35" t="s">
        <v>1004</v>
      </c>
      <c r="C635" s="35">
        <v>9657.44</v>
      </c>
      <c r="D635" s="35">
        <v>1738.34</v>
      </c>
      <c r="E635" s="35">
        <v>11395.78</v>
      </c>
    </row>
    <row r="636" spans="2:5" ht="30">
      <c r="B636" s="35" t="s">
        <v>541</v>
      </c>
      <c r="C636" s="35">
        <v>362</v>
      </c>
      <c r="D636" s="35">
        <v>65.16</v>
      </c>
      <c r="E636" s="35">
        <v>427.16</v>
      </c>
    </row>
    <row r="637" spans="2:5" ht="30">
      <c r="B637" s="35" t="s">
        <v>541</v>
      </c>
      <c r="C637" s="35">
        <v>1080</v>
      </c>
      <c r="D637" s="35">
        <v>194.4</v>
      </c>
      <c r="E637" s="35">
        <v>1274.4000000000001</v>
      </c>
    </row>
    <row r="638" spans="2:5" ht="30">
      <c r="B638" s="35" t="s">
        <v>868</v>
      </c>
      <c r="C638" s="35">
        <v>2200</v>
      </c>
      <c r="D638" s="35">
        <v>396</v>
      </c>
      <c r="E638" s="35">
        <v>2596</v>
      </c>
    </row>
    <row r="639" spans="2:5" ht="30">
      <c r="B639" s="35" t="s">
        <v>867</v>
      </c>
      <c r="C639" s="35">
        <v>3420</v>
      </c>
      <c r="D639" s="35">
        <v>615.6</v>
      </c>
      <c r="E639" s="35">
        <v>4035.6</v>
      </c>
    </row>
    <row r="640" spans="2:5" ht="30">
      <c r="B640" s="35" t="s">
        <v>454</v>
      </c>
      <c r="C640" s="35">
        <v>261</v>
      </c>
      <c r="D640" s="35">
        <v>46.98</v>
      </c>
      <c r="E640" s="35">
        <v>307.98</v>
      </c>
    </row>
    <row r="641" spans="2:5" ht="30">
      <c r="B641" s="35" t="s">
        <v>823</v>
      </c>
      <c r="C641" s="35">
        <v>360</v>
      </c>
      <c r="D641" s="35">
        <v>64.8</v>
      </c>
      <c r="E641" s="35">
        <v>424.8</v>
      </c>
    </row>
    <row r="642" spans="2:5" ht="30">
      <c r="B642" s="35" t="s">
        <v>812</v>
      </c>
      <c r="C642" s="35">
        <v>480</v>
      </c>
      <c r="D642" s="35">
        <v>86.4</v>
      </c>
      <c r="E642" s="35">
        <v>566.4</v>
      </c>
    </row>
    <row r="643" spans="2:5" ht="30">
      <c r="B643" s="35" t="s">
        <v>1010</v>
      </c>
      <c r="C643" s="35">
        <v>825</v>
      </c>
      <c r="D643" s="35">
        <v>148.5</v>
      </c>
      <c r="E643" s="35">
        <v>973.5</v>
      </c>
    </row>
    <row r="644" spans="2:5" ht="30">
      <c r="B644" s="35" t="s">
        <v>997</v>
      </c>
      <c r="C644" s="35">
        <v>220</v>
      </c>
      <c r="D644" s="35">
        <v>39.6</v>
      </c>
      <c r="E644" s="35">
        <v>259.60000000000002</v>
      </c>
    </row>
    <row r="645" spans="2:5" ht="30">
      <c r="B645" s="35" t="s">
        <v>900</v>
      </c>
      <c r="C645" s="35">
        <v>220</v>
      </c>
      <c r="D645" s="35">
        <v>39.6</v>
      </c>
      <c r="E645" s="35">
        <v>259.60000000000002</v>
      </c>
    </row>
    <row r="646" spans="2:5" ht="30">
      <c r="B646" s="35" t="s">
        <v>442</v>
      </c>
      <c r="C646" s="35">
        <v>300</v>
      </c>
      <c r="D646" s="35">
        <v>54</v>
      </c>
      <c r="E646" s="35">
        <v>354</v>
      </c>
    </row>
    <row r="647" spans="2:5" ht="30">
      <c r="B647" s="35" t="s">
        <v>810</v>
      </c>
      <c r="C647" s="35">
        <v>220</v>
      </c>
      <c r="D647" s="35">
        <v>39.6</v>
      </c>
      <c r="E647" s="35">
        <v>259.60000000000002</v>
      </c>
    </row>
    <row r="648" spans="2:5" ht="30">
      <c r="B648" s="35" t="s">
        <v>979</v>
      </c>
      <c r="C648" s="35">
        <v>4521.1899999999996</v>
      </c>
      <c r="D648" s="35">
        <v>813.81</v>
      </c>
      <c r="E648" s="35">
        <v>5335</v>
      </c>
    </row>
    <row r="649" spans="2:5" ht="30">
      <c r="B649" s="35" t="s">
        <v>977</v>
      </c>
      <c r="C649" s="35">
        <v>440.68</v>
      </c>
      <c r="D649" s="35">
        <v>79.319999999999993</v>
      </c>
      <c r="E649" s="35">
        <v>520</v>
      </c>
    </row>
    <row r="650" spans="2:5" ht="30">
      <c r="B650" s="35" t="s">
        <v>945</v>
      </c>
      <c r="C650" s="35">
        <v>48</v>
      </c>
      <c r="D650" s="35">
        <v>8.64</v>
      </c>
      <c r="E650" s="35">
        <v>56.64</v>
      </c>
    </row>
    <row r="651" spans="2:5" ht="30">
      <c r="B651" s="35" t="s">
        <v>1001</v>
      </c>
      <c r="C651" s="35">
        <v>502.54</v>
      </c>
      <c r="D651" s="35">
        <v>90.46</v>
      </c>
      <c r="E651" s="35">
        <v>593</v>
      </c>
    </row>
    <row r="652" spans="2:5" ht="30">
      <c r="B652" s="35" t="s">
        <v>927</v>
      </c>
      <c r="C652" s="35">
        <v>4521.1899999999996</v>
      </c>
      <c r="D652" s="35">
        <v>813.81</v>
      </c>
      <c r="E652" s="35">
        <v>5335</v>
      </c>
    </row>
    <row r="653" spans="2:5" ht="30">
      <c r="B653" s="35" t="s">
        <v>925</v>
      </c>
      <c r="C653" s="35">
        <v>1250</v>
      </c>
      <c r="D653" s="35">
        <v>225</v>
      </c>
      <c r="E653" s="35">
        <v>1475</v>
      </c>
    </row>
    <row r="654" spans="2:5" ht="30">
      <c r="B654" s="35" t="s">
        <v>802</v>
      </c>
      <c r="C654" s="35">
        <v>298.31</v>
      </c>
      <c r="D654" s="35">
        <v>53.69</v>
      </c>
      <c r="E654" s="35">
        <v>352</v>
      </c>
    </row>
    <row r="655" spans="2:5" ht="30">
      <c r="B655" s="35" t="s">
        <v>841</v>
      </c>
      <c r="C655" s="35">
        <v>2076.27</v>
      </c>
      <c r="D655" s="35">
        <v>373.73</v>
      </c>
      <c r="E655" s="35">
        <v>2450</v>
      </c>
    </row>
    <row r="656" spans="2:5" ht="30">
      <c r="B656" s="35" t="s">
        <v>808</v>
      </c>
      <c r="C656" s="35">
        <v>2076.27</v>
      </c>
      <c r="D656" s="35">
        <v>373.73</v>
      </c>
      <c r="E656" s="35">
        <v>2450</v>
      </c>
    </row>
    <row r="657" spans="2:5" ht="30">
      <c r="B657" s="35" t="s">
        <v>801</v>
      </c>
      <c r="C657" s="35">
        <v>1560</v>
      </c>
      <c r="D657" s="35">
        <v>280.8</v>
      </c>
      <c r="E657" s="35">
        <v>1840.8</v>
      </c>
    </row>
    <row r="658" spans="2:5" ht="30">
      <c r="B658" s="35" t="s">
        <v>800</v>
      </c>
      <c r="C658" s="35">
        <v>220.34</v>
      </c>
      <c r="D658" s="35">
        <v>39.659999999999997</v>
      </c>
      <c r="E658" s="35">
        <v>260</v>
      </c>
    </row>
    <row r="659" spans="2:5" ht="30">
      <c r="B659" s="35" t="s">
        <v>991</v>
      </c>
      <c r="C659" s="35">
        <v>1550.7</v>
      </c>
      <c r="D659" s="35">
        <v>279.13</v>
      </c>
      <c r="E659" s="35">
        <v>1829.83</v>
      </c>
    </row>
    <row r="660" spans="2:5" ht="30">
      <c r="B660" s="35" t="s">
        <v>837</v>
      </c>
      <c r="C660" s="35">
        <v>450</v>
      </c>
      <c r="D660" s="35">
        <v>81</v>
      </c>
      <c r="E660" s="35">
        <v>531</v>
      </c>
    </row>
    <row r="661" spans="2:5" ht="30">
      <c r="B661" s="35" t="s">
        <v>897</v>
      </c>
      <c r="C661" s="35">
        <v>288</v>
      </c>
      <c r="D661" s="35">
        <v>51.84</v>
      </c>
      <c r="E661" s="35">
        <v>339.84</v>
      </c>
    </row>
    <row r="662" spans="2:5" ht="30">
      <c r="B662" s="35" t="s">
        <v>897</v>
      </c>
      <c r="C662" s="35">
        <v>133.9</v>
      </c>
      <c r="D662" s="35">
        <v>24.1</v>
      </c>
      <c r="E662" s="35">
        <v>158</v>
      </c>
    </row>
    <row r="663" spans="2:5" ht="30">
      <c r="B663" s="35" t="s">
        <v>1009</v>
      </c>
      <c r="C663" s="35">
        <v>18794.919999999998</v>
      </c>
      <c r="D663" s="35">
        <v>3383.09</v>
      </c>
      <c r="E663" s="35">
        <v>22178.01</v>
      </c>
    </row>
    <row r="664" spans="2:5" ht="30">
      <c r="B664" s="35" t="s">
        <v>1008</v>
      </c>
      <c r="C664" s="35">
        <v>18758.310000000001</v>
      </c>
      <c r="D664" s="35">
        <v>3376.5</v>
      </c>
      <c r="E664" s="35">
        <v>22134.81</v>
      </c>
    </row>
    <row r="665" spans="2:5" ht="30">
      <c r="B665" s="35" t="s">
        <v>1007</v>
      </c>
      <c r="C665" s="35">
        <v>3006.87</v>
      </c>
      <c r="D665" s="35">
        <v>541.24</v>
      </c>
      <c r="E665" s="35">
        <v>3548.11</v>
      </c>
    </row>
    <row r="666" spans="2:5" ht="30">
      <c r="B666" s="35" t="s">
        <v>1007</v>
      </c>
      <c r="C666" s="35">
        <v>3202.99</v>
      </c>
      <c r="D666" s="35">
        <v>576.54</v>
      </c>
      <c r="E666" s="35">
        <v>3779.53</v>
      </c>
    </row>
    <row r="667" spans="2:5" ht="30">
      <c r="B667" s="35" t="s">
        <v>976</v>
      </c>
      <c r="C667" s="35">
        <v>3140</v>
      </c>
      <c r="D667" s="35">
        <v>565.20000000000005</v>
      </c>
      <c r="E667" s="35">
        <v>3705.2</v>
      </c>
    </row>
    <row r="668" spans="2:5" ht="30">
      <c r="B668" s="35" t="s">
        <v>975</v>
      </c>
      <c r="C668" s="35">
        <v>7450</v>
      </c>
      <c r="D668" s="35">
        <v>1341</v>
      </c>
      <c r="E668" s="35">
        <v>8791</v>
      </c>
    </row>
    <row r="669" spans="2:5" ht="30">
      <c r="B669" s="35" t="s">
        <v>974</v>
      </c>
      <c r="C669" s="35">
        <v>10500</v>
      </c>
      <c r="D669" s="35">
        <v>1890</v>
      </c>
      <c r="E669" s="35">
        <v>12390</v>
      </c>
    </row>
    <row r="670" spans="2:5" ht="30">
      <c r="B670" s="35" t="s">
        <v>907</v>
      </c>
      <c r="C670" s="35">
        <v>754.24</v>
      </c>
      <c r="D670" s="35">
        <v>135.76</v>
      </c>
      <c r="E670" s="35">
        <v>890</v>
      </c>
    </row>
    <row r="671" spans="2:5" ht="30">
      <c r="B671" s="35" t="s">
        <v>907</v>
      </c>
      <c r="C671" s="35">
        <v>122.88</v>
      </c>
      <c r="D671" s="35">
        <v>22.12</v>
      </c>
      <c r="E671" s="35">
        <v>145</v>
      </c>
    </row>
    <row r="672" spans="2:5" ht="30">
      <c r="B672" s="35" t="s">
        <v>907</v>
      </c>
      <c r="C672" s="35">
        <v>42.37</v>
      </c>
      <c r="D672" s="35">
        <v>7.63</v>
      </c>
      <c r="E672" s="35">
        <v>50</v>
      </c>
    </row>
    <row r="673" spans="2:5" ht="30">
      <c r="B673" s="35" t="s">
        <v>907</v>
      </c>
      <c r="C673" s="35">
        <v>27.12</v>
      </c>
      <c r="D673" s="35">
        <v>4.88</v>
      </c>
      <c r="E673" s="35">
        <v>32</v>
      </c>
    </row>
    <row r="674" spans="2:5" ht="30">
      <c r="B674" s="35" t="s">
        <v>907</v>
      </c>
      <c r="C674" s="35">
        <v>220.34</v>
      </c>
      <c r="D674" s="35">
        <v>39.659999999999997</v>
      </c>
      <c r="E674" s="35">
        <v>260</v>
      </c>
    </row>
    <row r="675" spans="2:5" ht="30">
      <c r="B675" s="35" t="s">
        <v>907</v>
      </c>
      <c r="C675" s="35">
        <v>101.69</v>
      </c>
      <c r="D675" s="35">
        <v>18.309999999999999</v>
      </c>
      <c r="E675" s="35">
        <v>120</v>
      </c>
    </row>
    <row r="676" spans="2:5" ht="30">
      <c r="B676" s="35" t="s">
        <v>907</v>
      </c>
      <c r="C676" s="35">
        <v>59.32</v>
      </c>
      <c r="D676" s="35">
        <v>10.68</v>
      </c>
      <c r="E676" s="35">
        <v>70</v>
      </c>
    </row>
    <row r="677" spans="2:5" ht="30">
      <c r="B677" s="35" t="s">
        <v>882</v>
      </c>
      <c r="C677" s="35">
        <v>1000</v>
      </c>
      <c r="D677" s="35">
        <v>180</v>
      </c>
      <c r="E677" s="35">
        <v>1180</v>
      </c>
    </row>
    <row r="678" spans="2:5" ht="30">
      <c r="B678" s="35" t="s">
        <v>882</v>
      </c>
      <c r="C678" s="35">
        <v>750</v>
      </c>
      <c r="D678" s="35">
        <v>135</v>
      </c>
      <c r="E678" s="35">
        <v>885</v>
      </c>
    </row>
    <row r="679" spans="2:5" ht="30">
      <c r="B679" s="35" t="s">
        <v>882</v>
      </c>
      <c r="C679" s="35">
        <v>12600</v>
      </c>
      <c r="D679" s="35">
        <v>2268</v>
      </c>
      <c r="E679" s="35">
        <v>14868</v>
      </c>
    </row>
    <row r="680" spans="2:5" ht="30">
      <c r="B680" s="35" t="s">
        <v>882</v>
      </c>
      <c r="C680" s="35">
        <v>7080</v>
      </c>
      <c r="D680" s="35">
        <v>1274.4000000000001</v>
      </c>
      <c r="E680" s="35">
        <v>8354.4</v>
      </c>
    </row>
    <row r="681" spans="2:5" ht="30">
      <c r="B681" s="35" t="s">
        <v>881</v>
      </c>
      <c r="C681" s="35">
        <v>5000</v>
      </c>
      <c r="D681" s="35">
        <v>900</v>
      </c>
      <c r="E681" s="35">
        <v>5900</v>
      </c>
    </row>
    <row r="682" spans="2:5" ht="30">
      <c r="B682" s="35" t="s">
        <v>881</v>
      </c>
      <c r="C682" s="35">
        <v>3000</v>
      </c>
      <c r="D682" s="35">
        <v>540</v>
      </c>
      <c r="E682" s="35">
        <v>3540</v>
      </c>
    </row>
    <row r="683" spans="2:5" ht="30">
      <c r="B683" s="35" t="s">
        <v>881</v>
      </c>
      <c r="C683" s="35">
        <v>2000</v>
      </c>
      <c r="D683" s="35">
        <v>360</v>
      </c>
      <c r="E683" s="35">
        <v>2360</v>
      </c>
    </row>
    <row r="684" spans="2:5" ht="30">
      <c r="B684" s="35" t="s">
        <v>881</v>
      </c>
      <c r="C684" s="35">
        <v>500</v>
      </c>
      <c r="D684" s="35">
        <v>90</v>
      </c>
      <c r="E684" s="35">
        <v>590</v>
      </c>
    </row>
    <row r="685" spans="2:5" ht="30">
      <c r="B685" s="35" t="s">
        <v>861</v>
      </c>
      <c r="C685" s="35">
        <v>1250</v>
      </c>
      <c r="D685" s="35">
        <v>225</v>
      </c>
      <c r="E685" s="35">
        <v>1475</v>
      </c>
    </row>
    <row r="686" spans="2:5" ht="30">
      <c r="B686" s="35" t="s">
        <v>861</v>
      </c>
      <c r="C686" s="35">
        <v>400</v>
      </c>
      <c r="D686" s="35">
        <v>72</v>
      </c>
      <c r="E686" s="35">
        <v>472</v>
      </c>
    </row>
    <row r="687" spans="2:5" ht="30">
      <c r="B687" s="35" t="s">
        <v>861</v>
      </c>
      <c r="C687" s="35">
        <v>900</v>
      </c>
      <c r="D687" s="35">
        <v>162</v>
      </c>
      <c r="E687" s="35">
        <v>1062</v>
      </c>
    </row>
    <row r="688" spans="2:5" ht="30">
      <c r="B688" s="35" t="s">
        <v>861</v>
      </c>
      <c r="C688" s="35">
        <v>213</v>
      </c>
      <c r="D688" s="35">
        <v>38.340000000000003</v>
      </c>
      <c r="E688" s="35">
        <v>251.34</v>
      </c>
    </row>
    <row r="689" spans="2:5" ht="30">
      <c r="B689" s="35" t="s">
        <v>861</v>
      </c>
      <c r="C689" s="35">
        <v>1000</v>
      </c>
      <c r="D689" s="35">
        <v>180</v>
      </c>
      <c r="E689" s="35">
        <v>1180</v>
      </c>
    </row>
    <row r="690" spans="2:5" ht="30">
      <c r="B690" s="35" t="s">
        <v>861</v>
      </c>
      <c r="C690" s="35">
        <v>1000</v>
      </c>
      <c r="D690" s="35">
        <v>180</v>
      </c>
      <c r="E690" s="35">
        <v>1180</v>
      </c>
    </row>
    <row r="691" spans="2:5" ht="30">
      <c r="B691" s="35" t="s">
        <v>861</v>
      </c>
      <c r="C691" s="35">
        <v>0</v>
      </c>
      <c r="D691" s="35">
        <v>0</v>
      </c>
      <c r="E691" s="35">
        <v>0</v>
      </c>
    </row>
    <row r="692" spans="2:5" ht="30">
      <c r="B692" s="35" t="s">
        <v>861</v>
      </c>
      <c r="C692" s="35">
        <v>0</v>
      </c>
      <c r="D692" s="35">
        <v>0</v>
      </c>
      <c r="E692" s="35">
        <v>0</v>
      </c>
    </row>
    <row r="693" spans="2:5" ht="30">
      <c r="B693" s="35" t="s">
        <v>861</v>
      </c>
      <c r="C693" s="35">
        <v>0</v>
      </c>
      <c r="D693" s="35">
        <v>0</v>
      </c>
      <c r="E693" s="35">
        <v>0</v>
      </c>
    </row>
    <row r="694" spans="2:5" ht="30">
      <c r="B694" s="35" t="s">
        <v>861</v>
      </c>
      <c r="C694" s="35">
        <v>0</v>
      </c>
      <c r="D694" s="35">
        <v>0</v>
      </c>
      <c r="E694" s="35">
        <v>0</v>
      </c>
    </row>
    <row r="695" spans="2:5" ht="30">
      <c r="B695" s="35" t="s">
        <v>847</v>
      </c>
      <c r="C695" s="35">
        <v>1600</v>
      </c>
      <c r="D695" s="35">
        <v>288</v>
      </c>
      <c r="E695" s="35">
        <v>1888</v>
      </c>
    </row>
    <row r="696" spans="2:5" ht="30">
      <c r="B696" s="35" t="s">
        <v>951</v>
      </c>
      <c r="C696" s="35">
        <v>264</v>
      </c>
      <c r="D696" s="35">
        <v>47.52</v>
      </c>
      <c r="E696" s="35">
        <v>311.52</v>
      </c>
    </row>
    <row r="697" spans="2:5" ht="30">
      <c r="B697" s="35" t="s">
        <v>951</v>
      </c>
      <c r="C697" s="35">
        <v>100</v>
      </c>
      <c r="D697" s="35">
        <v>18</v>
      </c>
      <c r="E697" s="35">
        <v>118</v>
      </c>
    </row>
    <row r="698" spans="2:5" ht="30">
      <c r="B698" s="35" t="s">
        <v>938</v>
      </c>
      <c r="C698" s="35">
        <v>20</v>
      </c>
      <c r="D698" s="35">
        <v>3.6</v>
      </c>
      <c r="E698" s="35">
        <v>23.6</v>
      </c>
    </row>
    <row r="699" spans="2:5" ht="30">
      <c r="B699" s="35" t="s">
        <v>919</v>
      </c>
      <c r="C699" s="35">
        <v>466.1</v>
      </c>
      <c r="D699" s="35">
        <v>83.9</v>
      </c>
      <c r="E699" s="35">
        <v>550</v>
      </c>
    </row>
    <row r="700" spans="2:5" ht="30">
      <c r="B700" s="35" t="s">
        <v>919</v>
      </c>
      <c r="C700" s="35">
        <v>50.85</v>
      </c>
      <c r="D700" s="35">
        <v>9.15</v>
      </c>
      <c r="E700" s="35">
        <v>60</v>
      </c>
    </row>
    <row r="701" spans="2:5" ht="30">
      <c r="B701" s="35" t="s">
        <v>1729</v>
      </c>
      <c r="C701" s="35">
        <v>135</v>
      </c>
      <c r="D701" s="35">
        <v>24.3</v>
      </c>
      <c r="E701" s="35">
        <v>159.30000000000001</v>
      </c>
    </row>
    <row r="702" spans="2:5" ht="30">
      <c r="B702" s="35" t="s">
        <v>1734</v>
      </c>
      <c r="C702" s="35">
        <v>1688.47</v>
      </c>
      <c r="D702" s="35">
        <v>303.93</v>
      </c>
      <c r="E702" s="35">
        <v>1992.4</v>
      </c>
    </row>
    <row r="703" spans="2:5" ht="30">
      <c r="B703" s="35" t="s">
        <v>1733</v>
      </c>
      <c r="C703" s="35">
        <v>248.31</v>
      </c>
      <c r="D703" s="35">
        <v>44.69</v>
      </c>
      <c r="E703" s="35">
        <v>293</v>
      </c>
    </row>
    <row r="704" spans="2:5" ht="30">
      <c r="B704" s="35" t="s">
        <v>999</v>
      </c>
      <c r="C704" s="35">
        <v>1500</v>
      </c>
      <c r="D704" s="35">
        <v>270</v>
      </c>
      <c r="E704" s="35">
        <v>1770</v>
      </c>
    </row>
    <row r="705" spans="2:5" ht="30">
      <c r="B705" s="35" t="s">
        <v>1029</v>
      </c>
      <c r="C705" s="35">
        <v>2700</v>
      </c>
      <c r="D705" s="35">
        <v>486</v>
      </c>
      <c r="E705" s="35">
        <v>3186</v>
      </c>
    </row>
    <row r="706" spans="2:5" ht="30">
      <c r="B706" s="35" t="s">
        <v>1727</v>
      </c>
      <c r="C706" s="35">
        <v>609.32000000000005</v>
      </c>
      <c r="D706" s="35">
        <v>109.68</v>
      </c>
      <c r="E706" s="35">
        <v>719</v>
      </c>
    </row>
    <row r="707" spans="2:5" ht="30">
      <c r="B707" s="35" t="s">
        <v>1727</v>
      </c>
      <c r="C707" s="35">
        <v>16.95</v>
      </c>
      <c r="D707" s="35">
        <v>3.05</v>
      </c>
      <c r="E707" s="35">
        <v>20</v>
      </c>
    </row>
    <row r="708" spans="2:5" ht="30">
      <c r="B708" s="35" t="s">
        <v>1013</v>
      </c>
      <c r="C708" s="35">
        <v>525.41999999999996</v>
      </c>
      <c r="D708" s="35">
        <v>94.58</v>
      </c>
      <c r="E708" s="35">
        <v>620</v>
      </c>
    </row>
    <row r="709" spans="2:5" ht="30">
      <c r="B709" s="35" t="s">
        <v>994</v>
      </c>
      <c r="C709" s="35">
        <v>500</v>
      </c>
      <c r="D709" s="35">
        <v>90</v>
      </c>
      <c r="E709" s="35">
        <v>590</v>
      </c>
    </row>
    <row r="710" spans="2:5" ht="30">
      <c r="B710" s="35" t="s">
        <v>994</v>
      </c>
      <c r="C710" s="35">
        <v>9915.25</v>
      </c>
      <c r="D710" s="35">
        <v>1784.75</v>
      </c>
      <c r="E710" s="35">
        <v>11700</v>
      </c>
    </row>
    <row r="711" spans="2:5" ht="30">
      <c r="B711" s="35" t="s">
        <v>982</v>
      </c>
      <c r="C711" s="35">
        <v>288.14</v>
      </c>
      <c r="D711" s="35">
        <v>51.86</v>
      </c>
      <c r="E711" s="35">
        <v>340</v>
      </c>
    </row>
    <row r="712" spans="2:5" ht="30">
      <c r="B712" s="35" t="s">
        <v>982</v>
      </c>
      <c r="C712" s="35">
        <v>932.2</v>
      </c>
      <c r="D712" s="35">
        <v>167.8</v>
      </c>
      <c r="E712" s="35">
        <v>1100</v>
      </c>
    </row>
    <row r="713" spans="2:5" ht="30">
      <c r="B713" s="35" t="s">
        <v>935</v>
      </c>
      <c r="C713" s="35">
        <v>338.98</v>
      </c>
      <c r="D713" s="35">
        <v>61.02</v>
      </c>
      <c r="E713" s="35">
        <v>400</v>
      </c>
    </row>
    <row r="714" spans="2:5" ht="30">
      <c r="B714" s="35" t="s">
        <v>935</v>
      </c>
      <c r="C714" s="35">
        <v>847.46</v>
      </c>
      <c r="D714" s="35">
        <v>152.54</v>
      </c>
      <c r="E714" s="35">
        <v>1000</v>
      </c>
    </row>
    <row r="715" spans="2:5" ht="30">
      <c r="B715" s="35" t="s">
        <v>935</v>
      </c>
      <c r="C715" s="35">
        <v>847.46</v>
      </c>
      <c r="D715" s="35">
        <v>152.54</v>
      </c>
      <c r="E715" s="35">
        <v>1000</v>
      </c>
    </row>
    <row r="716" spans="2:5" ht="30">
      <c r="B716" s="35" t="s">
        <v>935</v>
      </c>
      <c r="C716" s="35">
        <v>847.46</v>
      </c>
      <c r="D716" s="35">
        <v>152.54</v>
      </c>
      <c r="E716" s="35">
        <v>1000</v>
      </c>
    </row>
    <row r="717" spans="2:5" ht="30">
      <c r="B717" s="35" t="s">
        <v>935</v>
      </c>
      <c r="C717" s="35">
        <v>847.46</v>
      </c>
      <c r="D717" s="35">
        <v>152.54</v>
      </c>
      <c r="E717" s="35">
        <v>1000</v>
      </c>
    </row>
    <row r="718" spans="2:5" ht="30">
      <c r="B718" s="35" t="s">
        <v>935</v>
      </c>
      <c r="C718" s="35">
        <v>847.46</v>
      </c>
      <c r="D718" s="35">
        <v>152.54</v>
      </c>
      <c r="E718" s="35">
        <v>1000</v>
      </c>
    </row>
    <row r="719" spans="2:5" ht="30">
      <c r="B719" s="35" t="s">
        <v>935</v>
      </c>
      <c r="C719" s="35">
        <v>847.46</v>
      </c>
      <c r="D719" s="35">
        <v>152.54</v>
      </c>
      <c r="E719" s="35">
        <v>1000</v>
      </c>
    </row>
    <row r="720" spans="2:5" ht="30">
      <c r="B720" s="35" t="s">
        <v>935</v>
      </c>
      <c r="C720" s="35">
        <v>271.19</v>
      </c>
      <c r="D720" s="35">
        <v>48.81</v>
      </c>
      <c r="E720" s="35">
        <v>320</v>
      </c>
    </row>
    <row r="721" spans="2:5" ht="30">
      <c r="B721" s="35" t="s">
        <v>935</v>
      </c>
      <c r="C721" s="35">
        <v>228.81</v>
      </c>
      <c r="D721" s="35">
        <v>41.19</v>
      </c>
      <c r="E721" s="35">
        <v>270</v>
      </c>
    </row>
    <row r="722" spans="2:5" ht="30">
      <c r="B722" s="35" t="s">
        <v>891</v>
      </c>
      <c r="C722" s="35">
        <v>498.31</v>
      </c>
      <c r="D722" s="35">
        <v>89.69</v>
      </c>
      <c r="E722" s="35">
        <v>588</v>
      </c>
    </row>
    <row r="723" spans="2:5" ht="30">
      <c r="B723" s="35" t="s">
        <v>891</v>
      </c>
      <c r="C723" s="35">
        <v>498.31</v>
      </c>
      <c r="D723" s="35">
        <v>89.69</v>
      </c>
      <c r="E723" s="35">
        <v>588</v>
      </c>
    </row>
    <row r="724" spans="2:5" ht="30">
      <c r="B724" s="35" t="s">
        <v>891</v>
      </c>
      <c r="C724" s="35">
        <v>169.49</v>
      </c>
      <c r="D724" s="35">
        <v>30.51</v>
      </c>
      <c r="E724" s="35">
        <v>200</v>
      </c>
    </row>
    <row r="725" spans="2:5" ht="30">
      <c r="B725" s="35" t="s">
        <v>891</v>
      </c>
      <c r="C725" s="35">
        <v>169.49</v>
      </c>
      <c r="D725" s="35">
        <v>30.51</v>
      </c>
      <c r="E725" s="35">
        <v>200</v>
      </c>
    </row>
    <row r="726" spans="2:5" ht="30">
      <c r="B726" s="35" t="s">
        <v>891</v>
      </c>
      <c r="C726" s="35">
        <v>169.49</v>
      </c>
      <c r="D726" s="35">
        <v>30.51</v>
      </c>
      <c r="E726" s="35">
        <v>200</v>
      </c>
    </row>
    <row r="727" spans="2:5" ht="30">
      <c r="B727" s="35" t="s">
        <v>891</v>
      </c>
      <c r="C727" s="35">
        <v>92.37</v>
      </c>
      <c r="D727" s="35">
        <v>16.63</v>
      </c>
      <c r="E727" s="35">
        <v>109</v>
      </c>
    </row>
    <row r="728" spans="2:5" ht="30">
      <c r="B728" s="35" t="s">
        <v>891</v>
      </c>
      <c r="C728" s="35">
        <v>93.22</v>
      </c>
      <c r="D728" s="35">
        <v>16.78</v>
      </c>
      <c r="E728" s="35">
        <v>110</v>
      </c>
    </row>
    <row r="729" spans="2:5" ht="30">
      <c r="B729" s="35" t="s">
        <v>891</v>
      </c>
      <c r="C729" s="35">
        <v>131.36000000000001</v>
      </c>
      <c r="D729" s="35">
        <v>23.64</v>
      </c>
      <c r="E729" s="35">
        <v>155</v>
      </c>
    </row>
    <row r="730" spans="2:5" ht="30">
      <c r="B730" s="35" t="s">
        <v>891</v>
      </c>
      <c r="C730" s="35">
        <v>131.36000000000001</v>
      </c>
      <c r="D730" s="35">
        <v>23.64</v>
      </c>
      <c r="E730" s="35">
        <v>155</v>
      </c>
    </row>
    <row r="731" spans="2:5" ht="30">
      <c r="B731" s="35" t="s">
        <v>891</v>
      </c>
      <c r="C731" s="35">
        <v>131.36000000000001</v>
      </c>
      <c r="D731" s="35">
        <v>23.64</v>
      </c>
      <c r="E731" s="35">
        <v>155</v>
      </c>
    </row>
    <row r="732" spans="2:5" ht="30">
      <c r="B732" s="35" t="s">
        <v>891</v>
      </c>
      <c r="C732" s="35">
        <v>131.36000000000001</v>
      </c>
      <c r="D732" s="35">
        <v>23.64</v>
      </c>
      <c r="E732" s="35">
        <v>155</v>
      </c>
    </row>
    <row r="733" spans="2:5" ht="30">
      <c r="B733" s="35" t="s">
        <v>891</v>
      </c>
      <c r="C733" s="35">
        <v>508.47</v>
      </c>
      <c r="D733" s="35">
        <v>91.53</v>
      </c>
      <c r="E733" s="35">
        <v>600</v>
      </c>
    </row>
    <row r="734" spans="2:5" ht="30">
      <c r="B734" s="35" t="s">
        <v>865</v>
      </c>
      <c r="C734" s="35">
        <v>508.47</v>
      </c>
      <c r="D734" s="35">
        <v>91.53</v>
      </c>
      <c r="E734" s="35">
        <v>600</v>
      </c>
    </row>
    <row r="735" spans="2:5" ht="30">
      <c r="B735" s="35" t="s">
        <v>865</v>
      </c>
      <c r="C735" s="35">
        <v>169.49</v>
      </c>
      <c r="D735" s="35">
        <v>30.51</v>
      </c>
      <c r="E735" s="35">
        <v>200</v>
      </c>
    </row>
    <row r="736" spans="2:5" ht="30">
      <c r="B736" s="35" t="s">
        <v>865</v>
      </c>
      <c r="C736" s="35">
        <v>338.98</v>
      </c>
      <c r="D736" s="35">
        <v>61.02</v>
      </c>
      <c r="E736" s="35">
        <v>400</v>
      </c>
    </row>
    <row r="737" spans="2:5" ht="30">
      <c r="B737" s="35" t="s">
        <v>865</v>
      </c>
      <c r="C737" s="35">
        <v>338.98</v>
      </c>
      <c r="D737" s="35">
        <v>61.02</v>
      </c>
      <c r="E737" s="35">
        <v>400</v>
      </c>
    </row>
    <row r="738" spans="2:5" ht="30">
      <c r="B738" s="35" t="s">
        <v>865</v>
      </c>
      <c r="C738" s="35">
        <v>169.49</v>
      </c>
      <c r="D738" s="35">
        <v>30.51</v>
      </c>
      <c r="E738" s="35">
        <v>200</v>
      </c>
    </row>
    <row r="739" spans="2:5" ht="30">
      <c r="B739" s="35" t="s">
        <v>865</v>
      </c>
      <c r="C739" s="35">
        <v>169.49</v>
      </c>
      <c r="D739" s="35">
        <v>30.51</v>
      </c>
      <c r="E739" s="35">
        <v>200</v>
      </c>
    </row>
    <row r="740" spans="2:5" ht="30">
      <c r="B740" s="35" t="s">
        <v>865</v>
      </c>
      <c r="C740" s="35">
        <v>254.24</v>
      </c>
      <c r="D740" s="35">
        <v>45.76</v>
      </c>
      <c r="E740" s="35">
        <v>300</v>
      </c>
    </row>
    <row r="741" spans="2:5" ht="30">
      <c r="B741" s="35" t="s">
        <v>865</v>
      </c>
      <c r="C741" s="35">
        <v>254.24</v>
      </c>
      <c r="D741" s="35">
        <v>45.76</v>
      </c>
      <c r="E741" s="35">
        <v>300</v>
      </c>
    </row>
    <row r="742" spans="2:5" ht="30">
      <c r="B742" s="35" t="s">
        <v>865</v>
      </c>
      <c r="C742" s="35">
        <v>1118.6400000000001</v>
      </c>
      <c r="D742" s="35">
        <v>201.36</v>
      </c>
      <c r="E742" s="35">
        <v>1320</v>
      </c>
    </row>
    <row r="743" spans="2:5" ht="30">
      <c r="B743" s="35" t="s">
        <v>865</v>
      </c>
      <c r="C743" s="35">
        <v>847.46</v>
      </c>
      <c r="D743" s="35">
        <v>152.54</v>
      </c>
      <c r="E743" s="35">
        <v>1000</v>
      </c>
    </row>
    <row r="744" spans="2:5" ht="30">
      <c r="B744" s="35" t="s">
        <v>865</v>
      </c>
      <c r="C744" s="35">
        <v>847.46</v>
      </c>
      <c r="D744" s="35">
        <v>152.54</v>
      </c>
      <c r="E744" s="35">
        <v>1000</v>
      </c>
    </row>
    <row r="745" spans="2:5" ht="30">
      <c r="B745" s="35" t="s">
        <v>865</v>
      </c>
      <c r="C745" s="35">
        <v>169.49</v>
      </c>
      <c r="D745" s="35">
        <v>30.51</v>
      </c>
      <c r="E745" s="35">
        <v>200</v>
      </c>
    </row>
    <row r="746" spans="2:5" ht="30">
      <c r="B746" s="35" t="s">
        <v>825</v>
      </c>
      <c r="C746" s="35">
        <v>181.36</v>
      </c>
      <c r="D746" s="35">
        <v>32.64</v>
      </c>
      <c r="E746" s="35">
        <v>214</v>
      </c>
    </row>
    <row r="747" spans="2:5" ht="30">
      <c r="B747" s="35" t="s">
        <v>825</v>
      </c>
      <c r="C747" s="35">
        <v>180.51</v>
      </c>
      <c r="D747" s="35">
        <v>32.49</v>
      </c>
      <c r="E747" s="35">
        <v>213</v>
      </c>
    </row>
    <row r="748" spans="2:5" ht="30">
      <c r="B748" s="35" t="s">
        <v>825</v>
      </c>
      <c r="C748" s="35">
        <v>180.51</v>
      </c>
      <c r="D748" s="35">
        <v>32.49</v>
      </c>
      <c r="E748" s="35">
        <v>213</v>
      </c>
    </row>
    <row r="749" spans="2:5" ht="30">
      <c r="B749" s="35" t="s">
        <v>825</v>
      </c>
      <c r="C749" s="35">
        <v>455.93</v>
      </c>
      <c r="D749" s="35">
        <v>82.07</v>
      </c>
      <c r="E749" s="35">
        <v>538</v>
      </c>
    </row>
    <row r="750" spans="2:5" ht="30">
      <c r="B750" s="35" t="s">
        <v>825</v>
      </c>
      <c r="C750" s="35">
        <v>455.59</v>
      </c>
      <c r="D750" s="35">
        <v>82.01</v>
      </c>
      <c r="E750" s="35">
        <v>537.6</v>
      </c>
    </row>
    <row r="751" spans="2:5" ht="30">
      <c r="B751" s="35" t="s">
        <v>825</v>
      </c>
      <c r="C751" s="35">
        <v>455.59</v>
      </c>
      <c r="D751" s="35">
        <v>82.01</v>
      </c>
      <c r="E751" s="35">
        <v>537.6</v>
      </c>
    </row>
    <row r="752" spans="2:5" ht="30">
      <c r="B752" s="35" t="s">
        <v>825</v>
      </c>
      <c r="C752" s="35">
        <v>455.59</v>
      </c>
      <c r="D752" s="35">
        <v>82.01</v>
      </c>
      <c r="E752" s="35">
        <v>537.6</v>
      </c>
    </row>
    <row r="753" spans="2:5" ht="30">
      <c r="B753" s="35" t="s">
        <v>825</v>
      </c>
      <c r="C753" s="35">
        <v>338.98</v>
      </c>
      <c r="D753" s="35">
        <v>61.02</v>
      </c>
      <c r="E753" s="35">
        <v>400</v>
      </c>
    </row>
    <row r="754" spans="2:5" ht="30">
      <c r="B754" s="35" t="s">
        <v>825</v>
      </c>
      <c r="C754" s="35">
        <v>338.98</v>
      </c>
      <c r="D754" s="35">
        <v>61.02</v>
      </c>
      <c r="E754" s="35">
        <v>400</v>
      </c>
    </row>
    <row r="755" spans="2:5" ht="30">
      <c r="B755" s="35" t="s">
        <v>825</v>
      </c>
      <c r="C755" s="35">
        <v>338.98</v>
      </c>
      <c r="D755" s="35">
        <v>61.02</v>
      </c>
      <c r="E755" s="35">
        <v>400</v>
      </c>
    </row>
    <row r="756" spans="2:5" ht="30">
      <c r="B756" s="35" t="s">
        <v>825</v>
      </c>
      <c r="C756" s="35">
        <v>338.98</v>
      </c>
      <c r="D756" s="35">
        <v>61.02</v>
      </c>
      <c r="E756" s="35">
        <v>400</v>
      </c>
    </row>
    <row r="757" spans="2:5" ht="30">
      <c r="B757" s="35" t="s">
        <v>825</v>
      </c>
      <c r="C757" s="35">
        <v>73.73</v>
      </c>
      <c r="D757" s="35">
        <v>13.27</v>
      </c>
      <c r="E757" s="35">
        <v>87</v>
      </c>
    </row>
    <row r="758" spans="2:5" ht="30">
      <c r="B758" s="35" t="s">
        <v>825</v>
      </c>
      <c r="C758" s="35">
        <v>73.73</v>
      </c>
      <c r="D758" s="35">
        <v>13.27</v>
      </c>
      <c r="E758" s="35">
        <v>87</v>
      </c>
    </row>
    <row r="759" spans="2:5" ht="30">
      <c r="B759" s="35" t="s">
        <v>825</v>
      </c>
      <c r="C759" s="35">
        <v>74.239999999999995</v>
      </c>
      <c r="D759" s="35">
        <v>13.36</v>
      </c>
      <c r="E759" s="35">
        <v>87.6</v>
      </c>
    </row>
    <row r="760" spans="2:5" ht="30">
      <c r="B760" s="35" t="s">
        <v>825</v>
      </c>
      <c r="C760" s="35">
        <v>74.239999999999995</v>
      </c>
      <c r="D760" s="35">
        <v>13.36</v>
      </c>
      <c r="E760" s="35">
        <v>87.6</v>
      </c>
    </row>
    <row r="761" spans="2:5" ht="30">
      <c r="B761" s="35" t="s">
        <v>825</v>
      </c>
      <c r="C761" s="35">
        <v>169.49</v>
      </c>
      <c r="D761" s="35">
        <v>30.51</v>
      </c>
      <c r="E761" s="35">
        <v>200</v>
      </c>
    </row>
    <row r="762" spans="2:5" ht="30">
      <c r="B762" s="35" t="s">
        <v>972</v>
      </c>
      <c r="C762" s="35">
        <v>835.2</v>
      </c>
      <c r="D762" s="35">
        <v>150.34</v>
      </c>
      <c r="E762" s="35">
        <v>985.54</v>
      </c>
    </row>
    <row r="763" spans="2:5" ht="30">
      <c r="B763" s="35" t="s">
        <v>972</v>
      </c>
      <c r="C763" s="35">
        <v>128</v>
      </c>
      <c r="D763" s="35">
        <v>23.04</v>
      </c>
      <c r="E763" s="35">
        <v>151.04</v>
      </c>
    </row>
    <row r="764" spans="2:5" ht="30">
      <c r="B764" s="35" t="s">
        <v>930</v>
      </c>
      <c r="C764" s="35">
        <v>696</v>
      </c>
      <c r="D764" s="35">
        <v>125.28</v>
      </c>
      <c r="E764" s="35">
        <v>821.28</v>
      </c>
    </row>
    <row r="765" spans="2:5" ht="30">
      <c r="B765" s="35" t="s">
        <v>930</v>
      </c>
      <c r="C765" s="35">
        <v>128</v>
      </c>
      <c r="D765" s="35">
        <v>23.04</v>
      </c>
      <c r="E765" s="35">
        <v>151.04</v>
      </c>
    </row>
    <row r="766" spans="2:5" ht="30">
      <c r="B766" s="35" t="s">
        <v>879</v>
      </c>
      <c r="C766" s="35">
        <v>1044</v>
      </c>
      <c r="D766" s="35">
        <v>187.92</v>
      </c>
      <c r="E766" s="35">
        <v>1231.92</v>
      </c>
    </row>
    <row r="767" spans="2:5" ht="30">
      <c r="B767" s="35" t="s">
        <v>879</v>
      </c>
      <c r="C767" s="35">
        <v>128</v>
      </c>
      <c r="D767" s="35">
        <v>23.04</v>
      </c>
      <c r="E767" s="35">
        <v>151.04</v>
      </c>
    </row>
    <row r="768" spans="2:5" ht="30">
      <c r="B768" s="35" t="s">
        <v>877</v>
      </c>
      <c r="C768" s="35">
        <v>1044</v>
      </c>
      <c r="D768" s="35">
        <v>187.92</v>
      </c>
      <c r="E768" s="35">
        <v>1231.92</v>
      </c>
    </row>
    <row r="769" spans="2:5" ht="30">
      <c r="B769" s="35" t="s">
        <v>877</v>
      </c>
      <c r="C769" s="35">
        <v>128</v>
      </c>
      <c r="D769" s="35">
        <v>23.04</v>
      </c>
      <c r="E769" s="35">
        <v>151.04</v>
      </c>
    </row>
    <row r="770" spans="2:5" ht="30">
      <c r="B770" s="35" t="s">
        <v>1034</v>
      </c>
      <c r="C770" s="35">
        <v>2220</v>
      </c>
      <c r="D770" s="35">
        <v>399.6</v>
      </c>
      <c r="E770" s="35">
        <v>2619.6</v>
      </c>
    </row>
    <row r="771" spans="2:5" ht="30">
      <c r="B771" s="35" t="s">
        <v>1032</v>
      </c>
      <c r="C771" s="35">
        <v>1800</v>
      </c>
      <c r="D771" s="35">
        <v>324</v>
      </c>
      <c r="E771" s="35">
        <v>2124</v>
      </c>
    </row>
    <row r="772" spans="2:5" ht="30">
      <c r="B772" s="35" t="s">
        <v>1018</v>
      </c>
      <c r="C772" s="35">
        <v>750</v>
      </c>
      <c r="D772" s="35">
        <v>135</v>
      </c>
      <c r="E772" s="35">
        <v>885</v>
      </c>
    </row>
    <row r="773" spans="2:5" ht="30">
      <c r="B773" s="35" t="s">
        <v>864</v>
      </c>
      <c r="C773" s="35">
        <v>270</v>
      </c>
      <c r="D773" s="35">
        <v>48.6</v>
      </c>
      <c r="E773" s="35">
        <v>318.60000000000002</v>
      </c>
    </row>
    <row r="774" spans="2:5" ht="30">
      <c r="B774" s="35" t="s">
        <v>821</v>
      </c>
      <c r="C774" s="35">
        <v>337.5</v>
      </c>
      <c r="D774" s="35">
        <v>60.75</v>
      </c>
      <c r="E774" s="35">
        <v>398.25</v>
      </c>
    </row>
    <row r="775" spans="2:5" ht="30">
      <c r="B775" s="35" t="s">
        <v>819</v>
      </c>
      <c r="C775" s="35">
        <v>300</v>
      </c>
      <c r="D775" s="35">
        <v>54</v>
      </c>
      <c r="E775" s="35">
        <v>354</v>
      </c>
    </row>
    <row r="776" spans="2:5" ht="30">
      <c r="B776" s="35" t="s">
        <v>1722</v>
      </c>
      <c r="C776" s="35">
        <v>338.98</v>
      </c>
      <c r="D776" s="35">
        <v>61.02</v>
      </c>
      <c r="E776" s="35">
        <v>400</v>
      </c>
    </row>
    <row r="777" spans="2:5" ht="30">
      <c r="B777" s="35" t="s">
        <v>1722</v>
      </c>
      <c r="C777" s="35">
        <v>610.16999999999996</v>
      </c>
      <c r="D777" s="35">
        <v>109.83</v>
      </c>
      <c r="E777" s="35">
        <v>720</v>
      </c>
    </row>
    <row r="778" spans="2:5" ht="30">
      <c r="B778" s="35" t="s">
        <v>817</v>
      </c>
      <c r="C778" s="35">
        <v>41.8</v>
      </c>
      <c r="D778" s="35">
        <v>7.52</v>
      </c>
      <c r="E778" s="35">
        <v>49.32</v>
      </c>
    </row>
    <row r="779" spans="2:5" ht="30">
      <c r="B779" s="35" t="s">
        <v>883</v>
      </c>
      <c r="C779" s="35">
        <v>161.02000000000001</v>
      </c>
      <c r="D779" s="35">
        <v>28.98</v>
      </c>
      <c r="E779" s="35">
        <v>190</v>
      </c>
    </row>
    <row r="780" spans="2:5" ht="30">
      <c r="B780" s="35" t="s">
        <v>883</v>
      </c>
      <c r="C780" s="35">
        <v>161.02000000000001</v>
      </c>
      <c r="D780" s="35">
        <v>28.98</v>
      </c>
      <c r="E780" s="35">
        <v>190</v>
      </c>
    </row>
    <row r="781" spans="2:5" ht="30">
      <c r="B781" s="35" t="s">
        <v>883</v>
      </c>
      <c r="C781" s="35">
        <v>161.02000000000001</v>
      </c>
      <c r="D781" s="35">
        <v>28.98</v>
      </c>
      <c r="E781" s="35">
        <v>190</v>
      </c>
    </row>
    <row r="782" spans="2:5" ht="30">
      <c r="B782" s="35" t="s">
        <v>883</v>
      </c>
      <c r="C782" s="35">
        <v>161.02000000000001</v>
      </c>
      <c r="D782" s="35">
        <v>28.98</v>
      </c>
      <c r="E782" s="35">
        <v>190</v>
      </c>
    </row>
    <row r="783" spans="2:5" ht="30">
      <c r="B783" s="35" t="s">
        <v>875</v>
      </c>
      <c r="C783" s="35">
        <v>1000</v>
      </c>
      <c r="D783" s="35">
        <v>180</v>
      </c>
      <c r="E783" s="35">
        <v>1180</v>
      </c>
    </row>
    <row r="784" spans="2:5" ht="30">
      <c r="B784" s="35" t="s">
        <v>860</v>
      </c>
      <c r="C784" s="35">
        <v>805.08</v>
      </c>
      <c r="D784" s="35">
        <v>144.91</v>
      </c>
      <c r="E784" s="35">
        <v>949.99</v>
      </c>
    </row>
    <row r="785" spans="2:5" ht="30">
      <c r="B785" s="35" t="s">
        <v>860</v>
      </c>
      <c r="C785" s="35">
        <v>805.08</v>
      </c>
      <c r="D785" s="35">
        <v>144.91</v>
      </c>
      <c r="E785" s="35">
        <v>949.99</v>
      </c>
    </row>
    <row r="786" spans="2:5" ht="30">
      <c r="B786" s="35" t="s">
        <v>860</v>
      </c>
      <c r="C786" s="35">
        <v>805.08</v>
      </c>
      <c r="D786" s="35">
        <v>144.91</v>
      </c>
      <c r="E786" s="35">
        <v>949.99</v>
      </c>
    </row>
    <row r="787" spans="2:5" ht="30">
      <c r="B787" s="35" t="s">
        <v>860</v>
      </c>
      <c r="C787" s="35">
        <v>805.08</v>
      </c>
      <c r="D787" s="35">
        <v>144.91</v>
      </c>
      <c r="E787" s="35">
        <v>949.99</v>
      </c>
    </row>
    <row r="788" spans="2:5" ht="30">
      <c r="B788" s="35" t="s">
        <v>860</v>
      </c>
      <c r="C788" s="35">
        <v>805.09</v>
      </c>
      <c r="D788" s="35">
        <v>144.91999999999999</v>
      </c>
      <c r="E788" s="35">
        <v>950.01</v>
      </c>
    </row>
    <row r="789" spans="2:5" ht="30">
      <c r="B789" s="35" t="s">
        <v>860</v>
      </c>
      <c r="C789" s="35">
        <v>805.09</v>
      </c>
      <c r="D789" s="35">
        <v>144.91999999999999</v>
      </c>
      <c r="E789" s="35">
        <v>950.01</v>
      </c>
    </row>
    <row r="790" spans="2:5" ht="30">
      <c r="B790" s="35" t="s">
        <v>860</v>
      </c>
      <c r="C790" s="35">
        <v>805.09</v>
      </c>
      <c r="D790" s="35">
        <v>144.91999999999999</v>
      </c>
      <c r="E790" s="35">
        <v>950.01</v>
      </c>
    </row>
    <row r="791" spans="2:5" ht="30">
      <c r="B791" s="35" t="s">
        <v>860</v>
      </c>
      <c r="C791" s="35">
        <v>805.09</v>
      </c>
      <c r="D791" s="35">
        <v>144.91999999999999</v>
      </c>
      <c r="E791" s="35">
        <v>950.01</v>
      </c>
    </row>
    <row r="792" spans="2:5" ht="30">
      <c r="B792" s="35" t="s">
        <v>845</v>
      </c>
      <c r="C792" s="35">
        <v>805.08</v>
      </c>
      <c r="D792" s="35">
        <v>144.91999999999999</v>
      </c>
      <c r="E792" s="35">
        <v>950</v>
      </c>
    </row>
    <row r="793" spans="2:5" ht="30">
      <c r="B793" s="35" t="s">
        <v>845</v>
      </c>
      <c r="C793" s="35">
        <v>805.08</v>
      </c>
      <c r="D793" s="35">
        <v>144.91999999999999</v>
      </c>
      <c r="E793" s="35">
        <v>950</v>
      </c>
    </row>
    <row r="794" spans="2:5" ht="30">
      <c r="B794" s="35" t="s">
        <v>798</v>
      </c>
      <c r="C794" s="35">
        <v>805.08</v>
      </c>
      <c r="D794" s="35">
        <v>144.91999999999999</v>
      </c>
      <c r="E794" s="35">
        <v>950</v>
      </c>
    </row>
    <row r="795" spans="2:5" ht="30">
      <c r="B795" s="35" t="s">
        <v>798</v>
      </c>
      <c r="C795" s="35">
        <v>805.08</v>
      </c>
      <c r="D795" s="35">
        <v>144.91999999999999</v>
      </c>
      <c r="E795" s="35">
        <v>950</v>
      </c>
    </row>
    <row r="796" spans="2:5" ht="30">
      <c r="B796" s="35" t="s">
        <v>798</v>
      </c>
      <c r="C796" s="35">
        <v>805.08</v>
      </c>
      <c r="D796" s="35">
        <v>144.91999999999999</v>
      </c>
      <c r="E796" s="35">
        <v>950</v>
      </c>
    </row>
    <row r="797" spans="2:5" ht="30">
      <c r="B797" s="35" t="s">
        <v>798</v>
      </c>
      <c r="C797" s="35">
        <v>805.08</v>
      </c>
      <c r="D797" s="35">
        <v>144.91999999999999</v>
      </c>
      <c r="E797" s="35">
        <v>950</v>
      </c>
    </row>
    <row r="798" spans="2:5" ht="30">
      <c r="B798" s="35" t="s">
        <v>798</v>
      </c>
      <c r="C798" s="35">
        <v>805.08</v>
      </c>
      <c r="D798" s="35">
        <v>144.91999999999999</v>
      </c>
      <c r="E798" s="35">
        <v>950</v>
      </c>
    </row>
    <row r="799" spans="2:5" ht="30">
      <c r="B799" s="35" t="s">
        <v>798</v>
      </c>
      <c r="C799" s="35">
        <v>805.08</v>
      </c>
      <c r="D799" s="35">
        <v>144.91999999999999</v>
      </c>
      <c r="E799" s="35">
        <v>950</v>
      </c>
    </row>
    <row r="800" spans="2:5" ht="30">
      <c r="B800" s="35" t="s">
        <v>798</v>
      </c>
      <c r="C800" s="35">
        <v>805.08</v>
      </c>
      <c r="D800" s="35">
        <v>144.91999999999999</v>
      </c>
      <c r="E800" s="35">
        <v>950</v>
      </c>
    </row>
    <row r="801" spans="2:5" ht="30">
      <c r="B801" s="35" t="s">
        <v>798</v>
      </c>
      <c r="C801" s="35">
        <v>805.08</v>
      </c>
      <c r="D801" s="35">
        <v>144.91999999999999</v>
      </c>
      <c r="E801" s="35">
        <v>950</v>
      </c>
    </row>
    <row r="802" spans="2:5" ht="30">
      <c r="B802" s="35" t="s">
        <v>873</v>
      </c>
      <c r="C802" s="35">
        <v>36.020000000000003</v>
      </c>
      <c r="D802" s="35">
        <v>6.48</v>
      </c>
      <c r="E802" s="35">
        <v>42.5</v>
      </c>
    </row>
    <row r="803" spans="2:5" ht="30">
      <c r="B803" s="35" t="s">
        <v>873</v>
      </c>
      <c r="C803" s="35">
        <v>45.76</v>
      </c>
      <c r="D803" s="35">
        <v>8.24</v>
      </c>
      <c r="E803" s="35">
        <v>54</v>
      </c>
    </row>
    <row r="804" spans="2:5" ht="30">
      <c r="B804" s="35" t="s">
        <v>873</v>
      </c>
      <c r="C804" s="35">
        <v>6.78</v>
      </c>
      <c r="D804" s="35">
        <v>1.22</v>
      </c>
      <c r="E804" s="35">
        <v>8</v>
      </c>
    </row>
    <row r="805" spans="2:5" ht="30">
      <c r="B805" s="35" t="s">
        <v>992</v>
      </c>
      <c r="C805" s="35">
        <v>100</v>
      </c>
      <c r="D805" s="35">
        <v>18</v>
      </c>
      <c r="E805" s="35">
        <v>118</v>
      </c>
    </row>
    <row r="806" spans="2:5" ht="30">
      <c r="B806" s="35" t="s">
        <v>932</v>
      </c>
      <c r="C806" s="35">
        <v>100</v>
      </c>
      <c r="D806" s="35">
        <v>18</v>
      </c>
      <c r="E806" s="35">
        <v>118</v>
      </c>
    </row>
    <row r="807" spans="2:5" ht="30">
      <c r="B807" s="35" t="s">
        <v>843</v>
      </c>
      <c r="C807" s="35">
        <v>100</v>
      </c>
      <c r="D807" s="35">
        <v>18</v>
      </c>
      <c r="E807" s="35">
        <v>118</v>
      </c>
    </row>
    <row r="808" spans="2:5" ht="30">
      <c r="B808" s="35" t="s">
        <v>796</v>
      </c>
      <c r="C808" s="35">
        <v>355.93</v>
      </c>
      <c r="D808" s="35">
        <v>64.069999999999993</v>
      </c>
      <c r="E808" s="35">
        <v>420</v>
      </c>
    </row>
    <row r="809" spans="2:5" ht="30">
      <c r="B809" s="35" t="s">
        <v>863</v>
      </c>
      <c r="C809" s="35">
        <v>150</v>
      </c>
      <c r="D809" s="35">
        <v>0</v>
      </c>
      <c r="E809" s="35">
        <v>150</v>
      </c>
    </row>
    <row r="810" spans="2:5" ht="30">
      <c r="B810" s="35" t="s">
        <v>1038</v>
      </c>
      <c r="C810" s="35">
        <v>193.23</v>
      </c>
      <c r="D810" s="35">
        <v>34.78</v>
      </c>
      <c r="E810" s="35">
        <v>228.01</v>
      </c>
    </row>
    <row r="811" spans="2:5" ht="30">
      <c r="B811" s="35" t="s">
        <v>1020</v>
      </c>
      <c r="C811" s="35">
        <v>193.23</v>
      </c>
      <c r="D811" s="35">
        <v>34.78</v>
      </c>
      <c r="E811" s="35">
        <v>228.01</v>
      </c>
    </row>
    <row r="812" spans="2:5" ht="30">
      <c r="B812" s="35" t="s">
        <v>956</v>
      </c>
      <c r="C812" s="35">
        <v>193.23</v>
      </c>
      <c r="D812" s="35">
        <v>34.78</v>
      </c>
      <c r="E812" s="35">
        <v>228.01</v>
      </c>
    </row>
    <row r="813" spans="2:5" ht="30">
      <c r="B813" s="35" t="s">
        <v>869</v>
      </c>
      <c r="C813" s="35">
        <v>221.82</v>
      </c>
      <c r="D813" s="35">
        <v>39.93</v>
      </c>
      <c r="E813" s="35">
        <v>261.75</v>
      </c>
    </row>
    <row r="814" spans="2:5" ht="30">
      <c r="B814" s="35" t="s">
        <v>1027</v>
      </c>
      <c r="C814" s="35">
        <v>1327.12</v>
      </c>
      <c r="D814" s="35">
        <v>238.88</v>
      </c>
      <c r="E814" s="35">
        <v>1566</v>
      </c>
    </row>
    <row r="815" spans="2:5" ht="30">
      <c r="B815" s="35" t="s">
        <v>1025</v>
      </c>
      <c r="C815" s="35">
        <v>661.02</v>
      </c>
      <c r="D815" s="35">
        <v>118.98</v>
      </c>
      <c r="E815" s="35">
        <v>780</v>
      </c>
    </row>
    <row r="816" spans="2:5" ht="30">
      <c r="B816" s="35" t="s">
        <v>1016</v>
      </c>
      <c r="C816" s="35">
        <v>210.17</v>
      </c>
      <c r="D816" s="35">
        <v>37.83</v>
      </c>
      <c r="E816" s="35">
        <v>248</v>
      </c>
    </row>
    <row r="817" spans="2:5" ht="30">
      <c r="B817" s="35" t="s">
        <v>905</v>
      </c>
      <c r="C817" s="35">
        <v>42.2</v>
      </c>
      <c r="D817" s="35">
        <v>7.6</v>
      </c>
      <c r="E817" s="35">
        <v>49.8</v>
      </c>
    </row>
    <row r="818" spans="2:5" ht="30">
      <c r="B818" s="35" t="s">
        <v>905</v>
      </c>
      <c r="C818" s="35">
        <v>8.4700000000000006</v>
      </c>
      <c r="D818" s="35">
        <v>1.53</v>
      </c>
      <c r="E818" s="35">
        <v>10</v>
      </c>
    </row>
    <row r="819" spans="2:5" ht="30">
      <c r="B819" s="35" t="s">
        <v>920</v>
      </c>
      <c r="C819" s="35">
        <v>42.29</v>
      </c>
      <c r="D819" s="35">
        <v>7.61</v>
      </c>
      <c r="E819" s="35">
        <v>49.9</v>
      </c>
    </row>
    <row r="820" spans="2:5" ht="30">
      <c r="B820" s="35" t="s">
        <v>920</v>
      </c>
      <c r="C820" s="35">
        <v>406.02</v>
      </c>
      <c r="D820" s="35">
        <v>73.08</v>
      </c>
      <c r="E820" s="35">
        <v>479.1</v>
      </c>
    </row>
    <row r="821" spans="2:5" ht="30">
      <c r="B821" s="35" t="s">
        <v>920</v>
      </c>
      <c r="C821" s="35">
        <v>16.100000000000001</v>
      </c>
      <c r="D821" s="35">
        <v>2.9</v>
      </c>
      <c r="E821" s="35">
        <v>19</v>
      </c>
    </row>
    <row r="822" spans="2:5" ht="30">
      <c r="B822" s="35" t="s">
        <v>920</v>
      </c>
      <c r="C822" s="35">
        <v>27.97</v>
      </c>
      <c r="D822" s="35">
        <v>5.03</v>
      </c>
      <c r="E822" s="35">
        <v>33</v>
      </c>
    </row>
    <row r="823" spans="2:5" ht="30">
      <c r="B823" s="35" t="s">
        <v>733</v>
      </c>
      <c r="C823" s="35">
        <v>775.42</v>
      </c>
      <c r="D823" s="35">
        <v>139.58000000000001</v>
      </c>
      <c r="E823" s="35">
        <v>915</v>
      </c>
    </row>
    <row r="824" spans="2:5" ht="30">
      <c r="B824" s="35" t="s">
        <v>733</v>
      </c>
      <c r="C824" s="35">
        <v>775.42</v>
      </c>
      <c r="D824" s="35">
        <v>139.58000000000001</v>
      </c>
      <c r="E824" s="35">
        <v>915</v>
      </c>
    </row>
    <row r="825" spans="2:5" ht="30">
      <c r="B825" s="35" t="s">
        <v>1718</v>
      </c>
      <c r="C825" s="35">
        <v>6.9</v>
      </c>
      <c r="D825" s="35">
        <v>0</v>
      </c>
      <c r="E825" s="35">
        <v>6.9</v>
      </c>
    </row>
    <row r="826" spans="2:5" ht="30">
      <c r="B826" s="35" t="s">
        <v>1717</v>
      </c>
      <c r="C826" s="35">
        <v>146.94999999999999</v>
      </c>
      <c r="D826" s="35">
        <v>26.45</v>
      </c>
      <c r="E826" s="35">
        <v>173.4</v>
      </c>
    </row>
    <row r="827" spans="2:5">
      <c r="B827" s="35" t="s">
        <v>1728</v>
      </c>
      <c r="C827" s="35">
        <v>350</v>
      </c>
      <c r="D827" s="35">
        <v>0</v>
      </c>
      <c r="E827" s="35">
        <v>350</v>
      </c>
    </row>
    <row r="828" spans="2:5">
      <c r="B828" s="35" t="s">
        <v>960</v>
      </c>
      <c r="C828" s="35">
        <v>1700</v>
      </c>
      <c r="D828" s="35">
        <v>0</v>
      </c>
      <c r="E828" s="35">
        <v>1700</v>
      </c>
    </row>
    <row r="829" spans="2:5">
      <c r="B829" s="35" t="s">
        <v>590</v>
      </c>
      <c r="C829" s="35">
        <v>1500</v>
      </c>
      <c r="D829" s="35">
        <v>0</v>
      </c>
      <c r="E829" s="35">
        <v>1500</v>
      </c>
    </row>
    <row r="830" spans="2:5">
      <c r="B830" s="35" t="s">
        <v>590</v>
      </c>
      <c r="C830" s="35">
        <v>300</v>
      </c>
      <c r="D830" s="35">
        <v>0</v>
      </c>
      <c r="E830" s="35">
        <v>300</v>
      </c>
    </row>
    <row r="831" spans="2:5">
      <c r="B831" s="35" t="s">
        <v>1735</v>
      </c>
      <c r="C831" s="35">
        <v>840</v>
      </c>
      <c r="D831" s="35">
        <v>0</v>
      </c>
      <c r="E831" s="35">
        <v>840</v>
      </c>
    </row>
    <row r="832" spans="2:5">
      <c r="B832" s="35" t="s">
        <v>547</v>
      </c>
      <c r="C832" s="35">
        <v>2000</v>
      </c>
      <c r="D832" s="35">
        <v>0</v>
      </c>
      <c r="E832" s="35">
        <v>2000</v>
      </c>
    </row>
    <row r="833" spans="2:5">
      <c r="B833" s="35" t="s">
        <v>547</v>
      </c>
      <c r="C833" s="35">
        <v>300</v>
      </c>
      <c r="D833" s="35">
        <v>0</v>
      </c>
      <c r="E833" s="35">
        <v>300</v>
      </c>
    </row>
    <row r="834" spans="2:5">
      <c r="B834" s="35" t="s">
        <v>939</v>
      </c>
      <c r="C834" s="35">
        <v>182.5</v>
      </c>
      <c r="D834" s="35">
        <v>0</v>
      </c>
      <c r="E834" s="35">
        <v>182.5</v>
      </c>
    </row>
    <row r="835" spans="2:5">
      <c r="B835" s="35" t="s">
        <v>939</v>
      </c>
      <c r="C835" s="35">
        <v>170</v>
      </c>
      <c r="D835" s="35">
        <v>0</v>
      </c>
      <c r="E835" s="35">
        <v>170</v>
      </c>
    </row>
    <row r="836" spans="2:5">
      <c r="B836" s="35" t="s">
        <v>1730</v>
      </c>
      <c r="C836" s="35">
        <v>640</v>
      </c>
      <c r="D836" s="35">
        <v>0</v>
      </c>
      <c r="E836" s="35">
        <v>640</v>
      </c>
    </row>
    <row r="837" spans="2:5">
      <c r="B837" s="35" t="s">
        <v>1730</v>
      </c>
      <c r="C837" s="35">
        <v>1040</v>
      </c>
      <c r="D837" s="35">
        <v>0</v>
      </c>
      <c r="E837" s="35">
        <v>1040</v>
      </c>
    </row>
    <row r="838" spans="2:5">
      <c r="B838" s="35" t="s">
        <v>1023</v>
      </c>
      <c r="C838" s="35">
        <v>1200</v>
      </c>
      <c r="D838" s="35">
        <v>0</v>
      </c>
      <c r="E838" s="35">
        <v>1200</v>
      </c>
    </row>
    <row r="839" spans="2:5">
      <c r="B839" s="35" t="s">
        <v>792</v>
      </c>
      <c r="C839" s="35">
        <v>1540</v>
      </c>
      <c r="D839" s="35">
        <v>0</v>
      </c>
      <c r="E839" s="35">
        <v>1540</v>
      </c>
    </row>
    <row r="840" spans="2:5">
      <c r="B840" s="35" t="s">
        <v>893</v>
      </c>
      <c r="C840" s="35">
        <v>240</v>
      </c>
      <c r="D840" s="35">
        <v>0</v>
      </c>
      <c r="E840" s="35">
        <v>240</v>
      </c>
    </row>
    <row r="841" spans="2:5">
      <c r="B841" s="35" t="s">
        <v>893</v>
      </c>
      <c r="C841" s="35">
        <v>1600</v>
      </c>
      <c r="D841" s="35">
        <v>0</v>
      </c>
      <c r="E841" s="35">
        <v>1600</v>
      </c>
    </row>
    <row r="842" spans="2:5">
      <c r="B842" s="35" t="s">
        <v>600</v>
      </c>
      <c r="C842" s="35">
        <v>2500</v>
      </c>
      <c r="D842" s="35">
        <v>0</v>
      </c>
      <c r="E842" s="35">
        <v>2500</v>
      </c>
    </row>
    <row r="843" spans="2:5">
      <c r="B843" s="35" t="s">
        <v>600</v>
      </c>
      <c r="C843" s="35">
        <v>1680</v>
      </c>
      <c r="D843" s="35">
        <v>0</v>
      </c>
      <c r="E843" s="35">
        <v>1680</v>
      </c>
    </row>
    <row r="844" spans="2:5">
      <c r="B844" s="35" t="s">
        <v>1731</v>
      </c>
      <c r="C844" s="35">
        <v>1600</v>
      </c>
      <c r="D844" s="35">
        <v>0</v>
      </c>
      <c r="E844" s="35">
        <v>1600</v>
      </c>
    </row>
    <row r="845" spans="2:5">
      <c r="B845" s="35" t="s">
        <v>484</v>
      </c>
      <c r="C845" s="35">
        <v>400</v>
      </c>
      <c r="D845" s="35">
        <v>0</v>
      </c>
      <c r="E845" s="35">
        <v>400</v>
      </c>
    </row>
    <row r="846" spans="2:5">
      <c r="B846" s="35" t="s">
        <v>484</v>
      </c>
      <c r="C846" s="35">
        <v>2000</v>
      </c>
      <c r="D846" s="35">
        <v>0</v>
      </c>
      <c r="E846" s="35">
        <v>2000</v>
      </c>
    </row>
    <row r="847" spans="2:5">
      <c r="B847" s="35" t="s">
        <v>1715</v>
      </c>
      <c r="C847" s="35">
        <v>550</v>
      </c>
      <c r="D847" s="35">
        <v>0</v>
      </c>
      <c r="E847" s="35">
        <v>550</v>
      </c>
    </row>
    <row r="848" spans="2:5">
      <c r="B848" s="35" t="s">
        <v>1724</v>
      </c>
      <c r="C848" s="35">
        <v>900</v>
      </c>
      <c r="D848" s="35">
        <v>0</v>
      </c>
      <c r="E848" s="35">
        <v>900</v>
      </c>
    </row>
    <row r="849" spans="2:5">
      <c r="B849" s="35" t="s">
        <v>1732</v>
      </c>
      <c r="C849" s="35">
        <v>1300</v>
      </c>
      <c r="D849" s="35">
        <v>0</v>
      </c>
      <c r="E849" s="35">
        <v>1300</v>
      </c>
    </row>
    <row r="850" spans="2:5">
      <c r="B850" s="35" t="s">
        <v>957</v>
      </c>
      <c r="C850" s="35">
        <v>1650</v>
      </c>
      <c r="D850" s="35">
        <v>0</v>
      </c>
      <c r="E850" s="35">
        <v>1650</v>
      </c>
    </row>
    <row r="851" spans="2:5">
      <c r="B851" s="35" t="s">
        <v>840</v>
      </c>
      <c r="C851" s="35">
        <v>731.1</v>
      </c>
      <c r="D851" s="35">
        <v>0</v>
      </c>
      <c r="E851" s="35">
        <v>731.1</v>
      </c>
    </row>
    <row r="852" spans="2:5" ht="30">
      <c r="B852" s="35" t="s">
        <v>929</v>
      </c>
      <c r="C852" s="35">
        <v>749.07</v>
      </c>
      <c r="D852" s="35">
        <v>134.83000000000001</v>
      </c>
      <c r="E852" s="35">
        <v>883.9</v>
      </c>
    </row>
    <row r="853" spans="2:5" ht="30">
      <c r="B853" s="35" t="s">
        <v>805</v>
      </c>
      <c r="C853" s="35">
        <v>47.37</v>
      </c>
      <c r="D853" s="35">
        <v>8.5299999999999994</v>
      </c>
      <c r="E853" s="35">
        <v>55.9</v>
      </c>
    </row>
    <row r="854" spans="2:5" ht="30">
      <c r="B854" s="35" t="s">
        <v>804</v>
      </c>
      <c r="C854" s="35">
        <v>23.69</v>
      </c>
      <c r="D854" s="35">
        <v>4.26</v>
      </c>
      <c r="E854" s="35">
        <v>27.95</v>
      </c>
    </row>
    <row r="855" spans="2:5" ht="30">
      <c r="B855" s="35" t="s">
        <v>803</v>
      </c>
      <c r="C855" s="35">
        <v>25.33</v>
      </c>
      <c r="D855" s="35">
        <v>4.5599999999999996</v>
      </c>
      <c r="E855" s="35">
        <v>29.89</v>
      </c>
    </row>
    <row r="856" spans="2:5" ht="30">
      <c r="B856" s="35" t="s">
        <v>1726</v>
      </c>
      <c r="C856" s="35">
        <v>169.49</v>
      </c>
      <c r="D856" s="35">
        <v>30.51</v>
      </c>
      <c r="E856" s="35">
        <v>200</v>
      </c>
    </row>
    <row r="857" spans="2:5">
      <c r="B857" s="35" t="s">
        <v>1719</v>
      </c>
      <c r="C857" s="35">
        <v>2000</v>
      </c>
      <c r="D857" s="35">
        <v>0</v>
      </c>
      <c r="E857" s="35">
        <v>2000</v>
      </c>
    </row>
    <row r="858" spans="2:5">
      <c r="B858" s="35" t="s">
        <v>1714</v>
      </c>
      <c r="C858" s="35">
        <v>1800</v>
      </c>
      <c r="D858" s="35">
        <v>0</v>
      </c>
      <c r="E858" s="35">
        <v>1800</v>
      </c>
    </row>
    <row r="859" spans="2:5">
      <c r="B859" s="35" t="s">
        <v>1725</v>
      </c>
      <c r="C859" s="35">
        <v>500</v>
      </c>
      <c r="D859" s="35">
        <v>0</v>
      </c>
      <c r="E859" s="35">
        <v>500</v>
      </c>
    </row>
    <row r="860" spans="2:5">
      <c r="B860" s="35" t="s">
        <v>1723</v>
      </c>
      <c r="C860" s="35">
        <v>500</v>
      </c>
      <c r="D860" s="35">
        <v>0</v>
      </c>
      <c r="E860" s="35">
        <v>500</v>
      </c>
    </row>
    <row r="861" spans="2:5">
      <c r="B861" s="35" t="s">
        <v>1720</v>
      </c>
      <c r="C861" s="35">
        <v>500</v>
      </c>
      <c r="D861" s="35">
        <v>0</v>
      </c>
      <c r="E861" s="35">
        <v>500</v>
      </c>
    </row>
    <row r="862" spans="2:5">
      <c r="B862" s="35" t="s">
        <v>1716</v>
      </c>
      <c r="C862" s="35">
        <v>320</v>
      </c>
      <c r="D862" s="35">
        <v>0</v>
      </c>
      <c r="E862" s="35">
        <v>320</v>
      </c>
    </row>
    <row r="863" spans="2:5">
      <c r="B863" s="35" t="s">
        <v>1713</v>
      </c>
      <c r="C863" s="35">
        <v>150</v>
      </c>
      <c r="D863" s="35">
        <v>0</v>
      </c>
      <c r="E863" s="35">
        <v>150</v>
      </c>
    </row>
    <row r="864" spans="2:5">
      <c r="B864" s="35" t="s">
        <v>1721</v>
      </c>
      <c r="C864" s="35">
        <v>5776.55</v>
      </c>
      <c r="D864" s="35">
        <v>0</v>
      </c>
      <c r="E864" s="35">
        <v>5776.55</v>
      </c>
    </row>
    <row r="865" spans="2:5">
      <c r="B865" s="35"/>
      <c r="C865" s="35"/>
      <c r="D865" s="35"/>
      <c r="E865" s="35"/>
    </row>
    <row r="866" spans="2:5">
      <c r="B866" s="35"/>
      <c r="C866" s="35"/>
      <c r="D866" s="35"/>
      <c r="E866" s="35"/>
    </row>
    <row r="867" spans="2:5">
      <c r="B867" s="35"/>
      <c r="C867" s="35"/>
      <c r="D867" s="35"/>
      <c r="E867" s="35"/>
    </row>
    <row r="868" spans="2:5">
      <c r="B868" s="35"/>
      <c r="C868" s="35"/>
      <c r="D868" s="35"/>
      <c r="E868" s="35"/>
    </row>
    <row r="869" spans="2:5">
      <c r="B869" s="35"/>
      <c r="C869" s="35"/>
      <c r="D869" s="35"/>
      <c r="E869" s="35"/>
    </row>
    <row r="870" spans="2:5">
      <c r="B870" s="35"/>
      <c r="C870" s="35"/>
      <c r="D870" s="35"/>
      <c r="E870" s="35"/>
    </row>
    <row r="871" spans="2:5">
      <c r="B871" s="35"/>
      <c r="C871" s="35"/>
      <c r="D871" s="35"/>
      <c r="E871" s="35"/>
    </row>
    <row r="872" spans="2:5">
      <c r="B872" s="35"/>
      <c r="C872" s="35"/>
      <c r="D872" s="35"/>
      <c r="E872" s="35"/>
    </row>
    <row r="873" spans="2:5">
      <c r="B873" s="35"/>
      <c r="C873" s="35"/>
      <c r="D873" s="35"/>
      <c r="E873" s="35"/>
    </row>
    <row r="874" spans="2:5">
      <c r="B874" s="35"/>
      <c r="C874" s="35"/>
      <c r="D874" s="35"/>
      <c r="E874" s="35"/>
    </row>
    <row r="875" spans="2:5">
      <c r="B875" s="35"/>
      <c r="C875" s="35"/>
      <c r="D875" s="35"/>
      <c r="E875" s="35"/>
    </row>
    <row r="876" spans="2:5">
      <c r="B876" s="35"/>
      <c r="C876" s="35"/>
      <c r="D876" s="35"/>
      <c r="E876" s="35"/>
    </row>
    <row r="877" spans="2:5">
      <c r="B877" s="35"/>
      <c r="C877" s="35"/>
      <c r="D877" s="35"/>
      <c r="E877" s="35"/>
    </row>
    <row r="878" spans="2:5">
      <c r="B878" s="35"/>
      <c r="C878" s="35"/>
      <c r="D878" s="35"/>
      <c r="E878" s="35"/>
    </row>
    <row r="879" spans="2:5">
      <c r="B879" s="35"/>
      <c r="C879" s="35"/>
      <c r="D879" s="35"/>
      <c r="E879" s="35"/>
    </row>
    <row r="880" spans="2:5">
      <c r="B880" s="35"/>
      <c r="C880" s="35"/>
      <c r="D880" s="35"/>
      <c r="E880" s="35"/>
    </row>
    <row r="881" spans="2:5">
      <c r="B881" s="35"/>
      <c r="C881" s="35"/>
      <c r="D881" s="35"/>
      <c r="E881" s="35"/>
    </row>
    <row r="882" spans="2:5">
      <c r="B882" s="35"/>
      <c r="C882" s="35"/>
      <c r="D882" s="35"/>
      <c r="E882" s="35"/>
    </row>
    <row r="883" spans="2:5">
      <c r="B883" s="35"/>
      <c r="C883" s="35"/>
      <c r="D883" s="35"/>
      <c r="E883" s="35"/>
    </row>
    <row r="884" spans="2:5">
      <c r="B884" s="35"/>
      <c r="C884" s="35"/>
      <c r="D884" s="35"/>
      <c r="E884" s="35"/>
    </row>
    <row r="885" spans="2:5">
      <c r="B885" s="35"/>
      <c r="C885" s="35"/>
      <c r="D885" s="35"/>
      <c r="E885" s="35"/>
    </row>
    <row r="886" spans="2:5">
      <c r="B886" s="35"/>
      <c r="C886" s="35"/>
      <c r="D886" s="35"/>
      <c r="E886" s="35"/>
    </row>
    <row r="887" spans="2:5">
      <c r="B887" s="35"/>
      <c r="C887" s="35"/>
      <c r="D887" s="35"/>
      <c r="E887" s="35"/>
    </row>
    <row r="888" spans="2:5">
      <c r="B888" s="35"/>
      <c r="C888" s="35"/>
      <c r="D888" s="35"/>
      <c r="E888" s="35"/>
    </row>
    <row r="889" spans="2:5">
      <c r="B889" s="35"/>
      <c r="C889" s="35"/>
      <c r="D889" s="35"/>
      <c r="E889" s="35"/>
    </row>
    <row r="890" spans="2:5">
      <c r="B890" s="35"/>
      <c r="C890" s="35"/>
      <c r="D890" s="35"/>
      <c r="E890" s="35"/>
    </row>
    <row r="891" spans="2:5">
      <c r="B891" s="35"/>
      <c r="C891" s="35"/>
      <c r="D891" s="35"/>
      <c r="E891" s="35"/>
    </row>
    <row r="892" spans="2:5">
      <c r="B892" s="35"/>
      <c r="C892" s="35"/>
      <c r="D892" s="35"/>
      <c r="E892" s="35"/>
    </row>
    <row r="893" spans="2:5">
      <c r="B893" s="35"/>
      <c r="C893" s="35"/>
      <c r="D893" s="35"/>
      <c r="E893" s="35"/>
    </row>
    <row r="894" spans="2:5">
      <c r="B894" s="35"/>
      <c r="C894" s="35"/>
      <c r="D894" s="35"/>
      <c r="E894" s="35"/>
    </row>
    <row r="895" spans="2:5">
      <c r="B895" s="35"/>
      <c r="C895" s="35"/>
      <c r="D895" s="35"/>
      <c r="E895" s="35"/>
    </row>
    <row r="896" spans="2:5">
      <c r="B896" s="35"/>
      <c r="C896" s="35"/>
      <c r="D896" s="35"/>
      <c r="E896" s="35"/>
    </row>
    <row r="897" spans="2:5">
      <c r="B897" s="35"/>
      <c r="C897" s="35"/>
      <c r="D897" s="35"/>
      <c r="E897" s="35"/>
    </row>
    <row r="898" spans="2:5">
      <c r="B898" s="35"/>
      <c r="C898" s="35"/>
      <c r="D898" s="35"/>
      <c r="E898" s="35"/>
    </row>
    <row r="899" spans="2:5">
      <c r="B899" s="35"/>
      <c r="C899" s="35"/>
      <c r="D899" s="35"/>
      <c r="E899" s="35"/>
    </row>
    <row r="900" spans="2:5">
      <c r="B900" s="35"/>
      <c r="C900" s="35"/>
      <c r="D900" s="35"/>
      <c r="E900" s="35"/>
    </row>
    <row r="901" spans="2:5">
      <c r="B901" s="35"/>
      <c r="C901" s="35"/>
      <c r="D901" s="35"/>
      <c r="E901" s="35"/>
    </row>
    <row r="902" spans="2:5">
      <c r="B902" s="35"/>
      <c r="C902" s="35"/>
      <c r="D902" s="35"/>
      <c r="E902" s="35"/>
    </row>
    <row r="903" spans="2:5">
      <c r="B903" s="35"/>
      <c r="C903" s="35"/>
      <c r="D903" s="35"/>
      <c r="E903" s="35"/>
    </row>
    <row r="904" spans="2:5">
      <c r="B904" s="35"/>
      <c r="C904" s="35"/>
      <c r="D904" s="35"/>
      <c r="E904" s="35"/>
    </row>
    <row r="905" spans="2:5">
      <c r="B905" s="35"/>
      <c r="C905" s="35"/>
      <c r="D905" s="35"/>
      <c r="E905" s="35"/>
    </row>
    <row r="906" spans="2:5">
      <c r="B906" s="35"/>
      <c r="C906" s="35"/>
      <c r="D906" s="35"/>
      <c r="E906" s="35"/>
    </row>
    <row r="907" spans="2:5">
      <c r="B907" s="35"/>
      <c r="C907" s="35"/>
      <c r="D907" s="35"/>
      <c r="E907" s="35"/>
    </row>
    <row r="908" spans="2:5">
      <c r="B908" s="35"/>
      <c r="C908" s="35"/>
      <c r="D908" s="35"/>
      <c r="E908" s="35"/>
    </row>
    <row r="909" spans="2:5">
      <c r="B909" s="35"/>
      <c r="C909" s="35"/>
      <c r="D909" s="35"/>
      <c r="E909" s="35"/>
    </row>
    <row r="910" spans="2:5">
      <c r="B910" s="35"/>
      <c r="C910" s="35"/>
      <c r="D910" s="35"/>
      <c r="E910" s="35"/>
    </row>
    <row r="911" spans="2:5">
      <c r="B911" s="35"/>
      <c r="C911" s="35"/>
      <c r="D911" s="35"/>
      <c r="E911" s="35"/>
    </row>
    <row r="912" spans="2:5">
      <c r="B912" s="35"/>
      <c r="C912" s="35"/>
      <c r="D912" s="35"/>
      <c r="E912" s="35"/>
    </row>
    <row r="913" spans="2:5">
      <c r="B913" s="35"/>
      <c r="C913" s="35"/>
      <c r="D913" s="35"/>
      <c r="E913" s="35"/>
    </row>
    <row r="914" spans="2:5">
      <c r="B914" s="35"/>
      <c r="C914" s="35"/>
      <c r="D914" s="35"/>
      <c r="E914" s="35"/>
    </row>
    <row r="915" spans="2:5">
      <c r="B915" s="35"/>
      <c r="C915" s="35"/>
      <c r="D915" s="35"/>
      <c r="E915" s="35"/>
    </row>
    <row r="916" spans="2:5">
      <c r="B916" s="35"/>
      <c r="C916" s="35"/>
      <c r="D916" s="35"/>
      <c r="E916" s="35"/>
    </row>
    <row r="917" spans="2:5">
      <c r="B917" s="35"/>
      <c r="C917" s="35"/>
      <c r="D917" s="35"/>
      <c r="E917" s="35"/>
    </row>
    <row r="918" spans="2:5">
      <c r="B918" s="35"/>
      <c r="C918" s="35"/>
      <c r="D918" s="35"/>
      <c r="E918" s="35"/>
    </row>
    <row r="919" spans="2:5">
      <c r="B919" s="35"/>
      <c r="C919" s="35"/>
      <c r="D919" s="35"/>
      <c r="E919" s="35"/>
    </row>
    <row r="920" spans="2:5">
      <c r="B920" s="35"/>
      <c r="C920" s="35"/>
      <c r="D920" s="35"/>
      <c r="E920" s="35"/>
    </row>
    <row r="921" spans="2:5">
      <c r="B921" s="35"/>
      <c r="C921" s="35"/>
      <c r="D921" s="35"/>
      <c r="E921" s="35"/>
    </row>
    <row r="922" spans="2:5">
      <c r="B922" s="35"/>
      <c r="C922" s="35"/>
      <c r="D922" s="35"/>
      <c r="E922" s="35"/>
    </row>
    <row r="923" spans="2:5">
      <c r="B923" s="35"/>
      <c r="C923" s="35"/>
      <c r="D923" s="35"/>
      <c r="E923" s="35"/>
    </row>
    <row r="924" spans="2:5">
      <c r="B924" s="35"/>
      <c r="C924" s="35"/>
      <c r="D924" s="35"/>
      <c r="E924" s="35"/>
    </row>
    <row r="925" spans="2:5">
      <c r="B925" s="35"/>
      <c r="C925" s="35"/>
      <c r="D925" s="35"/>
      <c r="E925" s="35"/>
    </row>
    <row r="926" spans="2:5">
      <c r="B926" s="35"/>
      <c r="C926" s="35"/>
      <c r="D926" s="35"/>
      <c r="E926" s="35"/>
    </row>
    <row r="927" spans="2:5">
      <c r="B927" s="35"/>
      <c r="C927" s="35"/>
      <c r="D927" s="35"/>
      <c r="E927" s="35"/>
    </row>
    <row r="928" spans="2:5">
      <c r="B928" s="35"/>
      <c r="C928" s="35"/>
      <c r="D928" s="35"/>
      <c r="E928" s="35"/>
    </row>
    <row r="929" spans="2:5">
      <c r="B929" s="35"/>
      <c r="C929" s="35"/>
      <c r="D929" s="35"/>
      <c r="E929" s="35"/>
    </row>
    <row r="930" spans="2:5">
      <c r="B930" s="35"/>
      <c r="C930" s="35"/>
      <c r="D930" s="35"/>
      <c r="E930" s="35"/>
    </row>
    <row r="931" spans="2:5">
      <c r="B931" s="35"/>
      <c r="C931" s="35"/>
      <c r="D931" s="35"/>
      <c r="E931" s="35"/>
    </row>
    <row r="932" spans="2:5">
      <c r="B932" s="35"/>
      <c r="C932" s="35"/>
      <c r="D932" s="35"/>
      <c r="E932" s="35"/>
    </row>
    <row r="933" spans="2:5">
      <c r="B933" s="35"/>
      <c r="C933" s="35"/>
      <c r="D933" s="35"/>
      <c r="E933" s="35"/>
    </row>
    <row r="934" spans="2:5">
      <c r="B934" s="35"/>
      <c r="C934" s="35"/>
      <c r="D934" s="35"/>
      <c r="E934" s="35"/>
    </row>
    <row r="935" spans="2:5">
      <c r="B935" s="35"/>
      <c r="C935" s="35"/>
      <c r="D935" s="35"/>
      <c r="E935" s="35"/>
    </row>
    <row r="936" spans="2:5">
      <c r="B936" s="35"/>
      <c r="C936" s="35"/>
      <c r="D936" s="35"/>
      <c r="E936" s="35"/>
    </row>
    <row r="937" spans="2:5">
      <c r="B937" s="35"/>
      <c r="C937" s="35"/>
      <c r="D937" s="35"/>
      <c r="E937" s="35"/>
    </row>
    <row r="938" spans="2:5">
      <c r="B938" s="35"/>
      <c r="C938" s="35"/>
      <c r="D938" s="35"/>
      <c r="E938" s="35"/>
    </row>
    <row r="939" spans="2:5">
      <c r="B939" s="35"/>
      <c r="C939" s="35"/>
      <c r="D939" s="35"/>
      <c r="E939" s="35"/>
    </row>
    <row r="940" spans="2:5">
      <c r="B940" s="35"/>
      <c r="C940" s="35"/>
      <c r="D940" s="35"/>
      <c r="E940" s="35"/>
    </row>
    <row r="941" spans="2:5">
      <c r="B941" s="35"/>
      <c r="C941" s="35"/>
      <c r="D941" s="35"/>
      <c r="E941" s="35"/>
    </row>
    <row r="942" spans="2:5">
      <c r="B942" s="35"/>
      <c r="C942" s="35"/>
      <c r="D942" s="35"/>
      <c r="E942" s="35"/>
    </row>
    <row r="943" spans="2:5">
      <c r="B943" s="35"/>
      <c r="C943" s="35"/>
      <c r="D943" s="35"/>
      <c r="E943" s="35"/>
    </row>
    <row r="944" spans="2:5">
      <c r="B944" s="35"/>
      <c r="C944" s="35"/>
      <c r="D944" s="35"/>
      <c r="E944" s="35"/>
    </row>
    <row r="945" spans="2:5">
      <c r="B945" s="35"/>
      <c r="C945" s="35"/>
      <c r="D945" s="35"/>
      <c r="E945" s="35"/>
    </row>
    <row r="946" spans="2:5">
      <c r="B946" s="35"/>
      <c r="C946" s="35"/>
      <c r="D946" s="35"/>
      <c r="E946" s="35"/>
    </row>
    <row r="947" spans="2:5">
      <c r="B947" s="35"/>
      <c r="C947" s="35"/>
      <c r="D947" s="35"/>
      <c r="E947" s="35"/>
    </row>
    <row r="948" spans="2:5">
      <c r="B948" s="35"/>
      <c r="C948" s="35"/>
      <c r="D948" s="35"/>
      <c r="E948" s="35"/>
    </row>
    <row r="949" spans="2:5">
      <c r="B949" s="35"/>
      <c r="C949" s="35"/>
      <c r="D949" s="35"/>
      <c r="E949" s="35"/>
    </row>
    <row r="950" spans="2:5">
      <c r="B950" s="35"/>
      <c r="C950" s="35"/>
      <c r="D950" s="35"/>
      <c r="E950" s="35"/>
    </row>
    <row r="951" spans="2:5">
      <c r="B951" s="35"/>
      <c r="C951" s="35"/>
      <c r="D951" s="35"/>
      <c r="E951" s="35"/>
    </row>
    <row r="952" spans="2:5">
      <c r="B952" s="35"/>
      <c r="C952" s="35"/>
      <c r="D952" s="35"/>
      <c r="E952" s="35"/>
    </row>
    <row r="953" spans="2:5">
      <c r="B953" s="35"/>
      <c r="C953" s="35"/>
      <c r="D953" s="35"/>
      <c r="E953" s="35"/>
    </row>
    <row r="954" spans="2:5">
      <c r="B954" s="35"/>
      <c r="C954" s="35"/>
      <c r="D954" s="35"/>
      <c r="E954" s="35"/>
    </row>
    <row r="955" spans="2:5">
      <c r="B955" s="35"/>
      <c r="C955" s="35"/>
      <c r="D955" s="35"/>
      <c r="E955" s="35"/>
    </row>
    <row r="956" spans="2:5">
      <c r="B956" s="35"/>
      <c r="C956" s="35"/>
      <c r="D956" s="35"/>
      <c r="E956" s="35"/>
    </row>
    <row r="957" spans="2:5">
      <c r="B957" s="35"/>
      <c r="C957" s="35"/>
      <c r="D957" s="35"/>
      <c r="E957" s="35"/>
    </row>
    <row r="958" spans="2:5">
      <c r="B958" s="35"/>
      <c r="C958" s="35"/>
      <c r="D958" s="35"/>
      <c r="E958" s="35"/>
    </row>
    <row r="959" spans="2:5">
      <c r="B959" s="35"/>
      <c r="C959" s="35"/>
      <c r="D959" s="35"/>
      <c r="E959" s="35"/>
    </row>
    <row r="960" spans="2:5">
      <c r="B960" s="35"/>
      <c r="C960" s="35"/>
      <c r="D960" s="35"/>
      <c r="E960" s="35"/>
    </row>
    <row r="961" spans="2:5">
      <c r="B961" s="35"/>
      <c r="C961" s="35"/>
      <c r="D961" s="35"/>
      <c r="E961" s="35"/>
    </row>
    <row r="962" spans="2:5">
      <c r="B962" s="35"/>
      <c r="C962" s="35"/>
      <c r="D962" s="35"/>
      <c r="E962" s="35"/>
    </row>
    <row r="963" spans="2:5">
      <c r="B963" s="35"/>
      <c r="C963" s="35"/>
      <c r="D963" s="35"/>
      <c r="E963" s="35"/>
    </row>
    <row r="964" spans="2:5">
      <c r="B964" s="35"/>
      <c r="C964" s="35"/>
      <c r="D964" s="35"/>
      <c r="E964" s="35"/>
    </row>
    <row r="965" spans="2:5">
      <c r="B965" s="35"/>
      <c r="C965" s="35"/>
      <c r="D965" s="35"/>
      <c r="E965" s="35"/>
    </row>
    <row r="966" spans="2:5">
      <c r="B966" s="35"/>
      <c r="C966" s="35"/>
      <c r="D966" s="35"/>
      <c r="E966" s="35"/>
    </row>
    <row r="967" spans="2:5">
      <c r="B967" s="35"/>
      <c r="C967" s="35"/>
      <c r="D967" s="35"/>
      <c r="E967" s="35"/>
    </row>
    <row r="968" spans="2:5">
      <c r="B968" s="35"/>
      <c r="C968" s="35"/>
      <c r="D968" s="35"/>
      <c r="E968" s="35"/>
    </row>
    <row r="969" spans="2:5">
      <c r="B969" s="35"/>
      <c r="C969" s="35"/>
      <c r="D969" s="35"/>
      <c r="E969" s="35"/>
    </row>
    <row r="970" spans="2:5">
      <c r="B970" s="35"/>
      <c r="C970" s="35"/>
      <c r="D970" s="35"/>
      <c r="E970" s="35"/>
    </row>
    <row r="971" spans="2:5">
      <c r="B971" s="35"/>
      <c r="C971" s="35"/>
      <c r="D971" s="35"/>
      <c r="E971" s="35"/>
    </row>
    <row r="972" spans="2:5">
      <c r="B972" s="35"/>
      <c r="C972" s="35"/>
      <c r="D972" s="35"/>
      <c r="E972" s="35"/>
    </row>
    <row r="973" spans="2:5">
      <c r="B973" s="35"/>
      <c r="C973" s="35"/>
      <c r="D973" s="35"/>
      <c r="E973" s="35"/>
    </row>
    <row r="974" spans="2:5">
      <c r="B974" s="35"/>
      <c r="C974" s="35"/>
      <c r="D974" s="35"/>
      <c r="E974" s="35"/>
    </row>
    <row r="975" spans="2:5">
      <c r="B975" s="35"/>
      <c r="C975" s="35"/>
      <c r="D975" s="35"/>
      <c r="E975" s="35"/>
    </row>
    <row r="976" spans="2:5">
      <c r="B976" s="35"/>
      <c r="C976" s="35"/>
      <c r="D976" s="35"/>
      <c r="E976" s="35"/>
    </row>
    <row r="977" spans="2:5">
      <c r="B977" s="35"/>
      <c r="C977" s="35"/>
      <c r="D977" s="35"/>
      <c r="E977" s="35"/>
    </row>
    <row r="978" spans="2:5">
      <c r="B978" s="35"/>
      <c r="C978" s="35"/>
      <c r="D978" s="35"/>
      <c r="E978" s="35"/>
    </row>
    <row r="979" spans="2:5">
      <c r="B979" s="35"/>
      <c r="C979" s="35"/>
      <c r="D979" s="35"/>
      <c r="E979" s="35"/>
    </row>
    <row r="980" spans="2:5">
      <c r="B980" s="35"/>
      <c r="C980" s="35"/>
      <c r="D980" s="35"/>
      <c r="E980" s="35"/>
    </row>
    <row r="981" spans="2:5">
      <c r="B981" s="35"/>
      <c r="C981" s="35"/>
      <c r="D981" s="35"/>
      <c r="E981" s="35"/>
    </row>
    <row r="982" spans="2:5">
      <c r="B982" s="35"/>
      <c r="C982" s="35"/>
      <c r="D982" s="35"/>
      <c r="E982" s="35"/>
    </row>
    <row r="983" spans="2:5">
      <c r="B983" s="35"/>
      <c r="C983" s="35"/>
      <c r="D983" s="35"/>
      <c r="E983" s="35"/>
    </row>
    <row r="984" spans="2:5">
      <c r="B984" s="35"/>
      <c r="C984" s="35"/>
      <c r="D984" s="35"/>
      <c r="E984" s="35"/>
    </row>
    <row r="985" spans="2:5">
      <c r="B985" s="35"/>
      <c r="C985" s="35"/>
      <c r="D985" s="35"/>
      <c r="E985" s="35"/>
    </row>
    <row r="986" spans="2:5">
      <c r="B986" s="35"/>
      <c r="C986" s="35"/>
      <c r="D986" s="35"/>
      <c r="E986" s="35"/>
    </row>
    <row r="987" spans="2:5">
      <c r="B987" s="35"/>
      <c r="C987" s="35"/>
      <c r="D987" s="35"/>
      <c r="E987" s="35"/>
    </row>
    <row r="988" spans="2:5">
      <c r="B988" s="35"/>
      <c r="C988" s="35"/>
      <c r="D988" s="35"/>
      <c r="E988" s="35"/>
    </row>
    <row r="989" spans="2:5">
      <c r="B989" s="35"/>
      <c r="C989" s="35"/>
      <c r="D989" s="35"/>
      <c r="E989" s="35"/>
    </row>
    <row r="990" spans="2:5">
      <c r="B990" s="35"/>
      <c r="C990" s="35"/>
      <c r="D990" s="35"/>
      <c r="E990" s="35"/>
    </row>
    <row r="991" spans="2:5">
      <c r="B991" s="35"/>
      <c r="C991" s="35"/>
      <c r="D991" s="35"/>
      <c r="E991" s="35"/>
    </row>
    <row r="992" spans="2:5">
      <c r="B992" s="35"/>
      <c r="C992" s="35"/>
      <c r="D992" s="35"/>
      <c r="E992" s="35"/>
    </row>
    <row r="993" spans="2:5">
      <c r="B993" s="35"/>
      <c r="C993" s="35"/>
      <c r="D993" s="35"/>
      <c r="E993" s="35"/>
    </row>
    <row r="994" spans="2:5">
      <c r="B994" s="35"/>
      <c r="C994" s="35"/>
      <c r="D994" s="35"/>
      <c r="E994" s="35"/>
    </row>
    <row r="995" spans="2:5">
      <c r="B995" s="35"/>
      <c r="C995" s="35"/>
      <c r="D995" s="35"/>
      <c r="E995" s="35"/>
    </row>
    <row r="996" spans="2:5">
      <c r="B996" s="35"/>
      <c r="C996" s="35"/>
      <c r="D996" s="35"/>
      <c r="E996" s="35"/>
    </row>
    <row r="997" spans="2:5">
      <c r="B997" s="35"/>
      <c r="C997" s="35"/>
      <c r="D997" s="35"/>
      <c r="E997" s="35"/>
    </row>
    <row r="998" spans="2:5">
      <c r="B998" s="35"/>
      <c r="C998" s="35"/>
      <c r="D998" s="35"/>
      <c r="E998" s="35"/>
    </row>
    <row r="999" spans="2:5">
      <c r="B999" s="35"/>
      <c r="C999" s="35"/>
      <c r="D999" s="35"/>
      <c r="E999" s="35"/>
    </row>
    <row r="1000" spans="2:5">
      <c r="B1000" s="35"/>
      <c r="C1000" s="35"/>
      <c r="D1000" s="35"/>
      <c r="E1000" s="35"/>
    </row>
    <row r="1001" spans="2:5">
      <c r="B1001" s="35"/>
      <c r="C1001" s="35"/>
      <c r="D1001" s="35"/>
      <c r="E1001" s="35"/>
    </row>
    <row r="1002" spans="2:5">
      <c r="B1002" s="35"/>
      <c r="C1002" s="35"/>
      <c r="D1002" s="35"/>
      <c r="E1002" s="35"/>
    </row>
    <row r="1003" spans="2:5">
      <c r="B1003" s="35"/>
      <c r="C1003" s="35"/>
      <c r="D1003" s="35"/>
      <c r="E1003" s="35"/>
    </row>
    <row r="1004" spans="2:5">
      <c r="B1004" s="35"/>
      <c r="C1004" s="35"/>
      <c r="D1004" s="35"/>
      <c r="E1004" s="35"/>
    </row>
    <row r="1005" spans="2:5">
      <c r="B1005" s="35"/>
      <c r="C1005" s="35"/>
      <c r="D1005" s="35"/>
      <c r="E1005" s="35"/>
    </row>
    <row r="1006" spans="2:5">
      <c r="B1006" s="35"/>
      <c r="C1006" s="35"/>
      <c r="D1006" s="35"/>
      <c r="E1006" s="35"/>
    </row>
    <row r="1007" spans="2:5">
      <c r="B1007" s="35"/>
      <c r="C1007" s="35"/>
      <c r="D1007" s="35"/>
      <c r="E1007" s="35"/>
    </row>
    <row r="1008" spans="2:5">
      <c r="B1008" s="35"/>
      <c r="C1008" s="35"/>
      <c r="D1008" s="35"/>
      <c r="E1008" s="35"/>
    </row>
    <row r="1009" spans="2:5">
      <c r="B1009" s="35"/>
      <c r="C1009" s="35"/>
      <c r="D1009" s="35"/>
      <c r="E1009" s="35"/>
    </row>
    <row r="1010" spans="2:5">
      <c r="B1010" s="35"/>
      <c r="C1010" s="35"/>
      <c r="D1010" s="35"/>
      <c r="E1010" s="35"/>
    </row>
    <row r="1011" spans="2:5">
      <c r="B1011" s="35"/>
      <c r="C1011" s="35"/>
      <c r="D1011" s="35"/>
      <c r="E1011" s="35"/>
    </row>
    <row r="1012" spans="2:5">
      <c r="B1012" s="35"/>
      <c r="C1012" s="35"/>
      <c r="D1012" s="35"/>
      <c r="E1012" s="35"/>
    </row>
    <row r="1013" spans="2:5">
      <c r="B1013" s="35"/>
      <c r="C1013" s="35"/>
      <c r="D1013" s="35"/>
      <c r="E1013" s="35"/>
    </row>
    <row r="1014" spans="2:5">
      <c r="B1014" s="35"/>
      <c r="C1014" s="35"/>
      <c r="D1014" s="35"/>
      <c r="E1014" s="35"/>
    </row>
    <row r="1015" spans="2:5">
      <c r="B1015" s="35"/>
      <c r="C1015" s="35"/>
      <c r="D1015" s="35"/>
      <c r="E1015" s="35"/>
    </row>
    <row r="1016" spans="2:5">
      <c r="B1016" s="35"/>
      <c r="C1016" s="35"/>
      <c r="D1016" s="35"/>
      <c r="E1016" s="35"/>
    </row>
    <row r="1017" spans="2:5">
      <c r="B1017" s="35"/>
      <c r="C1017" s="35"/>
      <c r="D1017" s="35"/>
      <c r="E1017" s="35"/>
    </row>
    <row r="1018" spans="2:5">
      <c r="B1018" s="35"/>
      <c r="C1018" s="35"/>
      <c r="D1018" s="35"/>
      <c r="E1018" s="35"/>
    </row>
    <row r="1019" spans="2:5">
      <c r="B1019" s="35"/>
      <c r="C1019" s="35"/>
      <c r="D1019" s="35"/>
      <c r="E1019" s="35"/>
    </row>
    <row r="1020" spans="2:5">
      <c r="B1020" s="35"/>
      <c r="C1020" s="35"/>
      <c r="D1020" s="35"/>
      <c r="E1020" s="35"/>
    </row>
    <row r="1021" spans="2:5">
      <c r="B1021" s="35"/>
      <c r="C1021" s="35"/>
      <c r="D1021" s="35"/>
      <c r="E1021" s="35"/>
    </row>
    <row r="1022" spans="2:5">
      <c r="B1022" s="35"/>
      <c r="C1022" s="35"/>
      <c r="D1022" s="35"/>
      <c r="E1022" s="35"/>
    </row>
    <row r="1023" spans="2:5">
      <c r="B1023" s="35"/>
      <c r="C1023" s="35"/>
      <c r="D1023" s="35"/>
      <c r="E1023" s="35"/>
    </row>
    <row r="1024" spans="2:5">
      <c r="B1024" s="35"/>
      <c r="C1024" s="35"/>
      <c r="D1024" s="35"/>
      <c r="E1024" s="35"/>
    </row>
    <row r="1025" spans="2:5">
      <c r="B1025" s="35"/>
      <c r="C1025" s="35"/>
      <c r="D1025" s="35"/>
      <c r="E1025" s="35"/>
    </row>
    <row r="1026" spans="2:5">
      <c r="B1026" s="35"/>
      <c r="C1026" s="35"/>
      <c r="D1026" s="35"/>
      <c r="E1026" s="35"/>
    </row>
    <row r="1027" spans="2:5">
      <c r="B1027" s="35"/>
      <c r="C1027" s="35"/>
      <c r="D1027" s="35"/>
      <c r="E1027" s="35"/>
    </row>
    <row r="1028" spans="2:5">
      <c r="B1028" s="35"/>
      <c r="C1028" s="35"/>
      <c r="D1028" s="35"/>
      <c r="E1028" s="35"/>
    </row>
    <row r="1029" spans="2:5">
      <c r="B1029" s="35"/>
      <c r="C1029" s="35"/>
      <c r="D1029" s="35"/>
      <c r="E1029" s="35"/>
    </row>
    <row r="1030" spans="2:5">
      <c r="B1030" s="35"/>
      <c r="C1030" s="35"/>
      <c r="D1030" s="35"/>
      <c r="E1030" s="35"/>
    </row>
    <row r="1031" spans="2:5">
      <c r="B1031" s="35"/>
      <c r="C1031" s="35"/>
      <c r="D1031" s="35"/>
      <c r="E1031" s="35"/>
    </row>
    <row r="1032" spans="2:5">
      <c r="B1032" s="35"/>
      <c r="C1032" s="35"/>
      <c r="D1032" s="35"/>
      <c r="E1032" s="35"/>
    </row>
    <row r="1033" spans="2:5">
      <c r="B1033" s="35"/>
      <c r="C1033" s="35"/>
      <c r="D1033" s="35"/>
      <c r="E1033" s="35"/>
    </row>
    <row r="1034" spans="2:5">
      <c r="B1034" s="35"/>
      <c r="C1034" s="35"/>
      <c r="D1034" s="35"/>
      <c r="E1034" s="35"/>
    </row>
    <row r="1035" spans="2:5">
      <c r="B1035" s="35"/>
      <c r="C1035" s="35"/>
      <c r="D1035" s="35"/>
      <c r="E1035" s="35"/>
    </row>
    <row r="1036" spans="2:5">
      <c r="B1036" s="35"/>
      <c r="C1036" s="35"/>
      <c r="D1036" s="35"/>
      <c r="E1036" s="35"/>
    </row>
    <row r="1037" spans="2:5">
      <c r="B1037" s="35"/>
      <c r="C1037" s="35"/>
      <c r="D1037" s="35"/>
      <c r="E1037" s="35"/>
    </row>
    <row r="1038" spans="2:5">
      <c r="B1038" s="35"/>
      <c r="C1038" s="35"/>
      <c r="D1038" s="35"/>
      <c r="E1038" s="35"/>
    </row>
    <row r="1039" spans="2:5">
      <c r="B1039" s="35"/>
      <c r="C1039" s="35"/>
      <c r="D1039" s="35"/>
      <c r="E1039" s="35"/>
    </row>
    <row r="1040" spans="2:5">
      <c r="B1040" s="35"/>
      <c r="C1040" s="35"/>
      <c r="D1040" s="35"/>
      <c r="E1040" s="35"/>
    </row>
    <row r="1041" spans="2:5">
      <c r="B1041" s="35"/>
      <c r="C1041" s="35"/>
      <c r="D1041" s="35"/>
      <c r="E1041" s="35"/>
    </row>
    <row r="1042" spans="2:5">
      <c r="B1042" s="35"/>
      <c r="C1042" s="35"/>
      <c r="D1042" s="35"/>
      <c r="E1042" s="35"/>
    </row>
    <row r="1043" spans="2:5">
      <c r="B1043" s="35"/>
      <c r="C1043" s="35"/>
      <c r="D1043" s="35"/>
      <c r="E1043" s="35"/>
    </row>
    <row r="1044" spans="2:5">
      <c r="B1044" s="35"/>
      <c r="C1044" s="35"/>
      <c r="D1044" s="35"/>
      <c r="E1044" s="35"/>
    </row>
    <row r="1045" spans="2:5">
      <c r="B1045" s="35"/>
      <c r="C1045" s="35"/>
      <c r="D1045" s="35"/>
      <c r="E1045" s="35"/>
    </row>
    <row r="1046" spans="2:5">
      <c r="B1046" s="35"/>
      <c r="C1046" s="35"/>
      <c r="D1046" s="35"/>
      <c r="E1046" s="35"/>
    </row>
    <row r="1047" spans="2:5">
      <c r="B1047" s="35"/>
      <c r="C1047" s="35"/>
      <c r="D1047" s="35"/>
      <c r="E1047" s="35"/>
    </row>
    <row r="1048" spans="2:5">
      <c r="B1048" s="35"/>
      <c r="C1048" s="35"/>
      <c r="D1048" s="35"/>
      <c r="E1048" s="35"/>
    </row>
    <row r="1049" spans="2:5">
      <c r="B1049" s="35"/>
      <c r="C1049" s="35"/>
      <c r="D1049" s="35"/>
      <c r="E1049" s="35"/>
    </row>
    <row r="1050" spans="2:5">
      <c r="B1050" s="35"/>
      <c r="C1050" s="35"/>
      <c r="D1050" s="35"/>
      <c r="E1050" s="35"/>
    </row>
    <row r="1051" spans="2:5">
      <c r="B1051" s="35"/>
      <c r="C1051" s="35"/>
      <c r="D1051" s="35"/>
      <c r="E1051" s="35"/>
    </row>
    <row r="1052" spans="2:5">
      <c r="B1052" s="35"/>
      <c r="C1052" s="35"/>
      <c r="D1052" s="35"/>
      <c r="E1052" s="35"/>
    </row>
    <row r="1053" spans="2:5">
      <c r="B1053" s="35"/>
      <c r="C1053" s="35"/>
      <c r="D1053" s="35"/>
      <c r="E1053" s="35"/>
    </row>
    <row r="1054" spans="2:5">
      <c r="B1054" s="35"/>
      <c r="C1054" s="35"/>
      <c r="D1054" s="35"/>
      <c r="E1054" s="35"/>
    </row>
    <row r="1055" spans="2:5">
      <c r="B1055" s="35"/>
      <c r="C1055" s="35"/>
      <c r="D1055" s="35"/>
      <c r="E1055" s="35"/>
    </row>
    <row r="1056" spans="2:5">
      <c r="B1056" s="35"/>
      <c r="C1056" s="35"/>
      <c r="D1056" s="35"/>
      <c r="E1056" s="35"/>
    </row>
    <row r="1057" spans="2:5">
      <c r="B1057" s="35"/>
      <c r="C1057" s="35"/>
      <c r="D1057" s="35"/>
      <c r="E1057" s="35"/>
    </row>
    <row r="1058" spans="2:5">
      <c r="B1058" s="35"/>
      <c r="C1058" s="35"/>
      <c r="D1058" s="35"/>
      <c r="E1058" s="35"/>
    </row>
    <row r="1059" spans="2:5">
      <c r="B1059" s="35"/>
      <c r="C1059" s="35"/>
      <c r="D1059" s="35"/>
      <c r="E1059" s="35"/>
    </row>
    <row r="1060" spans="2:5">
      <c r="B1060" s="35"/>
      <c r="C1060" s="35"/>
      <c r="D1060" s="35"/>
      <c r="E1060" s="35"/>
    </row>
    <row r="1061" spans="2:5">
      <c r="B1061" s="35"/>
      <c r="C1061" s="35"/>
      <c r="D1061" s="35"/>
      <c r="E1061" s="35"/>
    </row>
    <row r="1062" spans="2:5">
      <c r="B1062" s="35"/>
      <c r="C1062" s="35"/>
      <c r="D1062" s="35"/>
      <c r="E1062" s="35"/>
    </row>
    <row r="1063" spans="2:5">
      <c r="B1063" s="35"/>
      <c r="C1063" s="35"/>
      <c r="D1063" s="35"/>
      <c r="E1063" s="35"/>
    </row>
    <row r="1064" spans="2:5">
      <c r="B1064" s="35"/>
      <c r="C1064" s="35"/>
      <c r="D1064" s="35"/>
      <c r="E1064" s="35"/>
    </row>
    <row r="1065" spans="2:5">
      <c r="B1065" s="35"/>
      <c r="C1065" s="35"/>
      <c r="D1065" s="35"/>
      <c r="E1065" s="35"/>
    </row>
    <row r="1066" spans="2:5">
      <c r="B1066" s="35"/>
      <c r="C1066" s="35"/>
      <c r="D1066" s="35"/>
      <c r="E1066" s="35"/>
    </row>
    <row r="1067" spans="2:5">
      <c r="B1067" s="35"/>
      <c r="C1067" s="35"/>
      <c r="D1067" s="35"/>
      <c r="E1067" s="35"/>
    </row>
    <row r="1068" spans="2:5">
      <c r="B1068" s="35"/>
      <c r="C1068" s="35"/>
      <c r="D1068" s="35"/>
      <c r="E1068" s="35"/>
    </row>
    <row r="1069" spans="2:5">
      <c r="B1069" s="35"/>
      <c r="C1069" s="35"/>
      <c r="D1069" s="35"/>
      <c r="E1069" s="35"/>
    </row>
    <row r="1070" spans="2:5">
      <c r="B1070" s="35"/>
      <c r="C1070" s="35"/>
      <c r="D1070" s="35"/>
      <c r="E1070" s="35"/>
    </row>
    <row r="1071" spans="2:5">
      <c r="B1071" s="35"/>
      <c r="C1071" s="35"/>
      <c r="D1071" s="35"/>
      <c r="E1071" s="35"/>
    </row>
    <row r="1072" spans="2:5">
      <c r="B1072" s="35"/>
      <c r="C1072" s="35"/>
      <c r="D1072" s="35"/>
      <c r="E1072" s="35"/>
    </row>
    <row r="1073" spans="2:5">
      <c r="B1073" s="35"/>
      <c r="C1073" s="35"/>
      <c r="D1073" s="35"/>
      <c r="E1073" s="35"/>
    </row>
    <row r="1074" spans="2:5">
      <c r="B1074" s="35"/>
      <c r="C1074" s="35"/>
      <c r="D1074" s="35"/>
      <c r="E1074" s="35"/>
    </row>
    <row r="1075" spans="2:5">
      <c r="B1075" s="35"/>
      <c r="C1075" s="35"/>
      <c r="D1075" s="35"/>
      <c r="E1075" s="35"/>
    </row>
    <row r="1076" spans="2:5">
      <c r="B1076" s="35"/>
      <c r="C1076" s="35"/>
      <c r="D1076" s="35"/>
      <c r="E1076" s="35"/>
    </row>
    <row r="1077" spans="2:5">
      <c r="B1077" s="35"/>
      <c r="C1077" s="35"/>
      <c r="D1077" s="35"/>
      <c r="E1077" s="35"/>
    </row>
    <row r="1078" spans="2:5">
      <c r="B1078" s="35"/>
      <c r="C1078" s="35"/>
      <c r="D1078" s="35"/>
      <c r="E1078" s="35"/>
    </row>
    <row r="1079" spans="2:5">
      <c r="B1079" s="35"/>
      <c r="C1079" s="35"/>
      <c r="D1079" s="35"/>
      <c r="E1079" s="35"/>
    </row>
    <row r="1080" spans="2:5">
      <c r="B1080" s="35"/>
      <c r="C1080" s="35"/>
      <c r="D1080" s="35"/>
      <c r="E1080" s="35"/>
    </row>
    <row r="1081" spans="2:5">
      <c r="B1081" s="35"/>
      <c r="C1081" s="35"/>
      <c r="D1081" s="35"/>
      <c r="E1081" s="35"/>
    </row>
    <row r="1082" spans="2:5">
      <c r="B1082" s="35"/>
      <c r="C1082" s="35"/>
      <c r="D1082" s="35"/>
      <c r="E1082" s="35"/>
    </row>
    <row r="1083" spans="2:5">
      <c r="B1083" s="35"/>
      <c r="C1083" s="35"/>
      <c r="D1083" s="35"/>
      <c r="E1083" s="35"/>
    </row>
    <row r="1084" spans="2:5">
      <c r="B1084" s="35"/>
      <c r="C1084" s="35"/>
      <c r="D1084" s="35"/>
      <c r="E1084" s="35"/>
    </row>
    <row r="1085" spans="2:5">
      <c r="B1085" s="35"/>
      <c r="C1085" s="35"/>
      <c r="D1085" s="35"/>
      <c r="E1085" s="35"/>
    </row>
    <row r="1086" spans="2:5">
      <c r="B1086" s="35"/>
      <c r="C1086" s="35"/>
      <c r="D1086" s="35"/>
      <c r="E1086" s="35"/>
    </row>
    <row r="1087" spans="2:5">
      <c r="B1087" s="35"/>
      <c r="C1087" s="35"/>
      <c r="D1087" s="35"/>
      <c r="E1087" s="35"/>
    </row>
    <row r="1088" spans="2:5">
      <c r="B1088" s="35"/>
      <c r="C1088" s="35"/>
      <c r="D1088" s="35"/>
      <c r="E1088" s="35"/>
    </row>
    <row r="1089" spans="2:5">
      <c r="B1089" s="35"/>
      <c r="C1089" s="35"/>
      <c r="D1089" s="35"/>
      <c r="E1089" s="35"/>
    </row>
    <row r="1090" spans="2:5">
      <c r="B1090" s="35"/>
      <c r="C1090" s="35"/>
      <c r="D1090" s="35"/>
      <c r="E1090" s="35"/>
    </row>
    <row r="1091" spans="2:5">
      <c r="B1091" s="35"/>
      <c r="C1091" s="35"/>
      <c r="D1091" s="35"/>
      <c r="E1091" s="35"/>
    </row>
    <row r="1092" spans="2:5">
      <c r="B1092" s="35"/>
      <c r="C1092" s="35"/>
      <c r="D1092" s="35"/>
      <c r="E1092" s="35"/>
    </row>
    <row r="1093" spans="2:5">
      <c r="B1093" s="35"/>
      <c r="C1093" s="35"/>
      <c r="D1093" s="35"/>
      <c r="E1093" s="35"/>
    </row>
    <row r="1094" spans="2:5">
      <c r="B1094" s="35"/>
      <c r="C1094" s="35"/>
      <c r="D1094" s="35"/>
      <c r="E1094" s="35"/>
    </row>
    <row r="1095" spans="2:5">
      <c r="B1095" s="35"/>
      <c r="C1095" s="35"/>
      <c r="D1095" s="35"/>
      <c r="E1095" s="35"/>
    </row>
    <row r="1096" spans="2:5">
      <c r="B1096" s="35"/>
      <c r="C1096" s="35"/>
      <c r="D1096" s="35"/>
      <c r="E1096" s="35"/>
    </row>
    <row r="1097" spans="2:5">
      <c r="B1097" s="35"/>
      <c r="C1097" s="35"/>
      <c r="D1097" s="35"/>
      <c r="E1097" s="35"/>
    </row>
    <row r="1098" spans="2:5">
      <c r="B1098" s="35"/>
      <c r="C1098" s="35"/>
      <c r="D1098" s="35"/>
      <c r="E1098" s="35"/>
    </row>
    <row r="1099" spans="2:5">
      <c r="B1099" s="35"/>
      <c r="C1099" s="35"/>
      <c r="D1099" s="35"/>
      <c r="E1099" s="35"/>
    </row>
    <row r="1100" spans="2:5">
      <c r="B1100" s="35"/>
      <c r="C1100" s="35"/>
      <c r="D1100" s="35"/>
      <c r="E1100" s="35"/>
    </row>
    <row r="1101" spans="2:5">
      <c r="B1101" s="35"/>
      <c r="C1101" s="35"/>
      <c r="D1101" s="35"/>
      <c r="E1101" s="35"/>
    </row>
    <row r="1102" spans="2:5">
      <c r="B1102" s="35"/>
      <c r="C1102" s="35"/>
      <c r="D1102" s="35"/>
      <c r="E1102" s="35"/>
    </row>
    <row r="1103" spans="2:5">
      <c r="B1103" s="35"/>
      <c r="C1103" s="35"/>
      <c r="D1103" s="35"/>
      <c r="E1103" s="35"/>
    </row>
    <row r="1104" spans="2:5">
      <c r="B1104" s="35"/>
      <c r="C1104" s="35"/>
      <c r="D1104" s="35"/>
      <c r="E1104" s="35"/>
    </row>
    <row r="1105" spans="2:5">
      <c r="B1105" s="35"/>
      <c r="C1105" s="35"/>
      <c r="D1105" s="35"/>
      <c r="E1105" s="35"/>
    </row>
    <row r="1106" spans="2:5">
      <c r="B1106" s="35"/>
      <c r="C1106" s="35"/>
      <c r="D1106" s="35"/>
      <c r="E1106" s="35"/>
    </row>
    <row r="1107" spans="2:5">
      <c r="B1107" s="35"/>
      <c r="C1107" s="35"/>
      <c r="D1107" s="35"/>
      <c r="E1107" s="35"/>
    </row>
    <row r="1108" spans="2:5">
      <c r="B1108" s="35"/>
      <c r="C1108" s="35"/>
      <c r="D1108" s="35"/>
      <c r="E1108" s="35"/>
    </row>
    <row r="1109" spans="2:5">
      <c r="B1109" s="35"/>
      <c r="C1109" s="35"/>
      <c r="D1109" s="35"/>
      <c r="E1109" s="35"/>
    </row>
    <row r="1110" spans="2:5">
      <c r="B1110" s="35"/>
      <c r="C1110" s="35"/>
      <c r="D1110" s="35"/>
      <c r="E1110" s="35"/>
    </row>
    <row r="1111" spans="2:5">
      <c r="B1111" s="35"/>
      <c r="C1111" s="35"/>
      <c r="D1111" s="35"/>
      <c r="E1111" s="35"/>
    </row>
    <row r="1112" spans="2:5">
      <c r="B1112" s="35"/>
      <c r="C1112" s="35"/>
      <c r="D1112" s="35"/>
      <c r="E1112" s="35"/>
    </row>
    <row r="1113" spans="2:5">
      <c r="B1113" s="35"/>
      <c r="C1113" s="35"/>
      <c r="D1113" s="35"/>
      <c r="E1113" s="35"/>
    </row>
    <row r="1114" spans="2:5">
      <c r="B1114" s="35"/>
      <c r="C1114" s="35"/>
      <c r="D1114" s="35"/>
      <c r="E1114" s="35"/>
    </row>
    <row r="1115" spans="2:5">
      <c r="B1115" s="35"/>
      <c r="C1115" s="35"/>
      <c r="D1115" s="35"/>
      <c r="E1115" s="35"/>
    </row>
    <row r="1116" spans="2:5">
      <c r="B1116" s="35"/>
      <c r="C1116" s="35"/>
      <c r="D1116" s="35"/>
      <c r="E1116" s="35"/>
    </row>
    <row r="1117" spans="2:5">
      <c r="B1117" s="35"/>
      <c r="C1117" s="35"/>
      <c r="D1117" s="35"/>
      <c r="E1117" s="35"/>
    </row>
    <row r="1118" spans="2:5">
      <c r="B1118" s="35"/>
      <c r="C1118" s="35"/>
      <c r="D1118" s="35"/>
      <c r="E1118" s="35"/>
    </row>
    <row r="1119" spans="2:5">
      <c r="B1119" s="35"/>
      <c r="C1119" s="35"/>
      <c r="D1119" s="35"/>
      <c r="E1119" s="35"/>
    </row>
    <row r="1120" spans="2:5">
      <c r="B1120" s="35"/>
      <c r="C1120" s="35"/>
      <c r="D1120" s="35"/>
      <c r="E1120" s="35"/>
    </row>
    <row r="1121" spans="2:5">
      <c r="B1121" s="35"/>
      <c r="C1121" s="35"/>
      <c r="D1121" s="35"/>
      <c r="E1121" s="35"/>
    </row>
    <row r="1122" spans="2:5">
      <c r="B1122" s="35"/>
      <c r="C1122" s="35"/>
      <c r="D1122" s="35"/>
      <c r="E1122" s="35"/>
    </row>
    <row r="1123" spans="2:5">
      <c r="B1123" s="35"/>
      <c r="C1123" s="35"/>
      <c r="D1123" s="35"/>
      <c r="E1123" s="35"/>
    </row>
    <row r="1124" spans="2:5">
      <c r="B1124" s="35"/>
      <c r="C1124" s="35"/>
      <c r="D1124" s="35"/>
      <c r="E1124" s="35"/>
    </row>
    <row r="1125" spans="2:5">
      <c r="B1125" s="35"/>
      <c r="C1125" s="35"/>
      <c r="D1125" s="35"/>
      <c r="E1125" s="35"/>
    </row>
    <row r="1126" spans="2:5">
      <c r="B1126" s="35"/>
      <c r="C1126" s="35"/>
      <c r="D1126" s="35"/>
      <c r="E1126" s="35"/>
    </row>
    <row r="1127" spans="2:5">
      <c r="B1127" s="35"/>
      <c r="C1127" s="35"/>
      <c r="D1127" s="35"/>
      <c r="E1127" s="35"/>
    </row>
    <row r="1128" spans="2:5">
      <c r="B1128" s="35"/>
      <c r="C1128" s="35"/>
      <c r="D1128" s="35"/>
      <c r="E1128" s="35"/>
    </row>
    <row r="1129" spans="2:5">
      <c r="B1129" s="35"/>
      <c r="C1129" s="35"/>
      <c r="D1129" s="35"/>
      <c r="E1129" s="35"/>
    </row>
    <row r="1130" spans="2:5">
      <c r="B1130" s="35"/>
      <c r="C1130" s="35"/>
      <c r="D1130" s="35"/>
      <c r="E1130" s="35"/>
    </row>
    <row r="1131" spans="2:5">
      <c r="B1131" s="35"/>
      <c r="C1131" s="35"/>
      <c r="D1131" s="35"/>
      <c r="E1131" s="35"/>
    </row>
    <row r="1132" spans="2:5">
      <c r="B1132" s="35"/>
      <c r="C1132" s="35"/>
      <c r="D1132" s="35"/>
      <c r="E1132" s="35"/>
    </row>
    <row r="1133" spans="2:5">
      <c r="B1133" s="35"/>
      <c r="C1133" s="35"/>
      <c r="D1133" s="35"/>
      <c r="E1133" s="35"/>
    </row>
    <row r="1134" spans="2:5">
      <c r="B1134" s="35"/>
      <c r="C1134" s="35"/>
      <c r="D1134" s="35"/>
      <c r="E1134" s="35"/>
    </row>
    <row r="1135" spans="2:5">
      <c r="B1135" s="35"/>
      <c r="C1135" s="35"/>
      <c r="D1135" s="35"/>
      <c r="E1135" s="35"/>
    </row>
    <row r="1136" spans="2:5">
      <c r="B1136" s="35"/>
      <c r="C1136" s="35"/>
      <c r="D1136" s="35"/>
      <c r="E1136" s="35"/>
    </row>
    <row r="1137" spans="2:5">
      <c r="B1137" s="35"/>
      <c r="C1137" s="35"/>
      <c r="D1137" s="35"/>
      <c r="E1137" s="35"/>
    </row>
    <row r="1138" spans="2:5">
      <c r="B1138" s="35"/>
      <c r="C1138" s="35"/>
      <c r="D1138" s="35"/>
      <c r="E1138" s="35"/>
    </row>
    <row r="1139" spans="2:5">
      <c r="B1139" s="35"/>
      <c r="C1139" s="35"/>
      <c r="D1139" s="35"/>
      <c r="E1139" s="35"/>
    </row>
    <row r="1140" spans="2:5">
      <c r="B1140" s="35"/>
      <c r="C1140" s="35"/>
      <c r="D1140" s="35"/>
      <c r="E1140" s="35"/>
    </row>
    <row r="1141" spans="2:5">
      <c r="B1141" s="35"/>
      <c r="C1141" s="35"/>
      <c r="D1141" s="35"/>
      <c r="E1141" s="35"/>
    </row>
    <row r="1142" spans="2:5">
      <c r="B1142" s="35"/>
      <c r="C1142" s="35"/>
      <c r="D1142" s="35"/>
      <c r="E1142" s="35"/>
    </row>
    <row r="1143" spans="2:5">
      <c r="B1143" s="35"/>
      <c r="C1143" s="35"/>
      <c r="D1143" s="35"/>
      <c r="E1143" s="35"/>
    </row>
    <row r="1144" spans="2:5">
      <c r="B1144" s="35"/>
      <c r="C1144" s="35"/>
      <c r="D1144" s="35"/>
      <c r="E1144" s="35"/>
    </row>
    <row r="1145" spans="2:5">
      <c r="B1145" s="35"/>
      <c r="C1145" s="35"/>
      <c r="D1145" s="35"/>
      <c r="E1145" s="35"/>
    </row>
    <row r="1146" spans="2:5">
      <c r="B1146" s="35"/>
      <c r="C1146" s="35"/>
      <c r="D1146" s="35"/>
      <c r="E1146" s="35"/>
    </row>
    <row r="1147" spans="2:5">
      <c r="B1147" s="35"/>
      <c r="C1147" s="35"/>
      <c r="D1147" s="35"/>
      <c r="E1147" s="35"/>
    </row>
    <row r="1148" spans="2:5">
      <c r="B1148" s="35"/>
      <c r="C1148" s="35"/>
      <c r="D1148" s="35"/>
      <c r="E1148" s="35"/>
    </row>
    <row r="1149" spans="2:5">
      <c r="B1149" s="35"/>
      <c r="C1149" s="35"/>
      <c r="D1149" s="35"/>
      <c r="E1149" s="35"/>
    </row>
    <row r="1150" spans="2:5">
      <c r="B1150" s="35"/>
      <c r="C1150" s="35"/>
      <c r="D1150" s="35"/>
      <c r="E1150" s="35"/>
    </row>
    <row r="1151" spans="2:5">
      <c r="B1151" s="35"/>
      <c r="C1151" s="35"/>
      <c r="D1151" s="35"/>
      <c r="E1151" s="35"/>
    </row>
    <row r="1152" spans="2:5">
      <c r="B1152" s="35"/>
      <c r="C1152" s="35"/>
      <c r="D1152" s="35"/>
      <c r="E1152" s="35"/>
    </row>
    <row r="1153" spans="2:5">
      <c r="B1153" s="35"/>
      <c r="C1153" s="35"/>
      <c r="D1153" s="35"/>
      <c r="E1153" s="35"/>
    </row>
    <row r="1154" spans="2:5">
      <c r="B1154" s="35"/>
      <c r="C1154" s="35"/>
      <c r="D1154" s="35"/>
      <c r="E1154" s="35"/>
    </row>
    <row r="1155" spans="2:5">
      <c r="B1155" s="35"/>
      <c r="C1155" s="35"/>
      <c r="D1155" s="35"/>
      <c r="E1155" s="35"/>
    </row>
    <row r="1156" spans="2:5">
      <c r="B1156" s="35"/>
      <c r="C1156" s="35"/>
      <c r="D1156" s="35"/>
      <c r="E1156" s="35"/>
    </row>
    <row r="1157" spans="2:5">
      <c r="B1157" s="35"/>
      <c r="C1157" s="35"/>
      <c r="D1157" s="35"/>
      <c r="E1157" s="35"/>
    </row>
    <row r="1158" spans="2:5">
      <c r="B1158" s="35"/>
      <c r="C1158" s="35"/>
      <c r="D1158" s="35"/>
      <c r="E1158" s="35"/>
    </row>
    <row r="1159" spans="2:5">
      <c r="B1159" s="35"/>
      <c r="C1159" s="35"/>
      <c r="D1159" s="35"/>
      <c r="E1159" s="35"/>
    </row>
    <row r="1160" spans="2:5">
      <c r="B1160" s="35"/>
      <c r="C1160" s="35"/>
      <c r="D1160" s="35"/>
      <c r="E1160" s="35"/>
    </row>
    <row r="1161" spans="2:5">
      <c r="B1161" s="35"/>
      <c r="C1161" s="35"/>
      <c r="D1161" s="35"/>
      <c r="E1161" s="35"/>
    </row>
    <row r="1162" spans="2:5">
      <c r="B1162" s="35"/>
      <c r="C1162" s="35"/>
      <c r="D1162" s="35"/>
      <c r="E1162" s="35"/>
    </row>
    <row r="1163" spans="2:5">
      <c r="B1163" s="35"/>
      <c r="C1163" s="35"/>
      <c r="D1163" s="35"/>
      <c r="E1163" s="35"/>
    </row>
    <row r="1164" spans="2:5">
      <c r="B1164" s="35"/>
      <c r="C1164" s="35"/>
      <c r="D1164" s="35"/>
      <c r="E1164" s="35"/>
    </row>
    <row r="1165" spans="2:5">
      <c r="B1165" s="35"/>
      <c r="C1165" s="35"/>
      <c r="D1165" s="35"/>
      <c r="E1165" s="35"/>
    </row>
    <row r="1166" spans="2:5">
      <c r="B1166" s="35"/>
      <c r="C1166" s="35"/>
      <c r="D1166" s="35"/>
      <c r="E1166" s="35"/>
    </row>
    <row r="1167" spans="2:5">
      <c r="B1167" s="35"/>
      <c r="C1167" s="35"/>
      <c r="D1167" s="35"/>
      <c r="E1167" s="35"/>
    </row>
    <row r="1168" spans="2:5">
      <c r="B1168" s="35"/>
      <c r="C1168" s="35"/>
      <c r="D1168" s="35"/>
      <c r="E1168" s="35"/>
    </row>
    <row r="1169" spans="2:5">
      <c r="B1169" s="35"/>
      <c r="C1169" s="35"/>
      <c r="D1169" s="35"/>
      <c r="E1169" s="35"/>
    </row>
    <row r="1170" spans="2:5">
      <c r="B1170" s="35"/>
      <c r="C1170" s="35"/>
      <c r="D1170" s="35"/>
      <c r="E1170" s="35"/>
    </row>
    <row r="1171" spans="2:5">
      <c r="B1171" s="35"/>
      <c r="C1171" s="35"/>
      <c r="D1171" s="35"/>
      <c r="E1171" s="35"/>
    </row>
    <row r="1172" spans="2:5">
      <c r="B1172" s="35"/>
      <c r="C1172" s="35"/>
      <c r="D1172" s="35"/>
      <c r="E1172" s="35"/>
    </row>
    <row r="1173" spans="2:5">
      <c r="B1173" s="35"/>
      <c r="C1173" s="35"/>
      <c r="D1173" s="35"/>
      <c r="E1173" s="35"/>
    </row>
    <row r="1174" spans="2:5">
      <c r="B1174" s="35"/>
      <c r="C1174" s="35"/>
      <c r="D1174" s="35"/>
      <c r="E1174" s="35"/>
    </row>
    <row r="1175" spans="2:5">
      <c r="B1175" s="35"/>
      <c r="C1175" s="35"/>
      <c r="D1175" s="35"/>
      <c r="E1175" s="35"/>
    </row>
    <row r="1176" spans="2:5">
      <c r="B1176" s="35"/>
      <c r="C1176" s="35"/>
      <c r="D1176" s="35"/>
      <c r="E1176" s="35"/>
    </row>
    <row r="1177" spans="2:5">
      <c r="B1177" s="35"/>
      <c r="C1177" s="35"/>
      <c r="D1177" s="35"/>
      <c r="E1177" s="35"/>
    </row>
    <row r="1178" spans="2:5">
      <c r="B1178" s="35"/>
      <c r="C1178" s="35"/>
      <c r="D1178" s="35"/>
      <c r="E1178" s="35"/>
    </row>
    <row r="1179" spans="2:5">
      <c r="B1179" s="35"/>
      <c r="C1179" s="35"/>
      <c r="D1179" s="35"/>
      <c r="E1179" s="35"/>
    </row>
    <row r="1180" spans="2:5">
      <c r="B1180" s="35"/>
      <c r="C1180" s="35"/>
      <c r="D1180" s="35"/>
      <c r="E1180" s="35"/>
    </row>
    <row r="1181" spans="2:5">
      <c r="B1181" s="35"/>
      <c r="C1181" s="35"/>
      <c r="D1181" s="35"/>
      <c r="E1181" s="35"/>
    </row>
    <row r="1182" spans="2:5">
      <c r="B1182" s="35"/>
      <c r="C1182" s="35"/>
      <c r="D1182" s="35"/>
      <c r="E1182" s="35"/>
    </row>
    <row r="1183" spans="2:5">
      <c r="B1183" s="35"/>
      <c r="C1183" s="35"/>
      <c r="D1183" s="35"/>
      <c r="E1183" s="35"/>
    </row>
    <row r="1184" spans="2:5">
      <c r="B1184" s="35"/>
      <c r="C1184" s="35"/>
      <c r="D1184" s="35"/>
      <c r="E1184" s="35"/>
    </row>
    <row r="1185" spans="2:5">
      <c r="B1185" s="35"/>
      <c r="C1185" s="35"/>
      <c r="D1185" s="35"/>
      <c r="E1185" s="35"/>
    </row>
    <row r="1186" spans="2:5">
      <c r="B1186" s="35"/>
      <c r="C1186" s="35"/>
      <c r="D1186" s="35"/>
      <c r="E1186" s="35"/>
    </row>
    <row r="1187" spans="2:5">
      <c r="B1187" s="35"/>
      <c r="C1187" s="35"/>
      <c r="D1187" s="35"/>
      <c r="E1187" s="35"/>
    </row>
    <row r="1188" spans="2:5">
      <c r="B1188" s="35"/>
      <c r="C1188" s="35"/>
      <c r="D1188" s="35"/>
      <c r="E1188" s="35"/>
    </row>
    <row r="1189" spans="2:5">
      <c r="B1189" s="35"/>
      <c r="C1189" s="35"/>
      <c r="D1189" s="35"/>
      <c r="E1189" s="35"/>
    </row>
    <row r="1190" spans="2:5">
      <c r="B1190" s="35"/>
      <c r="C1190" s="35"/>
      <c r="D1190" s="35"/>
      <c r="E1190" s="35"/>
    </row>
    <row r="1191" spans="2:5">
      <c r="B1191" s="35"/>
      <c r="C1191" s="35"/>
      <c r="D1191" s="35"/>
      <c r="E1191" s="35"/>
    </row>
    <row r="1192" spans="2:5">
      <c r="B1192" s="35"/>
      <c r="C1192" s="35"/>
      <c r="D1192" s="35"/>
      <c r="E1192" s="35"/>
    </row>
    <row r="1193" spans="2:5">
      <c r="B1193" s="35"/>
      <c r="C1193" s="35"/>
      <c r="D1193" s="35"/>
      <c r="E1193" s="35"/>
    </row>
    <row r="1194" spans="2:5">
      <c r="B1194" s="35"/>
      <c r="C1194" s="35"/>
      <c r="D1194" s="35"/>
      <c r="E1194" s="35"/>
    </row>
    <row r="1195" spans="2:5">
      <c r="B1195" s="35"/>
      <c r="C1195" s="35"/>
      <c r="D1195" s="35"/>
      <c r="E1195" s="35"/>
    </row>
    <row r="1196" spans="2:5">
      <c r="B1196" s="35"/>
      <c r="C1196" s="35"/>
      <c r="D1196" s="35"/>
      <c r="E1196" s="35"/>
    </row>
    <row r="1197" spans="2:5">
      <c r="B1197" s="35"/>
      <c r="C1197" s="35"/>
      <c r="D1197" s="35"/>
      <c r="E1197" s="35"/>
    </row>
    <row r="1198" spans="2:5">
      <c r="B1198" s="35"/>
      <c r="C1198" s="35"/>
      <c r="D1198" s="35"/>
      <c r="E1198" s="35"/>
    </row>
    <row r="1199" spans="2:5">
      <c r="B1199" s="35"/>
      <c r="C1199" s="35"/>
      <c r="D1199" s="35"/>
      <c r="E1199" s="35"/>
    </row>
    <row r="1200" spans="2:5">
      <c r="B1200" s="35"/>
      <c r="C1200" s="35"/>
      <c r="D1200" s="35"/>
      <c r="E1200" s="35"/>
    </row>
    <row r="1201" spans="2:5">
      <c r="B1201" s="35"/>
      <c r="C1201" s="35"/>
      <c r="D1201" s="35"/>
      <c r="E1201" s="35"/>
    </row>
    <row r="1202" spans="2:5">
      <c r="B1202" s="35"/>
      <c r="C1202" s="35"/>
      <c r="D1202" s="35"/>
      <c r="E1202" s="35"/>
    </row>
    <row r="1203" spans="2:5">
      <c r="B1203" s="35"/>
      <c r="C1203" s="35"/>
      <c r="D1203" s="35"/>
      <c r="E1203" s="35"/>
    </row>
    <row r="1204" spans="2:5">
      <c r="B1204" s="35"/>
      <c r="C1204" s="35"/>
      <c r="D1204" s="35"/>
      <c r="E1204" s="35"/>
    </row>
    <row r="1205" spans="2:5">
      <c r="B1205" s="35"/>
      <c r="C1205" s="35"/>
      <c r="D1205" s="35"/>
      <c r="E1205" s="35"/>
    </row>
    <row r="1206" spans="2:5">
      <c r="B1206" s="35"/>
      <c r="C1206" s="35"/>
      <c r="D1206" s="35"/>
      <c r="E1206" s="35"/>
    </row>
    <row r="1207" spans="2:5">
      <c r="B1207" s="35"/>
      <c r="C1207" s="35"/>
      <c r="D1207" s="35"/>
      <c r="E1207" s="35"/>
    </row>
    <row r="1208" spans="2:5">
      <c r="B1208" s="35"/>
      <c r="C1208" s="35"/>
      <c r="D1208" s="35"/>
      <c r="E1208" s="35"/>
    </row>
    <row r="1209" spans="2:5">
      <c r="B1209" s="35"/>
      <c r="C1209" s="35"/>
      <c r="D1209" s="35"/>
      <c r="E1209" s="35"/>
    </row>
    <row r="1210" spans="2:5">
      <c r="B1210" s="35"/>
      <c r="C1210" s="35"/>
      <c r="D1210" s="35"/>
      <c r="E1210" s="35"/>
    </row>
    <row r="1211" spans="2:5">
      <c r="B1211" s="35"/>
      <c r="C1211" s="35"/>
      <c r="D1211" s="35"/>
      <c r="E1211" s="35"/>
    </row>
    <row r="1212" spans="2:5">
      <c r="B1212" s="35"/>
      <c r="C1212" s="35"/>
      <c r="D1212" s="35"/>
      <c r="E1212" s="35"/>
    </row>
    <row r="1213" spans="2:5">
      <c r="B1213" s="35"/>
      <c r="C1213" s="35"/>
      <c r="D1213" s="35"/>
      <c r="E1213" s="35"/>
    </row>
    <row r="1214" spans="2:5">
      <c r="B1214" s="35"/>
      <c r="C1214" s="35"/>
      <c r="D1214" s="35"/>
      <c r="E1214" s="35"/>
    </row>
    <row r="1215" spans="2:5">
      <c r="B1215" s="35"/>
      <c r="C1215" s="35"/>
      <c r="D1215" s="35"/>
      <c r="E1215" s="35"/>
    </row>
    <row r="1216" spans="2:5">
      <c r="B1216" s="35"/>
      <c r="C1216" s="35"/>
      <c r="D1216" s="35"/>
      <c r="E1216" s="35"/>
    </row>
    <row r="1217" spans="2:5">
      <c r="B1217" s="35"/>
      <c r="C1217" s="35"/>
      <c r="D1217" s="35"/>
      <c r="E1217" s="35"/>
    </row>
    <row r="1218" spans="2:5">
      <c r="B1218" s="35"/>
      <c r="C1218" s="35"/>
      <c r="D1218" s="35"/>
      <c r="E1218" s="35"/>
    </row>
    <row r="1219" spans="2:5">
      <c r="B1219" s="35"/>
      <c r="C1219" s="35"/>
      <c r="D1219" s="35"/>
      <c r="E1219" s="35"/>
    </row>
    <row r="1220" spans="2:5">
      <c r="B1220" s="35"/>
      <c r="C1220" s="35"/>
      <c r="D1220" s="35"/>
      <c r="E1220" s="35"/>
    </row>
    <row r="1221" spans="2:5">
      <c r="B1221" s="35"/>
      <c r="C1221" s="35"/>
      <c r="D1221" s="35"/>
      <c r="E1221" s="35"/>
    </row>
    <row r="1222" spans="2:5">
      <c r="B1222" s="35"/>
      <c r="C1222" s="35"/>
      <c r="D1222" s="35"/>
      <c r="E1222" s="35"/>
    </row>
    <row r="1223" spans="2:5">
      <c r="B1223" s="35"/>
      <c r="C1223" s="35"/>
      <c r="D1223" s="35"/>
      <c r="E1223" s="35"/>
    </row>
    <row r="1224" spans="2:5">
      <c r="B1224" s="35"/>
      <c r="C1224" s="35"/>
      <c r="D1224" s="35"/>
      <c r="E1224" s="35"/>
    </row>
    <row r="1225" spans="2:5">
      <c r="B1225" s="35"/>
      <c r="C1225" s="35"/>
      <c r="D1225" s="35"/>
      <c r="E1225" s="35"/>
    </row>
    <row r="1226" spans="2:5">
      <c r="B1226" s="35"/>
      <c r="C1226" s="35"/>
      <c r="D1226" s="35"/>
      <c r="E1226" s="35"/>
    </row>
    <row r="1227" spans="2:5">
      <c r="B1227" s="35"/>
      <c r="C1227" s="35"/>
      <c r="D1227" s="35"/>
      <c r="E1227" s="35"/>
    </row>
    <row r="1228" spans="2:5">
      <c r="B1228" s="35"/>
      <c r="C1228" s="35"/>
      <c r="D1228" s="35"/>
      <c r="E1228" s="35"/>
    </row>
    <row r="1229" spans="2:5">
      <c r="B1229" s="35"/>
      <c r="C1229" s="35"/>
      <c r="D1229" s="35"/>
      <c r="E1229" s="35"/>
    </row>
    <row r="1230" spans="2:5">
      <c r="B1230" s="35"/>
      <c r="C1230" s="35"/>
      <c r="D1230" s="35"/>
      <c r="E1230" s="35"/>
    </row>
    <row r="1231" spans="2:5">
      <c r="B1231" s="35"/>
      <c r="C1231" s="35"/>
      <c r="D1231" s="35"/>
      <c r="E1231" s="35"/>
    </row>
    <row r="1232" spans="2:5">
      <c r="B1232" s="35"/>
      <c r="C1232" s="35"/>
      <c r="D1232" s="35"/>
      <c r="E1232" s="35"/>
    </row>
    <row r="1233" spans="2:5">
      <c r="B1233" s="35"/>
      <c r="C1233" s="35"/>
      <c r="D1233" s="35"/>
      <c r="E1233" s="35"/>
    </row>
    <row r="1234" spans="2:5">
      <c r="B1234" s="35"/>
      <c r="C1234" s="35"/>
      <c r="D1234" s="35"/>
      <c r="E1234" s="35"/>
    </row>
    <row r="1235" spans="2:5">
      <c r="B1235" s="35"/>
      <c r="C1235" s="35"/>
      <c r="D1235" s="35"/>
      <c r="E1235" s="35"/>
    </row>
    <row r="1236" spans="2:5">
      <c r="B1236" s="35"/>
      <c r="C1236" s="35"/>
      <c r="D1236" s="35"/>
      <c r="E1236" s="35"/>
    </row>
    <row r="1237" spans="2:5">
      <c r="B1237" s="35"/>
      <c r="C1237" s="35"/>
      <c r="D1237" s="35"/>
      <c r="E1237" s="35"/>
    </row>
    <row r="1238" spans="2:5">
      <c r="B1238" s="35"/>
      <c r="C1238" s="35"/>
      <c r="D1238" s="35"/>
      <c r="E1238" s="35"/>
    </row>
    <row r="1239" spans="2:5">
      <c r="B1239" s="35"/>
      <c r="C1239" s="35"/>
      <c r="D1239" s="35"/>
      <c r="E1239" s="35"/>
    </row>
    <row r="1240" spans="2:5">
      <c r="B1240" s="35"/>
      <c r="C1240" s="35"/>
      <c r="D1240" s="35"/>
      <c r="E1240" s="35"/>
    </row>
    <row r="1241" spans="2:5">
      <c r="B1241" s="35"/>
      <c r="C1241" s="35"/>
      <c r="D1241" s="35"/>
      <c r="E1241" s="35"/>
    </row>
    <row r="1242" spans="2:5">
      <c r="B1242" s="35"/>
      <c r="C1242" s="35"/>
      <c r="D1242" s="35"/>
      <c r="E1242" s="35"/>
    </row>
    <row r="1243" spans="2:5">
      <c r="B1243" s="35"/>
      <c r="C1243" s="35"/>
      <c r="D1243" s="35"/>
      <c r="E1243" s="35"/>
    </row>
    <row r="1244" spans="2:5">
      <c r="B1244" s="35"/>
      <c r="C1244" s="35"/>
      <c r="D1244" s="35"/>
      <c r="E1244" s="35"/>
    </row>
    <row r="1245" spans="2:5">
      <c r="B1245" s="35"/>
      <c r="C1245" s="35"/>
      <c r="D1245" s="35"/>
      <c r="E1245" s="35"/>
    </row>
    <row r="1246" spans="2:5">
      <c r="B1246" s="35"/>
      <c r="C1246" s="35"/>
      <c r="D1246" s="35"/>
      <c r="E1246" s="35"/>
    </row>
    <row r="1247" spans="2:5">
      <c r="B1247" s="35"/>
      <c r="C1247" s="35"/>
      <c r="D1247" s="35"/>
      <c r="E1247" s="35"/>
    </row>
    <row r="1248" spans="2:5">
      <c r="B1248" s="35"/>
      <c r="C1248" s="35"/>
      <c r="D1248" s="35"/>
      <c r="E1248" s="35"/>
    </row>
    <row r="1249" spans="2:5">
      <c r="B1249" s="35"/>
      <c r="C1249" s="35"/>
      <c r="D1249" s="35"/>
      <c r="E1249" s="35"/>
    </row>
    <row r="1250" spans="2:5">
      <c r="B1250" s="35"/>
      <c r="C1250" s="35"/>
      <c r="D1250" s="35"/>
      <c r="E1250" s="35"/>
    </row>
    <row r="1251" spans="2:5">
      <c r="B1251" s="35"/>
      <c r="C1251" s="35"/>
      <c r="D1251" s="35"/>
      <c r="E1251" s="35"/>
    </row>
    <row r="1252" spans="2:5">
      <c r="B1252" s="35"/>
      <c r="C1252" s="35"/>
      <c r="D1252" s="35"/>
      <c r="E1252" s="35"/>
    </row>
    <row r="1253" spans="2:5">
      <c r="B1253" s="35"/>
      <c r="C1253" s="35"/>
      <c r="D1253" s="35"/>
      <c r="E1253" s="35"/>
    </row>
    <row r="1254" spans="2:5">
      <c r="B1254" s="35"/>
      <c r="C1254" s="35"/>
      <c r="D1254" s="35"/>
      <c r="E1254" s="35"/>
    </row>
    <row r="1255" spans="2:5">
      <c r="B1255" s="35"/>
      <c r="C1255" s="35"/>
      <c r="D1255" s="35"/>
      <c r="E1255" s="35"/>
    </row>
    <row r="1256" spans="2:5">
      <c r="B1256" s="35"/>
      <c r="C1256" s="35"/>
      <c r="D1256" s="35"/>
      <c r="E1256" s="35"/>
    </row>
    <row r="1257" spans="2:5">
      <c r="B1257" s="35"/>
      <c r="C1257" s="35"/>
      <c r="D1257" s="35"/>
      <c r="E1257" s="35"/>
    </row>
    <row r="1258" spans="2:5">
      <c r="B1258" s="35"/>
      <c r="C1258" s="35"/>
      <c r="D1258" s="35"/>
      <c r="E1258" s="35"/>
    </row>
    <row r="1259" spans="2:5">
      <c r="B1259" s="35"/>
      <c r="C1259" s="35"/>
      <c r="D1259" s="35"/>
      <c r="E1259" s="35"/>
    </row>
    <row r="1260" spans="2:5">
      <c r="B1260" s="35"/>
      <c r="C1260" s="35"/>
      <c r="D1260" s="35"/>
      <c r="E1260" s="35"/>
    </row>
    <row r="1261" spans="2:5">
      <c r="B1261" s="35"/>
      <c r="C1261" s="35"/>
      <c r="D1261" s="35"/>
      <c r="E1261" s="35"/>
    </row>
    <row r="1262" spans="2:5">
      <c r="B1262" s="35"/>
      <c r="C1262" s="35"/>
      <c r="D1262" s="35"/>
      <c r="E1262" s="35"/>
    </row>
    <row r="1263" spans="2:5">
      <c r="B1263" s="35"/>
      <c r="C1263" s="35"/>
      <c r="D1263" s="35"/>
      <c r="E1263" s="35"/>
    </row>
    <row r="1264" spans="2:5">
      <c r="B1264" s="35"/>
      <c r="C1264" s="35"/>
      <c r="D1264" s="35"/>
      <c r="E1264" s="35"/>
    </row>
    <row r="1265" spans="2:5">
      <c r="B1265" s="35"/>
      <c r="C1265" s="35"/>
      <c r="D1265" s="35"/>
      <c r="E1265" s="35"/>
    </row>
    <row r="1266" spans="2:5">
      <c r="B1266" s="35"/>
      <c r="C1266" s="35"/>
      <c r="D1266" s="35"/>
      <c r="E1266" s="35"/>
    </row>
    <row r="1267" spans="2:5">
      <c r="B1267" s="35"/>
      <c r="C1267" s="35"/>
      <c r="D1267" s="35"/>
      <c r="E1267" s="35"/>
    </row>
    <row r="1268" spans="2:5">
      <c r="B1268" s="35"/>
      <c r="C1268" s="35"/>
      <c r="D1268" s="35"/>
      <c r="E1268" s="35"/>
    </row>
    <row r="1269" spans="2:5">
      <c r="B1269" s="35"/>
      <c r="C1269" s="35"/>
      <c r="D1269" s="35"/>
      <c r="E1269" s="35"/>
    </row>
    <row r="1270" spans="2:5">
      <c r="B1270" s="35"/>
      <c r="C1270" s="35"/>
      <c r="D1270" s="35"/>
      <c r="E1270" s="35"/>
    </row>
    <row r="1271" spans="2:5">
      <c r="B1271" s="35"/>
      <c r="C1271" s="35"/>
      <c r="D1271" s="35"/>
      <c r="E1271" s="35"/>
    </row>
    <row r="1272" spans="2:5">
      <c r="B1272" s="35"/>
      <c r="C1272" s="35"/>
      <c r="D1272" s="35"/>
      <c r="E1272" s="35"/>
    </row>
    <row r="1273" spans="2:5">
      <c r="B1273" s="35"/>
      <c r="C1273" s="35"/>
      <c r="D1273" s="35"/>
      <c r="E1273" s="35"/>
    </row>
    <row r="1274" spans="2:5">
      <c r="B1274" s="35"/>
      <c r="C1274" s="35"/>
      <c r="D1274" s="35"/>
      <c r="E1274" s="35"/>
    </row>
    <row r="1275" spans="2:5">
      <c r="B1275" s="35"/>
      <c r="C1275" s="35"/>
      <c r="D1275" s="35"/>
      <c r="E1275" s="35"/>
    </row>
    <row r="1276" spans="2:5">
      <c r="B1276" s="35"/>
      <c r="C1276" s="35"/>
      <c r="D1276" s="35"/>
      <c r="E1276" s="35"/>
    </row>
    <row r="1277" spans="2:5">
      <c r="B1277" s="35"/>
      <c r="C1277" s="35"/>
      <c r="D1277" s="35"/>
      <c r="E1277" s="35"/>
    </row>
    <row r="1278" spans="2:5">
      <c r="B1278" s="35"/>
      <c r="C1278" s="35"/>
      <c r="D1278" s="35"/>
      <c r="E1278" s="35"/>
    </row>
    <row r="1279" spans="2:5">
      <c r="B1279" s="35"/>
      <c r="C1279" s="35"/>
      <c r="D1279" s="35"/>
      <c r="E1279" s="35"/>
    </row>
    <row r="1280" spans="2:5">
      <c r="B1280" s="35"/>
      <c r="C1280" s="35"/>
      <c r="D1280" s="35"/>
      <c r="E1280" s="35"/>
    </row>
    <row r="1281" spans="2:5">
      <c r="B1281" s="35"/>
      <c r="C1281" s="35"/>
      <c r="D1281" s="35"/>
      <c r="E1281" s="35"/>
    </row>
    <row r="1282" spans="2:5">
      <c r="B1282" s="35"/>
      <c r="C1282" s="35"/>
      <c r="D1282" s="35"/>
      <c r="E1282" s="35"/>
    </row>
    <row r="1283" spans="2:5">
      <c r="B1283" s="35"/>
      <c r="C1283" s="35"/>
      <c r="D1283" s="35"/>
      <c r="E1283" s="35"/>
    </row>
    <row r="1284" spans="2:5">
      <c r="B1284" s="35"/>
      <c r="C1284" s="35"/>
      <c r="D1284" s="35"/>
      <c r="E1284" s="35"/>
    </row>
    <row r="1285" spans="2:5">
      <c r="B1285" s="35"/>
      <c r="C1285" s="35"/>
      <c r="D1285" s="35"/>
      <c r="E1285" s="35"/>
    </row>
    <row r="1286" spans="2:5">
      <c r="B1286" s="35"/>
      <c r="C1286" s="35"/>
      <c r="D1286" s="35"/>
      <c r="E1286" s="35"/>
    </row>
    <row r="1287" spans="2:5">
      <c r="B1287" s="35"/>
      <c r="C1287" s="35"/>
      <c r="D1287" s="35"/>
      <c r="E1287" s="35"/>
    </row>
    <row r="1288" spans="2:5">
      <c r="B1288" s="35"/>
      <c r="C1288" s="35"/>
      <c r="D1288" s="35"/>
      <c r="E1288" s="35"/>
    </row>
    <row r="1289" spans="2:5">
      <c r="B1289" s="35"/>
      <c r="C1289" s="35"/>
      <c r="D1289" s="35"/>
      <c r="E1289" s="35"/>
    </row>
    <row r="1290" spans="2:5">
      <c r="B1290" s="35"/>
      <c r="C1290" s="35"/>
      <c r="D1290" s="35"/>
      <c r="E1290" s="35"/>
    </row>
    <row r="1291" spans="2:5">
      <c r="B1291" s="35"/>
      <c r="C1291" s="35"/>
      <c r="D1291" s="35"/>
      <c r="E1291" s="35"/>
    </row>
    <row r="1292" spans="2:5">
      <c r="B1292" s="35"/>
      <c r="C1292" s="35"/>
      <c r="D1292" s="35"/>
      <c r="E1292" s="35"/>
    </row>
    <row r="1293" spans="2:5">
      <c r="B1293" s="35"/>
      <c r="C1293" s="35"/>
      <c r="D1293" s="35"/>
      <c r="E1293" s="35"/>
    </row>
    <row r="1294" spans="2:5">
      <c r="B1294" s="35"/>
      <c r="C1294" s="35"/>
      <c r="D1294" s="35"/>
      <c r="E1294" s="35"/>
    </row>
    <row r="1295" spans="2:5">
      <c r="B1295" s="35"/>
      <c r="C1295" s="35"/>
      <c r="D1295" s="35"/>
      <c r="E1295" s="35"/>
    </row>
    <row r="1296" spans="2:5">
      <c r="B1296" s="35"/>
      <c r="C1296" s="35"/>
      <c r="D1296" s="35"/>
      <c r="E1296" s="35"/>
    </row>
    <row r="1297" spans="2:5">
      <c r="B1297" s="35"/>
      <c r="C1297" s="35"/>
      <c r="D1297" s="35"/>
      <c r="E1297" s="35"/>
    </row>
    <row r="1298" spans="2:5">
      <c r="B1298" s="35"/>
      <c r="C1298" s="35"/>
      <c r="D1298" s="35"/>
      <c r="E1298" s="35"/>
    </row>
    <row r="1299" spans="2:5">
      <c r="B1299" s="35"/>
      <c r="C1299" s="35"/>
      <c r="D1299" s="35"/>
      <c r="E1299" s="35"/>
    </row>
    <row r="1300" spans="2:5">
      <c r="B1300" s="35"/>
      <c r="C1300" s="35"/>
      <c r="D1300" s="35"/>
      <c r="E1300" s="35"/>
    </row>
    <row r="1301" spans="2:5">
      <c r="B1301" s="35"/>
      <c r="C1301" s="35"/>
      <c r="D1301" s="35"/>
      <c r="E1301" s="35"/>
    </row>
    <row r="1302" spans="2:5">
      <c r="B1302" s="35"/>
      <c r="C1302" s="35"/>
      <c r="D1302" s="35"/>
      <c r="E1302" s="35"/>
    </row>
    <row r="1303" spans="2:5">
      <c r="B1303" s="35"/>
      <c r="C1303" s="35"/>
      <c r="D1303" s="35"/>
      <c r="E1303" s="35"/>
    </row>
    <row r="1304" spans="2:5">
      <c r="B1304" s="35"/>
      <c r="C1304" s="35"/>
      <c r="D1304" s="35"/>
      <c r="E1304" s="35"/>
    </row>
    <row r="1305" spans="2:5">
      <c r="B1305" s="35"/>
      <c r="C1305" s="35"/>
      <c r="D1305" s="35"/>
      <c r="E1305" s="35"/>
    </row>
    <row r="1306" spans="2:5">
      <c r="B1306" s="35"/>
      <c r="C1306" s="35"/>
      <c r="D1306" s="35"/>
      <c r="E1306" s="35"/>
    </row>
    <row r="1307" spans="2:5">
      <c r="B1307" s="35"/>
      <c r="C1307" s="35"/>
      <c r="D1307" s="35"/>
      <c r="E1307" s="35"/>
    </row>
    <row r="1308" spans="2:5">
      <c r="B1308" s="35"/>
      <c r="C1308" s="35"/>
      <c r="D1308" s="35"/>
      <c r="E1308" s="35"/>
    </row>
    <row r="1309" spans="2:5">
      <c r="B1309" s="35"/>
      <c r="C1309" s="35"/>
      <c r="D1309" s="35"/>
      <c r="E1309" s="35"/>
    </row>
    <row r="1310" spans="2:5">
      <c r="B1310" s="35"/>
      <c r="C1310" s="35"/>
      <c r="D1310" s="35"/>
      <c r="E1310" s="35"/>
    </row>
    <row r="1311" spans="2:5">
      <c r="B1311" s="35"/>
      <c r="C1311" s="35"/>
      <c r="D1311" s="35"/>
      <c r="E1311" s="35"/>
    </row>
    <row r="1312" spans="2:5">
      <c r="B1312" s="35"/>
      <c r="C1312" s="35"/>
      <c r="D1312" s="35"/>
      <c r="E1312" s="35"/>
    </row>
    <row r="1313" spans="2:5">
      <c r="B1313" s="35"/>
      <c r="C1313" s="35"/>
      <c r="D1313" s="35"/>
      <c r="E1313" s="35"/>
    </row>
    <row r="1314" spans="2:5">
      <c r="B1314" s="35"/>
      <c r="C1314" s="35"/>
      <c r="D1314" s="35"/>
      <c r="E1314" s="35"/>
    </row>
    <row r="1315" spans="2:5">
      <c r="B1315" s="35"/>
      <c r="C1315" s="35"/>
      <c r="D1315" s="35"/>
      <c r="E1315" s="35"/>
    </row>
    <row r="1316" spans="2:5">
      <c r="B1316" s="35"/>
      <c r="C1316" s="35"/>
      <c r="D1316" s="35"/>
      <c r="E1316" s="35"/>
    </row>
    <row r="1317" spans="2:5">
      <c r="B1317" s="35"/>
      <c r="C1317" s="35"/>
      <c r="D1317" s="35"/>
      <c r="E1317" s="35"/>
    </row>
    <row r="1318" spans="2:5">
      <c r="B1318" s="35"/>
      <c r="C1318" s="35"/>
      <c r="D1318" s="35"/>
      <c r="E1318" s="35"/>
    </row>
    <row r="1319" spans="2:5">
      <c r="B1319" s="35"/>
      <c r="C1319" s="35"/>
      <c r="D1319" s="35"/>
      <c r="E1319" s="35"/>
    </row>
    <row r="1320" spans="2:5">
      <c r="B1320" s="35"/>
      <c r="C1320" s="35"/>
      <c r="D1320" s="35"/>
      <c r="E1320" s="35"/>
    </row>
    <row r="1321" spans="2:5">
      <c r="B1321" s="35"/>
      <c r="C1321" s="35"/>
      <c r="D1321" s="35"/>
      <c r="E1321" s="35"/>
    </row>
    <row r="1322" spans="2:5">
      <c r="B1322" s="35"/>
      <c r="C1322" s="35"/>
      <c r="D1322" s="35"/>
      <c r="E1322" s="35"/>
    </row>
    <row r="1323" spans="2:5">
      <c r="B1323" s="35"/>
      <c r="C1323" s="35"/>
      <c r="D1323" s="35"/>
      <c r="E1323" s="35"/>
    </row>
    <row r="1324" spans="2:5">
      <c r="B1324" s="35"/>
      <c r="C1324" s="35"/>
      <c r="D1324" s="35"/>
      <c r="E1324" s="35"/>
    </row>
    <row r="1325" spans="2:5">
      <c r="B1325" s="35"/>
      <c r="C1325" s="35"/>
      <c r="D1325" s="35"/>
      <c r="E1325" s="35"/>
    </row>
    <row r="1326" spans="2:5">
      <c r="B1326" s="35"/>
      <c r="C1326" s="35"/>
      <c r="D1326" s="35"/>
      <c r="E1326" s="35"/>
    </row>
    <row r="1327" spans="2:5">
      <c r="B1327" s="35"/>
      <c r="C1327" s="35"/>
      <c r="D1327" s="35"/>
      <c r="E1327" s="35"/>
    </row>
    <row r="1328" spans="2:5">
      <c r="B1328" s="35"/>
      <c r="C1328" s="35"/>
      <c r="D1328" s="35"/>
      <c r="E1328" s="35"/>
    </row>
    <row r="1329" spans="2:5">
      <c r="B1329" s="35"/>
      <c r="C1329" s="35"/>
      <c r="D1329" s="35"/>
      <c r="E1329" s="35"/>
    </row>
    <row r="1330" spans="2:5">
      <c r="B1330" s="35"/>
      <c r="C1330" s="35"/>
      <c r="D1330" s="35"/>
      <c r="E1330" s="35"/>
    </row>
    <row r="1331" spans="2:5">
      <c r="B1331" s="35"/>
      <c r="C1331" s="35"/>
      <c r="D1331" s="35"/>
      <c r="E1331" s="35"/>
    </row>
    <row r="1332" spans="2:5">
      <c r="B1332" s="35"/>
      <c r="C1332" s="35"/>
      <c r="D1332" s="35"/>
      <c r="E1332" s="35"/>
    </row>
    <row r="1333" spans="2:5">
      <c r="B1333" s="35"/>
      <c r="C1333" s="35"/>
      <c r="D1333" s="35"/>
      <c r="E1333" s="35"/>
    </row>
    <row r="1334" spans="2:5">
      <c r="B1334" s="35"/>
      <c r="C1334" s="35"/>
      <c r="D1334" s="35"/>
      <c r="E1334" s="35"/>
    </row>
    <row r="1335" spans="2:5">
      <c r="B1335" s="35"/>
      <c r="C1335" s="35"/>
      <c r="D1335" s="35"/>
      <c r="E1335" s="35"/>
    </row>
    <row r="1336" spans="2:5">
      <c r="B1336" s="35"/>
      <c r="C1336" s="35"/>
      <c r="D1336" s="35"/>
      <c r="E1336" s="35"/>
    </row>
    <row r="1337" spans="2:5">
      <c r="B1337" s="35"/>
      <c r="C1337" s="35"/>
      <c r="D1337" s="35"/>
      <c r="E1337" s="35"/>
    </row>
    <row r="1338" spans="2:5">
      <c r="B1338" s="35"/>
      <c r="C1338" s="35"/>
      <c r="D1338" s="35"/>
      <c r="E1338" s="35"/>
    </row>
    <row r="1339" spans="2:5">
      <c r="B1339" s="35"/>
      <c r="C1339" s="35"/>
      <c r="D1339" s="35"/>
      <c r="E1339" s="35"/>
    </row>
    <row r="1340" spans="2:5">
      <c r="B1340" s="35"/>
      <c r="C1340" s="35"/>
      <c r="D1340" s="35"/>
      <c r="E1340" s="35"/>
    </row>
    <row r="1341" spans="2:5">
      <c r="B1341" s="35"/>
      <c r="C1341" s="35"/>
      <c r="D1341" s="35"/>
      <c r="E1341" s="35"/>
    </row>
    <row r="1342" spans="2:5">
      <c r="B1342" s="35"/>
      <c r="C1342" s="35"/>
      <c r="D1342" s="35"/>
      <c r="E1342" s="35"/>
    </row>
    <row r="1343" spans="2:5">
      <c r="B1343" s="35"/>
      <c r="C1343" s="35"/>
      <c r="D1343" s="35"/>
      <c r="E1343" s="35"/>
    </row>
    <row r="1344" spans="2:5">
      <c r="B1344" s="35"/>
      <c r="C1344" s="35"/>
      <c r="D1344" s="35"/>
      <c r="E1344" s="35"/>
    </row>
    <row r="1345" spans="2:5">
      <c r="B1345" s="35"/>
      <c r="C1345" s="35"/>
      <c r="D1345" s="35"/>
      <c r="E1345" s="35"/>
    </row>
    <row r="1346" spans="2:5">
      <c r="B1346" s="35"/>
      <c r="C1346" s="35"/>
      <c r="D1346" s="35"/>
      <c r="E1346" s="35"/>
    </row>
    <row r="1347" spans="2:5">
      <c r="B1347" s="35"/>
      <c r="C1347" s="35"/>
      <c r="D1347" s="35"/>
      <c r="E1347" s="35"/>
    </row>
    <row r="1348" spans="2:5">
      <c r="B1348" s="35"/>
      <c r="C1348" s="35"/>
      <c r="D1348" s="35"/>
      <c r="E1348" s="35"/>
    </row>
    <row r="1349" spans="2:5">
      <c r="B1349" s="35"/>
      <c r="C1349" s="35"/>
      <c r="D1349" s="35"/>
      <c r="E1349" s="35"/>
    </row>
    <row r="1350" spans="2:5">
      <c r="B1350" s="35"/>
      <c r="C1350" s="35"/>
      <c r="D1350" s="35"/>
      <c r="E1350" s="35"/>
    </row>
    <row r="1351" spans="2:5">
      <c r="B1351" s="35"/>
      <c r="C1351" s="35"/>
      <c r="D1351" s="35"/>
      <c r="E1351" s="35"/>
    </row>
    <row r="1352" spans="2:5">
      <c r="B1352" s="35"/>
      <c r="C1352" s="35"/>
      <c r="D1352" s="35"/>
      <c r="E1352" s="35"/>
    </row>
    <row r="1353" spans="2:5">
      <c r="B1353" s="35"/>
      <c r="C1353" s="35"/>
      <c r="D1353" s="35"/>
      <c r="E1353" s="35"/>
    </row>
    <row r="1354" spans="2:5">
      <c r="B1354" s="35"/>
      <c r="C1354" s="35"/>
      <c r="D1354" s="35"/>
      <c r="E1354" s="35"/>
    </row>
    <row r="1355" spans="2:5">
      <c r="B1355" s="35"/>
      <c r="C1355" s="35"/>
      <c r="D1355" s="35"/>
      <c r="E1355" s="35"/>
    </row>
    <row r="1356" spans="2:5">
      <c r="B1356" s="35"/>
      <c r="C1356" s="35"/>
      <c r="D1356" s="35"/>
      <c r="E1356" s="35"/>
    </row>
    <row r="1357" spans="2:5">
      <c r="B1357" s="35"/>
      <c r="C1357" s="35"/>
      <c r="D1357" s="35"/>
      <c r="E1357" s="35"/>
    </row>
    <row r="1358" spans="2:5">
      <c r="B1358" s="35"/>
      <c r="C1358" s="35"/>
      <c r="D1358" s="35"/>
      <c r="E1358" s="35"/>
    </row>
    <row r="1359" spans="2:5">
      <c r="B1359" s="35"/>
      <c r="C1359" s="35"/>
      <c r="D1359" s="35"/>
      <c r="E1359" s="35"/>
    </row>
    <row r="1360" spans="2:5">
      <c r="B1360" s="35"/>
      <c r="C1360" s="35"/>
      <c r="D1360" s="35"/>
      <c r="E1360" s="35"/>
    </row>
    <row r="1361" spans="2:5">
      <c r="B1361" s="35"/>
      <c r="C1361" s="35"/>
      <c r="D1361" s="35"/>
      <c r="E1361" s="35"/>
    </row>
    <row r="1362" spans="2:5">
      <c r="B1362" s="35"/>
      <c r="C1362" s="35"/>
      <c r="D1362" s="35"/>
      <c r="E1362" s="35"/>
    </row>
    <row r="1363" spans="2:5">
      <c r="B1363" s="35"/>
      <c r="C1363" s="35"/>
      <c r="D1363" s="35"/>
      <c r="E1363" s="35"/>
    </row>
    <row r="1364" spans="2:5">
      <c r="B1364" s="35"/>
      <c r="C1364" s="35"/>
      <c r="D1364" s="35"/>
      <c r="E1364" s="35"/>
    </row>
    <row r="1365" spans="2:5">
      <c r="B1365" s="35"/>
      <c r="C1365" s="35"/>
      <c r="D1365" s="35"/>
      <c r="E1365" s="35"/>
    </row>
    <row r="1366" spans="2:5">
      <c r="B1366" s="35"/>
      <c r="C1366" s="35"/>
      <c r="D1366" s="35"/>
      <c r="E1366" s="35"/>
    </row>
    <row r="1367" spans="2:5">
      <c r="B1367" s="35"/>
      <c r="C1367" s="35"/>
      <c r="D1367" s="35"/>
      <c r="E1367" s="35"/>
    </row>
    <row r="1368" spans="2:5">
      <c r="B1368" s="35"/>
      <c r="C1368" s="35"/>
      <c r="D1368" s="35"/>
      <c r="E1368" s="35"/>
    </row>
    <row r="1369" spans="2:5">
      <c r="B1369" s="35"/>
      <c r="C1369" s="35"/>
      <c r="D1369" s="35"/>
      <c r="E1369" s="35"/>
    </row>
    <row r="1370" spans="2:5">
      <c r="B1370" s="35"/>
      <c r="C1370" s="35"/>
      <c r="D1370" s="35"/>
      <c r="E1370" s="35"/>
    </row>
    <row r="1371" spans="2:5">
      <c r="B1371" s="35"/>
      <c r="C1371" s="35"/>
      <c r="D1371" s="35"/>
      <c r="E1371" s="35"/>
    </row>
    <row r="1372" spans="2:5">
      <c r="B1372" s="35"/>
      <c r="C1372" s="35"/>
      <c r="D1372" s="35"/>
      <c r="E1372" s="35"/>
    </row>
    <row r="1373" spans="2:5">
      <c r="B1373" s="35"/>
      <c r="C1373" s="35"/>
      <c r="D1373" s="35"/>
      <c r="E1373" s="35"/>
    </row>
    <row r="1374" spans="2:5">
      <c r="B1374" s="35"/>
      <c r="C1374" s="35"/>
      <c r="D1374" s="35"/>
      <c r="E1374" s="35"/>
    </row>
    <row r="1375" spans="2:5">
      <c r="B1375" s="35"/>
      <c r="C1375" s="35"/>
      <c r="D1375" s="35"/>
      <c r="E1375" s="35"/>
    </row>
    <row r="1376" spans="2:5">
      <c r="B1376" s="35"/>
      <c r="C1376" s="35"/>
      <c r="D1376" s="35"/>
      <c r="E1376" s="35"/>
    </row>
    <row r="1377" spans="2:5">
      <c r="B1377" s="35"/>
      <c r="C1377" s="35"/>
      <c r="D1377" s="35"/>
      <c r="E1377" s="35"/>
    </row>
    <row r="1378" spans="2:5">
      <c r="B1378" s="35"/>
      <c r="C1378" s="35"/>
      <c r="D1378" s="35"/>
      <c r="E1378" s="35"/>
    </row>
    <row r="1379" spans="2:5">
      <c r="B1379" s="35"/>
      <c r="C1379" s="35"/>
      <c r="D1379" s="35"/>
      <c r="E1379" s="35"/>
    </row>
    <row r="1380" spans="2:5">
      <c r="B1380" s="35"/>
      <c r="C1380" s="35"/>
      <c r="D1380" s="35"/>
      <c r="E1380" s="35"/>
    </row>
    <row r="1381" spans="2:5">
      <c r="B1381" s="35"/>
      <c r="C1381" s="35"/>
      <c r="D1381" s="35"/>
      <c r="E1381" s="35"/>
    </row>
    <row r="1382" spans="2:5">
      <c r="B1382" s="35"/>
      <c r="C1382" s="35"/>
      <c r="D1382" s="35"/>
      <c r="E1382" s="35"/>
    </row>
    <row r="1383" spans="2:5">
      <c r="B1383" s="35"/>
      <c r="C1383" s="35"/>
      <c r="D1383" s="35"/>
      <c r="E1383" s="35"/>
    </row>
    <row r="1384" spans="2:5">
      <c r="B1384" s="35"/>
      <c r="C1384" s="35"/>
      <c r="D1384" s="35"/>
      <c r="E1384" s="35"/>
    </row>
    <row r="1385" spans="2:5">
      <c r="B1385" s="35"/>
      <c r="C1385" s="35"/>
      <c r="D1385" s="35"/>
      <c r="E1385" s="35"/>
    </row>
    <row r="1386" spans="2:5">
      <c r="B1386" s="35"/>
      <c r="C1386" s="35"/>
      <c r="D1386" s="35"/>
      <c r="E1386" s="35"/>
    </row>
    <row r="1387" spans="2:5">
      <c r="B1387" s="35"/>
      <c r="C1387" s="35"/>
      <c r="D1387" s="35"/>
      <c r="E1387" s="35"/>
    </row>
    <row r="1388" spans="2:5">
      <c r="B1388" s="35"/>
      <c r="C1388" s="35"/>
      <c r="D1388" s="35"/>
      <c r="E1388" s="35"/>
    </row>
    <row r="1389" spans="2:5">
      <c r="B1389" s="35"/>
      <c r="C1389" s="35"/>
      <c r="D1389" s="35"/>
      <c r="E1389" s="35"/>
    </row>
    <row r="1390" spans="2:5">
      <c r="B1390" s="35"/>
      <c r="C1390" s="35"/>
      <c r="D1390" s="35"/>
      <c r="E1390" s="35"/>
    </row>
    <row r="1391" spans="2:5">
      <c r="B1391" s="35"/>
      <c r="C1391" s="35"/>
      <c r="D1391" s="35"/>
      <c r="E1391" s="35"/>
    </row>
    <row r="1392" spans="2:5">
      <c r="B1392" s="35"/>
      <c r="C1392" s="35"/>
      <c r="D1392" s="35"/>
      <c r="E1392" s="35"/>
    </row>
    <row r="1393" spans="2:5">
      <c r="B1393" s="35"/>
      <c r="C1393" s="35"/>
      <c r="D1393" s="35"/>
      <c r="E1393" s="35"/>
    </row>
    <row r="1394" spans="2:5">
      <c r="B1394" s="35"/>
      <c r="C1394" s="35"/>
      <c r="D1394" s="35"/>
      <c r="E1394" s="35"/>
    </row>
    <row r="1395" spans="2:5">
      <c r="B1395" s="35"/>
      <c r="C1395" s="35"/>
      <c r="D1395" s="35"/>
      <c r="E1395" s="35"/>
    </row>
    <row r="1396" spans="2:5">
      <c r="B1396" s="35"/>
      <c r="C1396" s="35"/>
      <c r="D1396" s="35"/>
      <c r="E1396" s="35"/>
    </row>
    <row r="1397" spans="2:5">
      <c r="B1397" s="35"/>
      <c r="C1397" s="35"/>
      <c r="D1397" s="35"/>
      <c r="E1397" s="35"/>
    </row>
    <row r="1398" spans="2:5">
      <c r="B1398" s="35"/>
      <c r="C1398" s="35"/>
      <c r="D1398" s="35"/>
      <c r="E1398" s="35"/>
    </row>
    <row r="1399" spans="2:5">
      <c r="B1399" s="35"/>
      <c r="C1399" s="35"/>
      <c r="D1399" s="35"/>
      <c r="E1399" s="35"/>
    </row>
    <row r="1400" spans="2:5">
      <c r="B1400" s="35"/>
      <c r="C1400" s="35"/>
      <c r="D1400" s="35"/>
      <c r="E1400" s="35"/>
    </row>
    <row r="1401" spans="2:5">
      <c r="B1401" s="35"/>
      <c r="C1401" s="35"/>
      <c r="D1401" s="35"/>
      <c r="E1401" s="35"/>
    </row>
    <row r="1402" spans="2:5">
      <c r="B1402" s="35"/>
      <c r="C1402" s="35"/>
      <c r="D1402" s="35"/>
      <c r="E1402" s="35"/>
    </row>
    <row r="1403" spans="2:5">
      <c r="B1403" s="35"/>
      <c r="C1403" s="35"/>
      <c r="D1403" s="35"/>
      <c r="E1403" s="35"/>
    </row>
    <row r="1404" spans="2:5">
      <c r="B1404" s="35"/>
      <c r="C1404" s="35"/>
      <c r="D1404" s="35"/>
      <c r="E1404" s="35"/>
    </row>
    <row r="1405" spans="2:5">
      <c r="B1405" s="35"/>
      <c r="C1405" s="35"/>
      <c r="D1405" s="35"/>
      <c r="E1405" s="35"/>
    </row>
    <row r="1406" spans="2:5">
      <c r="B1406" s="35"/>
      <c r="C1406" s="35"/>
      <c r="D1406" s="35"/>
      <c r="E1406" s="35"/>
    </row>
    <row r="1407" spans="2:5">
      <c r="B1407" s="35"/>
      <c r="C1407" s="35"/>
      <c r="D1407" s="35"/>
      <c r="E1407" s="35"/>
    </row>
    <row r="1408" spans="2:5">
      <c r="B1408" s="35"/>
      <c r="C1408" s="35"/>
      <c r="D1408" s="35"/>
      <c r="E1408" s="35"/>
    </row>
    <row r="1409" spans="2:5">
      <c r="B1409" s="35"/>
      <c r="C1409" s="35"/>
      <c r="D1409" s="35"/>
      <c r="E1409" s="35"/>
    </row>
    <row r="1410" spans="2:5">
      <c r="B1410" s="35"/>
      <c r="C1410" s="35"/>
      <c r="D1410" s="35"/>
      <c r="E1410" s="35"/>
    </row>
    <row r="1411" spans="2:5">
      <c r="B1411" s="35"/>
      <c r="C1411" s="35"/>
      <c r="D1411" s="35"/>
      <c r="E1411" s="35"/>
    </row>
    <row r="1412" spans="2:5">
      <c r="B1412" s="35"/>
      <c r="C1412" s="35"/>
      <c r="D1412" s="35"/>
      <c r="E1412" s="35"/>
    </row>
    <row r="1413" spans="2:5">
      <c r="B1413" s="35"/>
      <c r="C1413" s="35"/>
      <c r="D1413" s="35"/>
      <c r="E1413" s="35"/>
    </row>
    <row r="1414" spans="2:5">
      <c r="B1414" s="35"/>
      <c r="C1414" s="35"/>
      <c r="D1414" s="35"/>
      <c r="E1414" s="35"/>
    </row>
    <row r="1415" spans="2:5">
      <c r="B1415" s="35"/>
      <c r="C1415" s="35"/>
      <c r="D1415" s="35"/>
      <c r="E1415" s="35"/>
    </row>
    <row r="1416" spans="2:5">
      <c r="B1416" s="35"/>
      <c r="C1416" s="35"/>
      <c r="D1416" s="35"/>
      <c r="E1416" s="35"/>
    </row>
    <row r="1417" spans="2:5">
      <c r="B1417" s="35"/>
      <c r="C1417" s="35"/>
      <c r="D1417" s="35"/>
      <c r="E1417" s="35"/>
    </row>
    <row r="1418" spans="2:5">
      <c r="B1418" s="35"/>
      <c r="C1418" s="35"/>
      <c r="D1418" s="35"/>
      <c r="E1418" s="35"/>
    </row>
    <row r="1419" spans="2:5">
      <c r="B1419" s="35"/>
      <c r="C1419" s="35"/>
      <c r="D1419" s="35"/>
      <c r="E1419" s="35"/>
    </row>
    <row r="1420" spans="2:5">
      <c r="B1420" s="35"/>
      <c r="C1420" s="35"/>
      <c r="D1420" s="35"/>
      <c r="E1420" s="35"/>
    </row>
    <row r="1421" spans="2:5">
      <c r="B1421" s="35"/>
      <c r="C1421" s="35"/>
      <c r="D1421" s="35"/>
      <c r="E1421" s="35"/>
    </row>
    <row r="1422" spans="2:5">
      <c r="B1422" s="35"/>
      <c r="C1422" s="35"/>
      <c r="D1422" s="35"/>
      <c r="E1422" s="35"/>
    </row>
    <row r="1423" spans="2:5">
      <c r="B1423" s="35"/>
      <c r="C1423" s="35"/>
      <c r="D1423" s="35"/>
      <c r="E1423" s="35"/>
    </row>
    <row r="1424" spans="2:5">
      <c r="B1424" s="35"/>
      <c r="C1424" s="35"/>
      <c r="D1424" s="35"/>
      <c r="E1424" s="35"/>
    </row>
    <row r="1425" spans="2:5">
      <c r="B1425" s="35"/>
      <c r="C1425" s="35"/>
      <c r="D1425" s="35"/>
      <c r="E1425" s="35"/>
    </row>
    <row r="1426" spans="2:5">
      <c r="B1426" s="35"/>
      <c r="C1426" s="35"/>
      <c r="D1426" s="35"/>
      <c r="E1426" s="35"/>
    </row>
    <row r="1427" spans="2:5">
      <c r="B1427" s="35"/>
      <c r="C1427" s="35"/>
      <c r="D1427" s="35"/>
      <c r="E1427" s="35"/>
    </row>
    <row r="1428" spans="2:5">
      <c r="B1428" s="35"/>
      <c r="C1428" s="35"/>
      <c r="D1428" s="35"/>
      <c r="E1428" s="35"/>
    </row>
    <row r="1429" spans="2:5">
      <c r="B1429" s="35"/>
      <c r="C1429" s="35"/>
      <c r="D1429" s="35"/>
      <c r="E1429" s="35"/>
    </row>
    <row r="1430" spans="2:5">
      <c r="B1430" s="35"/>
      <c r="C1430" s="35"/>
      <c r="D1430" s="35"/>
      <c r="E1430" s="35"/>
    </row>
    <row r="1431" spans="2:5">
      <c r="B1431" s="35"/>
      <c r="C1431" s="35"/>
      <c r="D1431" s="35"/>
      <c r="E1431" s="35"/>
    </row>
    <row r="1432" spans="2:5">
      <c r="B1432" s="35"/>
      <c r="C1432" s="35"/>
      <c r="D1432" s="35"/>
      <c r="E1432" s="35"/>
    </row>
    <row r="1433" spans="2:5">
      <c r="B1433" s="35"/>
      <c r="C1433" s="35"/>
      <c r="D1433" s="35"/>
      <c r="E1433" s="35"/>
    </row>
    <row r="1434" spans="2:5">
      <c r="B1434" s="35"/>
      <c r="C1434" s="35"/>
      <c r="D1434" s="35"/>
      <c r="E1434" s="35"/>
    </row>
    <row r="1435" spans="2:5">
      <c r="B1435" s="35"/>
      <c r="C1435" s="35"/>
      <c r="D1435" s="35"/>
      <c r="E1435" s="35"/>
    </row>
    <row r="1436" spans="2:5">
      <c r="B1436" s="35"/>
      <c r="C1436" s="35"/>
      <c r="D1436" s="35"/>
      <c r="E1436" s="35"/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F512-EC09-4493-B070-63690AB11B32}">
  <dimension ref="A1:I18"/>
  <sheetViews>
    <sheetView workbookViewId="0">
      <selection activeCell="F31" sqref="F31"/>
    </sheetView>
  </sheetViews>
  <sheetFormatPr baseColWidth="10" defaultRowHeight="15"/>
  <cols>
    <col min="5" max="5" width="19" bestFit="1" customWidth="1"/>
    <col min="6" max="6" width="23.140625" bestFit="1" customWidth="1"/>
    <col min="7" max="7" width="85" bestFit="1" customWidth="1"/>
    <col min="8" max="8" width="25.85546875" bestFit="1" customWidth="1"/>
    <col min="9" max="9" width="26.7109375" bestFit="1" customWidth="1"/>
  </cols>
  <sheetData>
    <row r="1" spans="1:9">
      <c r="A1" s="6" t="s">
        <v>36</v>
      </c>
      <c r="B1" s="6" t="s">
        <v>37</v>
      </c>
    </row>
    <row r="2" spans="1:9">
      <c r="A2" s="6" t="s">
        <v>38</v>
      </c>
      <c r="B2" s="6">
        <v>11</v>
      </c>
    </row>
    <row r="3" spans="1:9">
      <c r="A3" s="6" t="s">
        <v>39</v>
      </c>
      <c r="B3" s="6">
        <v>11</v>
      </c>
      <c r="E3" s="11" t="s">
        <v>5</v>
      </c>
      <c r="F3" s="11" t="s">
        <v>51</v>
      </c>
      <c r="G3" s="11" t="s">
        <v>52</v>
      </c>
      <c r="H3" s="11" t="s">
        <v>53</v>
      </c>
      <c r="I3" s="11" t="s">
        <v>54</v>
      </c>
    </row>
    <row r="4" spans="1:9">
      <c r="E4" s="12" t="s">
        <v>55</v>
      </c>
      <c r="F4" s="12" t="s">
        <v>56</v>
      </c>
      <c r="G4" s="12" t="s">
        <v>57</v>
      </c>
      <c r="H4" s="12" t="s">
        <v>58</v>
      </c>
      <c r="I4" s="12" t="s">
        <v>86</v>
      </c>
    </row>
    <row r="5" spans="1:9">
      <c r="E5" s="12" t="s">
        <v>55</v>
      </c>
      <c r="F5" s="12" t="s">
        <v>59</v>
      </c>
      <c r="G5" s="12" t="s">
        <v>60</v>
      </c>
      <c r="H5" s="12" t="s">
        <v>58</v>
      </c>
      <c r="I5" s="12" t="s">
        <v>86</v>
      </c>
    </row>
    <row r="6" spans="1:9">
      <c r="E6" s="12" t="s">
        <v>55</v>
      </c>
      <c r="F6" s="12" t="s">
        <v>61</v>
      </c>
      <c r="G6" s="12" t="s">
        <v>91</v>
      </c>
      <c r="H6" s="12" t="s">
        <v>58</v>
      </c>
      <c r="I6" s="12" t="s">
        <v>86</v>
      </c>
    </row>
    <row r="7" spans="1:9">
      <c r="E7" s="12" t="s">
        <v>55</v>
      </c>
      <c r="F7" s="12" t="s">
        <v>62</v>
      </c>
      <c r="G7" s="13" t="s">
        <v>63</v>
      </c>
      <c r="H7" s="12" t="s">
        <v>58</v>
      </c>
      <c r="I7" s="12" t="s">
        <v>86</v>
      </c>
    </row>
    <row r="8" spans="1:9">
      <c r="E8" s="12" t="s">
        <v>64</v>
      </c>
      <c r="F8" s="12" t="s">
        <v>56</v>
      </c>
      <c r="G8" s="12" t="s">
        <v>65</v>
      </c>
      <c r="H8" s="12" t="s">
        <v>58</v>
      </c>
      <c r="I8" s="12" t="s">
        <v>86</v>
      </c>
    </row>
    <row r="9" spans="1:9">
      <c r="E9" s="12" t="s">
        <v>64</v>
      </c>
      <c r="F9" s="12" t="s">
        <v>59</v>
      </c>
      <c r="G9" s="12" t="s">
        <v>66</v>
      </c>
      <c r="H9" s="12" t="s">
        <v>58</v>
      </c>
      <c r="I9" s="12" t="s">
        <v>86</v>
      </c>
    </row>
    <row r="10" spans="1:9">
      <c r="E10" s="14" t="s">
        <v>67</v>
      </c>
      <c r="F10" s="14" t="s">
        <v>68</v>
      </c>
      <c r="G10" s="14" t="s">
        <v>69</v>
      </c>
      <c r="H10" s="14" t="s">
        <v>70</v>
      </c>
      <c r="I10" s="14" t="s">
        <v>86</v>
      </c>
    </row>
    <row r="11" spans="1:9">
      <c r="E11" s="14" t="s">
        <v>67</v>
      </c>
      <c r="F11" s="14" t="s">
        <v>71</v>
      </c>
      <c r="G11" s="14" t="s">
        <v>72</v>
      </c>
      <c r="H11" s="14" t="s">
        <v>70</v>
      </c>
      <c r="I11" s="14" t="s">
        <v>86</v>
      </c>
    </row>
    <row r="12" spans="1:9">
      <c r="E12" s="14" t="s">
        <v>67</v>
      </c>
      <c r="F12" s="14" t="s">
        <v>73</v>
      </c>
      <c r="G12" s="14" t="s">
        <v>74</v>
      </c>
      <c r="H12" s="14" t="s">
        <v>70</v>
      </c>
      <c r="I12" s="14" t="s">
        <v>86</v>
      </c>
    </row>
    <row r="13" spans="1:9">
      <c r="E13" s="14" t="s">
        <v>67</v>
      </c>
      <c r="F13" s="14" t="s">
        <v>75</v>
      </c>
      <c r="G13" s="14" t="s">
        <v>76</v>
      </c>
      <c r="H13" s="14" t="s">
        <v>70</v>
      </c>
      <c r="I13" s="14" t="s">
        <v>86</v>
      </c>
    </row>
    <row r="14" spans="1:9">
      <c r="E14" s="15" t="s">
        <v>77</v>
      </c>
      <c r="F14" s="15" t="s">
        <v>73</v>
      </c>
      <c r="G14" s="15" t="s">
        <v>78</v>
      </c>
      <c r="H14" s="15" t="s">
        <v>79</v>
      </c>
      <c r="I14" s="15" t="s">
        <v>86</v>
      </c>
    </row>
    <row r="15" spans="1:9">
      <c r="E15" s="15" t="s">
        <v>77</v>
      </c>
      <c r="F15" s="15" t="s">
        <v>80</v>
      </c>
      <c r="G15" s="15" t="s">
        <v>81</v>
      </c>
      <c r="H15" s="15" t="s">
        <v>79</v>
      </c>
      <c r="I15" s="15" t="s">
        <v>86</v>
      </c>
    </row>
    <row r="16" spans="1:9">
      <c r="E16" s="16" t="s">
        <v>82</v>
      </c>
      <c r="F16" s="16" t="s">
        <v>83</v>
      </c>
      <c r="G16" s="16" t="s">
        <v>84</v>
      </c>
      <c r="H16" s="16" t="s">
        <v>85</v>
      </c>
      <c r="I16" s="16" t="s">
        <v>86</v>
      </c>
    </row>
    <row r="17" spans="5:9">
      <c r="E17" s="16" t="s">
        <v>82</v>
      </c>
      <c r="F17" s="16" t="s">
        <v>87</v>
      </c>
      <c r="G17" s="16" t="s">
        <v>88</v>
      </c>
      <c r="H17" s="16" t="s">
        <v>85</v>
      </c>
      <c r="I17" s="16" t="s">
        <v>86</v>
      </c>
    </row>
    <row r="18" spans="5:9">
      <c r="E18" s="16" t="s">
        <v>82</v>
      </c>
      <c r="F18" s="16" t="s">
        <v>89</v>
      </c>
      <c r="G18" s="16" t="s">
        <v>90</v>
      </c>
      <c r="H18" s="16" t="s">
        <v>85</v>
      </c>
      <c r="I18" s="1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Ventas_odoo Interface</vt:lpstr>
      <vt:lpstr>Hoja1</vt:lpstr>
      <vt:lpstr>Validaciones_odooInterface</vt:lpstr>
      <vt:lpstr>facturas_con_items_json</vt:lpstr>
      <vt:lpstr>Detalle5</vt:lpstr>
      <vt:lpstr>Detalle1</vt:lpstr>
      <vt:lpstr>validaciones_json</vt:lpstr>
      <vt:lpstr>SQL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2025-09-08T19:53:07Z</dcterms:created>
  <dcterms:modified xsi:type="dcterms:W3CDTF">2025-11-21T18:47:41Z</dcterms:modified>
</cp:coreProperties>
</file>