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991dfb47f451309d/Documents/Career Development/SavvyCoders/Jan2022 - DAP/Classes/"/>
    </mc:Choice>
  </mc:AlternateContent>
  <xr:revisionPtr revIDLastSave="31" documentId="8_{6E061CDF-1914-4847-8D27-5DCA7DBE3333}" xr6:coauthVersionLast="47" xr6:coauthVersionMax="47" xr10:uidLastSave="{9C5BFDD3-AAB7-4A58-849A-2B4E2FBB9E6D}"/>
  <bookViews>
    <workbookView xWindow="44355" yWindow="810" windowWidth="20430" windowHeight="13140" firstSheet="3" activeTab="7" xr2:uid="{00000000-000D-0000-FFFF-FFFF00000000}"/>
  </bookViews>
  <sheets>
    <sheet name="ReadME" sheetId="4" r:id="rId1"/>
    <sheet name="The Winner" sheetId="3" r:id="rId2"/>
    <sheet name="Team Class Winner" sheetId="10" r:id="rId3"/>
    <sheet name="Mountain Class Winner" sheetId="11" r:id="rId4"/>
    <sheet name="Points Class Winner" sheetId="12" r:id="rId5"/>
    <sheet name="The Race" sheetId="1" r:id="rId6"/>
    <sheet name="Sheet2" sheetId="14" r:id="rId7"/>
    <sheet name="Visualizations" sheetId="9" r:id="rId8"/>
    <sheet name="Linear Regression"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0" i="1" l="1"/>
  <c r="G107" i="1"/>
  <c r="G108" i="1"/>
  <c r="G109" i="1"/>
  <c r="G106" i="1"/>
  <c r="F101" i="1"/>
  <c r="F102" i="1"/>
  <c r="F103" i="1"/>
  <c r="F104" i="1"/>
  <c r="F105" i="1"/>
  <c r="F106" i="1"/>
  <c r="F107" i="1"/>
  <c r="F108" i="1"/>
  <c r="F109" i="1"/>
  <c r="F110" i="1"/>
  <c r="E98" i="1"/>
  <c r="E99" i="1"/>
  <c r="E100" i="1"/>
  <c r="E101" i="1"/>
  <c r="E102" i="1"/>
  <c r="E103" i="1"/>
  <c r="E104" i="1"/>
  <c r="E105" i="1"/>
  <c r="E106" i="1"/>
  <c r="E107" i="1"/>
  <c r="E108" i="1"/>
  <c r="E109" i="1"/>
  <c r="E110" i="1"/>
  <c r="E111" i="1"/>
  <c r="E112" i="1"/>
  <c r="F100" i="1"/>
  <c r="E97" i="1"/>
  <c r="D109" i="1"/>
  <c r="D110" i="1"/>
  <c r="D111" i="1"/>
  <c r="D112" i="1"/>
  <c r="D113" i="1"/>
  <c r="D95" i="1"/>
  <c r="D96" i="1"/>
  <c r="D97" i="1"/>
  <c r="D98" i="1"/>
  <c r="D99" i="1"/>
  <c r="D100" i="1"/>
  <c r="D101" i="1"/>
  <c r="D102" i="1"/>
  <c r="D103" i="1"/>
  <c r="D104" i="1"/>
  <c r="D105" i="1"/>
  <c r="D106" i="1"/>
  <c r="D107" i="1"/>
  <c r="D108" i="1"/>
  <c r="D94" i="1"/>
  <c r="B2" i="1" l="1"/>
  <c r="H25" i="7"/>
  <c r="H32" i="7"/>
  <c r="G33" i="7"/>
  <c r="G34" i="7" s="1"/>
  <c r="C3" i="12" l="1"/>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2" i="12"/>
  <c r="G35" i="7"/>
  <c r="G36" i="7" s="1"/>
  <c r="B113" i="1"/>
  <c r="B112" i="1"/>
  <c r="B111" i="1"/>
  <c r="B110" i="1"/>
  <c r="B109" i="1"/>
  <c r="I25" i="7"/>
  <c r="H33" i="7"/>
  <c r="E32" i="7"/>
  <c r="E33" i="7" s="1"/>
  <c r="E34" i="7" s="1"/>
  <c r="E35" i="7" s="1"/>
  <c r="E36" i="7" s="1"/>
  <c r="H27" i="7"/>
  <c r="I27" i="7" s="1"/>
  <c r="H28" i="7"/>
  <c r="I28" i="7" s="1"/>
  <c r="H29" i="7"/>
  <c r="I29" i="7" s="1"/>
  <c r="H30" i="7"/>
  <c r="I30" i="7" s="1"/>
  <c r="H31" i="7"/>
  <c r="I31" i="7" s="1"/>
  <c r="H26" i="7"/>
  <c r="I26" i="7" s="1"/>
  <c r="H34" i="7" l="1"/>
  <c r="H35" i="7"/>
  <c r="H36" i="7"/>
  <c r="B108" i="1"/>
  <c r="B107" i="1"/>
  <c r="B106" i="1"/>
  <c r="B105"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alcChain>
</file>

<file path=xl/sharedStrings.xml><?xml version="1.0" encoding="utf-8"?>
<sst xmlns="http://schemas.openxmlformats.org/spreadsheetml/2006/main" count="1632" uniqueCount="425">
  <si>
    <t>Year</t>
  </si>
  <si>
    <t>Total distance (km)</t>
  </si>
  <si>
    <t>Number of stages</t>
  </si>
  <si>
    <t>Finishers</t>
  </si>
  <si>
    <t>Entrants</t>
  </si>
  <si>
    <t>Winner</t>
  </si>
  <si>
    <t>Winner's Nationality</t>
  </si>
  <si>
    <t>Winner's Team</t>
  </si>
  <si>
    <t>Start Date</t>
  </si>
  <si>
    <t>End Date</t>
  </si>
  <si>
    <t>Starting city</t>
  </si>
  <si>
    <t>Starting country</t>
  </si>
  <si>
    <t>Finishing city</t>
  </si>
  <si>
    <t>Maurice Garin</t>
  </si>
  <si>
    <t> France</t>
  </si>
  <si>
    <t>La Française</t>
  </si>
  <si>
    <t>Paris</t>
  </si>
  <si>
    <t>France</t>
  </si>
  <si>
    <t>Henri Cornet</t>
  </si>
  <si>
    <t>Cycles JC</t>
  </si>
  <si>
    <t>Louis Trousselier</t>
  </si>
  <si>
    <t>Cycles Peugeot</t>
  </si>
  <si>
    <t>René Pottier</t>
  </si>
  <si>
    <t>Lucien Petit-Breton</t>
  </si>
  <si>
    <t xml:space="preserve">Lucien Petit-Breton </t>
  </si>
  <si>
    <t>François Faber</t>
  </si>
  <si>
    <t> Luxembourg</t>
  </si>
  <si>
    <t>Alycon</t>
  </si>
  <si>
    <t>Octave Lapize</t>
  </si>
  <si>
    <t>Gustave Garrigou</t>
  </si>
  <si>
    <t>Odile Defraye</t>
  </si>
  <si>
    <t> Belgium</t>
  </si>
  <si>
    <t>Philippe Thys</t>
  </si>
  <si>
    <t xml:space="preserve">Philippe Thys </t>
  </si>
  <si>
    <t>Firmin Lambot</t>
  </si>
  <si>
    <t>La Sportive</t>
  </si>
  <si>
    <t>Léon Scieur</t>
  </si>
  <si>
    <t xml:space="preserve">Firmin Lambot </t>
  </si>
  <si>
    <t>Henri Pélissier</t>
  </si>
  <si>
    <t>Automoto</t>
  </si>
  <si>
    <t>Ottavio Bottecchia</t>
  </si>
  <si>
    <t> Italy</t>
  </si>
  <si>
    <t xml:space="preserve">Ottavio Bottecchia </t>
  </si>
  <si>
    <t>Lucien Buysse</t>
  </si>
  <si>
    <t>Evian</t>
  </si>
  <si>
    <t>Nicolas Frantz</t>
  </si>
  <si>
    <t>Alcyon</t>
  </si>
  <si>
    <t xml:space="preserve">Nicolas Frantz </t>
  </si>
  <si>
    <t>Maurice De Waele</t>
  </si>
  <si>
    <t>André Leducq</t>
  </si>
  <si>
    <t>Antonin Magne</t>
  </si>
  <si>
    <t xml:space="preserve">André Leducq </t>
  </si>
  <si>
    <t>Georges Speicher</t>
  </si>
  <si>
    <t xml:space="preserve">Antonin Magne </t>
  </si>
  <si>
    <t>Romain Maes</t>
  </si>
  <si>
    <t>Belgium</t>
  </si>
  <si>
    <t>Sylvère Maes</t>
  </si>
  <si>
    <t>Roger Lapébie</t>
  </si>
  <si>
    <t>Gino Bartali</t>
  </si>
  <si>
    <t>Italy</t>
  </si>
  <si>
    <t xml:space="preserve">Sylvère Maes </t>
  </si>
  <si>
    <t>Jean Robic</t>
  </si>
  <si>
    <t>Ouest</t>
  </si>
  <si>
    <t xml:space="preserve">Gino Bartali </t>
  </si>
  <si>
    <t>Fausto Coppi</t>
  </si>
  <si>
    <t>Ferdinand Kübler</t>
  </si>
  <si>
    <t> Switzerland</t>
  </si>
  <si>
    <t>Switzerland</t>
  </si>
  <si>
    <t>Hugo Koblet</t>
  </si>
  <si>
    <t>Metz</t>
  </si>
  <si>
    <t xml:space="preserve">Fausto Coppi </t>
  </si>
  <si>
    <t>Brest</t>
  </si>
  <si>
    <t>Louison Bobet</t>
  </si>
  <si>
    <t>Strasbourg</t>
  </si>
  <si>
    <t xml:space="preserve">Louison Bobet </t>
  </si>
  <si>
    <t>Amsterdam</t>
  </si>
  <si>
    <t>Netherlands</t>
  </si>
  <si>
    <t>Le Havre</t>
  </si>
  <si>
    <t>Roger Walkowiak</t>
  </si>
  <si>
    <t>Nord-Est-Centre</t>
  </si>
  <si>
    <t>Reims</t>
  </si>
  <si>
    <t>Jacques Anquetil</t>
  </si>
  <si>
    <t>Nantes</t>
  </si>
  <si>
    <t>Charly Gaul</t>
  </si>
  <si>
    <t>Holland-Luxembourg</t>
  </si>
  <si>
    <t>Brussels</t>
  </si>
  <si>
    <t>Federico Bahamontes</t>
  </si>
  <si>
    <t> Spain</t>
  </si>
  <si>
    <t>Spain</t>
  </si>
  <si>
    <t>Mulhouse</t>
  </si>
  <si>
    <t>Gastone Nencini</t>
  </si>
  <si>
    <t>Lille</t>
  </si>
  <si>
    <t xml:space="preserve">Jacques Anquetil </t>
  </si>
  <si>
    <t>Rouen</t>
  </si>
  <si>
    <t>St-Raphael</t>
  </si>
  <si>
    <t>Nancy</t>
  </si>
  <si>
    <t>Rennes</t>
  </si>
  <si>
    <t>Felice Gimondi</t>
  </si>
  <si>
    <t>Salvarini</t>
  </si>
  <si>
    <t>Cologne</t>
  </si>
  <si>
    <t>Germany</t>
  </si>
  <si>
    <t>Lucien Aimar</t>
  </si>
  <si>
    <t>Ford</t>
  </si>
  <si>
    <t>Roger Pingeon</t>
  </si>
  <si>
    <t>Angers</t>
  </si>
  <si>
    <t>Jan Janssen</t>
  </si>
  <si>
    <t> Netherlands</t>
  </si>
  <si>
    <t>Holland</t>
  </si>
  <si>
    <t>Vittel</t>
  </si>
  <si>
    <t>Eddy Merckx</t>
  </si>
  <si>
    <t>Faema</t>
  </si>
  <si>
    <t>Roubaix</t>
  </si>
  <si>
    <t xml:space="preserve">Eddy Merckx </t>
  </si>
  <si>
    <t>Faemino</t>
  </si>
  <si>
    <t>Limoges</t>
  </si>
  <si>
    <t>Molteni</t>
  </si>
  <si>
    <t>Luis Ocaña</t>
  </si>
  <si>
    <t>Bic</t>
  </si>
  <si>
    <t>Scheveningen</t>
  </si>
  <si>
    <t>Bernard Thévenet</t>
  </si>
  <si>
    <t>Peugeot</t>
  </si>
  <si>
    <t>Charleroi</t>
  </si>
  <si>
    <t>Lucien Van Impe</t>
  </si>
  <si>
    <t>Gitane</t>
  </si>
  <si>
    <t>St. Jean de Monts</t>
  </si>
  <si>
    <t xml:space="preserve">Bernard Thévenet </t>
  </si>
  <si>
    <t>Fleurence</t>
  </si>
  <si>
    <t>Bernard Hinault</t>
  </si>
  <si>
    <t>Renault</t>
  </si>
  <si>
    <t>Leiden</t>
  </si>
  <si>
    <t xml:space="preserve">Bernard Hinault </t>
  </si>
  <si>
    <t>Joop Zoetemelk</t>
  </si>
  <si>
    <t>TI Raleigh</t>
  </si>
  <si>
    <t>Frankfurt</t>
  </si>
  <si>
    <t>Nice</t>
  </si>
  <si>
    <t>Basel</t>
  </si>
  <si>
    <t>Laurent Fignon</t>
  </si>
  <si>
    <t>Fontenay-sous-Bois</t>
  </si>
  <si>
    <t xml:space="preserve">Laurent Fignon </t>
  </si>
  <si>
    <t>Montreuil</t>
  </si>
  <si>
    <t>La Vie Claire</t>
  </si>
  <si>
    <t>Plumelec</t>
  </si>
  <si>
    <t>Greg Lemond</t>
  </si>
  <si>
    <t> USA</t>
  </si>
  <si>
    <t>Boulogne-Billancourt</t>
  </si>
  <si>
    <t>Stephen Roche</t>
  </si>
  <si>
    <t> Ireland Irish</t>
  </si>
  <si>
    <t>Carrera</t>
  </si>
  <si>
    <t>West Berlin</t>
  </si>
  <si>
    <t>Pedro Delgado</t>
  </si>
  <si>
    <t>Reynolds</t>
  </si>
  <si>
    <t>Pornichet</t>
  </si>
  <si>
    <t xml:space="preserve">Greg LeMond </t>
  </si>
  <si>
    <t>ADR</t>
  </si>
  <si>
    <t>Luxembourg</t>
  </si>
  <si>
    <t>Z</t>
  </si>
  <si>
    <t>Furturoscope</t>
  </si>
  <si>
    <t>Miguel Indurain</t>
  </si>
  <si>
    <t>Banesto</t>
  </si>
  <si>
    <t>Lyon</t>
  </si>
  <si>
    <t xml:space="preserve">Miguel Indurain </t>
  </si>
  <si>
    <t>San Sebastian</t>
  </si>
  <si>
    <t>Le Puy de Fou</t>
  </si>
  <si>
    <t>St. Brieuc</t>
  </si>
  <si>
    <t>Bjarne Riis</t>
  </si>
  <si>
    <t> Denmark</t>
  </si>
  <si>
    <t>Telekom</t>
  </si>
  <si>
    <t>'s Hertogenbosch</t>
  </si>
  <si>
    <t>Jan Ullrich</t>
  </si>
  <si>
    <t> Germany</t>
  </si>
  <si>
    <t>Marco Pantani</t>
  </si>
  <si>
    <t>Mercatone Uno</t>
  </si>
  <si>
    <t>Dublin</t>
  </si>
  <si>
    <t>Ireland</t>
  </si>
  <si>
    <t>Results voided</t>
  </si>
  <si>
    <t>Futuroscope</t>
  </si>
  <si>
    <t>Dunkirk</t>
  </si>
  <si>
    <t>Liege</t>
  </si>
  <si>
    <t>Fromentine</t>
  </si>
  <si>
    <t>Oscar Pereiro</t>
  </si>
  <si>
    <t>Caisse d'Epargne</t>
  </si>
  <si>
    <t>Alberto Contador</t>
  </si>
  <si>
    <t>Discovery Channel</t>
  </si>
  <si>
    <t>London</t>
  </si>
  <si>
    <t>Carlos Sastre</t>
  </si>
  <si>
    <t>CSC</t>
  </si>
  <si>
    <t xml:space="preserve">Alberto Contador </t>
  </si>
  <si>
    <t>Astana</t>
  </si>
  <si>
    <t>Monaco</t>
  </si>
  <si>
    <t>Andy Schleck</t>
  </si>
  <si>
    <t>Team CSC</t>
  </si>
  <si>
    <t>Rotterdam</t>
  </si>
  <si>
    <t>Cadel Evans</t>
  </si>
  <si>
    <t>Australia</t>
  </si>
  <si>
    <t>BMC Racing Team</t>
  </si>
  <si>
    <t>Le Barre de Monts</t>
  </si>
  <si>
    <t>Bradley Wiggins</t>
  </si>
  <si>
    <t> United Kingdom</t>
  </si>
  <si>
    <t>Team Sky</t>
  </si>
  <si>
    <t>Liège</t>
  </si>
  <si>
    <t>Chris Froome</t>
  </si>
  <si>
    <t>Porto Vecchio</t>
  </si>
  <si>
    <t>Vincenzo Nibali</t>
  </si>
  <si>
    <t>Leeds</t>
  </si>
  <si>
    <t>United Kingdom</t>
  </si>
  <si>
    <t xml:space="preserve">Chris Froome </t>
  </si>
  <si>
    <t>Utrecht</t>
  </si>
  <si>
    <t>Mont St. Michel</t>
  </si>
  <si>
    <t>Decade</t>
  </si>
  <si>
    <t>Conte</t>
  </si>
  <si>
    <t>Peugeot–Wolber</t>
  </si>
  <si>
    <t>Alcyon–Dunlop</t>
  </si>
  <si>
    <t>Automoto–Hutchinson</t>
  </si>
  <si>
    <t>Race not held due to World War II</t>
  </si>
  <si>
    <t>  Switzerland</t>
  </si>
  <si>
    <t>Saint-Raphaël–Helyett–Hutchinson</t>
  </si>
  <si>
    <t>Salvarani</t>
  </si>
  <si>
    <t>Ford France–Hutchinson</t>
  </si>
  <si>
    <t>Peugeot–BP–Michelin</t>
  </si>
  <si>
    <t>Pelforth–Sauvage–Lejeune</t>
  </si>
  <si>
    <t>Faemino–Faema</t>
  </si>
  <si>
    <t>Gitane–Campagnolo</t>
  </si>
  <si>
    <t>Peugeot–Esso–Michelin</t>
  </si>
  <si>
    <t>Renault–Gitane–Campagnolo</t>
  </si>
  <si>
    <t>TI–Raleigh–Creda</t>
  </si>
  <si>
    <t>Renault–Elf–Gitane</t>
  </si>
  <si>
    <t> United States</t>
  </si>
  <si>
    <t> Ireland</t>
  </si>
  <si>
    <t>Carrera Jeans–Vagabond</t>
  </si>
  <si>
    <t>AD Renting–W-Cup–Bottecchia</t>
  </si>
  <si>
    <t>Z–Tomasso</t>
  </si>
  <si>
    <t>Team Telekom</t>
  </si>
  <si>
    <t>Mercatone Uno–Bianchi</t>
  </si>
  <si>
    <t>Lance Armstrong</t>
  </si>
  <si>
    <t>U.S. Postal Service</t>
  </si>
  <si>
    <t>Charged by USADA on 24 August 2012 of doping. Stripped of all his results and prizes from 1 August 1998. Armstrong elected to not appeal against the charges.</t>
  </si>
  <si>
    <t>Caisse d'Epargne–Illes Balears</t>
  </si>
  <si>
    <t>Team Saxo Bank</t>
  </si>
  <si>
    <t> Australia</t>
  </si>
  <si>
    <t> Great Britain</t>
  </si>
  <si>
    <t>Geraint Thomas</t>
  </si>
  <si>
    <t> Colombia</t>
  </si>
  <si>
    <t>Team Ineos</t>
  </si>
  <si>
    <t> Slovenia</t>
  </si>
  <si>
    <t>UAE Team Emirates</t>
  </si>
  <si>
    <t>Country</t>
  </si>
  <si>
    <t>Cyclist</t>
  </si>
  <si>
    <t>Sponsor/Team</t>
  </si>
  <si>
    <t>Stage Wins</t>
  </si>
  <si>
    <t>Stage Leads</t>
  </si>
  <si>
    <t>Race not held due to World War I and the Spanish flu pandemic</t>
  </si>
  <si>
    <t>Admitted to doping but still considered the winner due to the statue of limitations by Union Cycliste Internationale</t>
  </si>
  <si>
    <t>Winner's avg speed (km/h)</t>
  </si>
  <si>
    <t>Finishing Country</t>
  </si>
  <si>
    <t>Dusseldorf</t>
  </si>
  <si>
    <t>Noirmoutier-en-Ille</t>
  </si>
  <si>
    <t>Egan Bernal</t>
  </si>
  <si>
    <t>Columbia</t>
  </si>
  <si>
    <t>Tadej Pogacar</t>
  </si>
  <si>
    <t>Slovenia</t>
  </si>
  <si>
    <t>Source of Data</t>
  </si>
  <si>
    <t>Wikipedia</t>
  </si>
  <si>
    <t>Derived Attributes</t>
  </si>
  <si>
    <t>Avg Distance/Stage, Forecasted Avg Speed, etc.</t>
  </si>
  <si>
    <t>Prize Money</t>
  </si>
  <si>
    <t>Comparable to other sports major championships</t>
  </si>
  <si>
    <t>Distance/Pace</t>
  </si>
  <si>
    <t>Combo Chart</t>
  </si>
  <si>
    <t>Pace</t>
  </si>
  <si>
    <t>Outliers</t>
  </si>
  <si>
    <t>Completion Rate</t>
  </si>
  <si>
    <t>Nationality, Teams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</si>
  <si>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</si>
  <si>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</si>
  <si>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</si>
  <si>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</si>
  <si>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</si>
  <si>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</si>
  <si>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</si>
  <si>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</si>
  <si>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</si>
  <si>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</si>
  <si>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</si>
  <si>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</si>
  <si>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</si>
  <si>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</si>
  <si>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</si>
  <si>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</si>
  <si>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</si>
  <si>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</si>
  <si>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</si>
  <si>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</si>
  <si>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</si>
  <si>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</si>
  <si>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</si>
  <si>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</si>
  <si>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y = bx + a</t>
  </si>
  <si>
    <t>RESIDUAL OUTPUT</t>
  </si>
  <si>
    <t>Observation</t>
  </si>
  <si>
    <t>Residuals</t>
  </si>
  <si>
    <t>The Correlation Coefficient that measures the strength of a linear relationship between two variables. </t>
  </si>
  <si>
    <t>The number of independent variable in the model. You will want to use this value instead of R square for multiple regression analysis.</t>
  </si>
  <si>
    <t>Another goodness-of-fit measure that shows the precision of your regression analysis - the smaller the number, the more certain you can be about your regression equation.</t>
  </si>
  <si>
    <t>Predicted 25.68</t>
  </si>
  <si>
    <t>Equation</t>
  </si>
  <si>
    <t>or</t>
  </si>
  <si>
    <t>y = -0.006 * x + 58.644</t>
  </si>
  <si>
    <t>Actual</t>
  </si>
  <si>
    <t>Distance</t>
  </si>
  <si>
    <t>Predicted</t>
  </si>
  <si>
    <t>Delta</t>
  </si>
  <si>
    <t>The Coefficient of Determination, which is used as an indicator of the "goodness-of-fit". It shows how many points fall on the regression line.</t>
  </si>
  <si>
    <t>Average of Winner's avg speed (km/h)</t>
  </si>
  <si>
    <t>Decade/Winner's Nationality</t>
  </si>
  <si>
    <t>Projected</t>
  </si>
  <si>
    <t>Unknown</t>
  </si>
  <si>
    <t>Team</t>
  </si>
  <si>
    <t>Denmark</t>
  </si>
  <si>
    <t>United States</t>
  </si>
  <si>
    <t>Kazakhstan</t>
  </si>
  <si>
    <t>As of 2011, the team classification is calculated by adding the times of the three best riders of each team per stage; time bonuses and penalties are ignored. In a team time trial, the team gets the time of the fifth rider of that team to cross the finish, or the last rider if there are fewer than five left for the team. If a team has fewer than three cyclists remaining, it is removed from this classification.</t>
  </si>
  <si>
    <t>Emile Georget</t>
  </si>
  <si>
    <t>Paul Duboc</t>
  </si>
  <si>
    <t>Odiel Defraeye</t>
  </si>
  <si>
    <t>Honoré Barthélemy</t>
  </si>
  <si>
    <t>Hector Heusghem</t>
  </si>
  <si>
    <t>Jean Alavoine</t>
  </si>
  <si>
    <t>Giovanni-Michele Gordini</t>
  </si>
  <si>
    <t>Victor Fontan</t>
  </si>
  <si>
    <t>Benoît Fauré</t>
  </si>
  <si>
    <t>Joseph Demuysere</t>
  </si>
  <si>
    <t>Vicente Trueba</t>
  </si>
  <si>
    <t>Rider</t>
  </si>
  <si>
    <t>René Vietto</t>
  </si>
  <si>
    <t>Félicien Vervaecke</t>
  </si>
  <si>
    <t>Julián Berrendero</t>
  </si>
  <si>
    <t>Pierre Brambilla</t>
  </si>
  <si>
    <t>Raphaël Géminiani</t>
  </si>
  <si>
    <t>Jesús Loroño</t>
  </si>
  <si>
    <t>Imerio Massignan</t>
  </si>
  <si>
    <t>Julio Jimenez</t>
  </si>
  <si>
    <t>Aurelio Gonzalez</t>
  </si>
  <si>
    <t>Pedro Torres</t>
  </si>
  <si>
    <t>Domingo Perurena</t>
  </si>
  <si>
    <t>Giancarlo Bellini</t>
  </si>
  <si>
    <t>Mariano Martínez</t>
  </si>
  <si>
    <t>Giovanni Battaglin</t>
  </si>
  <si>
    <t>Raymond Martin</t>
  </si>
  <si>
    <t>Bernard Vallet</t>
  </si>
  <si>
    <t>Robert Millar</t>
  </si>
  <si>
    <t>Luis Herrera</t>
  </si>
  <si>
    <t>Steven Rooks</t>
  </si>
  <si>
    <t>Gert-Jan Theunisse</t>
  </si>
  <si>
    <t>Thierry Claveyrolat</t>
  </si>
  <si>
    <t>Claudio Chiappucci</t>
  </si>
  <si>
    <t>Tony Rominger</t>
  </si>
  <si>
    <t>Richard Virenque</t>
  </si>
  <si>
    <t>Christophe Rinero</t>
  </si>
  <si>
    <t>Santiago Botero</t>
  </si>
  <si>
    <t>Laurent Jalabert</t>
  </si>
  <si>
    <t>Michael Rasmussen</t>
  </si>
  <si>
    <t>Mauricio Soler</t>
  </si>
  <si>
    <t>Anthony Charteau</t>
  </si>
  <si>
    <t>Samuel Sánchez</t>
  </si>
  <si>
    <t>Thomas Voeckler</t>
  </si>
  <si>
    <t>Nairo Quintana</t>
  </si>
  <si>
    <t> Poland</t>
  </si>
  <si>
    <t>Rafał Majka</t>
  </si>
  <si>
    <t>Warren Barguil</t>
  </si>
  <si>
    <t>Julian Alaphilippe</t>
  </si>
  <si>
    <t>Romain Bardet</t>
  </si>
  <si>
    <t>Tadej Pogačar</t>
  </si>
  <si>
    <t>Bernhard Kohl Carlos Sastre</t>
  </si>
  <si>
    <t>Franco Pellizotti Egoi Martínez</t>
  </si>
  <si>
    <t>Team Class Winner</t>
  </si>
  <si>
    <t>The mountains classification is the second oldest jersey awarding classification in the Tour de France. The mountains classification was added to the Tour de France in the 1933 edition and was first won by Vicente Trueba.[89][91] Prizes for the classification were first awarded in 1934.[91] During stages of the race containing climbs, points are awarded to the first riders to reach the top of each categorized climb, with points available for up to the first 10 riders, depending on the classification of the climb.</t>
  </si>
  <si>
    <t>Mountain Class Winner</t>
  </si>
  <si>
    <t>The Winner</t>
  </si>
  <si>
    <t>Points</t>
  </si>
  <si>
    <t> Fritz Schär (SUI)</t>
  </si>
  <si>
    <t> Ferdinand Kübler (SUI)</t>
  </si>
  <si>
    <t> Stan Ockers (BEL)</t>
  </si>
  <si>
    <t> Jean Forestier (FRA)</t>
  </si>
  <si>
    <t> Jean Graczyk (FRA)</t>
  </si>
  <si>
    <t> André Darrigade (FRA)</t>
  </si>
  <si>
    <t> Rudi Altig (FRG)</t>
  </si>
  <si>
    <t> Rik Van Looy (BEL)</t>
  </si>
  <si>
    <t> Jan Janssen (NED)</t>
  </si>
  <si>
    <t> Willy Planckaert (BEL)</t>
  </si>
  <si>
    <t> Franco Bitossi (ITA)</t>
  </si>
  <si>
    <t> Walter Godefroot (BEL)</t>
  </si>
  <si>
    <t> Eddy Merckx (BEL)</t>
  </si>
  <si>
    <t> Rik Van Linden (BEL)</t>
  </si>
  <si>
    <t> Herman Van Springel (BEL)</t>
  </si>
  <si>
    <t> Patrick Sercu (BEL)</t>
  </si>
  <si>
    <t> Freddy Maertens (BEL)</t>
  </si>
  <si>
    <t> Jacques Esclassan (FRA)</t>
  </si>
  <si>
    <t> Bernard Hinault (FRA)</t>
  </si>
  <si>
    <t> Rudy Pevenage (BEL)</t>
  </si>
  <si>
    <t> Sean Kelly (IRL)</t>
  </si>
  <si>
    <t> Frank Hoste (BEL)</t>
  </si>
  <si>
    <t> Eric Vanderaerden (BEL)</t>
  </si>
  <si>
    <t> Jean-Paul van Poppel (NED)</t>
  </si>
  <si>
    <t> Eddy Planckaert (BEL)</t>
  </si>
  <si>
    <t> Olaf Ludwig (GDR)</t>
  </si>
  <si>
    <t> Djamolidine Abdoujaparov (URS)</t>
  </si>
  <si>
    <t> Laurent Jalabert (FRA)</t>
  </si>
  <si>
    <t> Djamolidine Abdoujaparov (UZB)</t>
  </si>
  <si>
    <t> Erik Zabel (GER)</t>
  </si>
  <si>
    <t> Robbie McEwen (AUS)</t>
  </si>
  <si>
    <t> Baden Cooke (AUS)</t>
  </si>
  <si>
    <t> Thor Hushovd (NOR)</t>
  </si>
  <si>
    <t> Tom Boonen (BEL)</t>
  </si>
  <si>
    <t> Óscar Freire (ESP)</t>
  </si>
  <si>
    <t> Mark Cavendish (GBR)</t>
  </si>
  <si>
    <t> Alessandro Petacchi (ITA)</t>
  </si>
  <si>
    <t> Peter Sagan (SVK)</t>
  </si>
  <si>
    <t> Michael Matthews (AUS)</t>
  </si>
  <si>
    <t> Sam Bennett (IRL)</t>
  </si>
  <si>
    <t>Predicted Winner's avg speed (km/h)</t>
  </si>
  <si>
    <t>Standard Residuals</t>
  </si>
  <si>
    <t>LinearRegression Projected (km/h)</t>
  </si>
  <si>
    <t>3 MM Projected (km/h)</t>
  </si>
  <si>
    <t>6 MM Projected (km/h)</t>
  </si>
  <si>
    <t>12 MM Projected (km/h)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</si>
</sst>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 _€_-;\-* #,##0.00\ _€_-;_-* &quot;-&quot;??\ _€_-;_-@_-"/>
    <numFmt numFmtId="165" formatCode="_-* #,##0\ _€_-;\-* #,##0\ _€_-;_-* &quot;-&quot;??\ _€_-;_-@_-"/>
    <numFmt numFmtId="166" formatCode="0.0000"/>
  </numFmts>
  <fonts count="18" x14ac:knownFonts="1">
    <font>
      <sz val="11"/>
      <color theme="1"/>
      <name val="Calibri"/>
      <family val="2"/>
      <scheme val="minor"/>
    </font>
    <font>
      <sz val="11"/>
      <color theme="1"/>
      <name val="Calibri"/>
      <family val="2"/>
      <scheme val="minor"/>
    </font>
    <font>
      <b/>
      <sz val="11"/>
      <name val="Calibri Light"/>
      <family val="2"/>
      <scheme val="major"/>
    </font>
    <font>
      <sz val="11"/>
      <name val="Calibri Light"/>
      <family val="2"/>
      <scheme val="major"/>
    </font>
    <font>
      <sz val="11"/>
      <color theme="1"/>
      <name val="Calibri Light"/>
      <family val="2"/>
      <scheme val="major"/>
    </font>
    <font>
      <sz val="11"/>
      <color rgb="FF222222"/>
      <name val="Calibri Light"/>
      <family val="2"/>
      <scheme val="major"/>
    </font>
    <font>
      <sz val="11"/>
      <color rgb="FF000000"/>
      <name val="Calibri Light"/>
      <family val="2"/>
      <scheme val="major"/>
    </font>
    <font>
      <u/>
      <sz val="11"/>
      <color theme="10"/>
      <name val="Calibri"/>
      <family val="2"/>
      <scheme val="minor"/>
    </font>
    <font>
      <sz val="11"/>
      <color rgb="FF202122"/>
      <name val="Arial"/>
      <family val="2"/>
    </font>
    <font>
      <b/>
      <sz val="11"/>
      <color rgb="FF202122"/>
      <name val="Arial"/>
      <family val="2"/>
    </font>
    <font>
      <b/>
      <sz val="11"/>
      <color theme="1"/>
      <name val="Calibri"/>
      <family val="2"/>
      <scheme val="minor"/>
    </font>
    <font>
      <i/>
      <sz val="11"/>
      <color theme="1"/>
      <name val="Calibri"/>
      <family val="2"/>
      <scheme val="minor"/>
    </font>
    <font>
      <sz val="11"/>
      <color rgb="FFC00000"/>
      <name val="Calibri Light"/>
      <family val="2"/>
      <scheme val="major"/>
    </font>
    <font>
      <b/>
      <sz val="11"/>
      <color rgb="FFC00000"/>
      <name val="Calibri Light"/>
      <family val="2"/>
      <scheme val="major"/>
    </font>
    <font>
      <b/>
      <sz val="11"/>
      <color rgb="FF7030A0"/>
      <name val="Calibri Light"/>
      <family val="2"/>
      <scheme val="major"/>
    </font>
    <font>
      <sz val="11"/>
      <color rgb="FF7030A0"/>
      <name val="Calibri Light"/>
      <family val="2"/>
      <scheme val="major"/>
    </font>
    <font>
      <b/>
      <sz val="11"/>
      <color theme="7" tint="-0.249977111117893"/>
      <name val="Calibri Light"/>
      <family val="2"/>
      <scheme val="major"/>
    </font>
    <font>
      <sz val="11"/>
      <color theme="7" tint="-0.249977111117893"/>
      <name val="Calibri Light"/>
      <family val="2"/>
      <scheme val="major"/>
    </font>
  </fonts>
  <fills count="5">
    <fill>
      <patternFill patternType="none"/>
    </fill>
    <fill>
      <patternFill patternType="gray125"/>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s>
  <cellStyleXfs count="4">
    <xf numFmtId="0" fontId="0" fillId="0" borderId="0"/>
    <xf numFmtId="164" fontId="1" fillId="0" borderId="0" applyFon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cellStyleXfs>
  <cellXfs count="78">
    <xf numFmtId="0" fontId="0" fillId="0" borderId="0" xfId="0"/>
    <xf numFmtId="3" fontId="0" fillId="0" borderId="0" xfId="0" applyNumberFormat="1"/>
    <xf numFmtId="4" fontId="0" fillId="0" borderId="0" xfId="0" applyNumberFormat="1"/>
    <xf numFmtId="164" fontId="0" fillId="0" borderId="0" xfId="1" applyFont="1"/>
    <xf numFmtId="14" fontId="0" fillId="0" borderId="0" xfId="0" applyNumberFormat="1"/>
    <xf numFmtId="0" fontId="2" fillId="0" borderId="0" xfId="0" applyFont="1" applyFill="1" applyBorder="1" applyAlignment="1">
      <alignment horizontal="center" vertical="center" wrapText="1"/>
    </xf>
    <xf numFmtId="164" fontId="3" fillId="0" borderId="0" xfId="1" applyFont="1" applyFill="1" applyBorder="1"/>
    <xf numFmtId="164" fontId="4" fillId="0" borderId="0" xfId="1" applyFont="1" applyFill="1" applyBorder="1"/>
    <xf numFmtId="0" fontId="4" fillId="0" borderId="0" xfId="0" applyFont="1" applyFill="1" applyBorder="1"/>
    <xf numFmtId="14" fontId="4" fillId="0" borderId="0" xfId="0" applyNumberFormat="1" applyFont="1" applyFill="1" applyBorder="1"/>
    <xf numFmtId="0" fontId="2" fillId="0" borderId="0" xfId="0" applyFont="1" applyFill="1" applyBorder="1" applyAlignment="1">
      <alignment horizontal="left" vertical="center" wrapText="1"/>
    </xf>
    <xf numFmtId="14" fontId="4" fillId="0" borderId="0" xfId="0" applyNumberFormat="1" applyFont="1" applyFill="1" applyBorder="1" applyAlignment="1">
      <alignment horizontal="right"/>
    </xf>
    <xf numFmtId="0" fontId="4" fillId="0" borderId="0" xfId="0" applyFont="1"/>
    <xf numFmtId="0" fontId="5" fillId="0" borderId="0" xfId="0" applyFont="1"/>
    <xf numFmtId="0" fontId="4" fillId="0" borderId="0" xfId="0" quotePrefix="1" applyFont="1"/>
    <xf numFmtId="164" fontId="6" fillId="0" borderId="0" xfId="1" applyFont="1" applyFill="1" applyBorder="1"/>
    <xf numFmtId="165" fontId="4" fillId="0" borderId="0" xfId="1" applyNumberFormat="1" applyFont="1" applyFill="1" applyBorder="1"/>
    <xf numFmtId="165" fontId="0" fillId="0" borderId="0" xfId="1" applyNumberFormat="1" applyFont="1"/>
    <xf numFmtId="0" fontId="1" fillId="0" borderId="0" xfId="0" applyFont="1"/>
    <xf numFmtId="0" fontId="1" fillId="0" borderId="0" xfId="0" applyFont="1" applyAlignment="1"/>
    <xf numFmtId="0" fontId="0" fillId="0" borderId="0" xfId="0" applyFill="1"/>
    <xf numFmtId="0" fontId="0" fillId="0" borderId="0" xfId="0" applyFont="1" applyFill="1" applyAlignment="1"/>
    <xf numFmtId="0" fontId="8" fillId="0" borderId="0" xfId="0" applyFont="1" applyFill="1" applyAlignment="1">
      <alignment horizontal="center" vertical="center"/>
    </xf>
    <xf numFmtId="0" fontId="9" fillId="0" borderId="0" xfId="0" applyFont="1" applyFill="1" applyAlignment="1">
      <alignment horizontal="center" vertical="center"/>
    </xf>
    <xf numFmtId="0" fontId="1" fillId="0" borderId="0" xfId="0" applyFont="1" applyFill="1"/>
    <xf numFmtId="0" fontId="1" fillId="0" borderId="0" xfId="0" applyFont="1" applyFill="1" applyAlignment="1"/>
    <xf numFmtId="0" fontId="7" fillId="0" borderId="0" xfId="2" applyFont="1" applyFill="1" applyAlignment="1">
      <alignment horizontal="center" vertical="center"/>
    </xf>
    <xf numFmtId="0" fontId="8" fillId="0" borderId="0" xfId="0" applyFont="1" applyFill="1" applyAlignment="1">
      <alignment vertical="center"/>
    </xf>
    <xf numFmtId="164" fontId="3" fillId="0" borderId="0" xfId="1" applyFont="1" applyFill="1" applyBorder="1" applyAlignment="1">
      <alignment horizontal="right"/>
    </xf>
    <xf numFmtId="164" fontId="6" fillId="0" borderId="0" xfId="1" applyFont="1" applyAlignment="1">
      <alignment horizontal="right"/>
    </xf>
    <xf numFmtId="164" fontId="0" fillId="0" borderId="0" xfId="1" applyFont="1" applyAlignment="1">
      <alignment horizontal="right"/>
    </xf>
    <xf numFmtId="164" fontId="3" fillId="0" borderId="0" xfId="1" applyFont="1" applyFill="1" applyBorder="1" applyAlignment="1"/>
    <xf numFmtId="164" fontId="3" fillId="0" borderId="0" xfId="1" applyFont="1" applyFill="1" applyBorder="1" applyAlignment="1">
      <alignment vertical="center" wrapText="1"/>
    </xf>
    <xf numFmtId="164" fontId="0" fillId="0" borderId="0" xfId="1" applyFont="1" applyAlignment="1"/>
    <xf numFmtId="0" fontId="0" fillId="0" borderId="0" xfId="0" applyFill="1" applyBorder="1" applyAlignment="1"/>
    <xf numFmtId="0" fontId="0" fillId="0" borderId="1" xfId="0" applyFill="1" applyBorder="1" applyAlignment="1"/>
    <xf numFmtId="0" fontId="11" fillId="0" borderId="2" xfId="0" applyFont="1" applyFill="1" applyBorder="1" applyAlignment="1">
      <alignment horizontal="center"/>
    </xf>
    <xf numFmtId="0" fontId="11" fillId="0" borderId="2" xfId="0" applyFont="1" applyFill="1" applyBorder="1" applyAlignment="1">
      <alignment horizontal="centerContinuous"/>
    </xf>
    <xf numFmtId="0" fontId="0" fillId="2" borderId="0" xfId="0" applyFill="1" applyBorder="1" applyAlignment="1"/>
    <xf numFmtId="0" fontId="0" fillId="0" borderId="0" xfId="0" applyAlignment="1">
      <alignment horizontal="center"/>
    </xf>
    <xf numFmtId="0" fontId="10" fillId="0" borderId="1" xfId="0" applyFont="1" applyBorder="1"/>
    <xf numFmtId="43" fontId="0" fillId="0" borderId="0" xfId="0" applyNumberFormat="1"/>
    <xf numFmtId="10" fontId="0" fillId="0" borderId="0" xfId="3" applyNumberFormat="1" applyFont="1"/>
    <xf numFmtId="1" fontId="2" fillId="0" borderId="0" xfId="1" applyNumberFormat="1" applyFont="1" applyFill="1" applyBorder="1" applyAlignment="1">
      <alignment horizontal="center" vertical="center" wrapText="1"/>
    </xf>
    <xf numFmtId="1" fontId="0" fillId="0" borderId="0" xfId="1" applyNumberFormat="1" applyFont="1" applyAlignment="1">
      <alignment horizontal="center"/>
    </xf>
    <xf numFmtId="2" fontId="0" fillId="0" borderId="0" xfId="0" applyNumberFormat="1" applyFill="1" applyBorder="1" applyAlignment="1"/>
    <xf numFmtId="2" fontId="0" fillId="0" borderId="0" xfId="0" applyNumberFormat="1"/>
    <xf numFmtId="0" fontId="0" fillId="0" borderId="0" xfId="0" applyAlignment="1">
      <alignment horizontal="left"/>
    </xf>
    <xf numFmtId="0" fontId="10" fillId="3" borderId="3" xfId="0" applyFont="1" applyFill="1" applyBorder="1"/>
    <xf numFmtId="165" fontId="6" fillId="0" borderId="0" xfId="1" applyNumberFormat="1" applyFont="1" applyFill="1" applyBorder="1"/>
    <xf numFmtId="164" fontId="3" fillId="0" borderId="0" xfId="1" applyNumberFormat="1" applyFont="1" applyFill="1" applyBorder="1" applyAlignment="1"/>
    <xf numFmtId="164" fontId="3" fillId="0" borderId="0" xfId="1" applyNumberFormat="1" applyFont="1" applyFill="1" applyBorder="1" applyAlignment="1">
      <alignment vertical="center" wrapText="1"/>
    </xf>
    <xf numFmtId="164" fontId="3" fillId="0" borderId="0" xfId="1" applyNumberFormat="1" applyFont="1" applyFill="1" applyBorder="1" applyAlignment="1">
      <alignment horizontal="right"/>
    </xf>
    <xf numFmtId="164" fontId="6" fillId="0" borderId="0" xfId="1" applyNumberFormat="1" applyFont="1" applyAlignment="1">
      <alignment horizontal="right"/>
    </xf>
    <xf numFmtId="164" fontId="0" fillId="0" borderId="0" xfId="1" applyNumberFormat="1" applyFont="1" applyAlignment="1">
      <alignment horizontal="right"/>
    </xf>
    <xf numFmtId="164" fontId="0" fillId="0" borderId="0" xfId="0" applyNumberFormat="1"/>
    <xf numFmtId="165" fontId="0" fillId="0" borderId="0" xfId="0" applyNumberFormat="1" applyAlignment="1">
      <alignment horizontal="center"/>
    </xf>
    <xf numFmtId="0" fontId="0" fillId="0" borderId="0" xfId="0" applyFont="1"/>
    <xf numFmtId="0" fontId="4" fillId="0" borderId="0" xfId="0" applyFont="1" applyFill="1" applyBorder="1" applyAlignment="1"/>
    <xf numFmtId="164" fontId="12" fillId="0" borderId="0" xfId="1" applyNumberFormat="1" applyFont="1" applyFill="1" applyBorder="1" applyAlignment="1">
      <alignment vertical="center" wrapText="1"/>
    </xf>
    <xf numFmtId="165" fontId="12" fillId="0" borderId="0" xfId="1" applyNumberFormat="1" applyFont="1" applyFill="1" applyBorder="1"/>
    <xf numFmtId="0" fontId="10" fillId="3" borderId="0" xfId="0" applyFont="1" applyFill="1" applyBorder="1"/>
    <xf numFmtId="0" fontId="13" fillId="0" borderId="0" xfId="0" applyFont="1" applyFill="1" applyBorder="1" applyAlignment="1">
      <alignment horizontal="left" vertical="center" wrapText="1"/>
    </xf>
    <xf numFmtId="0" fontId="14" fillId="0" borderId="0" xfId="0" applyFont="1" applyFill="1" applyBorder="1" applyAlignment="1">
      <alignment horizontal="left" vertical="center" wrapText="1"/>
    </xf>
    <xf numFmtId="164" fontId="15" fillId="0" borderId="0" xfId="1" applyNumberFormat="1" applyFont="1" applyFill="1" applyBorder="1" applyAlignment="1">
      <alignment vertical="center" wrapText="1"/>
    </xf>
    <xf numFmtId="165" fontId="15" fillId="0" borderId="0" xfId="1" applyNumberFormat="1" applyFont="1" applyFill="1" applyBorder="1"/>
    <xf numFmtId="0" fontId="0" fillId="0" borderId="0" xfId="0" applyAlignment="1"/>
    <xf numFmtId="2" fontId="3" fillId="0" borderId="0" xfId="1" applyNumberFormat="1" applyFont="1" applyFill="1" applyBorder="1" applyAlignment="1"/>
    <xf numFmtId="0" fontId="13" fillId="0" borderId="0" xfId="0" applyNumberFormat="1" applyFont="1" applyFill="1" applyBorder="1" applyAlignment="1">
      <alignment horizontal="left" vertical="center" wrapText="1"/>
    </xf>
    <xf numFmtId="0" fontId="14" fillId="0" borderId="0" xfId="0" applyNumberFormat="1" applyFont="1" applyFill="1" applyBorder="1" applyAlignment="1">
      <alignment horizontal="left" vertical="center" wrapText="1"/>
    </xf>
    <xf numFmtId="0" fontId="2" fillId="0" borderId="0" xfId="0" applyNumberFormat="1" applyFont="1" applyFill="1" applyBorder="1" applyAlignment="1">
      <alignment horizontal="left" vertical="center" wrapText="1"/>
    </xf>
    <xf numFmtId="0" fontId="2" fillId="4" borderId="0" xfId="0" applyFont="1" applyFill="1" applyBorder="1" applyAlignment="1">
      <alignment horizontal="center" vertical="center" wrapText="1"/>
    </xf>
    <xf numFmtId="0" fontId="16" fillId="0" borderId="0" xfId="0" applyFont="1" applyFill="1" applyBorder="1" applyAlignment="1">
      <alignment horizontal="left" vertical="center" wrapText="1"/>
    </xf>
    <xf numFmtId="0" fontId="16" fillId="0" borderId="0" xfId="0" applyNumberFormat="1" applyFont="1" applyFill="1" applyBorder="1" applyAlignment="1">
      <alignment horizontal="left" vertical="center" wrapText="1"/>
    </xf>
    <xf numFmtId="164" fontId="17" fillId="0" borderId="0" xfId="1" applyNumberFormat="1" applyFont="1" applyFill="1" applyBorder="1" applyAlignment="1">
      <alignment vertical="center" wrapText="1"/>
    </xf>
    <xf numFmtId="165" fontId="17" fillId="0" borderId="0" xfId="1" applyNumberFormat="1" applyFont="1" applyFill="1" applyBorder="1"/>
    <xf numFmtId="164" fontId="17" fillId="0" borderId="0" xfId="1" applyFont="1" applyFill="1" applyBorder="1" applyAlignment="1">
      <alignment vertical="center" wrapText="1"/>
    </xf>
    <xf numFmtId="166" fontId="0" fillId="0" borderId="0" xfId="0" applyNumberFormat="1" applyFill="1" applyBorder="1" applyAlignment="1"/>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Winner's avg speed (km/h)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Visualizations!$B$1</c:f>
              <c:strCache>
                <c:ptCount val="1"/>
                <c:pt idx="0">
                  <c:v>Average of Winner's avg speed (km/h)</c:v>
                </c:pt>
              </c:strCache>
            </c:strRef>
          </c:tx>
          <c:spPr>
            <a:solidFill>
              <a:schemeClr val="accent1"/>
            </a:solidFill>
            <a:ln>
              <a:noFill/>
            </a:ln>
            <a:effectLst/>
          </c:spPr>
          <c:invertIfNegative val="0"/>
          <c:trendline>
            <c:spPr>
              <a:ln w="34925" cap="rnd">
                <a:solidFill>
                  <a:schemeClr val="accent2"/>
                </a:solidFill>
                <a:prstDash val="solid"/>
              </a:ln>
              <a:effectLst/>
            </c:spPr>
            <c:trendlineType val="linear"/>
            <c:dispRSqr val="1"/>
            <c:dispEq val="1"/>
            <c:trendlineLbl>
              <c:layout>
                <c:manualLayout>
                  <c:x val="-0.28427918732380675"/>
                  <c:y val="-4.8123620309050777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Visualizations!$A$2:$A$14</c:f>
              <c:numCache>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Cache>
            </c:numRef>
          </c:cat>
          <c:val>
            <c:numRef>
              <c:f>Visualizations!$B$2:$B$14</c:f>
              <c:numCache>
                <c:formatCode>0.00</c:formatCode>
                <c:ptCount val="13"/>
                <c:pt idx="0">
                  <c:v>26.912857142857145</c:v>
                </c:pt>
                <c:pt idx="1">
                  <c:v>26.966666666666669</c:v>
                </c:pt>
                <c:pt idx="2">
                  <c:v>25.451000000000001</c:v>
                </c:pt>
                <c:pt idx="3">
                  <c:v>30.306000000000001</c:v>
                </c:pt>
                <c:pt idx="4">
                  <c:v>32.323333333333331</c:v>
                </c:pt>
                <c:pt idx="5">
                  <c:v>34.341000000000008</c:v>
                </c:pt>
                <c:pt idx="6">
                  <c:v>35.944999999999993</c:v>
                </c:pt>
                <c:pt idx="7">
                  <c:v>35.527000000000001</c:v>
                </c:pt>
                <c:pt idx="8">
                  <c:v>37.056999999999995</c:v>
                </c:pt>
                <c:pt idx="9">
                  <c:v>39.15</c:v>
                </c:pt>
                <c:pt idx="10">
                  <c:v>40.322000000000003</c:v>
                </c:pt>
                <c:pt idx="11">
                  <c:v>40.131599999999999</c:v>
                </c:pt>
                <c:pt idx="12">
                  <c:v>39.6</c:v>
                </c:pt>
              </c:numCache>
            </c:numRef>
          </c:val>
          <c:extLst>
            <c:ext xmlns:c16="http://schemas.microsoft.com/office/drawing/2014/chart" uri="{C3380CC4-5D6E-409C-BE32-E72D297353CC}">
              <c16:uniqueId val="{00000000-B4D9-45E5-956E-150DDE3F1CF0}"/>
            </c:ext>
          </c:extLst>
        </c:ser>
        <c:dLbls>
          <c:showLegendKey val="0"/>
          <c:showVal val="0"/>
          <c:showCatName val="0"/>
          <c:showSerName val="0"/>
          <c:showPercent val="0"/>
          <c:showBubbleSize val="0"/>
        </c:dLbls>
        <c:gapWidth val="219"/>
        <c:overlap val="-27"/>
        <c:axId val="846870512"/>
        <c:axId val="846869200"/>
      </c:barChart>
      <c:catAx>
        <c:axId val="84687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69200"/>
        <c:crosses val="autoZero"/>
        <c:auto val="1"/>
        <c:lblAlgn val="ctr"/>
        <c:lblOffset val="100"/>
        <c:noMultiLvlLbl val="0"/>
      </c:catAx>
      <c:valAx>
        <c:axId val="846869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70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Winner's Average</a:t>
            </a:r>
            <a:r>
              <a:rPr lang="en-US" baseline="0"/>
              <a:t> Speed x </a:t>
            </a:r>
            <a:r>
              <a:rPr lang="en-US"/>
              <a:t>Total distance (km)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Visualizations!$G$1</c:f>
              <c:strCache>
                <c:ptCount val="1"/>
                <c:pt idx="0">
                  <c:v> Total distance (km) </c:v>
                </c:pt>
              </c:strCache>
            </c:strRef>
          </c:tx>
          <c:spPr>
            <a:ln w="1905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rgbClr val="C00000"/>
                </a:solidFill>
                <a:ln w="22225">
                  <a:solidFill>
                    <a:srgbClr val="C00000"/>
                  </a:solidFill>
                </a:ln>
                <a:effectLst/>
              </c:spPr>
            </c:marker>
            <c:bubble3D val="0"/>
            <c:extLst>
              <c:ext xmlns:c16="http://schemas.microsoft.com/office/drawing/2014/chart" uri="{C3380CC4-5D6E-409C-BE32-E72D297353CC}">
                <c16:uniqueId val="{00000004-CC3F-4865-A083-96C910F460EE}"/>
              </c:ext>
            </c:extLst>
          </c:dPt>
          <c:dPt>
            <c:idx val="1"/>
            <c:marker>
              <c:symbol val="circle"/>
              <c:size val="5"/>
              <c:spPr>
                <a:solidFill>
                  <a:srgbClr val="C00000"/>
                </a:solidFill>
                <a:ln w="22225">
                  <a:solidFill>
                    <a:srgbClr val="C00000"/>
                  </a:solidFill>
                </a:ln>
                <a:effectLst/>
              </c:spPr>
            </c:marker>
            <c:bubble3D val="0"/>
            <c:extLst>
              <c:ext xmlns:c16="http://schemas.microsoft.com/office/drawing/2014/chart" uri="{C3380CC4-5D6E-409C-BE32-E72D297353CC}">
                <c16:uniqueId val="{00000005-CC3F-4865-A083-96C910F460EE}"/>
              </c:ext>
            </c:extLst>
          </c:dPt>
          <c:dPt>
            <c:idx val="2"/>
            <c:marker>
              <c:symbol val="circle"/>
              <c:size val="5"/>
              <c:spPr>
                <a:solidFill>
                  <a:srgbClr val="C00000"/>
                </a:solidFill>
                <a:ln w="22225">
                  <a:solidFill>
                    <a:srgbClr val="C00000"/>
                  </a:solidFill>
                </a:ln>
                <a:effectLst/>
              </c:spPr>
            </c:marker>
            <c:bubble3D val="0"/>
            <c:spPr>
              <a:ln w="19050" cap="rnd">
                <a:noFill/>
                <a:round/>
              </a:ln>
              <a:effectLst/>
            </c:spPr>
            <c:extLst>
              <c:ext xmlns:c16="http://schemas.microsoft.com/office/drawing/2014/chart" uri="{C3380CC4-5D6E-409C-BE32-E72D297353CC}">
                <c16:uniqueId val="{00000003-CC3F-4865-A083-96C910F460EE}"/>
              </c:ext>
            </c:extLst>
          </c:dPt>
          <c:dPt>
            <c:idx val="3"/>
            <c:marker>
              <c:symbol val="circle"/>
              <c:size val="5"/>
              <c:spPr>
                <a:solidFill>
                  <a:srgbClr val="7030A0"/>
                </a:solidFill>
                <a:ln w="9525">
                  <a:solidFill>
                    <a:srgbClr val="7030A0"/>
                  </a:solidFill>
                </a:ln>
                <a:effectLst/>
              </c:spPr>
            </c:marker>
            <c:bubble3D val="0"/>
            <c:extLst>
              <c:ext xmlns:c16="http://schemas.microsoft.com/office/drawing/2014/chart" uri="{C3380CC4-5D6E-409C-BE32-E72D297353CC}">
                <c16:uniqueId val="{0000000C-CC3F-4865-A083-96C910F460EE}"/>
              </c:ext>
            </c:extLst>
          </c:dPt>
          <c:dPt>
            <c:idx val="12"/>
            <c:marker>
              <c:symbol val="circle"/>
              <c:size val="5"/>
              <c:spPr>
                <a:solidFill>
                  <a:srgbClr val="7030A0"/>
                </a:solidFill>
                <a:ln w="9525">
                  <a:solidFill>
                    <a:srgbClr val="7030A0"/>
                  </a:solidFill>
                </a:ln>
                <a:effectLst/>
              </c:spPr>
            </c:marker>
            <c:bubble3D val="0"/>
            <c:extLst>
              <c:ext xmlns:c16="http://schemas.microsoft.com/office/drawing/2014/chart" uri="{C3380CC4-5D6E-409C-BE32-E72D297353CC}">
                <c16:uniqueId val="{00000009-CC3F-4865-A083-96C910F460EE}"/>
              </c:ext>
            </c:extLst>
          </c:dPt>
          <c:dPt>
            <c:idx val="13"/>
            <c:marker>
              <c:symbol val="circle"/>
              <c:size val="5"/>
              <c:spPr>
                <a:solidFill>
                  <a:srgbClr val="7030A0"/>
                </a:solidFill>
                <a:ln w="9525">
                  <a:solidFill>
                    <a:srgbClr val="7030A0"/>
                  </a:solidFill>
                </a:ln>
                <a:effectLst/>
              </c:spPr>
            </c:marker>
            <c:bubble3D val="0"/>
            <c:extLst>
              <c:ext xmlns:c16="http://schemas.microsoft.com/office/drawing/2014/chart" uri="{C3380CC4-5D6E-409C-BE32-E72D297353CC}">
                <c16:uniqueId val="{0000000A-CC3F-4865-A083-96C910F460EE}"/>
              </c:ext>
            </c:extLst>
          </c:dPt>
          <c:dPt>
            <c:idx val="14"/>
            <c:marker>
              <c:symbol val="circle"/>
              <c:size val="5"/>
              <c:spPr>
                <a:solidFill>
                  <a:srgbClr val="7030A0"/>
                </a:solidFill>
                <a:ln w="9525">
                  <a:solidFill>
                    <a:srgbClr val="7030A0"/>
                  </a:solidFill>
                </a:ln>
                <a:effectLst/>
              </c:spPr>
            </c:marker>
            <c:bubble3D val="0"/>
            <c:extLst>
              <c:ext xmlns:c16="http://schemas.microsoft.com/office/drawing/2014/chart" uri="{C3380CC4-5D6E-409C-BE32-E72D297353CC}">
                <c16:uniqueId val="{0000000B-CC3F-4865-A083-96C910F460EE}"/>
              </c:ext>
            </c:extLst>
          </c:dPt>
          <c:dPt>
            <c:idx val="15"/>
            <c:marker>
              <c:symbol val="circle"/>
              <c:size val="5"/>
              <c:spPr>
                <a:solidFill>
                  <a:srgbClr val="7030A0"/>
                </a:solidFill>
                <a:ln w="9525">
                  <a:solidFill>
                    <a:srgbClr val="7030A0"/>
                  </a:solidFill>
                </a:ln>
                <a:effectLst/>
              </c:spPr>
            </c:marker>
            <c:bubble3D val="0"/>
            <c:extLst>
              <c:ext xmlns:c16="http://schemas.microsoft.com/office/drawing/2014/chart" uri="{C3380CC4-5D6E-409C-BE32-E72D297353CC}">
                <c16:uniqueId val="{00000008-CC3F-4865-A083-96C910F460EE}"/>
              </c:ext>
            </c:extLst>
          </c:dPt>
          <c:dPt>
            <c:idx val="16"/>
            <c:marker>
              <c:symbol val="circle"/>
              <c:size val="5"/>
              <c:spPr>
                <a:solidFill>
                  <a:srgbClr val="7030A0"/>
                </a:solidFill>
                <a:ln w="9525">
                  <a:solidFill>
                    <a:schemeClr val="accent1"/>
                  </a:solidFill>
                </a:ln>
                <a:effectLst/>
              </c:spPr>
            </c:marker>
            <c:bubble3D val="0"/>
            <c:extLst>
              <c:ext xmlns:c16="http://schemas.microsoft.com/office/drawing/2014/chart" uri="{C3380CC4-5D6E-409C-BE32-E72D297353CC}">
                <c16:uniqueId val="{0000000F-0E73-4DE0-ADEE-64C83C572D85}"/>
              </c:ext>
            </c:extLst>
          </c:dPt>
          <c:dPt>
            <c:idx val="17"/>
            <c:marker>
              <c:symbol val="circle"/>
              <c:size val="5"/>
              <c:spPr>
                <a:solidFill>
                  <a:srgbClr val="7030A0"/>
                </a:solidFill>
                <a:ln w="9525">
                  <a:solidFill>
                    <a:srgbClr val="7030A0"/>
                  </a:solidFill>
                </a:ln>
                <a:effectLst/>
              </c:spPr>
            </c:marker>
            <c:bubble3D val="0"/>
            <c:extLst>
              <c:ext xmlns:c16="http://schemas.microsoft.com/office/drawing/2014/chart" uri="{C3380CC4-5D6E-409C-BE32-E72D297353CC}">
                <c16:uniqueId val="{0000000D-CC3F-4865-A083-96C910F460EE}"/>
              </c:ext>
            </c:extLst>
          </c:dPt>
          <c:dPt>
            <c:idx val="18"/>
            <c:marker>
              <c:symbol val="circle"/>
              <c:size val="5"/>
              <c:spPr>
                <a:solidFill>
                  <a:srgbClr val="7030A0"/>
                </a:solidFill>
                <a:ln w="9525">
                  <a:solidFill>
                    <a:srgbClr val="7030A0"/>
                  </a:solidFill>
                </a:ln>
                <a:effectLst/>
              </c:spPr>
            </c:marker>
            <c:bubble3D val="0"/>
            <c:extLst>
              <c:ext xmlns:c16="http://schemas.microsoft.com/office/drawing/2014/chart" uri="{C3380CC4-5D6E-409C-BE32-E72D297353CC}">
                <c16:uniqueId val="{00000007-CC3F-4865-A083-96C910F460EE}"/>
              </c:ext>
            </c:extLst>
          </c:dPt>
          <c:dPt>
            <c:idx val="19"/>
            <c:marker>
              <c:symbol val="circle"/>
              <c:size val="5"/>
              <c:spPr>
                <a:solidFill>
                  <a:srgbClr val="7030A0"/>
                </a:solidFill>
                <a:ln w="9525">
                  <a:solidFill>
                    <a:srgbClr val="7030A0"/>
                  </a:solidFill>
                </a:ln>
                <a:effectLst/>
              </c:spPr>
            </c:marker>
            <c:bubble3D val="0"/>
            <c:spPr>
              <a:ln w="19050" cap="rnd">
                <a:noFill/>
                <a:round/>
              </a:ln>
              <a:effectLst/>
            </c:spPr>
            <c:extLst>
              <c:ext xmlns:c16="http://schemas.microsoft.com/office/drawing/2014/chart" uri="{C3380CC4-5D6E-409C-BE32-E72D297353CC}">
                <c16:uniqueId val="{00000006-CC3F-4865-A083-96C910F460EE}"/>
              </c:ext>
            </c:extLst>
          </c:dPt>
          <c:trendline>
            <c:spPr>
              <a:ln w="34925" cap="rnd">
                <a:solidFill>
                  <a:schemeClr val="accent2"/>
                </a:solidFill>
                <a:prstDash val="dash"/>
              </a:ln>
              <a:effectLst/>
            </c:spPr>
            <c:trendlineType val="exp"/>
            <c:dispRSqr val="1"/>
            <c:dispEq val="0"/>
            <c:trendlineLbl>
              <c:layout>
                <c:manualLayout>
                  <c:x val="-5.9358923884514435E-2"/>
                  <c:y val="0.14394393409157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Visualizations!$F$2:$F$108</c:f>
              <c:numCache>
                <c:formatCode>_-* #,##0.00\ _€_-;\-* #,##0.00\ _€_-;_-* "-"??\ _€_-;_-@_-</c:formatCode>
                <c:ptCount val="107"/>
                <c:pt idx="0">
                  <c:v>25.68</c:v>
                </c:pt>
                <c:pt idx="1">
                  <c:v>25.27</c:v>
                </c:pt>
                <c:pt idx="2">
                  <c:v>27.11</c:v>
                </c:pt>
                <c:pt idx="3">
                  <c:v>24.46</c:v>
                </c:pt>
                <c:pt idx="4">
                  <c:v>28.47</c:v>
                </c:pt>
                <c:pt idx="5">
                  <c:v>28.74</c:v>
                </c:pt>
                <c:pt idx="6">
                  <c:v>28.66</c:v>
                </c:pt>
                <c:pt idx="7">
                  <c:v>29.1</c:v>
                </c:pt>
                <c:pt idx="8">
                  <c:v>27.32</c:v>
                </c:pt>
                <c:pt idx="9">
                  <c:v>27.76</c:v>
                </c:pt>
                <c:pt idx="10">
                  <c:v>26.72</c:v>
                </c:pt>
                <c:pt idx="11">
                  <c:v>26.84</c:v>
                </c:pt>
                <c:pt idx="12">
                  <c:v>24.06</c:v>
                </c:pt>
                <c:pt idx="13">
                  <c:v>24.07</c:v>
                </c:pt>
                <c:pt idx="14">
                  <c:v>24.72</c:v>
                </c:pt>
                <c:pt idx="15">
                  <c:v>24.2</c:v>
                </c:pt>
                <c:pt idx="16">
                  <c:v>24.23</c:v>
                </c:pt>
                <c:pt idx="17">
                  <c:v>24.25</c:v>
                </c:pt>
                <c:pt idx="18">
                  <c:v>24.82</c:v>
                </c:pt>
                <c:pt idx="19">
                  <c:v>24.28</c:v>
                </c:pt>
                <c:pt idx="20">
                  <c:v>27.22</c:v>
                </c:pt>
                <c:pt idx="21">
                  <c:v>28.4</c:v>
                </c:pt>
                <c:pt idx="22">
                  <c:v>28.32</c:v>
                </c:pt>
                <c:pt idx="23">
                  <c:v>28</c:v>
                </c:pt>
                <c:pt idx="24">
                  <c:v>28.74</c:v>
                </c:pt>
                <c:pt idx="25">
                  <c:v>29.05</c:v>
                </c:pt>
                <c:pt idx="26">
                  <c:v>29.82</c:v>
                </c:pt>
                <c:pt idx="27">
                  <c:v>30.36</c:v>
                </c:pt>
                <c:pt idx="28">
                  <c:v>30.65</c:v>
                </c:pt>
                <c:pt idx="29">
                  <c:v>31.11</c:v>
                </c:pt>
                <c:pt idx="30">
                  <c:v>31.77</c:v>
                </c:pt>
                <c:pt idx="31">
                  <c:v>31.57</c:v>
                </c:pt>
                <c:pt idx="32">
                  <c:v>31.99</c:v>
                </c:pt>
                <c:pt idx="33">
                  <c:v>31.41</c:v>
                </c:pt>
                <c:pt idx="34">
                  <c:v>33.44</c:v>
                </c:pt>
                <c:pt idx="35">
                  <c:v>32.119999999999997</c:v>
                </c:pt>
                <c:pt idx="36">
                  <c:v>32.78</c:v>
                </c:pt>
                <c:pt idx="37">
                  <c:v>32.950000000000003</c:v>
                </c:pt>
                <c:pt idx="38">
                  <c:v>32.229999999999997</c:v>
                </c:pt>
                <c:pt idx="39">
                  <c:v>34.590000000000003</c:v>
                </c:pt>
                <c:pt idx="40">
                  <c:v>33.229999999999997</c:v>
                </c:pt>
                <c:pt idx="41">
                  <c:v>34.450000000000003</c:v>
                </c:pt>
                <c:pt idx="42">
                  <c:v>36.270000000000003</c:v>
                </c:pt>
                <c:pt idx="43">
                  <c:v>34.520000000000003</c:v>
                </c:pt>
                <c:pt idx="44">
                  <c:v>36.92</c:v>
                </c:pt>
                <c:pt idx="45">
                  <c:v>35.47</c:v>
                </c:pt>
                <c:pt idx="46">
                  <c:v>37.21</c:v>
                </c:pt>
                <c:pt idx="47">
                  <c:v>36.03</c:v>
                </c:pt>
                <c:pt idx="48">
                  <c:v>37.32</c:v>
                </c:pt>
                <c:pt idx="49">
                  <c:v>37.090000000000003</c:v>
                </c:pt>
                <c:pt idx="50">
                  <c:v>35.42</c:v>
                </c:pt>
                <c:pt idx="51">
                  <c:v>35.89</c:v>
                </c:pt>
                <c:pt idx="52">
                  <c:v>36.76</c:v>
                </c:pt>
                <c:pt idx="53">
                  <c:v>34.76</c:v>
                </c:pt>
                <c:pt idx="54">
                  <c:v>33.56</c:v>
                </c:pt>
                <c:pt idx="55">
                  <c:v>35.409999999999997</c:v>
                </c:pt>
                <c:pt idx="56">
                  <c:v>35.590000000000003</c:v>
                </c:pt>
                <c:pt idx="57">
                  <c:v>38.08</c:v>
                </c:pt>
                <c:pt idx="58">
                  <c:v>35.51</c:v>
                </c:pt>
                <c:pt idx="59">
                  <c:v>33.409999999999997</c:v>
                </c:pt>
                <c:pt idx="60">
                  <c:v>35.24</c:v>
                </c:pt>
                <c:pt idx="61">
                  <c:v>34.909999999999997</c:v>
                </c:pt>
                <c:pt idx="62">
                  <c:v>34.520000000000003</c:v>
                </c:pt>
                <c:pt idx="63">
                  <c:v>35.42</c:v>
                </c:pt>
                <c:pt idx="64">
                  <c:v>36.08</c:v>
                </c:pt>
                <c:pt idx="65">
                  <c:v>36.51</c:v>
                </c:pt>
                <c:pt idx="66">
                  <c:v>35.14</c:v>
                </c:pt>
                <c:pt idx="67">
                  <c:v>38.96</c:v>
                </c:pt>
                <c:pt idx="68">
                  <c:v>38.06</c:v>
                </c:pt>
                <c:pt idx="69">
                  <c:v>36.229999999999997</c:v>
                </c:pt>
                <c:pt idx="70">
                  <c:v>35.880000000000003</c:v>
                </c:pt>
                <c:pt idx="71">
                  <c:v>36.229999999999997</c:v>
                </c:pt>
                <c:pt idx="72">
                  <c:v>37.020000000000003</c:v>
                </c:pt>
                <c:pt idx="73">
                  <c:v>36.65</c:v>
                </c:pt>
                <c:pt idx="74">
                  <c:v>38.909999999999997</c:v>
                </c:pt>
                <c:pt idx="75">
                  <c:v>37.49</c:v>
                </c:pt>
                <c:pt idx="76">
                  <c:v>38.26</c:v>
                </c:pt>
                <c:pt idx="77">
                  <c:v>38.75</c:v>
                </c:pt>
                <c:pt idx="78">
                  <c:v>39.5</c:v>
                </c:pt>
                <c:pt idx="79">
                  <c:v>38.71</c:v>
                </c:pt>
                <c:pt idx="80">
                  <c:v>38.380000000000003</c:v>
                </c:pt>
                <c:pt idx="81">
                  <c:v>39.19</c:v>
                </c:pt>
                <c:pt idx="82">
                  <c:v>39.229999999999997</c:v>
                </c:pt>
                <c:pt idx="83">
                  <c:v>39.229999999999997</c:v>
                </c:pt>
                <c:pt idx="84">
                  <c:v>39.979999999999997</c:v>
                </c:pt>
                <c:pt idx="85">
                  <c:v>40.270000000000003</c:v>
                </c:pt>
                <c:pt idx="86">
                  <c:v>39.56</c:v>
                </c:pt>
                <c:pt idx="87">
                  <c:v>40.020000000000003</c:v>
                </c:pt>
                <c:pt idx="88">
                  <c:v>39.93</c:v>
                </c:pt>
                <c:pt idx="89">
                  <c:v>40.94</c:v>
                </c:pt>
                <c:pt idx="90">
                  <c:v>40.549999999999997</c:v>
                </c:pt>
                <c:pt idx="91">
                  <c:v>41.65</c:v>
                </c:pt>
                <c:pt idx="92">
                  <c:v>40.78</c:v>
                </c:pt>
                <c:pt idx="93">
                  <c:v>38.979999999999997</c:v>
                </c:pt>
                <c:pt idx="94">
                  <c:v>40.5</c:v>
                </c:pt>
                <c:pt idx="95">
                  <c:v>40.31</c:v>
                </c:pt>
                <c:pt idx="96">
                  <c:v>39.590000000000003</c:v>
                </c:pt>
                <c:pt idx="97">
                  <c:v>39.79</c:v>
                </c:pt>
                <c:pt idx="98">
                  <c:v>39.880000000000003</c:v>
                </c:pt>
                <c:pt idx="99">
                  <c:v>40.54</c:v>
                </c:pt>
                <c:pt idx="100">
                  <c:v>40.69</c:v>
                </c:pt>
                <c:pt idx="101">
                  <c:v>39.64</c:v>
                </c:pt>
                <c:pt idx="102">
                  <c:v>39.616</c:v>
                </c:pt>
                <c:pt idx="103">
                  <c:v>40.99</c:v>
                </c:pt>
                <c:pt idx="104">
                  <c:v>40</c:v>
                </c:pt>
                <c:pt idx="105">
                  <c:v>40.58</c:v>
                </c:pt>
                <c:pt idx="106">
                  <c:v>39.6</c:v>
                </c:pt>
              </c:numCache>
            </c:numRef>
          </c:xVal>
          <c:yVal>
            <c:numRef>
              <c:f>Visualizations!$G$2:$G$108</c:f>
              <c:numCache>
                <c:formatCode>_-* #,##0\ _€_-;\-* #,##0\ _€_-;_-* "-"??\ _€_-;_-@_-</c:formatCode>
                <c:ptCount val="107"/>
                <c:pt idx="0">
                  <c:v>2428</c:v>
                </c:pt>
                <c:pt idx="1">
                  <c:v>2420</c:v>
                </c:pt>
                <c:pt idx="2">
                  <c:v>2994</c:v>
                </c:pt>
                <c:pt idx="3">
                  <c:v>4545</c:v>
                </c:pt>
                <c:pt idx="4">
                  <c:v>4488</c:v>
                </c:pt>
                <c:pt idx="5">
                  <c:v>4488</c:v>
                </c:pt>
                <c:pt idx="6">
                  <c:v>4497</c:v>
                </c:pt>
                <c:pt idx="7">
                  <c:v>4737</c:v>
                </c:pt>
                <c:pt idx="8">
                  <c:v>5344</c:v>
                </c:pt>
                <c:pt idx="9">
                  <c:v>5289</c:v>
                </c:pt>
                <c:pt idx="10">
                  <c:v>5287</c:v>
                </c:pt>
                <c:pt idx="11">
                  <c:v>5380</c:v>
                </c:pt>
                <c:pt idx="12">
                  <c:v>5560</c:v>
                </c:pt>
                <c:pt idx="13">
                  <c:v>5503</c:v>
                </c:pt>
                <c:pt idx="14">
                  <c:v>5485</c:v>
                </c:pt>
                <c:pt idx="15">
                  <c:v>5375</c:v>
                </c:pt>
                <c:pt idx="16">
                  <c:v>5386</c:v>
                </c:pt>
                <c:pt idx="17">
                  <c:v>5425</c:v>
                </c:pt>
                <c:pt idx="18">
                  <c:v>5440</c:v>
                </c:pt>
                <c:pt idx="19">
                  <c:v>5745</c:v>
                </c:pt>
                <c:pt idx="20">
                  <c:v>5340</c:v>
                </c:pt>
                <c:pt idx="21">
                  <c:v>5476</c:v>
                </c:pt>
                <c:pt idx="22">
                  <c:v>5257</c:v>
                </c:pt>
                <c:pt idx="23">
                  <c:v>4822</c:v>
                </c:pt>
                <c:pt idx="24">
                  <c:v>5091</c:v>
                </c:pt>
                <c:pt idx="25">
                  <c:v>4479</c:v>
                </c:pt>
                <c:pt idx="26">
                  <c:v>4395</c:v>
                </c:pt>
                <c:pt idx="27">
                  <c:v>4470</c:v>
                </c:pt>
                <c:pt idx="28">
                  <c:v>4338</c:v>
                </c:pt>
                <c:pt idx="29">
                  <c:v>4418</c:v>
                </c:pt>
                <c:pt idx="30">
                  <c:v>4415</c:v>
                </c:pt>
                <c:pt idx="31">
                  <c:v>4694</c:v>
                </c:pt>
                <c:pt idx="32">
                  <c:v>4224</c:v>
                </c:pt>
                <c:pt idx="33">
                  <c:v>4640</c:v>
                </c:pt>
                <c:pt idx="34">
                  <c:v>4922</c:v>
                </c:pt>
                <c:pt idx="35">
                  <c:v>4808</c:v>
                </c:pt>
                <c:pt idx="36">
                  <c:v>4773</c:v>
                </c:pt>
                <c:pt idx="37">
                  <c:v>4690</c:v>
                </c:pt>
                <c:pt idx="38">
                  <c:v>4898</c:v>
                </c:pt>
                <c:pt idx="39">
                  <c:v>4476</c:v>
                </c:pt>
                <c:pt idx="40">
                  <c:v>4656</c:v>
                </c:pt>
                <c:pt idx="41">
                  <c:v>4495</c:v>
                </c:pt>
                <c:pt idx="42">
                  <c:v>4498</c:v>
                </c:pt>
                <c:pt idx="43">
                  <c:v>4665</c:v>
                </c:pt>
                <c:pt idx="44">
                  <c:v>4319</c:v>
                </c:pt>
                <c:pt idx="45">
                  <c:v>4391</c:v>
                </c:pt>
                <c:pt idx="46">
                  <c:v>4173</c:v>
                </c:pt>
                <c:pt idx="47">
                  <c:v>4397</c:v>
                </c:pt>
                <c:pt idx="48">
                  <c:v>4274</c:v>
                </c:pt>
                <c:pt idx="49">
                  <c:v>4137</c:v>
                </c:pt>
                <c:pt idx="50">
                  <c:v>4504</c:v>
                </c:pt>
                <c:pt idx="51">
                  <c:v>4177</c:v>
                </c:pt>
                <c:pt idx="52">
                  <c:v>4322</c:v>
                </c:pt>
                <c:pt idx="53">
                  <c:v>4758</c:v>
                </c:pt>
                <c:pt idx="54">
                  <c:v>4492</c:v>
                </c:pt>
                <c:pt idx="55">
                  <c:v>4117</c:v>
                </c:pt>
                <c:pt idx="56">
                  <c:v>4254</c:v>
                </c:pt>
                <c:pt idx="57">
                  <c:v>3608</c:v>
                </c:pt>
                <c:pt idx="58">
                  <c:v>3846</c:v>
                </c:pt>
                <c:pt idx="59">
                  <c:v>4090</c:v>
                </c:pt>
                <c:pt idx="60">
                  <c:v>4098</c:v>
                </c:pt>
                <c:pt idx="61">
                  <c:v>3999</c:v>
                </c:pt>
                <c:pt idx="62">
                  <c:v>4016</c:v>
                </c:pt>
                <c:pt idx="63">
                  <c:v>4092</c:v>
                </c:pt>
                <c:pt idx="64">
                  <c:v>3914</c:v>
                </c:pt>
                <c:pt idx="65">
                  <c:v>3720</c:v>
                </c:pt>
                <c:pt idx="66">
                  <c:v>3946</c:v>
                </c:pt>
                <c:pt idx="67">
                  <c:v>3757</c:v>
                </c:pt>
                <c:pt idx="68">
                  <c:v>3512</c:v>
                </c:pt>
                <c:pt idx="69">
                  <c:v>3962</c:v>
                </c:pt>
                <c:pt idx="70">
                  <c:v>4021</c:v>
                </c:pt>
                <c:pt idx="71">
                  <c:v>4127</c:v>
                </c:pt>
                <c:pt idx="72">
                  <c:v>4083</c:v>
                </c:pt>
                <c:pt idx="73">
                  <c:v>4231</c:v>
                </c:pt>
                <c:pt idx="74">
                  <c:v>3286</c:v>
                </c:pt>
                <c:pt idx="75">
                  <c:v>3285</c:v>
                </c:pt>
                <c:pt idx="76">
                  <c:v>3504</c:v>
                </c:pt>
                <c:pt idx="77">
                  <c:v>3914</c:v>
                </c:pt>
                <c:pt idx="78">
                  <c:v>3983</c:v>
                </c:pt>
                <c:pt idx="79">
                  <c:v>3714</c:v>
                </c:pt>
                <c:pt idx="80">
                  <c:v>3978</c:v>
                </c:pt>
                <c:pt idx="81">
                  <c:v>3653</c:v>
                </c:pt>
                <c:pt idx="82">
                  <c:v>3907</c:v>
                </c:pt>
                <c:pt idx="83">
                  <c:v>3950</c:v>
                </c:pt>
                <c:pt idx="84">
                  <c:v>3875</c:v>
                </c:pt>
                <c:pt idx="85">
                  <c:v>3686</c:v>
                </c:pt>
                <c:pt idx="86">
                  <c:v>3662</c:v>
                </c:pt>
                <c:pt idx="87">
                  <c:v>3446</c:v>
                </c:pt>
                <c:pt idx="88">
                  <c:v>3282</c:v>
                </c:pt>
                <c:pt idx="89">
                  <c:v>3427</c:v>
                </c:pt>
                <c:pt idx="90">
                  <c:v>3391.1</c:v>
                </c:pt>
                <c:pt idx="91">
                  <c:v>3608</c:v>
                </c:pt>
                <c:pt idx="92">
                  <c:v>3657.1</c:v>
                </c:pt>
                <c:pt idx="93">
                  <c:v>3547</c:v>
                </c:pt>
                <c:pt idx="94">
                  <c:v>3559.5</c:v>
                </c:pt>
                <c:pt idx="95">
                  <c:v>3459.5</c:v>
                </c:pt>
                <c:pt idx="96">
                  <c:v>3641.9</c:v>
                </c:pt>
                <c:pt idx="97">
                  <c:v>3430</c:v>
                </c:pt>
                <c:pt idx="98">
                  <c:v>3496.9</c:v>
                </c:pt>
                <c:pt idx="99">
                  <c:v>3403.5</c:v>
                </c:pt>
                <c:pt idx="100">
                  <c:v>3659</c:v>
                </c:pt>
                <c:pt idx="101">
                  <c:v>3360.3</c:v>
                </c:pt>
                <c:pt idx="102">
                  <c:v>3534</c:v>
                </c:pt>
                <c:pt idx="103">
                  <c:v>3540</c:v>
                </c:pt>
                <c:pt idx="104">
                  <c:v>3351</c:v>
                </c:pt>
                <c:pt idx="105">
                  <c:v>3365</c:v>
                </c:pt>
                <c:pt idx="106">
                  <c:v>3484</c:v>
                </c:pt>
              </c:numCache>
            </c:numRef>
          </c:yVal>
          <c:smooth val="0"/>
          <c:extLst>
            <c:ext xmlns:c16="http://schemas.microsoft.com/office/drawing/2014/chart" uri="{C3380CC4-5D6E-409C-BE32-E72D297353CC}">
              <c16:uniqueId val="{00000000-CC3F-4865-A083-96C910F460EE}"/>
            </c:ext>
          </c:extLst>
        </c:ser>
        <c:dLbls>
          <c:showLegendKey val="0"/>
          <c:showVal val="0"/>
          <c:showCatName val="0"/>
          <c:showSerName val="0"/>
          <c:showPercent val="0"/>
          <c:showBubbleSize val="0"/>
        </c:dLbls>
        <c:axId val="1139479760"/>
        <c:axId val="1139479432"/>
      </c:scatterChart>
      <c:valAx>
        <c:axId val="1139479760"/>
        <c:scaling>
          <c:orientation val="minMax"/>
          <c:max val="43"/>
          <c:min val="23"/>
        </c:scaling>
        <c:delete val="0"/>
        <c:axPos val="b"/>
        <c:majorGridlines>
          <c:spPr>
            <a:ln w="9525" cap="flat" cmpd="sng" algn="ctr">
              <a:solidFill>
                <a:schemeClr val="tx1">
                  <a:lumMod val="15000"/>
                  <a:lumOff val="85000"/>
                </a:schemeClr>
              </a:solidFill>
              <a:round/>
            </a:ln>
            <a:effectLst/>
          </c:spPr>
        </c:majorGridlines>
        <c:numFmt formatCode="_-* #,##0.00\ _€_-;\-* #,##0.00\ _€_-;_-* &quot;-&quot;??\ _€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79432"/>
        <c:crosses val="autoZero"/>
        <c:crossBetween val="midCat"/>
      </c:valAx>
      <c:valAx>
        <c:axId val="1139479432"/>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79760"/>
        <c:crossesAt val="34.290000000000006"/>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Visualizations!$F$1</c:f>
              <c:strCache>
                <c:ptCount val="1"/>
                <c:pt idx="0">
                  <c:v> Winner's avg speed (km/h)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31750" cap="rnd">
                <a:solidFill>
                  <a:schemeClr val="accent2"/>
                </a:solidFill>
                <a:prstDash val="dash"/>
              </a:ln>
              <a:effectLst/>
            </c:spPr>
            <c:trendlineType val="linear"/>
            <c:dispRSqr val="1"/>
            <c:dispEq val="1"/>
            <c:trendlineLbl>
              <c:layout>
                <c:manualLayout>
                  <c:x val="7.2820253313777908E-3"/>
                  <c:y val="0.2960042483774522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Visualizations!$E$2:$E$108</c:f>
              <c:numCache>
                <c:formatCode>General</c:formatCode>
                <c:ptCount val="107"/>
                <c:pt idx="0">
                  <c:v>1900</c:v>
                </c:pt>
                <c:pt idx="1">
                  <c:v>1900</c:v>
                </c:pt>
                <c:pt idx="2">
                  <c:v>1900</c:v>
                </c:pt>
                <c:pt idx="3">
                  <c:v>1900</c:v>
                </c:pt>
                <c:pt idx="4">
                  <c:v>1900</c:v>
                </c:pt>
                <c:pt idx="5">
                  <c:v>1900</c:v>
                </c:pt>
                <c:pt idx="6">
                  <c:v>1900</c:v>
                </c:pt>
                <c:pt idx="7">
                  <c:v>1910</c:v>
                </c:pt>
                <c:pt idx="8">
                  <c:v>1910</c:v>
                </c:pt>
                <c:pt idx="9">
                  <c:v>1910</c:v>
                </c:pt>
                <c:pt idx="10">
                  <c:v>1910</c:v>
                </c:pt>
                <c:pt idx="11">
                  <c:v>1910</c:v>
                </c:pt>
                <c:pt idx="12">
                  <c:v>1910</c:v>
                </c:pt>
                <c:pt idx="13">
                  <c:v>1920</c:v>
                </c:pt>
                <c:pt idx="14">
                  <c:v>1920</c:v>
                </c:pt>
                <c:pt idx="15">
                  <c:v>1920</c:v>
                </c:pt>
                <c:pt idx="16">
                  <c:v>1920</c:v>
                </c:pt>
                <c:pt idx="17">
                  <c:v>1920</c:v>
                </c:pt>
                <c:pt idx="18">
                  <c:v>1920</c:v>
                </c:pt>
                <c:pt idx="19">
                  <c:v>1920</c:v>
                </c:pt>
                <c:pt idx="20">
                  <c:v>1920</c:v>
                </c:pt>
                <c:pt idx="21">
                  <c:v>1920</c:v>
                </c:pt>
                <c:pt idx="22">
                  <c:v>1920</c:v>
                </c:pt>
                <c:pt idx="23">
                  <c:v>1930</c:v>
                </c:pt>
                <c:pt idx="24">
                  <c:v>1930</c:v>
                </c:pt>
                <c:pt idx="25">
                  <c:v>1930</c:v>
                </c:pt>
                <c:pt idx="26">
                  <c:v>1930</c:v>
                </c:pt>
                <c:pt idx="27">
                  <c:v>1930</c:v>
                </c:pt>
                <c:pt idx="28">
                  <c:v>1930</c:v>
                </c:pt>
                <c:pt idx="29">
                  <c:v>1930</c:v>
                </c:pt>
                <c:pt idx="30">
                  <c:v>1930</c:v>
                </c:pt>
                <c:pt idx="31">
                  <c:v>1930</c:v>
                </c:pt>
                <c:pt idx="32">
                  <c:v>1930</c:v>
                </c:pt>
                <c:pt idx="33">
                  <c:v>1940</c:v>
                </c:pt>
                <c:pt idx="34">
                  <c:v>1940</c:v>
                </c:pt>
                <c:pt idx="35">
                  <c:v>1940</c:v>
                </c:pt>
                <c:pt idx="36">
                  <c:v>1950</c:v>
                </c:pt>
                <c:pt idx="37">
                  <c:v>1950</c:v>
                </c:pt>
                <c:pt idx="38">
                  <c:v>1950</c:v>
                </c:pt>
                <c:pt idx="39">
                  <c:v>1950</c:v>
                </c:pt>
                <c:pt idx="40">
                  <c:v>1950</c:v>
                </c:pt>
                <c:pt idx="41">
                  <c:v>1950</c:v>
                </c:pt>
                <c:pt idx="42">
                  <c:v>1950</c:v>
                </c:pt>
                <c:pt idx="43">
                  <c:v>1950</c:v>
                </c:pt>
                <c:pt idx="44">
                  <c:v>1950</c:v>
                </c:pt>
                <c:pt idx="45">
                  <c:v>1950</c:v>
                </c:pt>
                <c:pt idx="46">
                  <c:v>1960</c:v>
                </c:pt>
                <c:pt idx="47">
                  <c:v>1960</c:v>
                </c:pt>
                <c:pt idx="48">
                  <c:v>1960</c:v>
                </c:pt>
                <c:pt idx="49">
                  <c:v>1960</c:v>
                </c:pt>
                <c:pt idx="50">
                  <c:v>1960</c:v>
                </c:pt>
                <c:pt idx="51">
                  <c:v>1960</c:v>
                </c:pt>
                <c:pt idx="52">
                  <c:v>1960</c:v>
                </c:pt>
                <c:pt idx="53">
                  <c:v>1960</c:v>
                </c:pt>
                <c:pt idx="54">
                  <c:v>1960</c:v>
                </c:pt>
                <c:pt idx="55">
                  <c:v>1960</c:v>
                </c:pt>
                <c:pt idx="56">
                  <c:v>1970</c:v>
                </c:pt>
                <c:pt idx="57">
                  <c:v>1970</c:v>
                </c:pt>
                <c:pt idx="58">
                  <c:v>1970</c:v>
                </c:pt>
                <c:pt idx="59">
                  <c:v>1970</c:v>
                </c:pt>
                <c:pt idx="60">
                  <c:v>1970</c:v>
                </c:pt>
                <c:pt idx="61">
                  <c:v>1970</c:v>
                </c:pt>
                <c:pt idx="62">
                  <c:v>1970</c:v>
                </c:pt>
                <c:pt idx="63">
                  <c:v>1970</c:v>
                </c:pt>
                <c:pt idx="64">
                  <c:v>1970</c:v>
                </c:pt>
                <c:pt idx="65">
                  <c:v>1970</c:v>
                </c:pt>
                <c:pt idx="66">
                  <c:v>1980</c:v>
                </c:pt>
                <c:pt idx="67">
                  <c:v>1980</c:v>
                </c:pt>
                <c:pt idx="68">
                  <c:v>1980</c:v>
                </c:pt>
                <c:pt idx="69">
                  <c:v>1980</c:v>
                </c:pt>
                <c:pt idx="70">
                  <c:v>1980</c:v>
                </c:pt>
                <c:pt idx="71">
                  <c:v>1980</c:v>
                </c:pt>
                <c:pt idx="72">
                  <c:v>1980</c:v>
                </c:pt>
                <c:pt idx="73">
                  <c:v>1980</c:v>
                </c:pt>
                <c:pt idx="74">
                  <c:v>1980</c:v>
                </c:pt>
                <c:pt idx="75">
                  <c:v>1980</c:v>
                </c:pt>
                <c:pt idx="76">
                  <c:v>1990</c:v>
                </c:pt>
                <c:pt idx="77">
                  <c:v>1990</c:v>
                </c:pt>
                <c:pt idx="78">
                  <c:v>1990</c:v>
                </c:pt>
                <c:pt idx="79">
                  <c:v>1990</c:v>
                </c:pt>
                <c:pt idx="80">
                  <c:v>1990</c:v>
                </c:pt>
                <c:pt idx="81">
                  <c:v>1990</c:v>
                </c:pt>
                <c:pt idx="82">
                  <c:v>1990</c:v>
                </c:pt>
                <c:pt idx="83">
                  <c:v>1990</c:v>
                </c:pt>
                <c:pt idx="84">
                  <c:v>1990</c:v>
                </c:pt>
                <c:pt idx="85">
                  <c:v>1990</c:v>
                </c:pt>
                <c:pt idx="86">
                  <c:v>2000</c:v>
                </c:pt>
                <c:pt idx="87">
                  <c:v>2000</c:v>
                </c:pt>
                <c:pt idx="88">
                  <c:v>2000</c:v>
                </c:pt>
                <c:pt idx="89">
                  <c:v>2000</c:v>
                </c:pt>
                <c:pt idx="90">
                  <c:v>2000</c:v>
                </c:pt>
                <c:pt idx="91">
                  <c:v>2000</c:v>
                </c:pt>
                <c:pt idx="92">
                  <c:v>2000</c:v>
                </c:pt>
                <c:pt idx="93">
                  <c:v>2000</c:v>
                </c:pt>
                <c:pt idx="94">
                  <c:v>2000</c:v>
                </c:pt>
                <c:pt idx="95">
                  <c:v>2000</c:v>
                </c:pt>
                <c:pt idx="96">
                  <c:v>2010</c:v>
                </c:pt>
                <c:pt idx="97">
                  <c:v>2010</c:v>
                </c:pt>
                <c:pt idx="98">
                  <c:v>2010</c:v>
                </c:pt>
                <c:pt idx="99">
                  <c:v>2010</c:v>
                </c:pt>
                <c:pt idx="100">
                  <c:v>2010</c:v>
                </c:pt>
                <c:pt idx="101">
                  <c:v>2010</c:v>
                </c:pt>
                <c:pt idx="102">
                  <c:v>2010</c:v>
                </c:pt>
                <c:pt idx="103">
                  <c:v>2010</c:v>
                </c:pt>
                <c:pt idx="104">
                  <c:v>2010</c:v>
                </c:pt>
                <c:pt idx="105">
                  <c:v>2010</c:v>
                </c:pt>
                <c:pt idx="106">
                  <c:v>2020</c:v>
                </c:pt>
              </c:numCache>
            </c:numRef>
          </c:xVal>
          <c:yVal>
            <c:numRef>
              <c:f>Visualizations!$F$2:$F$108</c:f>
              <c:numCache>
                <c:formatCode>_-* #,##0.00\ _€_-;\-* #,##0.00\ _€_-;_-* "-"??\ _€_-;_-@_-</c:formatCode>
                <c:ptCount val="107"/>
                <c:pt idx="0">
                  <c:v>25.68</c:v>
                </c:pt>
                <c:pt idx="1">
                  <c:v>25.27</c:v>
                </c:pt>
                <c:pt idx="2">
                  <c:v>27.11</c:v>
                </c:pt>
                <c:pt idx="3">
                  <c:v>24.46</c:v>
                </c:pt>
                <c:pt idx="4">
                  <c:v>28.47</c:v>
                </c:pt>
                <c:pt idx="5">
                  <c:v>28.74</c:v>
                </c:pt>
                <c:pt idx="6">
                  <c:v>28.66</c:v>
                </c:pt>
                <c:pt idx="7">
                  <c:v>29.1</c:v>
                </c:pt>
                <c:pt idx="8">
                  <c:v>27.32</c:v>
                </c:pt>
                <c:pt idx="9">
                  <c:v>27.76</c:v>
                </c:pt>
                <c:pt idx="10">
                  <c:v>26.72</c:v>
                </c:pt>
                <c:pt idx="11">
                  <c:v>26.84</c:v>
                </c:pt>
                <c:pt idx="12">
                  <c:v>24.06</c:v>
                </c:pt>
                <c:pt idx="13">
                  <c:v>24.07</c:v>
                </c:pt>
                <c:pt idx="14">
                  <c:v>24.72</c:v>
                </c:pt>
                <c:pt idx="15">
                  <c:v>24.2</c:v>
                </c:pt>
                <c:pt idx="16">
                  <c:v>24.23</c:v>
                </c:pt>
                <c:pt idx="17">
                  <c:v>24.25</c:v>
                </c:pt>
                <c:pt idx="18">
                  <c:v>24.82</c:v>
                </c:pt>
                <c:pt idx="19">
                  <c:v>24.28</c:v>
                </c:pt>
                <c:pt idx="20">
                  <c:v>27.22</c:v>
                </c:pt>
                <c:pt idx="21">
                  <c:v>28.4</c:v>
                </c:pt>
                <c:pt idx="22">
                  <c:v>28.32</c:v>
                </c:pt>
                <c:pt idx="23">
                  <c:v>28</c:v>
                </c:pt>
                <c:pt idx="24">
                  <c:v>28.74</c:v>
                </c:pt>
                <c:pt idx="25">
                  <c:v>29.05</c:v>
                </c:pt>
                <c:pt idx="26">
                  <c:v>29.82</c:v>
                </c:pt>
                <c:pt idx="27">
                  <c:v>30.36</c:v>
                </c:pt>
                <c:pt idx="28">
                  <c:v>30.65</c:v>
                </c:pt>
                <c:pt idx="29">
                  <c:v>31.11</c:v>
                </c:pt>
                <c:pt idx="30">
                  <c:v>31.77</c:v>
                </c:pt>
                <c:pt idx="31">
                  <c:v>31.57</c:v>
                </c:pt>
                <c:pt idx="32">
                  <c:v>31.99</c:v>
                </c:pt>
                <c:pt idx="33">
                  <c:v>31.41</c:v>
                </c:pt>
                <c:pt idx="34">
                  <c:v>33.44</c:v>
                </c:pt>
                <c:pt idx="35">
                  <c:v>32.119999999999997</c:v>
                </c:pt>
                <c:pt idx="36">
                  <c:v>32.78</c:v>
                </c:pt>
                <c:pt idx="37">
                  <c:v>32.950000000000003</c:v>
                </c:pt>
                <c:pt idx="38">
                  <c:v>32.229999999999997</c:v>
                </c:pt>
                <c:pt idx="39">
                  <c:v>34.590000000000003</c:v>
                </c:pt>
                <c:pt idx="40">
                  <c:v>33.229999999999997</c:v>
                </c:pt>
                <c:pt idx="41">
                  <c:v>34.450000000000003</c:v>
                </c:pt>
                <c:pt idx="42">
                  <c:v>36.270000000000003</c:v>
                </c:pt>
                <c:pt idx="43">
                  <c:v>34.520000000000003</c:v>
                </c:pt>
                <c:pt idx="44">
                  <c:v>36.92</c:v>
                </c:pt>
                <c:pt idx="45">
                  <c:v>35.47</c:v>
                </c:pt>
                <c:pt idx="46">
                  <c:v>37.21</c:v>
                </c:pt>
                <c:pt idx="47">
                  <c:v>36.03</c:v>
                </c:pt>
                <c:pt idx="48">
                  <c:v>37.32</c:v>
                </c:pt>
                <c:pt idx="49">
                  <c:v>37.090000000000003</c:v>
                </c:pt>
                <c:pt idx="50">
                  <c:v>35.42</c:v>
                </c:pt>
                <c:pt idx="51">
                  <c:v>35.89</c:v>
                </c:pt>
                <c:pt idx="52">
                  <c:v>36.76</c:v>
                </c:pt>
                <c:pt idx="53">
                  <c:v>34.76</c:v>
                </c:pt>
                <c:pt idx="54">
                  <c:v>33.56</c:v>
                </c:pt>
                <c:pt idx="55">
                  <c:v>35.409999999999997</c:v>
                </c:pt>
                <c:pt idx="56">
                  <c:v>35.590000000000003</c:v>
                </c:pt>
                <c:pt idx="57">
                  <c:v>38.08</c:v>
                </c:pt>
                <c:pt idx="58">
                  <c:v>35.51</c:v>
                </c:pt>
                <c:pt idx="59">
                  <c:v>33.409999999999997</c:v>
                </c:pt>
                <c:pt idx="60">
                  <c:v>35.24</c:v>
                </c:pt>
                <c:pt idx="61">
                  <c:v>34.909999999999997</c:v>
                </c:pt>
                <c:pt idx="62">
                  <c:v>34.520000000000003</c:v>
                </c:pt>
                <c:pt idx="63">
                  <c:v>35.42</c:v>
                </c:pt>
                <c:pt idx="64">
                  <c:v>36.08</c:v>
                </c:pt>
                <c:pt idx="65">
                  <c:v>36.51</c:v>
                </c:pt>
                <c:pt idx="66">
                  <c:v>35.14</c:v>
                </c:pt>
                <c:pt idx="67">
                  <c:v>38.96</c:v>
                </c:pt>
                <c:pt idx="68">
                  <c:v>38.06</c:v>
                </c:pt>
                <c:pt idx="69">
                  <c:v>36.229999999999997</c:v>
                </c:pt>
                <c:pt idx="70">
                  <c:v>35.880000000000003</c:v>
                </c:pt>
                <c:pt idx="71">
                  <c:v>36.229999999999997</c:v>
                </c:pt>
                <c:pt idx="72">
                  <c:v>37.020000000000003</c:v>
                </c:pt>
                <c:pt idx="73">
                  <c:v>36.65</c:v>
                </c:pt>
                <c:pt idx="74">
                  <c:v>38.909999999999997</c:v>
                </c:pt>
                <c:pt idx="75">
                  <c:v>37.49</c:v>
                </c:pt>
                <c:pt idx="76">
                  <c:v>38.26</c:v>
                </c:pt>
                <c:pt idx="77">
                  <c:v>38.75</c:v>
                </c:pt>
                <c:pt idx="78">
                  <c:v>39.5</c:v>
                </c:pt>
                <c:pt idx="79">
                  <c:v>38.71</c:v>
                </c:pt>
                <c:pt idx="80">
                  <c:v>38.380000000000003</c:v>
                </c:pt>
                <c:pt idx="81">
                  <c:v>39.19</c:v>
                </c:pt>
                <c:pt idx="82">
                  <c:v>39.229999999999997</c:v>
                </c:pt>
                <c:pt idx="83">
                  <c:v>39.229999999999997</c:v>
                </c:pt>
                <c:pt idx="84">
                  <c:v>39.979999999999997</c:v>
                </c:pt>
                <c:pt idx="85">
                  <c:v>40.270000000000003</c:v>
                </c:pt>
                <c:pt idx="86">
                  <c:v>39.56</c:v>
                </c:pt>
                <c:pt idx="87">
                  <c:v>40.020000000000003</c:v>
                </c:pt>
                <c:pt idx="88">
                  <c:v>39.93</c:v>
                </c:pt>
                <c:pt idx="89">
                  <c:v>40.94</c:v>
                </c:pt>
                <c:pt idx="90">
                  <c:v>40.549999999999997</c:v>
                </c:pt>
                <c:pt idx="91">
                  <c:v>41.65</c:v>
                </c:pt>
                <c:pt idx="92">
                  <c:v>40.78</c:v>
                </c:pt>
                <c:pt idx="93">
                  <c:v>38.979999999999997</c:v>
                </c:pt>
                <c:pt idx="94">
                  <c:v>40.5</c:v>
                </c:pt>
                <c:pt idx="95">
                  <c:v>40.31</c:v>
                </c:pt>
                <c:pt idx="96">
                  <c:v>39.590000000000003</c:v>
                </c:pt>
                <c:pt idx="97">
                  <c:v>39.79</c:v>
                </c:pt>
                <c:pt idx="98">
                  <c:v>39.880000000000003</c:v>
                </c:pt>
                <c:pt idx="99">
                  <c:v>40.54</c:v>
                </c:pt>
                <c:pt idx="100">
                  <c:v>40.69</c:v>
                </c:pt>
                <c:pt idx="101">
                  <c:v>39.64</c:v>
                </c:pt>
                <c:pt idx="102">
                  <c:v>39.616</c:v>
                </c:pt>
                <c:pt idx="103">
                  <c:v>40.99</c:v>
                </c:pt>
                <c:pt idx="104">
                  <c:v>40</c:v>
                </c:pt>
                <c:pt idx="105">
                  <c:v>40.58</c:v>
                </c:pt>
                <c:pt idx="106">
                  <c:v>39.6</c:v>
                </c:pt>
              </c:numCache>
            </c:numRef>
          </c:yVal>
          <c:smooth val="0"/>
          <c:extLst>
            <c:ext xmlns:c16="http://schemas.microsoft.com/office/drawing/2014/chart" uri="{C3380CC4-5D6E-409C-BE32-E72D297353CC}">
              <c16:uniqueId val="{00000000-C716-4D73-9C87-35F8174D0D57}"/>
            </c:ext>
          </c:extLst>
        </c:ser>
        <c:dLbls>
          <c:showLegendKey val="0"/>
          <c:showVal val="0"/>
          <c:showCatName val="0"/>
          <c:showSerName val="0"/>
          <c:showPercent val="0"/>
          <c:showBubbleSize val="0"/>
        </c:dLbls>
        <c:axId val="1045719544"/>
        <c:axId val="1045720528"/>
      </c:scatterChart>
      <c:valAx>
        <c:axId val="1045719544"/>
        <c:scaling>
          <c:orientation val="minMax"/>
          <c:min val="189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720528"/>
        <c:crosses val="autoZero"/>
        <c:crossBetween val="midCat"/>
        <c:majorUnit val="10"/>
      </c:valAx>
      <c:valAx>
        <c:axId val="1045720528"/>
        <c:scaling>
          <c:orientation val="minMax"/>
          <c:max val="43"/>
          <c:min val="23"/>
        </c:scaling>
        <c:delete val="0"/>
        <c:axPos val="l"/>
        <c:majorGridlines>
          <c:spPr>
            <a:ln w="9525" cap="flat" cmpd="sng" algn="ctr">
              <a:solidFill>
                <a:schemeClr val="tx1">
                  <a:lumMod val="15000"/>
                  <a:lumOff val="85000"/>
                </a:schemeClr>
              </a:solidFill>
              <a:round/>
            </a:ln>
            <a:effectLst/>
          </c:spPr>
        </c:majorGridlines>
        <c:numFmt formatCode="_-* #,##0.00\ _€_-;\-* #,##0.00\ _€_-;_-* &quot;-&quot;??\ _€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719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1445244653271"/>
          <c:y val="7.407407407407407E-2"/>
          <c:w val="0.82012733593015397"/>
          <c:h val="0.8416746864975212"/>
        </c:manualLayout>
      </c:layout>
      <c:scatterChart>
        <c:scatterStyle val="lineMarker"/>
        <c:varyColors val="0"/>
        <c:ser>
          <c:idx val="0"/>
          <c:order val="0"/>
          <c:tx>
            <c:strRef>
              <c:f>'Linear Regression'!$H$24</c:f>
              <c:strCache>
                <c:ptCount val="1"/>
                <c:pt idx="0">
                  <c:v>Predicted</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31750" cap="rnd">
                <a:solidFill>
                  <a:schemeClr val="accent2"/>
                </a:solidFill>
              </a:ln>
              <a:effectLst/>
            </c:spPr>
            <c:trendlineType val="linear"/>
            <c:dispRSqr val="1"/>
            <c:dispEq val="0"/>
            <c:trendlineLbl>
              <c:layout>
                <c:manualLayout>
                  <c:x val="-0.16754202904737936"/>
                  <c:y val="3.0429936697058055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Regression'!$F$25:$F$31</c:f>
              <c:numCache>
                <c:formatCode>_-* #,##0.00\ _€_-;\-* #,##0.00\ _€_-;_-* "-"??\ _€_-;_-@_-</c:formatCode>
                <c:ptCount val="7"/>
                <c:pt idx="0">
                  <c:v>40.69</c:v>
                </c:pt>
                <c:pt idx="1">
                  <c:v>39.64</c:v>
                </c:pt>
                <c:pt idx="2">
                  <c:v>39.616</c:v>
                </c:pt>
                <c:pt idx="3">
                  <c:v>40.99</c:v>
                </c:pt>
                <c:pt idx="4">
                  <c:v>40</c:v>
                </c:pt>
                <c:pt idx="5">
                  <c:v>40.58</c:v>
                </c:pt>
                <c:pt idx="6">
                  <c:v>39.6</c:v>
                </c:pt>
              </c:numCache>
            </c:numRef>
          </c:xVal>
          <c:yVal>
            <c:numRef>
              <c:f>'Linear Regression'!$H$25:$H$31</c:f>
              <c:numCache>
                <c:formatCode>_(* #,##0.00_);_(* \(#,##0.00\);_(* "-"??_);_(@_)</c:formatCode>
                <c:ptCount val="7"/>
                <c:pt idx="0">
                  <c:v>37.555152619107886</c:v>
                </c:pt>
                <c:pt idx="1">
                  <c:v>39.276705601881481</c:v>
                </c:pt>
                <c:pt idx="2">
                  <c:v>38.275588249662619</c:v>
                </c:pt>
                <c:pt idx="3">
                  <c:v>38.241007339395992</c:v>
                </c:pt>
                <c:pt idx="4">
                  <c:v>39.330306012794757</c:v>
                </c:pt>
                <c:pt idx="5">
                  <c:v>39.249617222172624</c:v>
                </c:pt>
                <c:pt idx="6">
                  <c:v>38.563762501884518</c:v>
                </c:pt>
              </c:numCache>
            </c:numRef>
          </c:yVal>
          <c:smooth val="0"/>
          <c:extLst>
            <c:ext xmlns:c16="http://schemas.microsoft.com/office/drawing/2014/chart" uri="{C3380CC4-5D6E-409C-BE32-E72D297353CC}">
              <c16:uniqueId val="{00000000-B61A-4449-B004-2B6D15F1B9F1}"/>
            </c:ext>
          </c:extLst>
        </c:ser>
        <c:dLbls>
          <c:showLegendKey val="0"/>
          <c:showVal val="0"/>
          <c:showCatName val="0"/>
          <c:showSerName val="0"/>
          <c:showPercent val="0"/>
          <c:showBubbleSize val="0"/>
        </c:dLbls>
        <c:axId val="981707640"/>
        <c:axId val="981710264"/>
      </c:scatterChart>
      <c:valAx>
        <c:axId val="981707640"/>
        <c:scaling>
          <c:orientation val="minMax"/>
        </c:scaling>
        <c:delete val="0"/>
        <c:axPos val="b"/>
        <c:majorGridlines>
          <c:spPr>
            <a:ln w="9525" cap="flat" cmpd="sng" algn="ctr">
              <a:solidFill>
                <a:schemeClr val="tx1">
                  <a:lumMod val="15000"/>
                  <a:lumOff val="85000"/>
                </a:schemeClr>
              </a:solidFill>
              <a:round/>
            </a:ln>
            <a:effectLst/>
          </c:spPr>
        </c:majorGridlines>
        <c:numFmt formatCode="_-* #,##0.00\ _€_-;\-* #,##0.00\ _€_-;_-* &quot;-&quot;??\ _€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981710264"/>
        <c:crosses val="autoZero"/>
        <c:crossBetween val="midCat"/>
      </c:valAx>
      <c:valAx>
        <c:axId val="98171026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7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85726</xdr:colOff>
      <xdr:row>15</xdr:row>
      <xdr:rowOff>19050</xdr:rowOff>
    </xdr:from>
    <xdr:to>
      <xdr:col>1</xdr:col>
      <xdr:colOff>2371726</xdr:colOff>
      <xdr:row>31</xdr:row>
      <xdr:rowOff>0</xdr:rowOff>
    </xdr:to>
    <xdr:graphicFrame macro="">
      <xdr:nvGraphicFramePr>
        <xdr:cNvPr id="2" name="Chart 1">
          <a:extLst>
            <a:ext uri="{FF2B5EF4-FFF2-40B4-BE49-F238E27FC236}">
              <a16:creationId xmlns:a16="http://schemas.microsoft.com/office/drawing/2014/main" id="{728FEF93-F7A3-4978-AA74-44CCEB0E0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447674</xdr:colOff>
      <xdr:row>1</xdr:row>
      <xdr:rowOff>66673</xdr:rowOff>
    </xdr:from>
    <xdr:to>
      <xdr:col>16</xdr:col>
      <xdr:colOff>171450</xdr:colOff>
      <xdr:row>21</xdr:row>
      <xdr:rowOff>180974</xdr:rowOff>
    </xdr:to>
    <xdr:graphicFrame macro="">
      <xdr:nvGraphicFramePr>
        <xdr:cNvPr id="3" name="Chart 2">
          <a:extLst>
            <a:ext uri="{FF2B5EF4-FFF2-40B4-BE49-F238E27FC236}">
              <a16:creationId xmlns:a16="http://schemas.microsoft.com/office/drawing/2014/main" id="{9E1EB673-7048-48EA-8D31-815E4DD73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419099</xdr:colOff>
      <xdr:row>22</xdr:row>
      <xdr:rowOff>95249</xdr:rowOff>
    </xdr:from>
    <xdr:to>
      <xdr:col>16</xdr:col>
      <xdr:colOff>180974</xdr:colOff>
      <xdr:row>39</xdr:row>
      <xdr:rowOff>152400</xdr:rowOff>
    </xdr:to>
    <xdr:graphicFrame macro="">
      <xdr:nvGraphicFramePr>
        <xdr:cNvPr id="4" name="Chart 3">
          <a:extLst>
            <a:ext uri="{FF2B5EF4-FFF2-40B4-BE49-F238E27FC236}">
              <a16:creationId xmlns:a16="http://schemas.microsoft.com/office/drawing/2014/main" id="{7C87136D-9D22-4C63-9309-707BCBEA7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94331</xdr:colOff>
      <xdr:row>23</xdr:row>
      <xdr:rowOff>19598</xdr:rowOff>
    </xdr:from>
    <xdr:to>
      <xdr:col>16</xdr:col>
      <xdr:colOff>284466</xdr:colOff>
      <xdr:row>38</xdr:row>
      <xdr:rowOff>48173</xdr:rowOff>
    </xdr:to>
    <xdr:graphicFrame macro="">
      <xdr:nvGraphicFramePr>
        <xdr:cNvPr id="3" name="Chart 2">
          <a:extLst>
            <a:ext uri="{FF2B5EF4-FFF2-40B4-BE49-F238E27FC236}">
              <a16:creationId xmlns:a16="http://schemas.microsoft.com/office/drawing/2014/main" id="{E25661D1-0D8B-4DE2-B75D-78BEB664D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58C5C-F196-4262-B898-DF6722DD0868}">
  <dimension ref="A1:B12"/>
  <sheetViews>
    <sheetView zoomScale="120" zoomScaleNormal="120" workbookViewId="0">
      <selection activeCell="A12" sqref="A12"/>
    </sheetView>
  </sheetViews>
  <sheetFormatPr defaultRowHeight="14.25" x14ac:dyDescent="0.45"/>
  <cols>
    <col min="1" max="1" width="19.9296875" bestFit="1" customWidth="1"/>
  </cols>
  <sheetData>
    <row r="1" spans="1:2" x14ac:dyDescent="0.45">
      <c r="A1" t="s">
        <v>260</v>
      </c>
      <c r="B1" t="s">
        <v>261</v>
      </c>
    </row>
    <row r="3" spans="1:2" x14ac:dyDescent="0.45">
      <c r="A3" t="s">
        <v>262</v>
      </c>
      <c r="B3" t="s">
        <v>263</v>
      </c>
    </row>
    <row r="5" spans="1:2" x14ac:dyDescent="0.45">
      <c r="A5" t="s">
        <v>264</v>
      </c>
      <c r="B5" t="s">
        <v>265</v>
      </c>
    </row>
    <row r="7" spans="1:2" x14ac:dyDescent="0.45">
      <c r="A7" t="s">
        <v>270</v>
      </c>
    </row>
    <row r="8" spans="1:2" x14ac:dyDescent="0.45">
      <c r="A8" t="s">
        <v>266</v>
      </c>
      <c r="B8" t="s">
        <v>267</v>
      </c>
    </row>
    <row r="9" spans="1:2" x14ac:dyDescent="0.45">
      <c r="A9" t="s">
        <v>268</v>
      </c>
      <c r="B9" t="s">
        <v>269</v>
      </c>
    </row>
    <row r="10" spans="1:2" x14ac:dyDescent="0.45">
      <c r="A10" t="s">
        <v>377</v>
      </c>
      <c r="B10" t="s">
        <v>271</v>
      </c>
    </row>
    <row r="11" spans="1:2" x14ac:dyDescent="0.45">
      <c r="A11" t="s">
        <v>374</v>
      </c>
      <c r="B11" t="s">
        <v>320</v>
      </c>
    </row>
    <row r="12" spans="1:2" x14ac:dyDescent="0.45">
      <c r="A12" t="s">
        <v>376</v>
      </c>
      <c r="B12" t="s">
        <v>375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BD061-F38C-429B-BD9A-04E29ACE9CA8}">
  <dimension ref="A1:I124"/>
  <sheetViews>
    <sheetView workbookViewId="0">
      <selection activeCell="A98" sqref="A98:XFD104"/>
    </sheetView>
  </sheetViews>
  <sheetFormatPr defaultRowHeight="14.25" x14ac:dyDescent="0.45"/>
  <cols>
    <col min="1" max="1" width="8" style="25" customWidth="1"/>
    <col min="2" max="2" width="11.796875" style="18" bestFit="1" customWidth="1"/>
    <col min="3" max="3" width="18.73046875" style="19" bestFit="1" customWidth="1"/>
    <col min="4" max="4" width="28.33203125" style="25" bestFit="1" customWidth="1"/>
    <col min="5" max="6" width="9.9296875" style="25" bestFit="1" customWidth="1"/>
    <col min="7" max="7" width="128.19921875" bestFit="1" customWidth="1"/>
  </cols>
  <sheetData>
    <row r="1" spans="1:7" x14ac:dyDescent="0.45">
      <c r="A1" s="25" t="s">
        <v>0</v>
      </c>
      <c r="B1" s="18" t="s">
        <v>245</v>
      </c>
      <c r="C1" s="19" t="s">
        <v>246</v>
      </c>
      <c r="D1" s="21" t="s">
        <v>247</v>
      </c>
      <c r="E1" s="21" t="s">
        <v>248</v>
      </c>
      <c r="F1" s="21" t="s">
        <v>249</v>
      </c>
    </row>
    <row r="2" spans="1:7" x14ac:dyDescent="0.45">
      <c r="A2" s="20">
        <v>1903</v>
      </c>
      <c r="B2" s="18" t="s">
        <v>14</v>
      </c>
      <c r="C2" s="8" t="s">
        <v>13</v>
      </c>
      <c r="D2" s="20" t="s">
        <v>15</v>
      </c>
      <c r="E2" s="22">
        <v>3</v>
      </c>
      <c r="F2" s="23">
        <v>6</v>
      </c>
    </row>
    <row r="3" spans="1:7" x14ac:dyDescent="0.45">
      <c r="A3" s="20">
        <v>1904</v>
      </c>
      <c r="B3" s="18" t="s">
        <v>14</v>
      </c>
      <c r="C3" s="8" t="s">
        <v>18</v>
      </c>
      <c r="D3" s="27" t="s">
        <v>209</v>
      </c>
      <c r="E3" s="22">
        <v>1</v>
      </c>
      <c r="F3" s="22">
        <v>3</v>
      </c>
    </row>
    <row r="4" spans="1:7" x14ac:dyDescent="0.45">
      <c r="A4" s="20">
        <v>1905</v>
      </c>
      <c r="B4" s="18" t="s">
        <v>14</v>
      </c>
      <c r="C4" s="8" t="s">
        <v>20</v>
      </c>
      <c r="D4" s="20" t="s">
        <v>210</v>
      </c>
      <c r="E4" s="22">
        <v>5</v>
      </c>
      <c r="F4" s="22">
        <v>10</v>
      </c>
    </row>
    <row r="5" spans="1:7" x14ac:dyDescent="0.45">
      <c r="A5" s="20">
        <v>1906</v>
      </c>
      <c r="B5" s="18" t="s">
        <v>14</v>
      </c>
      <c r="C5" s="8" t="s">
        <v>22</v>
      </c>
      <c r="D5" s="20" t="s">
        <v>210</v>
      </c>
      <c r="E5" s="22">
        <v>5</v>
      </c>
      <c r="F5" s="22">
        <v>12</v>
      </c>
    </row>
    <row r="6" spans="1:7" x14ac:dyDescent="0.45">
      <c r="A6" s="20">
        <v>1907</v>
      </c>
      <c r="B6" s="18" t="s">
        <v>14</v>
      </c>
      <c r="C6" s="8" t="s">
        <v>23</v>
      </c>
      <c r="D6" s="20" t="s">
        <v>210</v>
      </c>
      <c r="E6" s="22">
        <v>2</v>
      </c>
      <c r="F6" s="22">
        <v>5</v>
      </c>
    </row>
    <row r="7" spans="1:7" x14ac:dyDescent="0.45">
      <c r="A7" s="20">
        <v>1908</v>
      </c>
      <c r="B7" s="18" t="s">
        <v>14</v>
      </c>
      <c r="C7" s="8" t="s">
        <v>24</v>
      </c>
      <c r="D7" s="20" t="s">
        <v>210</v>
      </c>
      <c r="E7" s="22">
        <v>5</v>
      </c>
      <c r="F7" s="22">
        <v>13</v>
      </c>
    </row>
    <row r="8" spans="1:7" x14ac:dyDescent="0.45">
      <c r="A8" s="20">
        <v>1909</v>
      </c>
      <c r="B8" s="18" t="s">
        <v>26</v>
      </c>
      <c r="C8" s="8" t="s">
        <v>25</v>
      </c>
      <c r="D8" s="20" t="s">
        <v>211</v>
      </c>
      <c r="E8" s="22">
        <v>6</v>
      </c>
      <c r="F8" s="22">
        <v>13</v>
      </c>
    </row>
    <row r="9" spans="1:7" x14ac:dyDescent="0.45">
      <c r="A9" s="20">
        <v>1910</v>
      </c>
      <c r="B9" s="18" t="s">
        <v>14</v>
      </c>
      <c r="C9" s="8" t="s">
        <v>28</v>
      </c>
      <c r="D9" s="20" t="s">
        <v>211</v>
      </c>
      <c r="E9" s="22">
        <v>4</v>
      </c>
      <c r="F9" s="22">
        <v>3</v>
      </c>
    </row>
    <row r="10" spans="1:7" x14ac:dyDescent="0.45">
      <c r="A10" s="20">
        <v>1911</v>
      </c>
      <c r="B10" s="18" t="s">
        <v>14</v>
      </c>
      <c r="C10" s="8" t="s">
        <v>29</v>
      </c>
      <c r="D10" s="20" t="s">
        <v>211</v>
      </c>
      <c r="E10" s="22">
        <v>2</v>
      </c>
      <c r="F10" s="22">
        <v>13</v>
      </c>
    </row>
    <row r="11" spans="1:7" x14ac:dyDescent="0.45">
      <c r="A11" s="20">
        <v>1912</v>
      </c>
      <c r="B11" s="18" t="s">
        <v>31</v>
      </c>
      <c r="C11" s="8" t="s">
        <v>30</v>
      </c>
      <c r="D11" s="20" t="s">
        <v>211</v>
      </c>
      <c r="E11" s="22">
        <v>3</v>
      </c>
      <c r="F11" s="22">
        <v>13</v>
      </c>
    </row>
    <row r="12" spans="1:7" x14ac:dyDescent="0.45">
      <c r="A12" s="20">
        <v>1913</v>
      </c>
      <c r="B12" s="18" t="s">
        <v>31</v>
      </c>
      <c r="C12" s="8" t="s">
        <v>32</v>
      </c>
      <c r="D12" s="20" t="s">
        <v>210</v>
      </c>
      <c r="E12" s="22">
        <v>1</v>
      </c>
      <c r="F12" s="22">
        <v>8</v>
      </c>
    </row>
    <row r="13" spans="1:7" x14ac:dyDescent="0.45">
      <c r="A13" s="20">
        <v>1914</v>
      </c>
      <c r="B13" s="18" t="s">
        <v>31</v>
      </c>
      <c r="C13" s="8" t="s">
        <v>33</v>
      </c>
      <c r="D13" s="20" t="s">
        <v>210</v>
      </c>
      <c r="E13" s="22">
        <v>1</v>
      </c>
      <c r="F13" s="23">
        <v>15</v>
      </c>
    </row>
    <row r="14" spans="1:7" x14ac:dyDescent="0.45">
      <c r="A14" s="20">
        <v>1915</v>
      </c>
      <c r="C14" s="18"/>
      <c r="D14" s="24"/>
      <c r="E14" s="24"/>
      <c r="F14" s="24"/>
      <c r="G14" s="18" t="s">
        <v>250</v>
      </c>
    </row>
    <row r="15" spans="1:7" x14ac:dyDescent="0.45">
      <c r="A15" s="20">
        <v>1916</v>
      </c>
      <c r="C15" s="18"/>
      <c r="D15" s="24"/>
      <c r="E15" s="24"/>
      <c r="F15" s="24"/>
      <c r="G15" s="18" t="s">
        <v>250</v>
      </c>
    </row>
    <row r="16" spans="1:7" x14ac:dyDescent="0.45">
      <c r="A16" s="20">
        <v>1917</v>
      </c>
      <c r="C16" s="18"/>
      <c r="D16" s="24"/>
      <c r="E16" s="24"/>
      <c r="F16" s="24"/>
      <c r="G16" s="18" t="s">
        <v>250</v>
      </c>
    </row>
    <row r="17" spans="1:7" x14ac:dyDescent="0.45">
      <c r="A17" s="20">
        <v>1918</v>
      </c>
      <c r="C17" s="18"/>
      <c r="D17" s="24"/>
      <c r="E17" s="24"/>
      <c r="F17" s="24"/>
      <c r="G17" s="18" t="s">
        <v>250</v>
      </c>
    </row>
    <row r="18" spans="1:7" x14ac:dyDescent="0.45">
      <c r="A18" s="20">
        <v>1919</v>
      </c>
      <c r="B18" s="18" t="s">
        <v>31</v>
      </c>
      <c r="C18" s="8" t="s">
        <v>34</v>
      </c>
      <c r="D18" s="20" t="s">
        <v>35</v>
      </c>
      <c r="E18" s="22">
        <v>1</v>
      </c>
      <c r="F18" s="22">
        <v>2</v>
      </c>
    </row>
    <row r="19" spans="1:7" x14ac:dyDescent="0.45">
      <c r="A19" s="20">
        <v>1920</v>
      </c>
      <c r="B19" s="18" t="s">
        <v>31</v>
      </c>
      <c r="C19" s="8" t="s">
        <v>33</v>
      </c>
      <c r="D19" s="20" t="s">
        <v>35</v>
      </c>
      <c r="E19" s="22">
        <v>4</v>
      </c>
      <c r="F19" s="22">
        <v>14</v>
      </c>
    </row>
    <row r="20" spans="1:7" x14ac:dyDescent="0.45">
      <c r="A20" s="20">
        <v>1921</v>
      </c>
      <c r="B20" s="18" t="s">
        <v>31</v>
      </c>
      <c r="C20" s="8" t="s">
        <v>36</v>
      </c>
      <c r="D20" s="20" t="s">
        <v>35</v>
      </c>
      <c r="E20" s="22">
        <v>2</v>
      </c>
      <c r="F20" s="22">
        <v>14</v>
      </c>
    </row>
    <row r="21" spans="1:7" x14ac:dyDescent="0.45">
      <c r="A21" s="20">
        <v>1922</v>
      </c>
      <c r="B21" s="18" t="s">
        <v>31</v>
      </c>
      <c r="C21" s="8" t="s">
        <v>37</v>
      </c>
      <c r="D21" s="20" t="s">
        <v>210</v>
      </c>
      <c r="E21" s="22">
        <v>0</v>
      </c>
      <c r="F21" s="22">
        <v>3</v>
      </c>
    </row>
    <row r="22" spans="1:7" x14ac:dyDescent="0.45">
      <c r="A22" s="20">
        <v>1923</v>
      </c>
      <c r="B22" s="18" t="s">
        <v>14</v>
      </c>
      <c r="C22" s="8" t="s">
        <v>38</v>
      </c>
      <c r="D22" s="20" t="s">
        <v>212</v>
      </c>
      <c r="E22" s="22">
        <v>3</v>
      </c>
      <c r="F22" s="22">
        <v>6</v>
      </c>
    </row>
    <row r="23" spans="1:7" x14ac:dyDescent="0.45">
      <c r="A23" s="20">
        <v>1924</v>
      </c>
      <c r="B23" s="18" t="s">
        <v>41</v>
      </c>
      <c r="C23" s="8" t="s">
        <v>40</v>
      </c>
      <c r="D23" s="20" t="s">
        <v>212</v>
      </c>
      <c r="E23" s="22">
        <v>4</v>
      </c>
      <c r="F23" s="23">
        <v>15</v>
      </c>
    </row>
    <row r="24" spans="1:7" x14ac:dyDescent="0.45">
      <c r="A24" s="20">
        <v>1925</v>
      </c>
      <c r="B24" s="18" t="s">
        <v>41</v>
      </c>
      <c r="C24" s="8" t="s">
        <v>42</v>
      </c>
      <c r="D24" s="20" t="s">
        <v>212</v>
      </c>
      <c r="E24" s="22">
        <v>4</v>
      </c>
      <c r="F24" s="22">
        <v>13</v>
      </c>
    </row>
    <row r="25" spans="1:7" x14ac:dyDescent="0.45">
      <c r="A25" s="20">
        <v>1926</v>
      </c>
      <c r="B25" s="18" t="s">
        <v>31</v>
      </c>
      <c r="C25" s="8" t="s">
        <v>43</v>
      </c>
      <c r="D25" s="20" t="s">
        <v>212</v>
      </c>
      <c r="E25" s="22">
        <v>2</v>
      </c>
      <c r="F25" s="22">
        <v>8</v>
      </c>
    </row>
    <row r="26" spans="1:7" x14ac:dyDescent="0.45">
      <c r="A26" s="20">
        <v>1927</v>
      </c>
      <c r="B26" s="18" t="s">
        <v>26</v>
      </c>
      <c r="C26" s="8" t="s">
        <v>45</v>
      </c>
      <c r="D26" s="20" t="s">
        <v>211</v>
      </c>
      <c r="E26" s="22">
        <v>3</v>
      </c>
      <c r="F26" s="22">
        <v>14</v>
      </c>
    </row>
    <row r="27" spans="1:7" x14ac:dyDescent="0.45">
      <c r="A27" s="20">
        <v>1928</v>
      </c>
      <c r="B27" s="18" t="s">
        <v>26</v>
      </c>
      <c r="C27" s="8" t="s">
        <v>47</v>
      </c>
      <c r="D27" s="20" t="s">
        <v>211</v>
      </c>
      <c r="E27" s="22">
        <v>5</v>
      </c>
      <c r="F27" s="23">
        <v>22</v>
      </c>
    </row>
    <row r="28" spans="1:7" x14ac:dyDescent="0.45">
      <c r="A28" s="20">
        <v>1929</v>
      </c>
      <c r="B28" s="18" t="s">
        <v>31</v>
      </c>
      <c r="C28" s="8" t="s">
        <v>48</v>
      </c>
      <c r="D28" s="20" t="s">
        <v>211</v>
      </c>
      <c r="E28" s="22">
        <v>1</v>
      </c>
      <c r="F28" s="22">
        <v>16</v>
      </c>
    </row>
    <row r="29" spans="1:7" x14ac:dyDescent="0.45">
      <c r="A29" s="20">
        <v>1930</v>
      </c>
      <c r="B29" s="18" t="s">
        <v>14</v>
      </c>
      <c r="C29" s="8" t="s">
        <v>49</v>
      </c>
      <c r="D29" s="20" t="s">
        <v>211</v>
      </c>
      <c r="E29" s="22">
        <v>2</v>
      </c>
      <c r="F29" s="22">
        <v>13</v>
      </c>
    </row>
    <row r="30" spans="1:7" x14ac:dyDescent="0.45">
      <c r="A30" s="20">
        <v>1931</v>
      </c>
      <c r="B30" s="18" t="s">
        <v>14</v>
      </c>
      <c r="C30" s="8" t="s">
        <v>50</v>
      </c>
      <c r="D30" s="27" t="s">
        <v>17</v>
      </c>
      <c r="E30" s="22">
        <v>1</v>
      </c>
      <c r="F30" s="22">
        <v>16</v>
      </c>
    </row>
    <row r="31" spans="1:7" x14ac:dyDescent="0.45">
      <c r="A31" s="20">
        <v>1932</v>
      </c>
      <c r="B31" s="18" t="s">
        <v>14</v>
      </c>
      <c r="C31" s="8" t="s">
        <v>51</v>
      </c>
      <c r="D31" s="27" t="s">
        <v>17</v>
      </c>
      <c r="E31" s="22">
        <v>6</v>
      </c>
      <c r="F31" s="22">
        <v>19</v>
      </c>
    </row>
    <row r="32" spans="1:7" x14ac:dyDescent="0.45">
      <c r="A32" s="20">
        <v>1933</v>
      </c>
      <c r="B32" s="18" t="s">
        <v>14</v>
      </c>
      <c r="C32" s="8" t="s">
        <v>52</v>
      </c>
      <c r="D32" s="27" t="s">
        <v>17</v>
      </c>
      <c r="E32" s="22">
        <v>3</v>
      </c>
      <c r="F32" s="22">
        <v>12</v>
      </c>
    </row>
    <row r="33" spans="1:7" x14ac:dyDescent="0.45">
      <c r="A33" s="20">
        <v>1934</v>
      </c>
      <c r="B33" s="18" t="s">
        <v>14</v>
      </c>
      <c r="C33" s="8" t="s">
        <v>53</v>
      </c>
      <c r="D33" s="27" t="s">
        <v>17</v>
      </c>
      <c r="E33" s="22">
        <v>3</v>
      </c>
      <c r="F33" s="22">
        <v>22</v>
      </c>
    </row>
    <row r="34" spans="1:7" x14ac:dyDescent="0.45">
      <c r="A34" s="20">
        <v>1935</v>
      </c>
      <c r="B34" s="18" t="s">
        <v>31</v>
      </c>
      <c r="C34" s="8" t="s">
        <v>54</v>
      </c>
      <c r="D34" s="27" t="s">
        <v>55</v>
      </c>
      <c r="E34" s="22">
        <v>3</v>
      </c>
      <c r="F34" s="23">
        <v>21</v>
      </c>
    </row>
    <row r="35" spans="1:7" x14ac:dyDescent="0.45">
      <c r="A35" s="20">
        <v>1936</v>
      </c>
      <c r="B35" s="18" t="s">
        <v>31</v>
      </c>
      <c r="C35" s="8" t="s">
        <v>56</v>
      </c>
      <c r="D35" s="27" t="s">
        <v>55</v>
      </c>
      <c r="E35" s="22">
        <v>4</v>
      </c>
      <c r="F35" s="22">
        <v>14</v>
      </c>
    </row>
    <row r="36" spans="1:7" x14ac:dyDescent="0.45">
      <c r="A36" s="20">
        <v>1937</v>
      </c>
      <c r="B36" s="18" t="s">
        <v>14</v>
      </c>
      <c r="C36" s="8" t="s">
        <v>57</v>
      </c>
      <c r="D36" s="27" t="s">
        <v>17</v>
      </c>
      <c r="E36" s="22">
        <v>3</v>
      </c>
      <c r="F36" s="22">
        <v>4</v>
      </c>
    </row>
    <row r="37" spans="1:7" x14ac:dyDescent="0.45">
      <c r="A37" s="20">
        <v>1938</v>
      </c>
      <c r="B37" s="18" t="s">
        <v>41</v>
      </c>
      <c r="C37" s="8" t="s">
        <v>58</v>
      </c>
      <c r="D37" s="27" t="s">
        <v>59</v>
      </c>
      <c r="E37" s="22">
        <v>2</v>
      </c>
      <c r="F37" s="22">
        <v>8</v>
      </c>
    </row>
    <row r="38" spans="1:7" x14ac:dyDescent="0.45">
      <c r="A38" s="20">
        <v>1939</v>
      </c>
      <c r="B38" s="18" t="s">
        <v>31</v>
      </c>
      <c r="C38" s="8" t="s">
        <v>60</v>
      </c>
      <c r="D38" s="27" t="s">
        <v>55</v>
      </c>
      <c r="E38" s="22">
        <v>2</v>
      </c>
      <c r="F38" s="22">
        <v>8</v>
      </c>
    </row>
    <row r="39" spans="1:7" x14ac:dyDescent="0.45">
      <c r="A39" s="20">
        <v>1940</v>
      </c>
      <c r="C39" s="18"/>
      <c r="D39" s="24"/>
      <c r="E39" s="24"/>
      <c r="F39" s="24"/>
      <c r="G39" s="18" t="s">
        <v>213</v>
      </c>
    </row>
    <row r="40" spans="1:7" x14ac:dyDescent="0.45">
      <c r="A40" s="20">
        <v>1941</v>
      </c>
      <c r="C40" s="18"/>
      <c r="D40" s="24"/>
      <c r="E40" s="24"/>
      <c r="F40" s="24"/>
      <c r="G40" s="18" t="s">
        <v>213</v>
      </c>
    </row>
    <row r="41" spans="1:7" x14ac:dyDescent="0.45">
      <c r="A41" s="20">
        <v>1942</v>
      </c>
      <c r="C41" s="18"/>
      <c r="D41" s="24"/>
      <c r="E41" s="24"/>
      <c r="F41" s="24"/>
      <c r="G41" s="18" t="s">
        <v>213</v>
      </c>
    </row>
    <row r="42" spans="1:7" x14ac:dyDescent="0.45">
      <c r="A42" s="20">
        <v>1943</v>
      </c>
      <c r="C42" s="18"/>
      <c r="D42" s="24"/>
      <c r="E42" s="24"/>
      <c r="F42" s="24"/>
      <c r="G42" s="18" t="s">
        <v>213</v>
      </c>
    </row>
    <row r="43" spans="1:7" x14ac:dyDescent="0.45">
      <c r="A43" s="20">
        <v>1944</v>
      </c>
      <c r="C43" s="18"/>
      <c r="D43" s="24"/>
      <c r="E43" s="24"/>
      <c r="F43" s="24"/>
      <c r="G43" s="18" t="s">
        <v>213</v>
      </c>
    </row>
    <row r="44" spans="1:7" x14ac:dyDescent="0.45">
      <c r="A44" s="20">
        <v>1945</v>
      </c>
      <c r="C44" s="18"/>
      <c r="D44" s="24"/>
      <c r="E44" s="24"/>
      <c r="F44" s="24"/>
      <c r="G44" s="18" t="s">
        <v>213</v>
      </c>
    </row>
    <row r="45" spans="1:7" x14ac:dyDescent="0.45">
      <c r="A45" s="20">
        <v>1946</v>
      </c>
      <c r="C45" s="18"/>
      <c r="D45" s="24"/>
      <c r="E45" s="24"/>
      <c r="F45" s="24"/>
      <c r="G45" s="18" t="s">
        <v>213</v>
      </c>
    </row>
    <row r="46" spans="1:7" x14ac:dyDescent="0.45">
      <c r="A46" s="20">
        <v>1947</v>
      </c>
      <c r="B46" s="18" t="s">
        <v>14</v>
      </c>
      <c r="C46" s="8" t="s">
        <v>61</v>
      </c>
      <c r="D46" s="27" t="s">
        <v>17</v>
      </c>
      <c r="E46" s="22">
        <v>3</v>
      </c>
      <c r="F46" s="22">
        <v>1</v>
      </c>
    </row>
    <row r="47" spans="1:7" x14ac:dyDescent="0.45">
      <c r="A47" s="20">
        <v>1948</v>
      </c>
      <c r="B47" s="18" t="s">
        <v>41</v>
      </c>
      <c r="C47" s="8" t="s">
        <v>63</v>
      </c>
      <c r="D47" s="27" t="s">
        <v>59</v>
      </c>
      <c r="E47" s="22">
        <v>7</v>
      </c>
      <c r="F47" s="22">
        <v>9</v>
      </c>
    </row>
    <row r="48" spans="1:7" x14ac:dyDescent="0.45">
      <c r="A48" s="20">
        <v>1949</v>
      </c>
      <c r="B48" s="18" t="s">
        <v>41</v>
      </c>
      <c r="C48" s="8" t="s">
        <v>64</v>
      </c>
      <c r="D48" s="27" t="s">
        <v>59</v>
      </c>
      <c r="E48" s="22">
        <v>3</v>
      </c>
      <c r="F48" s="22">
        <v>5</v>
      </c>
    </row>
    <row r="49" spans="1:6" x14ac:dyDescent="0.45">
      <c r="A49" s="20">
        <v>1950</v>
      </c>
      <c r="B49" s="18" t="s">
        <v>214</v>
      </c>
      <c r="C49" s="8" t="s">
        <v>65</v>
      </c>
      <c r="D49" s="27" t="s">
        <v>67</v>
      </c>
      <c r="E49" s="22">
        <v>3</v>
      </c>
      <c r="F49" s="22">
        <v>11</v>
      </c>
    </row>
    <row r="50" spans="1:6" x14ac:dyDescent="0.45">
      <c r="A50" s="20">
        <v>1951</v>
      </c>
      <c r="B50" s="18" t="s">
        <v>214</v>
      </c>
      <c r="C50" s="8" t="s">
        <v>68</v>
      </c>
      <c r="D50" s="27" t="s">
        <v>67</v>
      </c>
      <c r="E50" s="22">
        <v>5</v>
      </c>
      <c r="F50" s="22">
        <v>11</v>
      </c>
    </row>
    <row r="51" spans="1:6" x14ac:dyDescent="0.45">
      <c r="A51" s="20">
        <v>1952</v>
      </c>
      <c r="B51" s="18" t="s">
        <v>41</v>
      </c>
      <c r="C51" s="8" t="s">
        <v>70</v>
      </c>
      <c r="D51" s="27" t="s">
        <v>59</v>
      </c>
      <c r="E51" s="22">
        <v>5</v>
      </c>
      <c r="F51" s="22">
        <v>14</v>
      </c>
    </row>
    <row r="52" spans="1:6" x14ac:dyDescent="0.45">
      <c r="A52" s="20">
        <v>1953</v>
      </c>
      <c r="B52" s="18" t="s">
        <v>14</v>
      </c>
      <c r="C52" s="8" t="s">
        <v>72</v>
      </c>
      <c r="D52" s="27" t="s">
        <v>17</v>
      </c>
      <c r="E52" s="22">
        <v>2</v>
      </c>
      <c r="F52" s="22">
        <v>5</v>
      </c>
    </row>
    <row r="53" spans="1:6" x14ac:dyDescent="0.45">
      <c r="A53" s="20">
        <v>1954</v>
      </c>
      <c r="B53" s="18" t="s">
        <v>14</v>
      </c>
      <c r="C53" s="8" t="s">
        <v>74</v>
      </c>
      <c r="D53" s="27" t="s">
        <v>17</v>
      </c>
      <c r="E53" s="22">
        <v>3</v>
      </c>
      <c r="F53" s="22">
        <v>14</v>
      </c>
    </row>
    <row r="54" spans="1:6" x14ac:dyDescent="0.45">
      <c r="A54" s="20">
        <v>1955</v>
      </c>
      <c r="B54" s="18" t="s">
        <v>14</v>
      </c>
      <c r="C54" s="8" t="s">
        <v>74</v>
      </c>
      <c r="D54" s="27" t="s">
        <v>17</v>
      </c>
      <c r="E54" s="22">
        <v>2</v>
      </c>
      <c r="F54" s="22">
        <v>6</v>
      </c>
    </row>
    <row r="55" spans="1:6" x14ac:dyDescent="0.45">
      <c r="A55" s="20">
        <v>1956</v>
      </c>
      <c r="B55" s="18" t="s">
        <v>14</v>
      </c>
      <c r="C55" s="8" t="s">
        <v>78</v>
      </c>
      <c r="D55" s="27" t="s">
        <v>17</v>
      </c>
      <c r="E55" s="22">
        <v>0</v>
      </c>
      <c r="F55" s="22">
        <v>8</v>
      </c>
    </row>
    <row r="56" spans="1:6" x14ac:dyDescent="0.45">
      <c r="A56" s="20">
        <v>1957</v>
      </c>
      <c r="B56" s="18" t="s">
        <v>14</v>
      </c>
      <c r="C56" s="8" t="s">
        <v>81</v>
      </c>
      <c r="D56" s="27" t="s">
        <v>17</v>
      </c>
      <c r="E56" s="22">
        <v>4</v>
      </c>
      <c r="F56" s="22">
        <v>15</v>
      </c>
    </row>
    <row r="57" spans="1:6" x14ac:dyDescent="0.45">
      <c r="A57" s="20">
        <v>1958</v>
      </c>
      <c r="B57" s="18" t="s">
        <v>26</v>
      </c>
      <c r="C57" s="8" t="s">
        <v>83</v>
      </c>
      <c r="D57" s="27" t="s">
        <v>154</v>
      </c>
      <c r="E57" s="22">
        <v>4</v>
      </c>
      <c r="F57" s="22">
        <v>2</v>
      </c>
    </row>
    <row r="58" spans="1:6" x14ac:dyDescent="0.45">
      <c r="A58" s="20">
        <v>1959</v>
      </c>
      <c r="B58" s="18" t="s">
        <v>87</v>
      </c>
      <c r="C58" s="8" t="s">
        <v>86</v>
      </c>
      <c r="D58" s="27" t="s">
        <v>88</v>
      </c>
      <c r="E58" s="22">
        <v>1</v>
      </c>
      <c r="F58" s="22">
        <v>6</v>
      </c>
    </row>
    <row r="59" spans="1:6" x14ac:dyDescent="0.45">
      <c r="A59" s="20">
        <v>1960</v>
      </c>
      <c r="B59" s="18" t="s">
        <v>41</v>
      </c>
      <c r="C59" s="8" t="s">
        <v>90</v>
      </c>
      <c r="D59" s="27" t="s">
        <v>59</v>
      </c>
      <c r="E59" s="22">
        <v>0</v>
      </c>
      <c r="F59" s="22">
        <v>14</v>
      </c>
    </row>
    <row r="60" spans="1:6" x14ac:dyDescent="0.45">
      <c r="A60" s="20">
        <v>1961</v>
      </c>
      <c r="B60" s="18" t="s">
        <v>14</v>
      </c>
      <c r="C60" s="8" t="s">
        <v>92</v>
      </c>
      <c r="D60" s="27" t="s">
        <v>17</v>
      </c>
      <c r="E60" s="22">
        <v>2</v>
      </c>
      <c r="F60" s="23">
        <v>21</v>
      </c>
    </row>
    <row r="61" spans="1:6" x14ac:dyDescent="0.45">
      <c r="A61" s="20">
        <v>1962</v>
      </c>
      <c r="B61" s="18" t="s">
        <v>14</v>
      </c>
      <c r="C61" s="8" t="s">
        <v>92</v>
      </c>
      <c r="D61" s="20" t="s">
        <v>215</v>
      </c>
      <c r="E61" s="22">
        <v>2</v>
      </c>
      <c r="F61" s="22">
        <v>3</v>
      </c>
    </row>
    <row r="62" spans="1:6" x14ac:dyDescent="0.45">
      <c r="A62" s="20">
        <v>1963</v>
      </c>
      <c r="B62" s="18" t="s">
        <v>14</v>
      </c>
      <c r="C62" s="8" t="s">
        <v>92</v>
      </c>
      <c r="D62" s="20" t="s">
        <v>215</v>
      </c>
      <c r="E62" s="22">
        <v>4</v>
      </c>
      <c r="F62" s="22">
        <v>5</v>
      </c>
    </row>
    <row r="63" spans="1:6" x14ac:dyDescent="0.45">
      <c r="A63" s="20">
        <v>1964</v>
      </c>
      <c r="B63" s="18" t="s">
        <v>14</v>
      </c>
      <c r="C63" s="8" t="s">
        <v>92</v>
      </c>
      <c r="D63" s="20" t="s">
        <v>215</v>
      </c>
      <c r="E63" s="22">
        <v>4</v>
      </c>
      <c r="F63" s="22">
        <v>6</v>
      </c>
    </row>
    <row r="64" spans="1:6" x14ac:dyDescent="0.45">
      <c r="A64" s="20">
        <v>1965</v>
      </c>
      <c r="B64" s="18" t="s">
        <v>41</v>
      </c>
      <c r="C64" s="8" t="s">
        <v>97</v>
      </c>
      <c r="D64" s="20" t="s">
        <v>216</v>
      </c>
      <c r="E64" s="22">
        <v>3</v>
      </c>
      <c r="F64" s="22">
        <v>18</v>
      </c>
    </row>
    <row r="65" spans="1:6" x14ac:dyDescent="0.45">
      <c r="A65" s="20">
        <v>1966</v>
      </c>
      <c r="B65" s="18" t="s">
        <v>14</v>
      </c>
      <c r="C65" s="8" t="s">
        <v>101</v>
      </c>
      <c r="D65" s="20" t="s">
        <v>217</v>
      </c>
      <c r="E65" s="22">
        <v>0</v>
      </c>
      <c r="F65" s="22">
        <v>6</v>
      </c>
    </row>
    <row r="66" spans="1:6" x14ac:dyDescent="0.45">
      <c r="A66" s="20">
        <v>1967</v>
      </c>
      <c r="B66" s="18" t="s">
        <v>14</v>
      </c>
      <c r="C66" s="8" t="s">
        <v>103</v>
      </c>
      <c r="D66" s="20" t="s">
        <v>218</v>
      </c>
      <c r="E66" s="22">
        <v>1</v>
      </c>
      <c r="F66" s="22">
        <v>17</v>
      </c>
    </row>
    <row r="67" spans="1:6" x14ac:dyDescent="0.45">
      <c r="A67" s="20">
        <v>1968</v>
      </c>
      <c r="B67" s="18" t="s">
        <v>106</v>
      </c>
      <c r="C67" s="8" t="s">
        <v>105</v>
      </c>
      <c r="D67" s="20" t="s">
        <v>219</v>
      </c>
      <c r="E67" s="22">
        <v>2</v>
      </c>
      <c r="F67" s="22">
        <v>1</v>
      </c>
    </row>
    <row r="68" spans="1:6" x14ac:dyDescent="0.45">
      <c r="A68" s="20">
        <v>1969</v>
      </c>
      <c r="B68" s="18" t="s">
        <v>31</v>
      </c>
      <c r="C68" s="8" t="s">
        <v>109</v>
      </c>
      <c r="D68" s="20" t="s">
        <v>110</v>
      </c>
      <c r="E68" s="22">
        <v>6</v>
      </c>
      <c r="F68" s="22">
        <v>18</v>
      </c>
    </row>
    <row r="69" spans="1:6" x14ac:dyDescent="0.45">
      <c r="A69" s="20">
        <v>1970</v>
      </c>
      <c r="B69" s="18" t="s">
        <v>31</v>
      </c>
      <c r="C69" s="8" t="s">
        <v>112</v>
      </c>
      <c r="D69" s="20" t="s">
        <v>220</v>
      </c>
      <c r="E69" s="22">
        <v>8</v>
      </c>
      <c r="F69" s="22">
        <v>20</v>
      </c>
    </row>
    <row r="70" spans="1:6" x14ac:dyDescent="0.45">
      <c r="A70" s="20">
        <v>1971</v>
      </c>
      <c r="B70" s="18" t="s">
        <v>31</v>
      </c>
      <c r="C70" s="8" t="s">
        <v>112</v>
      </c>
      <c r="D70" s="20" t="s">
        <v>115</v>
      </c>
      <c r="E70" s="22">
        <v>4</v>
      </c>
      <c r="F70" s="22">
        <v>17</v>
      </c>
    </row>
    <row r="71" spans="1:6" x14ac:dyDescent="0.45">
      <c r="A71" s="20">
        <v>1972</v>
      </c>
      <c r="B71" s="18" t="s">
        <v>31</v>
      </c>
      <c r="C71" s="8" t="s">
        <v>112</v>
      </c>
      <c r="D71" s="20" t="s">
        <v>115</v>
      </c>
      <c r="E71" s="22">
        <v>6</v>
      </c>
      <c r="F71" s="22">
        <v>15</v>
      </c>
    </row>
    <row r="72" spans="1:6" x14ac:dyDescent="0.45">
      <c r="A72" s="20">
        <v>1973</v>
      </c>
      <c r="B72" s="18" t="s">
        <v>87</v>
      </c>
      <c r="C72" s="8" t="s">
        <v>116</v>
      </c>
      <c r="D72" s="20" t="s">
        <v>117</v>
      </c>
      <c r="E72" s="22">
        <v>6</v>
      </c>
      <c r="F72" s="22">
        <v>14</v>
      </c>
    </row>
    <row r="73" spans="1:6" x14ac:dyDescent="0.45">
      <c r="A73" s="20">
        <v>1974</v>
      </c>
      <c r="B73" s="18" t="s">
        <v>31</v>
      </c>
      <c r="C73" s="8" t="s">
        <v>112</v>
      </c>
      <c r="D73" s="20" t="s">
        <v>115</v>
      </c>
      <c r="E73" s="22">
        <v>8</v>
      </c>
      <c r="F73" s="22">
        <v>18</v>
      </c>
    </row>
    <row r="74" spans="1:6" x14ac:dyDescent="0.45">
      <c r="A74" s="20">
        <v>1975</v>
      </c>
      <c r="B74" s="18" t="s">
        <v>14</v>
      </c>
      <c r="C74" s="8" t="s">
        <v>119</v>
      </c>
      <c r="D74" s="20" t="s">
        <v>218</v>
      </c>
      <c r="E74" s="22">
        <v>2</v>
      </c>
      <c r="F74" s="22">
        <v>8</v>
      </c>
    </row>
    <row r="75" spans="1:6" x14ac:dyDescent="0.45">
      <c r="A75" s="20">
        <v>1976</v>
      </c>
      <c r="B75" s="18" t="s">
        <v>31</v>
      </c>
      <c r="C75" s="8" t="s">
        <v>122</v>
      </c>
      <c r="D75" s="20" t="s">
        <v>221</v>
      </c>
      <c r="E75" s="22">
        <v>1</v>
      </c>
      <c r="F75" s="22">
        <v>12</v>
      </c>
    </row>
    <row r="76" spans="1:6" x14ac:dyDescent="0.45">
      <c r="A76" s="20">
        <v>1977</v>
      </c>
      <c r="B76" s="18" t="s">
        <v>14</v>
      </c>
      <c r="C76" s="8" t="s">
        <v>125</v>
      </c>
      <c r="D76" s="20" t="s">
        <v>222</v>
      </c>
      <c r="E76" s="22">
        <v>1</v>
      </c>
      <c r="F76" s="22">
        <v>8</v>
      </c>
    </row>
    <row r="77" spans="1:6" x14ac:dyDescent="0.45">
      <c r="A77" s="20">
        <v>1978</v>
      </c>
      <c r="B77" s="18" t="s">
        <v>14</v>
      </c>
      <c r="C77" s="8" t="s">
        <v>127</v>
      </c>
      <c r="D77" s="20" t="s">
        <v>223</v>
      </c>
      <c r="E77" s="22">
        <v>3</v>
      </c>
      <c r="F77" s="22">
        <v>3</v>
      </c>
    </row>
    <row r="78" spans="1:6" x14ac:dyDescent="0.45">
      <c r="A78" s="20">
        <v>1979</v>
      </c>
      <c r="B78" s="18" t="s">
        <v>14</v>
      </c>
      <c r="C78" s="8" t="s">
        <v>130</v>
      </c>
      <c r="D78" s="20" t="s">
        <v>223</v>
      </c>
      <c r="E78" s="22">
        <v>7</v>
      </c>
      <c r="F78" s="22">
        <v>17</v>
      </c>
    </row>
    <row r="79" spans="1:6" x14ac:dyDescent="0.45">
      <c r="A79" s="20">
        <v>1980</v>
      </c>
      <c r="B79" s="18" t="s">
        <v>106</v>
      </c>
      <c r="C79" s="8" t="s">
        <v>131</v>
      </c>
      <c r="D79" s="20" t="s">
        <v>224</v>
      </c>
      <c r="E79" s="22">
        <v>2</v>
      </c>
      <c r="F79" s="22">
        <v>10</v>
      </c>
    </row>
    <row r="80" spans="1:6" x14ac:dyDescent="0.45">
      <c r="A80" s="20">
        <v>1981</v>
      </c>
      <c r="B80" s="18" t="s">
        <v>14</v>
      </c>
      <c r="C80" s="8" t="s">
        <v>130</v>
      </c>
      <c r="D80" s="20" t="s">
        <v>225</v>
      </c>
      <c r="E80" s="22">
        <v>5</v>
      </c>
      <c r="F80" s="22">
        <v>18</v>
      </c>
    </row>
    <row r="81" spans="1:7" x14ac:dyDescent="0.45">
      <c r="A81" s="20">
        <v>1982</v>
      </c>
      <c r="B81" s="18" t="s">
        <v>14</v>
      </c>
      <c r="C81" s="8" t="s">
        <v>130</v>
      </c>
      <c r="D81" s="20" t="s">
        <v>225</v>
      </c>
      <c r="E81" s="22">
        <v>4</v>
      </c>
      <c r="F81" s="22">
        <v>12</v>
      </c>
    </row>
    <row r="82" spans="1:7" x14ac:dyDescent="0.45">
      <c r="A82" s="20">
        <v>1983</v>
      </c>
      <c r="B82" s="18" t="s">
        <v>14</v>
      </c>
      <c r="C82" s="8" t="s">
        <v>136</v>
      </c>
      <c r="D82" s="20" t="s">
        <v>225</v>
      </c>
      <c r="E82" s="22">
        <v>1</v>
      </c>
      <c r="F82" s="22">
        <v>6</v>
      </c>
    </row>
    <row r="83" spans="1:7" x14ac:dyDescent="0.45">
      <c r="A83" s="20">
        <v>1984</v>
      </c>
      <c r="B83" s="18" t="s">
        <v>14</v>
      </c>
      <c r="C83" s="8" t="s">
        <v>138</v>
      </c>
      <c r="D83" s="20" t="s">
        <v>225</v>
      </c>
      <c r="E83" s="22">
        <v>5</v>
      </c>
      <c r="F83" s="22">
        <v>7</v>
      </c>
    </row>
    <row r="84" spans="1:7" x14ac:dyDescent="0.45">
      <c r="A84" s="20">
        <v>1985</v>
      </c>
      <c r="B84" s="18" t="s">
        <v>14</v>
      </c>
      <c r="C84" s="8" t="s">
        <v>130</v>
      </c>
      <c r="D84" s="20" t="s">
        <v>140</v>
      </c>
      <c r="E84" s="22">
        <v>2</v>
      </c>
      <c r="F84" s="22">
        <v>16</v>
      </c>
    </row>
    <row r="85" spans="1:7" x14ac:dyDescent="0.45">
      <c r="A85" s="20">
        <v>1986</v>
      </c>
      <c r="B85" s="18" t="s">
        <v>226</v>
      </c>
      <c r="C85" s="8" t="s">
        <v>142</v>
      </c>
      <c r="D85" s="20" t="s">
        <v>140</v>
      </c>
      <c r="E85" s="22">
        <v>1</v>
      </c>
      <c r="F85" s="22">
        <v>7</v>
      </c>
    </row>
    <row r="86" spans="1:7" x14ac:dyDescent="0.45">
      <c r="A86" s="20">
        <v>1987</v>
      </c>
      <c r="B86" s="18" t="s">
        <v>227</v>
      </c>
      <c r="C86" s="8" t="s">
        <v>145</v>
      </c>
      <c r="D86" s="20" t="s">
        <v>228</v>
      </c>
      <c r="E86" s="22">
        <v>1</v>
      </c>
      <c r="F86" s="22">
        <v>3</v>
      </c>
    </row>
    <row r="87" spans="1:7" x14ac:dyDescent="0.45">
      <c r="A87" s="20">
        <v>1988</v>
      </c>
      <c r="B87" s="18" t="s">
        <v>87</v>
      </c>
      <c r="C87" s="8" t="s">
        <v>149</v>
      </c>
      <c r="D87" s="20" t="s">
        <v>150</v>
      </c>
      <c r="E87" s="22">
        <v>1</v>
      </c>
      <c r="F87" s="22">
        <v>11</v>
      </c>
    </row>
    <row r="88" spans="1:7" x14ac:dyDescent="0.45">
      <c r="A88" s="20">
        <v>1989</v>
      </c>
      <c r="B88" s="18" t="s">
        <v>226</v>
      </c>
      <c r="C88" s="8" t="s">
        <v>152</v>
      </c>
      <c r="D88" s="20" t="s">
        <v>229</v>
      </c>
      <c r="E88" s="22">
        <v>3</v>
      </c>
      <c r="F88" s="22">
        <v>8</v>
      </c>
    </row>
    <row r="89" spans="1:7" x14ac:dyDescent="0.45">
      <c r="A89" s="20">
        <v>1990</v>
      </c>
      <c r="B89" s="18" t="s">
        <v>226</v>
      </c>
      <c r="C89" s="8" t="s">
        <v>152</v>
      </c>
      <c r="D89" s="20" t="s">
        <v>230</v>
      </c>
      <c r="E89" s="22">
        <v>0</v>
      </c>
      <c r="F89" s="22">
        <v>2</v>
      </c>
    </row>
    <row r="90" spans="1:7" x14ac:dyDescent="0.45">
      <c r="A90" s="20">
        <v>1991</v>
      </c>
      <c r="B90" s="18" t="s">
        <v>87</v>
      </c>
      <c r="C90" s="8" t="s">
        <v>157</v>
      </c>
      <c r="D90" s="20" t="s">
        <v>158</v>
      </c>
      <c r="E90" s="22">
        <v>2</v>
      </c>
      <c r="F90" s="22">
        <v>10</v>
      </c>
    </row>
    <row r="91" spans="1:7" x14ac:dyDescent="0.45">
      <c r="A91" s="20">
        <v>1992</v>
      </c>
      <c r="B91" s="18" t="s">
        <v>87</v>
      </c>
      <c r="C91" s="8" t="s">
        <v>160</v>
      </c>
      <c r="D91" s="20" t="s">
        <v>158</v>
      </c>
      <c r="E91" s="22">
        <v>3</v>
      </c>
      <c r="F91" s="22">
        <v>10</v>
      </c>
    </row>
    <row r="92" spans="1:7" x14ac:dyDescent="0.45">
      <c r="A92" s="20">
        <v>1993</v>
      </c>
      <c r="B92" s="18" t="s">
        <v>87</v>
      </c>
      <c r="C92" s="8" t="s">
        <v>160</v>
      </c>
      <c r="D92" s="20" t="s">
        <v>158</v>
      </c>
      <c r="E92" s="22">
        <v>2</v>
      </c>
      <c r="F92" s="22">
        <v>14</v>
      </c>
    </row>
    <row r="93" spans="1:7" x14ac:dyDescent="0.45">
      <c r="A93" s="20">
        <v>1994</v>
      </c>
      <c r="B93" s="18" t="s">
        <v>87</v>
      </c>
      <c r="C93" s="8" t="s">
        <v>160</v>
      </c>
      <c r="D93" s="20" t="s">
        <v>158</v>
      </c>
      <c r="E93" s="22">
        <v>1</v>
      </c>
      <c r="F93" s="22">
        <v>13</v>
      </c>
    </row>
    <row r="94" spans="1:7" x14ac:dyDescent="0.45">
      <c r="A94" s="20">
        <v>1995</v>
      </c>
      <c r="B94" s="18" t="s">
        <v>87</v>
      </c>
      <c r="C94" s="8" t="s">
        <v>160</v>
      </c>
      <c r="D94" s="20" t="s">
        <v>158</v>
      </c>
      <c r="E94" s="22">
        <v>2</v>
      </c>
      <c r="F94" s="22">
        <v>13</v>
      </c>
    </row>
    <row r="95" spans="1:7" x14ac:dyDescent="0.45">
      <c r="A95" s="20">
        <v>1996</v>
      </c>
      <c r="B95" s="18" t="s">
        <v>165</v>
      </c>
      <c r="C95" s="8" t="s">
        <v>164</v>
      </c>
      <c r="D95" s="20" t="s">
        <v>231</v>
      </c>
      <c r="E95" s="22">
        <v>2</v>
      </c>
      <c r="F95" s="22">
        <v>13</v>
      </c>
      <c r="G95" t="s">
        <v>251</v>
      </c>
    </row>
    <row r="96" spans="1:7" x14ac:dyDescent="0.45">
      <c r="A96" s="20">
        <v>1997</v>
      </c>
      <c r="B96" s="18" t="s">
        <v>169</v>
      </c>
      <c r="C96" s="8" t="s">
        <v>168</v>
      </c>
      <c r="D96" s="20" t="s">
        <v>231</v>
      </c>
      <c r="E96" s="22">
        <v>2</v>
      </c>
      <c r="F96" s="22">
        <v>12</v>
      </c>
    </row>
    <row r="97" spans="1:9" x14ac:dyDescent="0.45">
      <c r="A97" s="20">
        <v>1998</v>
      </c>
      <c r="B97" s="18" t="s">
        <v>41</v>
      </c>
      <c r="C97" s="8" t="s">
        <v>170</v>
      </c>
      <c r="D97" s="20" t="s">
        <v>232</v>
      </c>
      <c r="E97" s="22">
        <v>2</v>
      </c>
      <c r="F97" s="22">
        <v>7</v>
      </c>
    </row>
    <row r="98" spans="1:9" x14ac:dyDescent="0.45">
      <c r="A98" s="20">
        <v>1999</v>
      </c>
      <c r="B98" s="18" t="s">
        <v>226</v>
      </c>
      <c r="C98" s="8" t="s">
        <v>233</v>
      </c>
      <c r="D98" s="20" t="s">
        <v>234</v>
      </c>
      <c r="G98" s="20" t="s">
        <v>235</v>
      </c>
      <c r="H98" s="20"/>
      <c r="I98" s="20"/>
    </row>
    <row r="99" spans="1:9" x14ac:dyDescent="0.45">
      <c r="A99" s="20">
        <v>2000</v>
      </c>
      <c r="B99" s="18" t="s">
        <v>226</v>
      </c>
      <c r="C99" s="8" t="s">
        <v>233</v>
      </c>
      <c r="D99" s="20" t="s">
        <v>234</v>
      </c>
      <c r="E99" s="26"/>
      <c r="F99" s="26"/>
      <c r="G99" s="20" t="s">
        <v>235</v>
      </c>
    </row>
    <row r="100" spans="1:9" x14ac:dyDescent="0.45">
      <c r="A100" s="20">
        <v>2001</v>
      </c>
      <c r="B100" s="18" t="s">
        <v>226</v>
      </c>
      <c r="C100" s="8" t="s">
        <v>233</v>
      </c>
      <c r="D100" s="20" t="s">
        <v>234</v>
      </c>
      <c r="E100" s="26"/>
      <c r="F100" s="26"/>
      <c r="G100" s="20" t="s">
        <v>235</v>
      </c>
    </row>
    <row r="101" spans="1:9" x14ac:dyDescent="0.45">
      <c r="A101" s="20">
        <v>2002</v>
      </c>
      <c r="B101" s="18" t="s">
        <v>226</v>
      </c>
      <c r="C101" s="8" t="s">
        <v>233</v>
      </c>
      <c r="D101" s="20" t="s">
        <v>234</v>
      </c>
      <c r="E101" s="26"/>
      <c r="F101" s="26"/>
      <c r="G101" s="20" t="s">
        <v>235</v>
      </c>
    </row>
    <row r="102" spans="1:9" x14ac:dyDescent="0.45">
      <c r="A102" s="20">
        <v>2003</v>
      </c>
      <c r="B102" s="18" t="s">
        <v>226</v>
      </c>
      <c r="C102" s="8" t="s">
        <v>233</v>
      </c>
      <c r="D102" s="20" t="s">
        <v>234</v>
      </c>
      <c r="E102" s="26"/>
      <c r="F102" s="26"/>
      <c r="G102" s="20" t="s">
        <v>235</v>
      </c>
    </row>
    <row r="103" spans="1:9" x14ac:dyDescent="0.45">
      <c r="A103" s="20">
        <v>2004</v>
      </c>
      <c r="B103" s="18" t="s">
        <v>226</v>
      </c>
      <c r="C103" s="8" t="s">
        <v>233</v>
      </c>
      <c r="D103" s="20" t="s">
        <v>234</v>
      </c>
      <c r="E103" s="26"/>
      <c r="F103" s="26"/>
      <c r="G103" s="20" t="s">
        <v>235</v>
      </c>
    </row>
    <row r="104" spans="1:9" x14ac:dyDescent="0.45">
      <c r="A104" s="20">
        <v>2005</v>
      </c>
      <c r="B104" s="18" t="s">
        <v>226</v>
      </c>
      <c r="C104" s="8" t="s">
        <v>233</v>
      </c>
      <c r="D104" s="20" t="s">
        <v>182</v>
      </c>
      <c r="E104" s="26"/>
      <c r="F104" s="26"/>
      <c r="G104" s="20" t="s">
        <v>235</v>
      </c>
    </row>
    <row r="105" spans="1:9" x14ac:dyDescent="0.45">
      <c r="A105" s="20">
        <v>2006</v>
      </c>
      <c r="B105" s="18" t="s">
        <v>87</v>
      </c>
      <c r="C105" s="8" t="s">
        <v>179</v>
      </c>
      <c r="D105" s="20" t="s">
        <v>236</v>
      </c>
      <c r="E105" s="22">
        <v>0</v>
      </c>
      <c r="F105" s="22">
        <v>8</v>
      </c>
    </row>
    <row r="106" spans="1:9" x14ac:dyDescent="0.45">
      <c r="A106" s="20">
        <v>2007</v>
      </c>
      <c r="B106" s="18" t="s">
        <v>87</v>
      </c>
      <c r="C106" s="8" t="s">
        <v>181</v>
      </c>
      <c r="D106" s="20" t="s">
        <v>182</v>
      </c>
      <c r="E106" s="22">
        <v>1</v>
      </c>
      <c r="F106" s="22">
        <v>4</v>
      </c>
    </row>
    <row r="107" spans="1:9" x14ac:dyDescent="0.45">
      <c r="A107" s="20">
        <v>2008</v>
      </c>
      <c r="B107" s="18" t="s">
        <v>87</v>
      </c>
      <c r="C107" s="8" t="s">
        <v>184</v>
      </c>
      <c r="D107" s="20" t="s">
        <v>190</v>
      </c>
      <c r="E107" s="22">
        <v>1</v>
      </c>
      <c r="F107" s="22">
        <v>5</v>
      </c>
    </row>
    <row r="108" spans="1:9" x14ac:dyDescent="0.45">
      <c r="A108" s="20">
        <v>2009</v>
      </c>
      <c r="B108" s="18" t="s">
        <v>87</v>
      </c>
      <c r="C108" s="8" t="s">
        <v>186</v>
      </c>
      <c r="D108" s="20" t="s">
        <v>187</v>
      </c>
      <c r="E108" s="22">
        <v>2</v>
      </c>
      <c r="F108" s="22">
        <v>7</v>
      </c>
    </row>
    <row r="109" spans="1:9" x14ac:dyDescent="0.45">
      <c r="A109" s="20">
        <v>2010</v>
      </c>
      <c r="B109" s="18" t="s">
        <v>26</v>
      </c>
      <c r="C109" s="8" t="s">
        <v>189</v>
      </c>
      <c r="D109" s="20" t="s">
        <v>237</v>
      </c>
      <c r="E109" s="22">
        <v>2</v>
      </c>
      <c r="F109" s="22">
        <v>12</v>
      </c>
    </row>
    <row r="110" spans="1:9" x14ac:dyDescent="0.45">
      <c r="A110" s="20">
        <v>2011</v>
      </c>
      <c r="B110" s="18" t="s">
        <v>238</v>
      </c>
      <c r="C110" s="8" t="s">
        <v>192</v>
      </c>
      <c r="D110" s="20" t="s">
        <v>194</v>
      </c>
      <c r="E110" s="22">
        <v>1</v>
      </c>
      <c r="F110" s="22">
        <v>2</v>
      </c>
    </row>
    <row r="111" spans="1:9" x14ac:dyDescent="0.45">
      <c r="A111" s="20">
        <v>2012</v>
      </c>
      <c r="B111" s="18" t="s">
        <v>239</v>
      </c>
      <c r="C111" s="8" t="s">
        <v>196</v>
      </c>
      <c r="D111" s="20" t="s">
        <v>198</v>
      </c>
      <c r="E111" s="22">
        <v>2</v>
      </c>
      <c r="F111" s="22">
        <v>14</v>
      </c>
    </row>
    <row r="112" spans="1:9" x14ac:dyDescent="0.45">
      <c r="A112" s="20">
        <v>2013</v>
      </c>
      <c r="B112" s="18" t="s">
        <v>239</v>
      </c>
      <c r="C112" s="8" t="s">
        <v>200</v>
      </c>
      <c r="D112" s="20" t="s">
        <v>198</v>
      </c>
      <c r="E112" s="22">
        <v>3</v>
      </c>
      <c r="F112" s="22">
        <v>14</v>
      </c>
    </row>
    <row r="113" spans="1:6" x14ac:dyDescent="0.45">
      <c r="A113" s="20">
        <v>2014</v>
      </c>
      <c r="B113" s="18" t="s">
        <v>41</v>
      </c>
      <c r="C113" s="8" t="s">
        <v>202</v>
      </c>
      <c r="D113" s="20" t="s">
        <v>187</v>
      </c>
      <c r="E113" s="22">
        <v>4</v>
      </c>
      <c r="F113" s="22">
        <v>19</v>
      </c>
    </row>
    <row r="114" spans="1:6" x14ac:dyDescent="0.45">
      <c r="A114" s="20">
        <v>2015</v>
      </c>
      <c r="B114" s="18" t="s">
        <v>239</v>
      </c>
      <c r="C114" s="8" t="s">
        <v>205</v>
      </c>
      <c r="D114" s="20" t="s">
        <v>198</v>
      </c>
      <c r="E114" s="22">
        <v>1</v>
      </c>
      <c r="F114" s="22">
        <v>16</v>
      </c>
    </row>
    <row r="115" spans="1:6" x14ac:dyDescent="0.45">
      <c r="A115" s="20">
        <v>2016</v>
      </c>
      <c r="B115" s="18" t="s">
        <v>239</v>
      </c>
      <c r="C115" s="8" t="s">
        <v>205</v>
      </c>
      <c r="D115" s="20" t="s">
        <v>198</v>
      </c>
      <c r="E115" s="22">
        <v>2</v>
      </c>
      <c r="F115" s="22">
        <v>14</v>
      </c>
    </row>
    <row r="116" spans="1:6" x14ac:dyDescent="0.45">
      <c r="A116" s="20">
        <v>2017</v>
      </c>
      <c r="B116" s="18" t="s">
        <v>239</v>
      </c>
      <c r="C116" s="8" t="s">
        <v>205</v>
      </c>
      <c r="D116" s="20" t="s">
        <v>198</v>
      </c>
      <c r="E116" s="22">
        <v>0</v>
      </c>
      <c r="F116" s="22">
        <v>15</v>
      </c>
    </row>
    <row r="117" spans="1:6" x14ac:dyDescent="0.45">
      <c r="A117" s="20">
        <v>2018</v>
      </c>
      <c r="B117" s="18" t="s">
        <v>239</v>
      </c>
      <c r="C117" s="8" t="s">
        <v>240</v>
      </c>
      <c r="D117" s="20" t="s">
        <v>198</v>
      </c>
      <c r="E117" s="22">
        <v>2</v>
      </c>
      <c r="F117" s="22">
        <v>11</v>
      </c>
    </row>
    <row r="118" spans="1:6" x14ac:dyDescent="0.45">
      <c r="A118" s="20">
        <v>2019</v>
      </c>
      <c r="B118" s="18" t="s">
        <v>241</v>
      </c>
      <c r="C118" s="8" t="s">
        <v>256</v>
      </c>
      <c r="D118" s="20" t="s">
        <v>242</v>
      </c>
      <c r="E118" s="22">
        <v>0</v>
      </c>
      <c r="F118" s="22">
        <v>3</v>
      </c>
    </row>
    <row r="119" spans="1:6" x14ac:dyDescent="0.45">
      <c r="A119" s="20">
        <v>2020</v>
      </c>
      <c r="B119" s="18" t="s">
        <v>243</v>
      </c>
      <c r="C119" s="8" t="s">
        <v>258</v>
      </c>
      <c r="D119" s="20" t="s">
        <v>244</v>
      </c>
      <c r="E119" s="22">
        <v>3</v>
      </c>
      <c r="F119" s="22">
        <v>1</v>
      </c>
    </row>
    <row r="120" spans="1:6" x14ac:dyDescent="0.45">
      <c r="A120" s="20">
        <v>2021</v>
      </c>
      <c r="B120" s="57" t="s">
        <v>315</v>
      </c>
      <c r="C120" s="58" t="s">
        <v>314</v>
      </c>
      <c r="D120" s="57" t="s">
        <v>315</v>
      </c>
    </row>
    <row r="121" spans="1:6" x14ac:dyDescent="0.45">
      <c r="A121" s="20">
        <v>2022</v>
      </c>
      <c r="B121" s="57" t="s">
        <v>315</v>
      </c>
      <c r="C121" s="58" t="s">
        <v>314</v>
      </c>
      <c r="D121" s="57" t="s">
        <v>315</v>
      </c>
    </row>
    <row r="122" spans="1:6" x14ac:dyDescent="0.45">
      <c r="A122" s="20">
        <v>2023</v>
      </c>
      <c r="B122" s="57" t="s">
        <v>315</v>
      </c>
      <c r="C122" s="58" t="s">
        <v>314</v>
      </c>
      <c r="D122" s="57" t="s">
        <v>315</v>
      </c>
    </row>
    <row r="123" spans="1:6" x14ac:dyDescent="0.45">
      <c r="A123" s="20">
        <v>2024</v>
      </c>
      <c r="B123" s="57" t="s">
        <v>315</v>
      </c>
      <c r="C123" s="58" t="s">
        <v>314</v>
      </c>
      <c r="D123" s="57" t="s">
        <v>315</v>
      </c>
    </row>
    <row r="124" spans="1:6" x14ac:dyDescent="0.45">
      <c r="A124" s="20">
        <v>2025</v>
      </c>
      <c r="B124" s="57" t="s">
        <v>315</v>
      </c>
      <c r="C124" s="58" t="s">
        <v>314</v>
      </c>
      <c r="D124" s="57" t="s">
        <v>315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E13FB-1232-44EF-A353-72B6BDC16593}">
  <dimension ref="A1:B85"/>
  <sheetViews>
    <sheetView workbookViewId="0">
      <selection activeCell="B74" sqref="B74"/>
    </sheetView>
  </sheetViews>
  <sheetFormatPr defaultRowHeight="14.25" x14ac:dyDescent="0.45"/>
  <cols>
    <col min="2" max="2" width="14.33203125" bestFit="1" customWidth="1"/>
  </cols>
  <sheetData>
    <row r="1" spans="1:2" x14ac:dyDescent="0.45">
      <c r="A1" t="s">
        <v>0</v>
      </c>
      <c r="B1" t="s">
        <v>316</v>
      </c>
    </row>
    <row r="2" spans="1:2" x14ac:dyDescent="0.45">
      <c r="A2">
        <v>1930</v>
      </c>
      <c r="B2" t="s">
        <v>17</v>
      </c>
    </row>
    <row r="3" spans="1:2" x14ac:dyDescent="0.45">
      <c r="A3">
        <v>1931</v>
      </c>
      <c r="B3" t="s">
        <v>55</v>
      </c>
    </row>
    <row r="4" spans="1:2" x14ac:dyDescent="0.45">
      <c r="A4">
        <v>1932</v>
      </c>
      <c r="B4" t="s">
        <v>59</v>
      </c>
    </row>
    <row r="5" spans="1:2" x14ac:dyDescent="0.45">
      <c r="A5">
        <v>1933</v>
      </c>
      <c r="B5" t="s">
        <v>17</v>
      </c>
    </row>
    <row r="6" spans="1:2" x14ac:dyDescent="0.45">
      <c r="A6">
        <v>1934</v>
      </c>
      <c r="B6" t="s">
        <v>17</v>
      </c>
    </row>
    <row r="7" spans="1:2" x14ac:dyDescent="0.45">
      <c r="A7">
        <v>1935</v>
      </c>
      <c r="B7" t="s">
        <v>55</v>
      </c>
    </row>
    <row r="8" spans="1:2" x14ac:dyDescent="0.45">
      <c r="A8">
        <v>1936</v>
      </c>
      <c r="B8" t="s">
        <v>55</v>
      </c>
    </row>
    <row r="9" spans="1:2" x14ac:dyDescent="0.45">
      <c r="A9">
        <v>1937</v>
      </c>
      <c r="B9" t="s">
        <v>17</v>
      </c>
    </row>
    <row r="10" spans="1:2" x14ac:dyDescent="0.45">
      <c r="A10">
        <v>1938</v>
      </c>
      <c r="B10" t="s">
        <v>55</v>
      </c>
    </row>
    <row r="11" spans="1:2" x14ac:dyDescent="0.45">
      <c r="A11">
        <v>1939</v>
      </c>
      <c r="B11" t="s">
        <v>55</v>
      </c>
    </row>
    <row r="12" spans="1:2" x14ac:dyDescent="0.45">
      <c r="A12">
        <v>1947</v>
      </c>
      <c r="B12" t="s">
        <v>59</v>
      </c>
    </row>
    <row r="13" spans="1:2" x14ac:dyDescent="0.45">
      <c r="A13">
        <v>1948</v>
      </c>
      <c r="B13" t="s">
        <v>55</v>
      </c>
    </row>
    <row r="14" spans="1:2" x14ac:dyDescent="0.45">
      <c r="A14">
        <v>1949</v>
      </c>
      <c r="B14" t="s">
        <v>59</v>
      </c>
    </row>
    <row r="15" spans="1:2" x14ac:dyDescent="0.45">
      <c r="A15">
        <v>1950</v>
      </c>
      <c r="B15" t="s">
        <v>55</v>
      </c>
    </row>
    <row r="16" spans="1:2" x14ac:dyDescent="0.45">
      <c r="A16">
        <v>1951</v>
      </c>
      <c r="B16" t="s">
        <v>17</v>
      </c>
    </row>
    <row r="17" spans="1:2" x14ac:dyDescent="0.45">
      <c r="A17">
        <v>1952</v>
      </c>
      <c r="B17" t="s">
        <v>59</v>
      </c>
    </row>
    <row r="18" spans="1:2" x14ac:dyDescent="0.45">
      <c r="A18">
        <v>1953</v>
      </c>
      <c r="B18" t="s">
        <v>76</v>
      </c>
    </row>
    <row r="19" spans="1:2" x14ac:dyDescent="0.45">
      <c r="A19">
        <v>1954</v>
      </c>
      <c r="B19" t="s">
        <v>67</v>
      </c>
    </row>
    <row r="20" spans="1:2" x14ac:dyDescent="0.45">
      <c r="A20">
        <v>1955</v>
      </c>
      <c r="B20" t="s">
        <v>17</v>
      </c>
    </row>
    <row r="21" spans="1:2" x14ac:dyDescent="0.45">
      <c r="A21">
        <v>1956</v>
      </c>
      <c r="B21" t="s">
        <v>55</v>
      </c>
    </row>
    <row r="22" spans="1:2" x14ac:dyDescent="0.45">
      <c r="A22">
        <v>1957</v>
      </c>
      <c r="B22" t="s">
        <v>17</v>
      </c>
    </row>
    <row r="23" spans="1:2" x14ac:dyDescent="0.45">
      <c r="A23">
        <v>1958</v>
      </c>
      <c r="B23" t="s">
        <v>55</v>
      </c>
    </row>
    <row r="24" spans="1:2" x14ac:dyDescent="0.45">
      <c r="A24">
        <v>1959</v>
      </c>
      <c r="B24" t="s">
        <v>55</v>
      </c>
    </row>
    <row r="25" spans="1:2" x14ac:dyDescent="0.45">
      <c r="A25">
        <v>1960</v>
      </c>
      <c r="B25" t="s">
        <v>17</v>
      </c>
    </row>
    <row r="26" spans="1:2" x14ac:dyDescent="0.45">
      <c r="A26">
        <v>1961</v>
      </c>
      <c r="B26" t="s">
        <v>17</v>
      </c>
    </row>
    <row r="27" spans="1:2" x14ac:dyDescent="0.45">
      <c r="A27">
        <v>1962</v>
      </c>
      <c r="B27" t="s">
        <v>17</v>
      </c>
    </row>
    <row r="28" spans="1:2" x14ac:dyDescent="0.45">
      <c r="A28">
        <v>1963</v>
      </c>
      <c r="B28" t="s">
        <v>17</v>
      </c>
    </row>
    <row r="29" spans="1:2" x14ac:dyDescent="0.45">
      <c r="A29">
        <v>1964</v>
      </c>
      <c r="B29" t="s">
        <v>17</v>
      </c>
    </row>
    <row r="30" spans="1:2" x14ac:dyDescent="0.45">
      <c r="A30">
        <v>1965</v>
      </c>
      <c r="B30" t="s">
        <v>88</v>
      </c>
    </row>
    <row r="31" spans="1:2" x14ac:dyDescent="0.45">
      <c r="A31">
        <v>1966</v>
      </c>
      <c r="B31" t="s">
        <v>88</v>
      </c>
    </row>
    <row r="32" spans="1:2" x14ac:dyDescent="0.45">
      <c r="A32">
        <v>1967</v>
      </c>
      <c r="B32" t="s">
        <v>17</v>
      </c>
    </row>
    <row r="33" spans="1:2" x14ac:dyDescent="0.45">
      <c r="A33">
        <v>1968</v>
      </c>
      <c r="B33" t="s">
        <v>88</v>
      </c>
    </row>
    <row r="34" spans="1:2" x14ac:dyDescent="0.45">
      <c r="A34">
        <v>1969</v>
      </c>
      <c r="B34" t="s">
        <v>55</v>
      </c>
    </row>
    <row r="35" spans="1:2" x14ac:dyDescent="0.45">
      <c r="A35">
        <v>1970</v>
      </c>
      <c r="B35" t="s">
        <v>59</v>
      </c>
    </row>
    <row r="36" spans="1:2" x14ac:dyDescent="0.45">
      <c r="A36">
        <v>1971</v>
      </c>
      <c r="B36" t="s">
        <v>17</v>
      </c>
    </row>
    <row r="37" spans="1:2" x14ac:dyDescent="0.45">
      <c r="A37">
        <v>1972</v>
      </c>
      <c r="B37" t="s">
        <v>17</v>
      </c>
    </row>
    <row r="38" spans="1:2" x14ac:dyDescent="0.45">
      <c r="A38">
        <v>1973</v>
      </c>
      <c r="B38" t="s">
        <v>17</v>
      </c>
    </row>
    <row r="39" spans="1:2" x14ac:dyDescent="0.45">
      <c r="A39">
        <v>1974</v>
      </c>
      <c r="B39" t="s">
        <v>88</v>
      </c>
    </row>
    <row r="40" spans="1:2" x14ac:dyDescent="0.45">
      <c r="A40">
        <v>1975</v>
      </c>
      <c r="B40" t="s">
        <v>17</v>
      </c>
    </row>
    <row r="41" spans="1:2" x14ac:dyDescent="0.45">
      <c r="A41">
        <v>1976</v>
      </c>
      <c r="B41" t="s">
        <v>88</v>
      </c>
    </row>
    <row r="42" spans="1:2" x14ac:dyDescent="0.45">
      <c r="A42">
        <v>1977</v>
      </c>
      <c r="B42" t="s">
        <v>76</v>
      </c>
    </row>
    <row r="43" spans="1:2" x14ac:dyDescent="0.45">
      <c r="A43">
        <v>1978</v>
      </c>
      <c r="B43" t="s">
        <v>17</v>
      </c>
    </row>
    <row r="44" spans="1:2" x14ac:dyDescent="0.45">
      <c r="A44">
        <v>1979</v>
      </c>
      <c r="B44" t="s">
        <v>17</v>
      </c>
    </row>
    <row r="45" spans="1:2" x14ac:dyDescent="0.45">
      <c r="A45">
        <v>1980</v>
      </c>
      <c r="B45" t="s">
        <v>17</v>
      </c>
    </row>
    <row r="46" spans="1:2" x14ac:dyDescent="0.45">
      <c r="A46">
        <v>1981</v>
      </c>
      <c r="B46" t="s">
        <v>17</v>
      </c>
    </row>
    <row r="47" spans="1:2" x14ac:dyDescent="0.45">
      <c r="A47">
        <v>1982</v>
      </c>
      <c r="B47" t="s">
        <v>17</v>
      </c>
    </row>
    <row r="48" spans="1:2" x14ac:dyDescent="0.45">
      <c r="A48">
        <v>1983</v>
      </c>
      <c r="B48" t="s">
        <v>76</v>
      </c>
    </row>
    <row r="49" spans="1:2" x14ac:dyDescent="0.45">
      <c r="A49">
        <v>1984</v>
      </c>
      <c r="B49" t="s">
        <v>17</v>
      </c>
    </row>
    <row r="50" spans="1:2" x14ac:dyDescent="0.45">
      <c r="A50">
        <v>1985</v>
      </c>
      <c r="B50" t="s">
        <v>17</v>
      </c>
    </row>
    <row r="51" spans="1:2" x14ac:dyDescent="0.45">
      <c r="A51">
        <v>1986</v>
      </c>
      <c r="B51" t="s">
        <v>17</v>
      </c>
    </row>
    <row r="52" spans="1:2" x14ac:dyDescent="0.45">
      <c r="A52">
        <v>1987</v>
      </c>
      <c r="B52" t="s">
        <v>17</v>
      </c>
    </row>
    <row r="53" spans="1:2" x14ac:dyDescent="0.45">
      <c r="A53">
        <v>1988</v>
      </c>
      <c r="B53" t="s">
        <v>76</v>
      </c>
    </row>
    <row r="54" spans="1:2" x14ac:dyDescent="0.45">
      <c r="A54">
        <v>1989</v>
      </c>
      <c r="B54" t="s">
        <v>76</v>
      </c>
    </row>
    <row r="55" spans="1:2" x14ac:dyDescent="0.45">
      <c r="A55">
        <v>1990</v>
      </c>
      <c r="B55" t="s">
        <v>17</v>
      </c>
    </row>
    <row r="56" spans="1:2" x14ac:dyDescent="0.45">
      <c r="A56">
        <v>1991</v>
      </c>
      <c r="B56" t="s">
        <v>88</v>
      </c>
    </row>
    <row r="57" spans="1:2" x14ac:dyDescent="0.45">
      <c r="A57">
        <v>1992</v>
      </c>
      <c r="B57" t="s">
        <v>59</v>
      </c>
    </row>
    <row r="58" spans="1:2" x14ac:dyDescent="0.45">
      <c r="A58">
        <v>1993</v>
      </c>
      <c r="B58" t="s">
        <v>59</v>
      </c>
    </row>
    <row r="59" spans="1:2" x14ac:dyDescent="0.45">
      <c r="A59">
        <v>1994</v>
      </c>
      <c r="B59" t="s">
        <v>17</v>
      </c>
    </row>
    <row r="60" spans="1:2" x14ac:dyDescent="0.45">
      <c r="A60">
        <v>1995</v>
      </c>
      <c r="B60" t="s">
        <v>88</v>
      </c>
    </row>
    <row r="61" spans="1:2" x14ac:dyDescent="0.45">
      <c r="A61">
        <v>1996</v>
      </c>
      <c r="B61" t="s">
        <v>17</v>
      </c>
    </row>
    <row r="62" spans="1:2" x14ac:dyDescent="0.45">
      <c r="A62">
        <v>1997</v>
      </c>
      <c r="B62" t="s">
        <v>100</v>
      </c>
    </row>
    <row r="63" spans="1:2" x14ac:dyDescent="0.45">
      <c r="A63">
        <v>1998</v>
      </c>
      <c r="B63" t="s">
        <v>17</v>
      </c>
    </row>
    <row r="64" spans="1:2" x14ac:dyDescent="0.45">
      <c r="A64">
        <v>1999</v>
      </c>
      <c r="B64" t="s">
        <v>88</v>
      </c>
    </row>
    <row r="65" spans="1:2" x14ac:dyDescent="0.45">
      <c r="A65">
        <v>2000</v>
      </c>
      <c r="B65" t="s">
        <v>88</v>
      </c>
    </row>
    <row r="66" spans="1:2" x14ac:dyDescent="0.45">
      <c r="A66">
        <v>2001</v>
      </c>
      <c r="B66" t="s">
        <v>88</v>
      </c>
    </row>
    <row r="67" spans="1:2" x14ac:dyDescent="0.45">
      <c r="A67">
        <v>2002</v>
      </c>
      <c r="B67" t="s">
        <v>88</v>
      </c>
    </row>
    <row r="68" spans="1:2" x14ac:dyDescent="0.45">
      <c r="A68">
        <v>2003</v>
      </c>
      <c r="B68" t="s">
        <v>317</v>
      </c>
    </row>
    <row r="69" spans="1:2" x14ac:dyDescent="0.45">
      <c r="A69">
        <v>2004</v>
      </c>
      <c r="B69" t="s">
        <v>100</v>
      </c>
    </row>
    <row r="70" spans="1:2" x14ac:dyDescent="0.45">
      <c r="A70">
        <v>2005</v>
      </c>
      <c r="B70" t="s">
        <v>100</v>
      </c>
    </row>
    <row r="71" spans="1:2" x14ac:dyDescent="0.45">
      <c r="A71">
        <v>2006</v>
      </c>
      <c r="B71" t="s">
        <v>100</v>
      </c>
    </row>
    <row r="72" spans="1:2" x14ac:dyDescent="0.45">
      <c r="A72">
        <v>2007</v>
      </c>
      <c r="B72" t="s">
        <v>318</v>
      </c>
    </row>
    <row r="73" spans="1:2" x14ac:dyDescent="0.45">
      <c r="A73">
        <v>2008</v>
      </c>
      <c r="B73" t="s">
        <v>317</v>
      </c>
    </row>
    <row r="74" spans="1:2" x14ac:dyDescent="0.45">
      <c r="A74">
        <v>2009</v>
      </c>
      <c r="B74" t="s">
        <v>319</v>
      </c>
    </row>
    <row r="75" spans="1:2" x14ac:dyDescent="0.45">
      <c r="A75">
        <v>2010</v>
      </c>
      <c r="B75" t="s">
        <v>318</v>
      </c>
    </row>
    <row r="76" spans="1:2" x14ac:dyDescent="0.45">
      <c r="A76">
        <v>2011</v>
      </c>
      <c r="B76" t="s">
        <v>318</v>
      </c>
    </row>
    <row r="77" spans="1:2" x14ac:dyDescent="0.45">
      <c r="A77">
        <v>2012</v>
      </c>
      <c r="B77" t="s">
        <v>318</v>
      </c>
    </row>
    <row r="78" spans="1:2" x14ac:dyDescent="0.45">
      <c r="A78">
        <v>2013</v>
      </c>
      <c r="B78" t="s">
        <v>317</v>
      </c>
    </row>
    <row r="79" spans="1:2" x14ac:dyDescent="0.45">
      <c r="A79">
        <v>2014</v>
      </c>
      <c r="B79" t="s">
        <v>17</v>
      </c>
    </row>
    <row r="80" spans="1:2" x14ac:dyDescent="0.45">
      <c r="A80">
        <v>2015</v>
      </c>
      <c r="B80" t="s">
        <v>88</v>
      </c>
    </row>
    <row r="81" spans="1:2" x14ac:dyDescent="0.45">
      <c r="A81">
        <v>2016</v>
      </c>
      <c r="B81" t="s">
        <v>88</v>
      </c>
    </row>
    <row r="82" spans="1:2" x14ac:dyDescent="0.45">
      <c r="A82">
        <v>2017</v>
      </c>
      <c r="B82" t="s">
        <v>204</v>
      </c>
    </row>
    <row r="83" spans="1:2" x14ac:dyDescent="0.45">
      <c r="A83">
        <v>2018</v>
      </c>
      <c r="B83" t="s">
        <v>88</v>
      </c>
    </row>
    <row r="84" spans="1:2" x14ac:dyDescent="0.45">
      <c r="A84">
        <v>2019</v>
      </c>
      <c r="B84" t="s">
        <v>88</v>
      </c>
    </row>
    <row r="85" spans="1:2" x14ac:dyDescent="0.45">
      <c r="A85">
        <v>2020</v>
      </c>
      <c r="B85"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2EA7C-58B8-425B-BC59-8555F25948BD}">
  <dimension ref="A1:C106"/>
  <sheetViews>
    <sheetView zoomScaleNormal="100" workbookViewId="0">
      <selection activeCell="A2" sqref="A2"/>
    </sheetView>
  </sheetViews>
  <sheetFormatPr defaultRowHeight="14.25" x14ac:dyDescent="0.45"/>
  <cols>
    <col min="3" max="3" width="26.19921875" bestFit="1" customWidth="1"/>
  </cols>
  <sheetData>
    <row r="1" spans="1:3" x14ac:dyDescent="0.45">
      <c r="A1" t="s">
        <v>0</v>
      </c>
      <c r="B1" t="s">
        <v>245</v>
      </c>
      <c r="C1" s="66" t="s">
        <v>332</v>
      </c>
    </row>
    <row r="2" spans="1:3" x14ac:dyDescent="0.45">
      <c r="A2" s="20">
        <v>1905</v>
      </c>
      <c r="B2" t="s">
        <v>14</v>
      </c>
      <c r="C2" t="s">
        <v>22</v>
      </c>
    </row>
    <row r="3" spans="1:3" x14ac:dyDescent="0.45">
      <c r="A3">
        <v>1906</v>
      </c>
      <c r="B3" t="s">
        <v>14</v>
      </c>
      <c r="C3" t="s">
        <v>22</v>
      </c>
    </row>
    <row r="4" spans="1:3" x14ac:dyDescent="0.45">
      <c r="A4">
        <v>1907</v>
      </c>
      <c r="B4" t="s">
        <v>14</v>
      </c>
      <c r="C4" t="s">
        <v>321</v>
      </c>
    </row>
    <row r="5" spans="1:3" x14ac:dyDescent="0.45">
      <c r="A5">
        <v>1908</v>
      </c>
      <c r="B5" t="s">
        <v>14</v>
      </c>
      <c r="C5" t="s">
        <v>29</v>
      </c>
    </row>
    <row r="6" spans="1:3" x14ac:dyDescent="0.45">
      <c r="A6">
        <v>1909</v>
      </c>
      <c r="B6" t="s">
        <v>26</v>
      </c>
      <c r="C6" t="s">
        <v>25</v>
      </c>
    </row>
    <row r="7" spans="1:3" x14ac:dyDescent="0.45">
      <c r="A7">
        <v>1910</v>
      </c>
      <c r="B7" t="s">
        <v>14</v>
      </c>
      <c r="C7" t="s">
        <v>28</v>
      </c>
    </row>
    <row r="8" spans="1:3" x14ac:dyDescent="0.45">
      <c r="A8">
        <v>1911</v>
      </c>
      <c r="B8" t="s">
        <v>14</v>
      </c>
      <c r="C8" t="s">
        <v>322</v>
      </c>
    </row>
    <row r="9" spans="1:3" x14ac:dyDescent="0.45">
      <c r="A9">
        <v>1912</v>
      </c>
      <c r="B9" t="s">
        <v>31</v>
      </c>
      <c r="C9" t="s">
        <v>323</v>
      </c>
    </row>
    <row r="10" spans="1:3" x14ac:dyDescent="0.45">
      <c r="A10">
        <v>1913</v>
      </c>
      <c r="B10" t="s">
        <v>31</v>
      </c>
      <c r="C10" t="s">
        <v>32</v>
      </c>
    </row>
    <row r="11" spans="1:3" x14ac:dyDescent="0.45">
      <c r="A11">
        <v>1914</v>
      </c>
      <c r="B11" t="s">
        <v>31</v>
      </c>
      <c r="C11" t="s">
        <v>34</v>
      </c>
    </row>
    <row r="12" spans="1:3" x14ac:dyDescent="0.45">
      <c r="A12">
        <v>1919</v>
      </c>
      <c r="B12" t="s">
        <v>14</v>
      </c>
      <c r="C12" t="s">
        <v>324</v>
      </c>
    </row>
    <row r="13" spans="1:3" x14ac:dyDescent="0.45">
      <c r="A13">
        <v>1920</v>
      </c>
      <c r="B13" t="s">
        <v>31</v>
      </c>
      <c r="C13" t="s">
        <v>34</v>
      </c>
    </row>
    <row r="14" spans="1:3" x14ac:dyDescent="0.45">
      <c r="A14">
        <v>1921</v>
      </c>
      <c r="B14" t="s">
        <v>31</v>
      </c>
      <c r="C14" t="s">
        <v>325</v>
      </c>
    </row>
    <row r="15" spans="1:3" x14ac:dyDescent="0.45">
      <c r="A15">
        <v>1922</v>
      </c>
      <c r="B15" t="s">
        <v>14</v>
      </c>
      <c r="C15" t="s">
        <v>326</v>
      </c>
    </row>
    <row r="16" spans="1:3" x14ac:dyDescent="0.45">
      <c r="A16">
        <v>1923</v>
      </c>
      <c r="B16" t="s">
        <v>14</v>
      </c>
      <c r="C16" t="s">
        <v>38</v>
      </c>
    </row>
    <row r="17" spans="1:3" x14ac:dyDescent="0.45">
      <c r="A17">
        <v>1924</v>
      </c>
      <c r="B17" t="s">
        <v>41</v>
      </c>
      <c r="C17" t="s">
        <v>40</v>
      </c>
    </row>
    <row r="18" spans="1:3" x14ac:dyDescent="0.45">
      <c r="A18">
        <v>1925</v>
      </c>
      <c r="B18" t="s">
        <v>41</v>
      </c>
      <c r="C18" t="s">
        <v>40</v>
      </c>
    </row>
    <row r="19" spans="1:3" x14ac:dyDescent="0.45">
      <c r="A19">
        <v>1926</v>
      </c>
      <c r="B19" t="s">
        <v>31</v>
      </c>
      <c r="C19" t="s">
        <v>43</v>
      </c>
    </row>
    <row r="20" spans="1:3" x14ac:dyDescent="0.45">
      <c r="A20">
        <v>1927</v>
      </c>
      <c r="B20" t="s">
        <v>41</v>
      </c>
      <c r="C20" t="s">
        <v>327</v>
      </c>
    </row>
    <row r="21" spans="1:3" x14ac:dyDescent="0.45">
      <c r="A21">
        <v>1928</v>
      </c>
      <c r="B21" t="s">
        <v>14</v>
      </c>
      <c r="C21" t="s">
        <v>328</v>
      </c>
    </row>
    <row r="22" spans="1:3" x14ac:dyDescent="0.45">
      <c r="A22">
        <v>1929</v>
      </c>
      <c r="B22" t="s">
        <v>14</v>
      </c>
      <c r="C22" t="s">
        <v>328</v>
      </c>
    </row>
    <row r="23" spans="1:3" x14ac:dyDescent="0.45">
      <c r="A23">
        <v>1930</v>
      </c>
      <c r="B23" t="s">
        <v>14</v>
      </c>
      <c r="C23" t="s">
        <v>329</v>
      </c>
    </row>
    <row r="24" spans="1:3" x14ac:dyDescent="0.45">
      <c r="A24">
        <v>1931</v>
      </c>
      <c r="B24" t="s">
        <v>31</v>
      </c>
      <c r="C24" t="s">
        <v>330</v>
      </c>
    </row>
    <row r="25" spans="1:3" x14ac:dyDescent="0.45">
      <c r="A25">
        <v>1932</v>
      </c>
      <c r="B25" t="s">
        <v>87</v>
      </c>
      <c r="C25" t="s">
        <v>331</v>
      </c>
    </row>
    <row r="26" spans="1:3" x14ac:dyDescent="0.45">
      <c r="A26">
        <v>1933</v>
      </c>
      <c r="B26" t="s">
        <v>87</v>
      </c>
      <c r="C26" t="s">
        <v>331</v>
      </c>
    </row>
    <row r="27" spans="1:3" x14ac:dyDescent="0.45">
      <c r="A27">
        <v>1934</v>
      </c>
      <c r="B27" t="s">
        <v>14</v>
      </c>
      <c r="C27" t="s">
        <v>333</v>
      </c>
    </row>
    <row r="28" spans="1:3" x14ac:dyDescent="0.45">
      <c r="A28">
        <v>1935</v>
      </c>
      <c r="B28" t="s">
        <v>31</v>
      </c>
      <c r="C28" t="s">
        <v>334</v>
      </c>
    </row>
    <row r="29" spans="1:3" x14ac:dyDescent="0.45">
      <c r="A29">
        <v>1936</v>
      </c>
      <c r="B29" t="s">
        <v>87</v>
      </c>
      <c r="C29" t="s">
        <v>335</v>
      </c>
    </row>
    <row r="30" spans="1:3" x14ac:dyDescent="0.45">
      <c r="A30">
        <v>1937</v>
      </c>
      <c r="B30" t="s">
        <v>31</v>
      </c>
      <c r="C30" t="s">
        <v>334</v>
      </c>
    </row>
    <row r="31" spans="1:3" x14ac:dyDescent="0.45">
      <c r="A31">
        <v>1938</v>
      </c>
      <c r="B31" t="s">
        <v>41</v>
      </c>
      <c r="C31" t="s">
        <v>58</v>
      </c>
    </row>
    <row r="32" spans="1:3" x14ac:dyDescent="0.45">
      <c r="A32">
        <v>1939</v>
      </c>
      <c r="B32" t="s">
        <v>31</v>
      </c>
      <c r="C32" t="s">
        <v>56</v>
      </c>
    </row>
    <row r="33" spans="1:3" x14ac:dyDescent="0.45">
      <c r="A33">
        <v>1947</v>
      </c>
      <c r="B33" t="s">
        <v>41</v>
      </c>
      <c r="C33" t="s">
        <v>336</v>
      </c>
    </row>
    <row r="34" spans="1:3" x14ac:dyDescent="0.45">
      <c r="A34">
        <v>1948</v>
      </c>
      <c r="B34" t="s">
        <v>41</v>
      </c>
      <c r="C34" t="s">
        <v>58</v>
      </c>
    </row>
    <row r="35" spans="1:3" x14ac:dyDescent="0.45">
      <c r="A35">
        <v>1949</v>
      </c>
      <c r="B35" t="s">
        <v>41</v>
      </c>
      <c r="C35" t="s">
        <v>64</v>
      </c>
    </row>
    <row r="36" spans="1:3" x14ac:dyDescent="0.45">
      <c r="A36">
        <v>1950</v>
      </c>
      <c r="B36" t="s">
        <v>14</v>
      </c>
      <c r="C36" t="s">
        <v>72</v>
      </c>
    </row>
    <row r="37" spans="1:3" x14ac:dyDescent="0.45">
      <c r="A37">
        <v>1951</v>
      </c>
      <c r="B37" t="s">
        <v>14</v>
      </c>
      <c r="C37" t="s">
        <v>337</v>
      </c>
    </row>
    <row r="38" spans="1:3" x14ac:dyDescent="0.45">
      <c r="A38">
        <v>1952</v>
      </c>
      <c r="B38" t="s">
        <v>41</v>
      </c>
      <c r="C38" t="s">
        <v>64</v>
      </c>
    </row>
    <row r="39" spans="1:3" x14ac:dyDescent="0.45">
      <c r="A39">
        <v>1953</v>
      </c>
      <c r="B39" t="s">
        <v>87</v>
      </c>
      <c r="C39" t="s">
        <v>338</v>
      </c>
    </row>
    <row r="40" spans="1:3" x14ac:dyDescent="0.45">
      <c r="A40">
        <v>1954</v>
      </c>
      <c r="B40" t="s">
        <v>87</v>
      </c>
      <c r="C40" t="s">
        <v>86</v>
      </c>
    </row>
    <row r="41" spans="1:3" x14ac:dyDescent="0.45">
      <c r="A41">
        <v>1955</v>
      </c>
      <c r="B41" t="s">
        <v>26</v>
      </c>
      <c r="C41" t="s">
        <v>83</v>
      </c>
    </row>
    <row r="42" spans="1:3" x14ac:dyDescent="0.45">
      <c r="A42">
        <v>1956</v>
      </c>
      <c r="B42" t="s">
        <v>26</v>
      </c>
      <c r="C42" t="s">
        <v>83</v>
      </c>
    </row>
    <row r="43" spans="1:3" x14ac:dyDescent="0.45">
      <c r="A43">
        <v>1957</v>
      </c>
      <c r="B43" t="s">
        <v>41</v>
      </c>
      <c r="C43" t="s">
        <v>90</v>
      </c>
    </row>
    <row r="44" spans="1:3" x14ac:dyDescent="0.45">
      <c r="A44">
        <v>1958</v>
      </c>
      <c r="B44" t="s">
        <v>87</v>
      </c>
      <c r="C44" t="s">
        <v>86</v>
      </c>
    </row>
    <row r="45" spans="1:3" x14ac:dyDescent="0.45">
      <c r="A45">
        <v>1959</v>
      </c>
      <c r="B45" t="s">
        <v>87</v>
      </c>
      <c r="C45" t="s">
        <v>86</v>
      </c>
    </row>
    <row r="46" spans="1:3" x14ac:dyDescent="0.45">
      <c r="A46">
        <v>1960</v>
      </c>
      <c r="B46" t="s">
        <v>41</v>
      </c>
      <c r="C46" t="s">
        <v>339</v>
      </c>
    </row>
    <row r="47" spans="1:3" x14ac:dyDescent="0.45">
      <c r="A47">
        <v>1961</v>
      </c>
      <c r="B47" t="s">
        <v>41</v>
      </c>
      <c r="C47" t="s">
        <v>339</v>
      </c>
    </row>
    <row r="48" spans="1:3" x14ac:dyDescent="0.45">
      <c r="A48">
        <v>1962</v>
      </c>
      <c r="B48" t="s">
        <v>87</v>
      </c>
      <c r="C48" t="s">
        <v>86</v>
      </c>
    </row>
    <row r="49" spans="1:3" x14ac:dyDescent="0.45">
      <c r="A49">
        <v>1963</v>
      </c>
      <c r="B49" t="s">
        <v>87</v>
      </c>
      <c r="C49" t="s">
        <v>86</v>
      </c>
    </row>
    <row r="50" spans="1:3" x14ac:dyDescent="0.45">
      <c r="A50">
        <v>1964</v>
      </c>
      <c r="B50" t="s">
        <v>87</v>
      </c>
      <c r="C50" t="s">
        <v>86</v>
      </c>
    </row>
    <row r="51" spans="1:3" x14ac:dyDescent="0.45">
      <c r="A51">
        <v>1965</v>
      </c>
      <c r="B51" t="s">
        <v>87</v>
      </c>
      <c r="C51" t="s">
        <v>340</v>
      </c>
    </row>
    <row r="52" spans="1:3" x14ac:dyDescent="0.45">
      <c r="A52">
        <v>1966</v>
      </c>
      <c r="B52" t="s">
        <v>87</v>
      </c>
      <c r="C52" t="s">
        <v>340</v>
      </c>
    </row>
    <row r="53" spans="1:3" x14ac:dyDescent="0.45">
      <c r="A53">
        <v>1967</v>
      </c>
      <c r="B53" t="s">
        <v>87</v>
      </c>
      <c r="C53" t="s">
        <v>340</v>
      </c>
    </row>
    <row r="54" spans="1:3" x14ac:dyDescent="0.45">
      <c r="A54">
        <v>1968</v>
      </c>
      <c r="B54" t="s">
        <v>87</v>
      </c>
      <c r="C54" t="s">
        <v>341</v>
      </c>
    </row>
    <row r="55" spans="1:3" x14ac:dyDescent="0.45">
      <c r="A55">
        <v>1969</v>
      </c>
      <c r="B55" t="s">
        <v>31</v>
      </c>
      <c r="C55" t="s">
        <v>109</v>
      </c>
    </row>
    <row r="56" spans="1:3" x14ac:dyDescent="0.45">
      <c r="A56">
        <v>1970</v>
      </c>
      <c r="B56" t="s">
        <v>31</v>
      </c>
      <c r="C56" t="s">
        <v>109</v>
      </c>
    </row>
    <row r="57" spans="1:3" x14ac:dyDescent="0.45">
      <c r="A57">
        <v>1971</v>
      </c>
      <c r="B57" t="s">
        <v>31</v>
      </c>
      <c r="C57" t="s">
        <v>122</v>
      </c>
    </row>
    <row r="58" spans="1:3" x14ac:dyDescent="0.45">
      <c r="A58">
        <v>1972</v>
      </c>
      <c r="B58" t="s">
        <v>31</v>
      </c>
      <c r="C58" t="s">
        <v>122</v>
      </c>
    </row>
    <row r="59" spans="1:3" x14ac:dyDescent="0.45">
      <c r="A59">
        <v>1973</v>
      </c>
      <c r="B59" t="s">
        <v>87</v>
      </c>
      <c r="C59" t="s">
        <v>342</v>
      </c>
    </row>
    <row r="60" spans="1:3" x14ac:dyDescent="0.45">
      <c r="A60">
        <v>1974</v>
      </c>
      <c r="B60" t="s">
        <v>87</v>
      </c>
      <c r="C60" t="s">
        <v>343</v>
      </c>
    </row>
    <row r="61" spans="1:3" x14ac:dyDescent="0.45">
      <c r="A61">
        <v>1975</v>
      </c>
      <c r="B61" t="s">
        <v>31</v>
      </c>
      <c r="C61" t="s">
        <v>122</v>
      </c>
    </row>
    <row r="62" spans="1:3" x14ac:dyDescent="0.45">
      <c r="A62">
        <v>1976</v>
      </c>
      <c r="B62" t="s">
        <v>41</v>
      </c>
      <c r="C62" t="s">
        <v>344</v>
      </c>
    </row>
    <row r="63" spans="1:3" x14ac:dyDescent="0.45">
      <c r="A63">
        <v>1977</v>
      </c>
      <c r="B63" t="s">
        <v>31</v>
      </c>
      <c r="C63" t="s">
        <v>122</v>
      </c>
    </row>
    <row r="64" spans="1:3" x14ac:dyDescent="0.45">
      <c r="A64">
        <v>1978</v>
      </c>
      <c r="B64" t="s">
        <v>14</v>
      </c>
      <c r="C64" t="s">
        <v>345</v>
      </c>
    </row>
    <row r="65" spans="1:3" x14ac:dyDescent="0.45">
      <c r="A65">
        <v>1979</v>
      </c>
      <c r="B65" t="s">
        <v>41</v>
      </c>
      <c r="C65" t="s">
        <v>346</v>
      </c>
    </row>
    <row r="66" spans="1:3" x14ac:dyDescent="0.45">
      <c r="A66">
        <v>1980</v>
      </c>
      <c r="B66" t="s">
        <v>14</v>
      </c>
      <c r="C66" t="s">
        <v>347</v>
      </c>
    </row>
    <row r="67" spans="1:3" x14ac:dyDescent="0.45">
      <c r="A67">
        <v>1981</v>
      </c>
      <c r="B67" t="s">
        <v>31</v>
      </c>
      <c r="C67" t="s">
        <v>122</v>
      </c>
    </row>
    <row r="68" spans="1:3" x14ac:dyDescent="0.45">
      <c r="A68">
        <v>1982</v>
      </c>
      <c r="B68" t="s">
        <v>14</v>
      </c>
      <c r="C68" t="s">
        <v>348</v>
      </c>
    </row>
    <row r="69" spans="1:3" x14ac:dyDescent="0.45">
      <c r="A69">
        <v>1983</v>
      </c>
      <c r="B69" t="s">
        <v>31</v>
      </c>
      <c r="C69" t="s">
        <v>122</v>
      </c>
    </row>
    <row r="70" spans="1:3" x14ac:dyDescent="0.45">
      <c r="A70">
        <v>1984</v>
      </c>
      <c r="B70" t="s">
        <v>239</v>
      </c>
      <c r="C70" t="s">
        <v>349</v>
      </c>
    </row>
    <row r="71" spans="1:3" x14ac:dyDescent="0.45">
      <c r="A71">
        <v>1985</v>
      </c>
      <c r="B71" t="s">
        <v>241</v>
      </c>
      <c r="C71" t="s">
        <v>350</v>
      </c>
    </row>
    <row r="72" spans="1:3" x14ac:dyDescent="0.45">
      <c r="A72">
        <v>1986</v>
      </c>
      <c r="B72" t="s">
        <v>14</v>
      </c>
      <c r="C72" t="s">
        <v>127</v>
      </c>
    </row>
    <row r="73" spans="1:3" x14ac:dyDescent="0.45">
      <c r="A73">
        <v>1987</v>
      </c>
      <c r="B73" t="s">
        <v>241</v>
      </c>
      <c r="C73" t="s">
        <v>350</v>
      </c>
    </row>
    <row r="74" spans="1:3" x14ac:dyDescent="0.45">
      <c r="A74">
        <v>1988</v>
      </c>
      <c r="B74" t="s">
        <v>106</v>
      </c>
      <c r="C74" t="s">
        <v>351</v>
      </c>
    </row>
    <row r="75" spans="1:3" x14ac:dyDescent="0.45">
      <c r="A75">
        <v>1989</v>
      </c>
      <c r="B75" t="s">
        <v>106</v>
      </c>
      <c r="C75" t="s">
        <v>352</v>
      </c>
    </row>
    <row r="76" spans="1:3" x14ac:dyDescent="0.45">
      <c r="A76">
        <v>1990</v>
      </c>
      <c r="B76" t="s">
        <v>14</v>
      </c>
      <c r="C76" t="s">
        <v>353</v>
      </c>
    </row>
    <row r="77" spans="1:3" x14ac:dyDescent="0.45">
      <c r="A77">
        <v>1991</v>
      </c>
      <c r="B77" t="s">
        <v>41</v>
      </c>
      <c r="C77" t="s">
        <v>354</v>
      </c>
    </row>
    <row r="78" spans="1:3" x14ac:dyDescent="0.45">
      <c r="A78">
        <v>1992</v>
      </c>
      <c r="B78" t="s">
        <v>41</v>
      </c>
      <c r="C78" t="s">
        <v>354</v>
      </c>
    </row>
    <row r="79" spans="1:3" x14ac:dyDescent="0.45">
      <c r="A79">
        <v>1993</v>
      </c>
      <c r="B79" t="s">
        <v>214</v>
      </c>
      <c r="C79" t="s">
        <v>355</v>
      </c>
    </row>
    <row r="80" spans="1:3" x14ac:dyDescent="0.45">
      <c r="A80">
        <v>1994</v>
      </c>
      <c r="B80" t="s">
        <v>14</v>
      </c>
      <c r="C80" t="s">
        <v>356</v>
      </c>
    </row>
    <row r="81" spans="1:3" x14ac:dyDescent="0.45">
      <c r="A81">
        <v>1995</v>
      </c>
      <c r="B81" t="s">
        <v>14</v>
      </c>
      <c r="C81" t="s">
        <v>356</v>
      </c>
    </row>
    <row r="82" spans="1:3" x14ac:dyDescent="0.45">
      <c r="A82">
        <v>1996</v>
      </c>
      <c r="B82" t="s">
        <v>14</v>
      </c>
      <c r="C82" t="s">
        <v>356</v>
      </c>
    </row>
    <row r="83" spans="1:3" x14ac:dyDescent="0.45">
      <c r="A83">
        <v>1997</v>
      </c>
      <c r="B83" t="s">
        <v>14</v>
      </c>
      <c r="C83" t="s">
        <v>356</v>
      </c>
    </row>
    <row r="84" spans="1:3" x14ac:dyDescent="0.45">
      <c r="A84">
        <v>1998</v>
      </c>
      <c r="B84" t="s">
        <v>14</v>
      </c>
      <c r="C84" t="s">
        <v>357</v>
      </c>
    </row>
    <row r="85" spans="1:3" x14ac:dyDescent="0.45">
      <c r="A85">
        <v>1999</v>
      </c>
      <c r="B85" t="s">
        <v>14</v>
      </c>
      <c r="C85" t="s">
        <v>356</v>
      </c>
    </row>
    <row r="86" spans="1:3" x14ac:dyDescent="0.45">
      <c r="A86">
        <v>2000</v>
      </c>
      <c r="B86" t="s">
        <v>241</v>
      </c>
      <c r="C86" t="s">
        <v>358</v>
      </c>
    </row>
    <row r="87" spans="1:3" x14ac:dyDescent="0.45">
      <c r="A87">
        <v>2001</v>
      </c>
      <c r="B87" t="s">
        <v>14</v>
      </c>
      <c r="C87" t="s">
        <v>359</v>
      </c>
    </row>
    <row r="88" spans="1:3" x14ac:dyDescent="0.45">
      <c r="A88">
        <v>2002</v>
      </c>
      <c r="B88" t="s">
        <v>14</v>
      </c>
      <c r="C88" t="s">
        <v>359</v>
      </c>
    </row>
    <row r="89" spans="1:3" x14ac:dyDescent="0.45">
      <c r="A89">
        <v>2003</v>
      </c>
      <c r="B89" t="s">
        <v>14</v>
      </c>
      <c r="C89" t="s">
        <v>356</v>
      </c>
    </row>
    <row r="90" spans="1:3" x14ac:dyDescent="0.45">
      <c r="A90">
        <v>2004</v>
      </c>
      <c r="B90" t="s">
        <v>14</v>
      </c>
      <c r="C90" t="s">
        <v>356</v>
      </c>
    </row>
    <row r="91" spans="1:3" x14ac:dyDescent="0.45">
      <c r="A91">
        <v>2005</v>
      </c>
      <c r="B91" t="s">
        <v>165</v>
      </c>
      <c r="C91" t="s">
        <v>360</v>
      </c>
    </row>
    <row r="92" spans="1:3" x14ac:dyDescent="0.45">
      <c r="A92">
        <v>2006</v>
      </c>
      <c r="B92" t="s">
        <v>165</v>
      </c>
      <c r="C92" t="s">
        <v>360</v>
      </c>
    </row>
    <row r="93" spans="1:3" x14ac:dyDescent="0.45">
      <c r="A93">
        <v>2007</v>
      </c>
      <c r="B93" t="s">
        <v>241</v>
      </c>
      <c r="C93" t="s">
        <v>361</v>
      </c>
    </row>
    <row r="94" spans="1:3" x14ac:dyDescent="0.45">
      <c r="A94">
        <v>2008</v>
      </c>
      <c r="B94" t="s">
        <v>87</v>
      </c>
      <c r="C94" t="s">
        <v>372</v>
      </c>
    </row>
    <row r="95" spans="1:3" x14ac:dyDescent="0.45">
      <c r="A95">
        <v>2009</v>
      </c>
      <c r="B95" t="s">
        <v>87</v>
      </c>
      <c r="C95" t="s">
        <v>373</v>
      </c>
    </row>
    <row r="96" spans="1:3" x14ac:dyDescent="0.45">
      <c r="A96">
        <v>2010</v>
      </c>
      <c r="B96" t="s">
        <v>14</v>
      </c>
      <c r="C96" t="s">
        <v>362</v>
      </c>
    </row>
    <row r="97" spans="1:3" x14ac:dyDescent="0.45">
      <c r="A97">
        <v>2011</v>
      </c>
      <c r="B97" t="s">
        <v>87</v>
      </c>
      <c r="C97" t="s">
        <v>363</v>
      </c>
    </row>
    <row r="98" spans="1:3" x14ac:dyDescent="0.45">
      <c r="A98">
        <v>2012</v>
      </c>
      <c r="B98" t="s">
        <v>14</v>
      </c>
      <c r="C98" t="s">
        <v>364</v>
      </c>
    </row>
    <row r="99" spans="1:3" x14ac:dyDescent="0.45">
      <c r="A99">
        <v>2013</v>
      </c>
      <c r="B99" t="s">
        <v>241</v>
      </c>
      <c r="C99" t="s">
        <v>365</v>
      </c>
    </row>
    <row r="100" spans="1:3" x14ac:dyDescent="0.45">
      <c r="A100">
        <v>2014</v>
      </c>
      <c r="B100" t="s">
        <v>366</v>
      </c>
      <c r="C100" t="s">
        <v>367</v>
      </c>
    </row>
    <row r="101" spans="1:3" x14ac:dyDescent="0.45">
      <c r="A101">
        <v>2015</v>
      </c>
      <c r="B101" t="s">
        <v>239</v>
      </c>
      <c r="C101" t="s">
        <v>200</v>
      </c>
    </row>
    <row r="102" spans="1:3" x14ac:dyDescent="0.45">
      <c r="A102">
        <v>2016</v>
      </c>
      <c r="B102" t="s">
        <v>366</v>
      </c>
      <c r="C102" t="s">
        <v>367</v>
      </c>
    </row>
    <row r="103" spans="1:3" x14ac:dyDescent="0.45">
      <c r="A103">
        <v>2017</v>
      </c>
      <c r="B103" t="s">
        <v>14</v>
      </c>
      <c r="C103" t="s">
        <v>368</v>
      </c>
    </row>
    <row r="104" spans="1:3" x14ac:dyDescent="0.45">
      <c r="A104">
        <v>2018</v>
      </c>
      <c r="B104" t="s">
        <v>14</v>
      </c>
      <c r="C104" t="s">
        <v>369</v>
      </c>
    </row>
    <row r="105" spans="1:3" x14ac:dyDescent="0.45">
      <c r="A105">
        <v>2019</v>
      </c>
      <c r="B105" t="s">
        <v>14</v>
      </c>
      <c r="C105" t="s">
        <v>370</v>
      </c>
    </row>
    <row r="106" spans="1:3" x14ac:dyDescent="0.45">
      <c r="A106">
        <v>2020</v>
      </c>
      <c r="B106" t="s">
        <v>243</v>
      </c>
      <c r="C106" t="s">
        <v>371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1DAE7-9365-408C-9797-10275488EA9C}">
  <dimension ref="A1:D69"/>
  <sheetViews>
    <sheetView topLeftCell="A49" zoomScaleNormal="100" workbookViewId="0">
      <selection activeCell="D8" sqref="D8"/>
    </sheetView>
  </sheetViews>
  <sheetFormatPr defaultRowHeight="14.25" x14ac:dyDescent="0.45"/>
  <cols>
    <col min="1" max="1" width="4.73046875" bestFit="1" customWidth="1"/>
    <col min="2" max="2" width="29" bestFit="1" customWidth="1"/>
    <col min="3" max="3" width="29" customWidth="1"/>
    <col min="4" max="4" width="6.06640625" bestFit="1" customWidth="1"/>
  </cols>
  <sheetData>
    <row r="1" spans="1:4" x14ac:dyDescent="0.45">
      <c r="A1" t="s">
        <v>0</v>
      </c>
      <c r="B1" t="s">
        <v>5</v>
      </c>
      <c r="C1" t="s">
        <v>245</v>
      </c>
      <c r="D1" t="s">
        <v>378</v>
      </c>
    </row>
    <row r="2" spans="1:4" x14ac:dyDescent="0.45">
      <c r="A2">
        <v>1953</v>
      </c>
      <c r="B2" t="s">
        <v>379</v>
      </c>
      <c r="C2" t="str">
        <f>MID(B2,FIND("(",B2)+1,3)</f>
        <v>SUI</v>
      </c>
      <c r="D2">
        <v>271</v>
      </c>
    </row>
    <row r="3" spans="1:4" x14ac:dyDescent="0.45">
      <c r="A3">
        <v>1954</v>
      </c>
      <c r="B3" t="s">
        <v>380</v>
      </c>
      <c r="C3" t="str">
        <f t="shared" ref="C3:C66" si="0">MID(B3,FIND("(",B3)+1,3)</f>
        <v>SUI</v>
      </c>
      <c r="D3">
        <v>215.5</v>
      </c>
    </row>
    <row r="4" spans="1:4" x14ac:dyDescent="0.45">
      <c r="A4">
        <v>1955</v>
      </c>
      <c r="B4" t="s">
        <v>381</v>
      </c>
      <c r="C4" t="str">
        <f t="shared" si="0"/>
        <v>BEL</v>
      </c>
      <c r="D4">
        <v>322</v>
      </c>
    </row>
    <row r="5" spans="1:4" x14ac:dyDescent="0.45">
      <c r="A5">
        <v>1956</v>
      </c>
      <c r="B5" t="s">
        <v>381</v>
      </c>
      <c r="C5" t="str">
        <f t="shared" si="0"/>
        <v>BEL</v>
      </c>
      <c r="D5">
        <v>280</v>
      </c>
    </row>
    <row r="6" spans="1:4" x14ac:dyDescent="0.45">
      <c r="A6">
        <v>1957</v>
      </c>
      <c r="B6" t="s">
        <v>382</v>
      </c>
      <c r="C6" t="str">
        <f t="shared" si="0"/>
        <v>FRA</v>
      </c>
      <c r="D6">
        <v>301</v>
      </c>
    </row>
    <row r="7" spans="1:4" x14ac:dyDescent="0.45">
      <c r="A7">
        <v>1958</v>
      </c>
      <c r="B7" t="s">
        <v>383</v>
      </c>
      <c r="C7" t="str">
        <f t="shared" si="0"/>
        <v>FRA</v>
      </c>
      <c r="D7">
        <v>347</v>
      </c>
    </row>
    <row r="8" spans="1:4" x14ac:dyDescent="0.45">
      <c r="A8">
        <v>1959</v>
      </c>
      <c r="B8" t="s">
        <v>384</v>
      </c>
      <c r="C8" t="str">
        <f t="shared" si="0"/>
        <v>FRA</v>
      </c>
      <c r="D8">
        <v>613</v>
      </c>
    </row>
    <row r="9" spans="1:4" x14ac:dyDescent="0.45">
      <c r="A9">
        <v>1960</v>
      </c>
      <c r="B9" t="s">
        <v>383</v>
      </c>
      <c r="C9" t="str">
        <f t="shared" si="0"/>
        <v>FRA</v>
      </c>
      <c r="D9">
        <v>74</v>
      </c>
    </row>
    <row r="10" spans="1:4" x14ac:dyDescent="0.45">
      <c r="A10">
        <v>1961</v>
      </c>
      <c r="B10" t="s">
        <v>384</v>
      </c>
      <c r="C10" t="str">
        <f t="shared" si="0"/>
        <v>FRA</v>
      </c>
      <c r="D10">
        <v>174</v>
      </c>
    </row>
    <row r="11" spans="1:4" x14ac:dyDescent="0.45">
      <c r="A11">
        <v>1962</v>
      </c>
      <c r="B11" t="s">
        <v>385</v>
      </c>
      <c r="C11" t="str">
        <f t="shared" si="0"/>
        <v>FRG</v>
      </c>
      <c r="D11">
        <v>173</v>
      </c>
    </row>
    <row r="12" spans="1:4" x14ac:dyDescent="0.45">
      <c r="A12">
        <v>1963</v>
      </c>
      <c r="B12" t="s">
        <v>386</v>
      </c>
      <c r="C12" t="str">
        <f t="shared" si="0"/>
        <v>BEL</v>
      </c>
      <c r="D12">
        <v>275</v>
      </c>
    </row>
    <row r="13" spans="1:4" x14ac:dyDescent="0.45">
      <c r="A13">
        <v>1964</v>
      </c>
      <c r="B13" t="s">
        <v>387</v>
      </c>
      <c r="C13" t="str">
        <f t="shared" si="0"/>
        <v>NED</v>
      </c>
      <c r="D13">
        <v>208</v>
      </c>
    </row>
    <row r="14" spans="1:4" x14ac:dyDescent="0.45">
      <c r="A14">
        <v>1965</v>
      </c>
      <c r="B14" t="s">
        <v>387</v>
      </c>
      <c r="C14" t="str">
        <f t="shared" si="0"/>
        <v>NED</v>
      </c>
      <c r="D14">
        <v>144</v>
      </c>
    </row>
    <row r="15" spans="1:4" x14ac:dyDescent="0.45">
      <c r="A15">
        <v>1966</v>
      </c>
      <c r="B15" t="s">
        <v>388</v>
      </c>
      <c r="C15" t="str">
        <f t="shared" si="0"/>
        <v>BEL</v>
      </c>
      <c r="D15">
        <v>211</v>
      </c>
    </row>
    <row r="16" spans="1:4" x14ac:dyDescent="0.45">
      <c r="A16">
        <v>1967</v>
      </c>
      <c r="B16" t="s">
        <v>387</v>
      </c>
      <c r="C16" t="str">
        <f t="shared" si="0"/>
        <v>NED</v>
      </c>
      <c r="D16">
        <v>154</v>
      </c>
    </row>
    <row r="17" spans="1:4" x14ac:dyDescent="0.45">
      <c r="A17">
        <v>1968</v>
      </c>
      <c r="B17" t="s">
        <v>389</v>
      </c>
      <c r="C17" t="str">
        <f t="shared" si="0"/>
        <v>ITA</v>
      </c>
      <c r="D17">
        <v>241</v>
      </c>
    </row>
    <row r="18" spans="1:4" x14ac:dyDescent="0.45">
      <c r="A18">
        <v>1969</v>
      </c>
      <c r="B18" t="s">
        <v>391</v>
      </c>
      <c r="C18" t="str">
        <f t="shared" si="0"/>
        <v>BEL</v>
      </c>
      <c r="D18">
        <v>244</v>
      </c>
    </row>
    <row r="19" spans="1:4" x14ac:dyDescent="0.45">
      <c r="A19">
        <v>1970</v>
      </c>
      <c r="B19" t="s">
        <v>390</v>
      </c>
      <c r="C19" t="str">
        <f t="shared" si="0"/>
        <v>BEL</v>
      </c>
      <c r="D19">
        <v>212</v>
      </c>
    </row>
    <row r="20" spans="1:4" x14ac:dyDescent="0.45">
      <c r="A20">
        <v>1971</v>
      </c>
      <c r="B20" t="s">
        <v>391</v>
      </c>
      <c r="C20" t="str">
        <f t="shared" si="0"/>
        <v>BEL</v>
      </c>
      <c r="D20">
        <v>202</v>
      </c>
    </row>
    <row r="21" spans="1:4" x14ac:dyDescent="0.45">
      <c r="A21">
        <v>1972</v>
      </c>
      <c r="B21" t="s">
        <v>391</v>
      </c>
      <c r="C21" t="str">
        <f t="shared" si="0"/>
        <v>BEL</v>
      </c>
      <c r="D21">
        <v>196</v>
      </c>
    </row>
    <row r="22" spans="1:4" x14ac:dyDescent="0.45">
      <c r="A22">
        <v>1973</v>
      </c>
      <c r="B22" t="s">
        <v>393</v>
      </c>
      <c r="C22" t="str">
        <f t="shared" si="0"/>
        <v>BEL</v>
      </c>
      <c r="D22">
        <v>187</v>
      </c>
    </row>
    <row r="23" spans="1:4" x14ac:dyDescent="0.45">
      <c r="A23">
        <v>1974</v>
      </c>
      <c r="B23" t="s">
        <v>394</v>
      </c>
      <c r="C23" t="str">
        <f t="shared" si="0"/>
        <v>BEL</v>
      </c>
      <c r="D23">
        <v>283</v>
      </c>
    </row>
    <row r="24" spans="1:4" x14ac:dyDescent="0.45">
      <c r="A24">
        <v>1975</v>
      </c>
      <c r="B24" t="s">
        <v>392</v>
      </c>
      <c r="C24" t="str">
        <f t="shared" si="0"/>
        <v>BEL</v>
      </c>
      <c r="D24">
        <v>342</v>
      </c>
    </row>
    <row r="25" spans="1:4" x14ac:dyDescent="0.45">
      <c r="A25">
        <v>1976</v>
      </c>
      <c r="B25" t="s">
        <v>395</v>
      </c>
      <c r="C25" t="str">
        <f t="shared" si="0"/>
        <v>BEL</v>
      </c>
      <c r="D25">
        <v>293</v>
      </c>
    </row>
    <row r="26" spans="1:4" x14ac:dyDescent="0.45">
      <c r="A26">
        <v>1977</v>
      </c>
      <c r="B26" t="s">
        <v>396</v>
      </c>
      <c r="C26" t="str">
        <f t="shared" si="0"/>
        <v>FRA</v>
      </c>
      <c r="D26">
        <v>236</v>
      </c>
    </row>
    <row r="27" spans="1:4" x14ac:dyDescent="0.45">
      <c r="A27">
        <v>1978</v>
      </c>
      <c r="B27" t="s">
        <v>395</v>
      </c>
      <c r="C27" t="str">
        <f t="shared" si="0"/>
        <v>BEL</v>
      </c>
      <c r="D27">
        <v>242</v>
      </c>
    </row>
    <row r="28" spans="1:4" x14ac:dyDescent="0.45">
      <c r="A28">
        <v>1979</v>
      </c>
      <c r="B28" t="s">
        <v>397</v>
      </c>
      <c r="C28" t="str">
        <f t="shared" si="0"/>
        <v>FRA</v>
      </c>
      <c r="D28">
        <v>253</v>
      </c>
    </row>
    <row r="29" spans="1:4" x14ac:dyDescent="0.45">
      <c r="A29">
        <v>1980</v>
      </c>
      <c r="B29" t="s">
        <v>398</v>
      </c>
      <c r="C29" t="str">
        <f t="shared" si="0"/>
        <v>BEL</v>
      </c>
      <c r="D29">
        <v>194</v>
      </c>
    </row>
    <row r="30" spans="1:4" x14ac:dyDescent="0.45">
      <c r="A30">
        <v>1981</v>
      </c>
      <c r="B30" t="s">
        <v>395</v>
      </c>
      <c r="C30" t="str">
        <f t="shared" si="0"/>
        <v>BEL</v>
      </c>
      <c r="D30">
        <v>428</v>
      </c>
    </row>
    <row r="31" spans="1:4" x14ac:dyDescent="0.45">
      <c r="A31">
        <v>1982</v>
      </c>
      <c r="B31" t="s">
        <v>399</v>
      </c>
      <c r="C31" t="str">
        <f t="shared" si="0"/>
        <v>IRL</v>
      </c>
      <c r="D31">
        <v>429</v>
      </c>
    </row>
    <row r="32" spans="1:4" x14ac:dyDescent="0.45">
      <c r="A32">
        <v>1983</v>
      </c>
      <c r="B32" t="s">
        <v>399</v>
      </c>
      <c r="C32" t="str">
        <f t="shared" si="0"/>
        <v>IRL</v>
      </c>
      <c r="D32">
        <v>360</v>
      </c>
    </row>
    <row r="33" spans="1:4" x14ac:dyDescent="0.45">
      <c r="A33">
        <v>1984</v>
      </c>
      <c r="B33" t="s">
        <v>400</v>
      </c>
      <c r="C33" t="str">
        <f t="shared" si="0"/>
        <v>BEL</v>
      </c>
      <c r="D33">
        <v>322</v>
      </c>
    </row>
    <row r="34" spans="1:4" x14ac:dyDescent="0.45">
      <c r="A34">
        <v>1985</v>
      </c>
      <c r="B34" t="s">
        <v>399</v>
      </c>
      <c r="C34" t="str">
        <f t="shared" si="0"/>
        <v>IRL</v>
      </c>
      <c r="D34">
        <v>434</v>
      </c>
    </row>
    <row r="35" spans="1:4" x14ac:dyDescent="0.45">
      <c r="A35">
        <v>1986</v>
      </c>
      <c r="B35" t="s">
        <v>401</v>
      </c>
      <c r="C35" t="str">
        <f t="shared" si="0"/>
        <v>BEL</v>
      </c>
      <c r="D35">
        <v>277</v>
      </c>
    </row>
    <row r="36" spans="1:4" x14ac:dyDescent="0.45">
      <c r="A36">
        <v>1987</v>
      </c>
      <c r="B36" t="s">
        <v>402</v>
      </c>
      <c r="C36" t="str">
        <f t="shared" si="0"/>
        <v>NED</v>
      </c>
      <c r="D36">
        <v>263</v>
      </c>
    </row>
    <row r="37" spans="1:4" x14ac:dyDescent="0.45">
      <c r="A37">
        <v>1988</v>
      </c>
      <c r="B37" t="s">
        <v>403</v>
      </c>
      <c r="C37" t="str">
        <f t="shared" si="0"/>
        <v>BEL</v>
      </c>
      <c r="D37">
        <v>278</v>
      </c>
    </row>
    <row r="38" spans="1:4" x14ac:dyDescent="0.45">
      <c r="A38">
        <v>1989</v>
      </c>
      <c r="B38" t="s">
        <v>399</v>
      </c>
      <c r="C38" t="str">
        <f t="shared" si="0"/>
        <v>IRL</v>
      </c>
      <c r="D38">
        <v>277</v>
      </c>
    </row>
    <row r="39" spans="1:4" x14ac:dyDescent="0.45">
      <c r="A39">
        <v>1990</v>
      </c>
      <c r="B39" t="s">
        <v>404</v>
      </c>
      <c r="C39" t="str">
        <f t="shared" si="0"/>
        <v>GDR</v>
      </c>
      <c r="D39">
        <v>256</v>
      </c>
    </row>
    <row r="40" spans="1:4" x14ac:dyDescent="0.45">
      <c r="A40">
        <v>1991</v>
      </c>
      <c r="B40" t="s">
        <v>405</v>
      </c>
      <c r="C40" t="str">
        <f t="shared" si="0"/>
        <v>URS</v>
      </c>
      <c r="D40">
        <v>316</v>
      </c>
    </row>
    <row r="41" spans="1:4" x14ac:dyDescent="0.45">
      <c r="A41">
        <v>1992</v>
      </c>
      <c r="B41" t="s">
        <v>406</v>
      </c>
      <c r="C41" t="str">
        <f t="shared" si="0"/>
        <v>FRA</v>
      </c>
      <c r="D41">
        <v>293</v>
      </c>
    </row>
    <row r="42" spans="1:4" x14ac:dyDescent="0.45">
      <c r="A42">
        <v>1993</v>
      </c>
      <c r="B42" t="s">
        <v>407</v>
      </c>
      <c r="C42" t="str">
        <f t="shared" si="0"/>
        <v>UZB</v>
      </c>
      <c r="D42">
        <v>298</v>
      </c>
    </row>
    <row r="43" spans="1:4" x14ac:dyDescent="0.45">
      <c r="A43">
        <v>1994</v>
      </c>
      <c r="B43" t="s">
        <v>407</v>
      </c>
      <c r="C43" t="str">
        <f t="shared" si="0"/>
        <v>UZB</v>
      </c>
      <c r="D43">
        <v>322</v>
      </c>
    </row>
    <row r="44" spans="1:4" x14ac:dyDescent="0.45">
      <c r="A44">
        <v>1995</v>
      </c>
      <c r="B44" t="s">
        <v>406</v>
      </c>
      <c r="C44" t="str">
        <f t="shared" si="0"/>
        <v>FRA</v>
      </c>
      <c r="D44">
        <v>333</v>
      </c>
    </row>
    <row r="45" spans="1:4" x14ac:dyDescent="0.45">
      <c r="A45">
        <v>1996</v>
      </c>
      <c r="B45" t="s">
        <v>408</v>
      </c>
      <c r="C45" t="str">
        <f t="shared" si="0"/>
        <v>GER</v>
      </c>
      <c r="D45">
        <v>335</v>
      </c>
    </row>
    <row r="46" spans="1:4" x14ac:dyDescent="0.45">
      <c r="A46">
        <v>1997</v>
      </c>
      <c r="B46" t="s">
        <v>408</v>
      </c>
      <c r="C46" t="str">
        <f t="shared" si="0"/>
        <v>GER</v>
      </c>
      <c r="D46">
        <v>350</v>
      </c>
    </row>
    <row r="47" spans="1:4" x14ac:dyDescent="0.45">
      <c r="A47">
        <v>1998</v>
      </c>
      <c r="B47" t="s">
        <v>408</v>
      </c>
      <c r="C47" t="str">
        <f t="shared" si="0"/>
        <v>GER</v>
      </c>
      <c r="D47">
        <v>327</v>
      </c>
    </row>
    <row r="48" spans="1:4" x14ac:dyDescent="0.45">
      <c r="A48">
        <v>1999</v>
      </c>
      <c r="B48" t="s">
        <v>408</v>
      </c>
      <c r="C48" t="str">
        <f t="shared" si="0"/>
        <v>GER</v>
      </c>
      <c r="D48">
        <v>323</v>
      </c>
    </row>
    <row r="49" spans="1:4" x14ac:dyDescent="0.45">
      <c r="A49">
        <v>2000</v>
      </c>
      <c r="B49" t="s">
        <v>408</v>
      </c>
      <c r="C49" t="str">
        <f t="shared" si="0"/>
        <v>GER</v>
      </c>
      <c r="D49">
        <v>321</v>
      </c>
    </row>
    <row r="50" spans="1:4" x14ac:dyDescent="0.45">
      <c r="A50">
        <v>2001</v>
      </c>
      <c r="B50" t="s">
        <v>408</v>
      </c>
      <c r="C50" t="str">
        <f t="shared" si="0"/>
        <v>GER</v>
      </c>
      <c r="D50">
        <v>252</v>
      </c>
    </row>
    <row r="51" spans="1:4" x14ac:dyDescent="0.45">
      <c r="A51">
        <v>2002</v>
      </c>
      <c r="B51" t="s">
        <v>409</v>
      </c>
      <c r="C51" t="str">
        <f t="shared" si="0"/>
        <v>AUS</v>
      </c>
      <c r="D51">
        <v>280</v>
      </c>
    </row>
    <row r="52" spans="1:4" x14ac:dyDescent="0.45">
      <c r="A52">
        <v>2003</v>
      </c>
      <c r="B52" t="s">
        <v>410</v>
      </c>
      <c r="C52" t="str">
        <f t="shared" si="0"/>
        <v>AUS</v>
      </c>
      <c r="D52">
        <v>216</v>
      </c>
    </row>
    <row r="53" spans="1:4" x14ac:dyDescent="0.45">
      <c r="A53">
        <v>2004</v>
      </c>
      <c r="B53" t="s">
        <v>409</v>
      </c>
      <c r="C53" t="str">
        <f t="shared" si="0"/>
        <v>AUS</v>
      </c>
      <c r="D53">
        <v>272</v>
      </c>
    </row>
    <row r="54" spans="1:4" x14ac:dyDescent="0.45">
      <c r="A54">
        <v>2005</v>
      </c>
      <c r="B54" t="s">
        <v>411</v>
      </c>
      <c r="C54" t="str">
        <f t="shared" si="0"/>
        <v>NOR</v>
      </c>
      <c r="D54">
        <v>194</v>
      </c>
    </row>
    <row r="55" spans="1:4" x14ac:dyDescent="0.45">
      <c r="A55">
        <v>2006</v>
      </c>
      <c r="B55" t="s">
        <v>409</v>
      </c>
      <c r="C55" t="str">
        <f t="shared" si="0"/>
        <v>AUS</v>
      </c>
      <c r="D55">
        <v>288</v>
      </c>
    </row>
    <row r="56" spans="1:4" x14ac:dyDescent="0.45">
      <c r="A56">
        <v>2007</v>
      </c>
      <c r="B56" t="s">
        <v>412</v>
      </c>
      <c r="C56" t="str">
        <f t="shared" si="0"/>
        <v>BEL</v>
      </c>
      <c r="D56">
        <v>256</v>
      </c>
    </row>
    <row r="57" spans="1:4" x14ac:dyDescent="0.45">
      <c r="A57">
        <v>2008</v>
      </c>
      <c r="B57" t="s">
        <v>413</v>
      </c>
      <c r="C57" t="str">
        <f t="shared" si="0"/>
        <v>ESP</v>
      </c>
      <c r="D57">
        <v>270</v>
      </c>
    </row>
    <row r="58" spans="1:4" x14ac:dyDescent="0.45">
      <c r="A58">
        <v>2009</v>
      </c>
      <c r="B58" t="s">
        <v>411</v>
      </c>
      <c r="C58" t="str">
        <f t="shared" si="0"/>
        <v>NOR</v>
      </c>
      <c r="D58">
        <v>280</v>
      </c>
    </row>
    <row r="59" spans="1:4" x14ac:dyDescent="0.45">
      <c r="A59">
        <v>2010</v>
      </c>
      <c r="B59" t="s">
        <v>415</v>
      </c>
      <c r="C59" t="str">
        <f t="shared" si="0"/>
        <v>ITA</v>
      </c>
      <c r="D59">
        <v>243</v>
      </c>
    </row>
    <row r="60" spans="1:4" x14ac:dyDescent="0.45">
      <c r="A60">
        <v>2011</v>
      </c>
      <c r="B60" t="s">
        <v>414</v>
      </c>
      <c r="C60" t="str">
        <f t="shared" si="0"/>
        <v>GBR</v>
      </c>
      <c r="D60">
        <v>334</v>
      </c>
    </row>
    <row r="61" spans="1:4" x14ac:dyDescent="0.45">
      <c r="A61">
        <v>2012</v>
      </c>
      <c r="B61" t="s">
        <v>416</v>
      </c>
      <c r="C61" t="str">
        <f t="shared" si="0"/>
        <v>SVK</v>
      </c>
      <c r="D61">
        <v>421</v>
      </c>
    </row>
    <row r="62" spans="1:4" x14ac:dyDescent="0.45">
      <c r="A62">
        <v>2013</v>
      </c>
      <c r="B62" t="s">
        <v>416</v>
      </c>
      <c r="C62" t="str">
        <f t="shared" si="0"/>
        <v>SVK</v>
      </c>
      <c r="D62">
        <v>409</v>
      </c>
    </row>
    <row r="63" spans="1:4" x14ac:dyDescent="0.45">
      <c r="A63">
        <v>2014</v>
      </c>
      <c r="B63" t="s">
        <v>416</v>
      </c>
      <c r="C63" t="str">
        <f t="shared" si="0"/>
        <v>SVK</v>
      </c>
      <c r="D63">
        <v>431</v>
      </c>
    </row>
    <row r="64" spans="1:4" x14ac:dyDescent="0.45">
      <c r="A64">
        <v>2015</v>
      </c>
      <c r="B64" t="s">
        <v>416</v>
      </c>
      <c r="C64" t="str">
        <f t="shared" si="0"/>
        <v>SVK</v>
      </c>
      <c r="D64">
        <v>432</v>
      </c>
    </row>
    <row r="65" spans="1:4" x14ac:dyDescent="0.45">
      <c r="A65">
        <v>2016</v>
      </c>
      <c r="B65" t="s">
        <v>416</v>
      </c>
      <c r="C65" t="str">
        <f t="shared" si="0"/>
        <v>SVK</v>
      </c>
      <c r="D65">
        <v>470</v>
      </c>
    </row>
    <row r="66" spans="1:4" x14ac:dyDescent="0.45">
      <c r="A66">
        <v>2017</v>
      </c>
      <c r="B66" t="s">
        <v>417</v>
      </c>
      <c r="C66" t="str">
        <f t="shared" si="0"/>
        <v>AUS</v>
      </c>
      <c r="D66">
        <v>370</v>
      </c>
    </row>
    <row r="67" spans="1:4" x14ac:dyDescent="0.45">
      <c r="A67">
        <v>2018</v>
      </c>
      <c r="B67" t="s">
        <v>416</v>
      </c>
      <c r="C67" t="str">
        <f t="shared" ref="C67:C69" si="1">MID(B67,FIND("(",B67)+1,3)</f>
        <v>SVK</v>
      </c>
      <c r="D67">
        <v>477</v>
      </c>
    </row>
    <row r="68" spans="1:4" x14ac:dyDescent="0.45">
      <c r="A68">
        <v>2019</v>
      </c>
      <c r="B68" t="s">
        <v>416</v>
      </c>
      <c r="C68" t="str">
        <f t="shared" si="1"/>
        <v>SVK</v>
      </c>
      <c r="D68">
        <v>316</v>
      </c>
    </row>
    <row r="69" spans="1:4" x14ac:dyDescent="0.45">
      <c r="A69">
        <v>2020</v>
      </c>
      <c r="B69" t="s">
        <v>418</v>
      </c>
      <c r="C69" t="str">
        <f t="shared" si="1"/>
        <v>IRL</v>
      </c>
      <c r="D69">
        <v>380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15"/>
  <sheetViews>
    <sheetView zoomScale="140" zoomScaleNormal="140" workbookViewId="0">
      <pane ySplit="1" topLeftCell="A93" activePane="bottomLeft" state="frozen"/>
      <selection activeCell="D1" sqref="D1"/>
      <selection pane="bottomLeft" activeCell="E97" sqref="E97"/>
    </sheetView>
  </sheetViews>
  <sheetFormatPr defaultRowHeight="14.25" x14ac:dyDescent="0.45"/>
  <cols>
    <col min="1" max="1" width="9.265625" bestFit="1" customWidth="1"/>
    <col min="2" max="2" width="9.265625" customWidth="1"/>
    <col min="3" max="3" width="18.59765625" style="33" bestFit="1" customWidth="1"/>
    <col min="4" max="4" width="10.86328125" style="3" customWidth="1"/>
    <col min="5" max="5" width="16.46484375" style="3" customWidth="1"/>
    <col min="6" max="7" width="18.59765625" style="3" customWidth="1"/>
    <col min="8" max="8" width="17" style="3" bestFit="1" customWidth="1"/>
    <col min="9" max="9" width="15.86328125" style="3" bestFit="1" customWidth="1"/>
    <col min="10" max="11" width="10.265625" style="17" bestFit="1" customWidth="1"/>
    <col min="12" max="12" width="21.3984375" bestFit="1" customWidth="1"/>
    <col min="13" max="13" width="19.3984375" bestFit="1" customWidth="1"/>
    <col min="14" max="14" width="19.86328125" bestFit="1" customWidth="1"/>
    <col min="15" max="16" width="19.86328125" style="4" customWidth="1"/>
    <col min="17" max="19" width="19.86328125" customWidth="1"/>
  </cols>
  <sheetData>
    <row r="1" spans="1:20" x14ac:dyDescent="0.45">
      <c r="A1" s="71" t="s">
        <v>0</v>
      </c>
      <c r="B1" s="71" t="s">
        <v>208</v>
      </c>
      <c r="C1" s="31" t="s">
        <v>252</v>
      </c>
      <c r="D1" s="6" t="s">
        <v>421</v>
      </c>
      <c r="E1" s="6" t="s">
        <v>422</v>
      </c>
      <c r="F1" s="6" t="s">
        <v>423</v>
      </c>
      <c r="G1" s="6" t="s">
        <v>424</v>
      </c>
      <c r="H1" s="7" t="s">
        <v>1</v>
      </c>
      <c r="I1" s="7" t="s">
        <v>2</v>
      </c>
      <c r="J1" s="16" t="s">
        <v>4</v>
      </c>
      <c r="K1" s="16" t="s">
        <v>3</v>
      </c>
      <c r="L1" s="8" t="s">
        <v>5</v>
      </c>
      <c r="M1" s="8" t="s">
        <v>6</v>
      </c>
      <c r="N1" s="8" t="s">
        <v>7</v>
      </c>
      <c r="O1" s="9" t="s">
        <v>8</v>
      </c>
      <c r="P1" s="9" t="s">
        <v>9</v>
      </c>
      <c r="Q1" s="8" t="s">
        <v>10</v>
      </c>
      <c r="R1" s="8" t="s">
        <v>11</v>
      </c>
      <c r="S1" s="8" t="s">
        <v>12</v>
      </c>
      <c r="T1" s="8" t="s">
        <v>253</v>
      </c>
    </row>
    <row r="2" spans="1:20" x14ac:dyDescent="0.45">
      <c r="A2" s="10">
        <v>1903</v>
      </c>
      <c r="B2" s="10">
        <f>FLOOR(A2,10)</f>
        <v>1900</v>
      </c>
      <c r="C2" s="32">
        <v>25.68</v>
      </c>
      <c r="D2" s="45"/>
      <c r="E2" s="45"/>
      <c r="F2" s="45"/>
      <c r="G2" s="45"/>
      <c r="H2" s="7">
        <v>2428</v>
      </c>
      <c r="I2" s="7">
        <v>6</v>
      </c>
      <c r="J2" s="16">
        <v>60</v>
      </c>
      <c r="K2" s="16">
        <v>21</v>
      </c>
      <c r="L2" s="8" t="s">
        <v>13</v>
      </c>
      <c r="M2" s="8" t="s">
        <v>14</v>
      </c>
      <c r="N2" s="8" t="s">
        <v>15</v>
      </c>
      <c r="O2" s="11">
        <v>1278</v>
      </c>
      <c r="P2" s="11">
        <v>1298</v>
      </c>
      <c r="Q2" s="12" t="s">
        <v>16</v>
      </c>
      <c r="R2" s="12" t="s">
        <v>17</v>
      </c>
      <c r="S2" s="12" t="s">
        <v>16</v>
      </c>
      <c r="T2" s="12" t="s">
        <v>17</v>
      </c>
    </row>
    <row r="3" spans="1:20" ht="15" customHeight="1" x14ac:dyDescent="0.45">
      <c r="A3" s="10">
        <v>1904</v>
      </c>
      <c r="B3" s="10">
        <f t="shared" ref="B3:B66" si="0">FLOOR(A3,10)</f>
        <v>1900</v>
      </c>
      <c r="C3" s="32">
        <v>25.27</v>
      </c>
      <c r="D3" s="45"/>
      <c r="E3" s="45"/>
      <c r="F3" s="45"/>
      <c r="G3" s="45"/>
      <c r="H3" s="7">
        <v>2420</v>
      </c>
      <c r="I3" s="7">
        <v>6</v>
      </c>
      <c r="J3" s="16">
        <v>88</v>
      </c>
      <c r="K3" s="16">
        <v>27</v>
      </c>
      <c r="L3" s="8" t="s">
        <v>18</v>
      </c>
      <c r="M3" s="8" t="s">
        <v>14</v>
      </c>
      <c r="N3" s="8" t="s">
        <v>19</v>
      </c>
      <c r="O3" s="11">
        <v>1645</v>
      </c>
      <c r="P3" s="11">
        <v>1667</v>
      </c>
      <c r="Q3" s="12" t="s">
        <v>16</v>
      </c>
      <c r="R3" s="12" t="s">
        <v>17</v>
      </c>
      <c r="S3" s="12" t="s">
        <v>16</v>
      </c>
      <c r="T3" s="12" t="s">
        <v>17</v>
      </c>
    </row>
    <row r="4" spans="1:20" ht="15" customHeight="1" x14ac:dyDescent="0.45">
      <c r="A4" s="10">
        <v>1905</v>
      </c>
      <c r="B4" s="10">
        <f t="shared" si="0"/>
        <v>1900</v>
      </c>
      <c r="C4" s="32">
        <v>27.11</v>
      </c>
      <c r="D4" s="45"/>
      <c r="E4" s="45"/>
      <c r="F4" s="45"/>
      <c r="G4" s="45"/>
      <c r="H4" s="7">
        <v>2994</v>
      </c>
      <c r="I4" s="7">
        <v>11</v>
      </c>
      <c r="J4" s="16">
        <v>60</v>
      </c>
      <c r="K4" s="16">
        <v>24</v>
      </c>
      <c r="L4" s="8" t="s">
        <v>20</v>
      </c>
      <c r="M4" s="8" t="s">
        <v>14</v>
      </c>
      <c r="N4" s="8" t="s">
        <v>21</v>
      </c>
      <c r="O4" s="11">
        <v>2017</v>
      </c>
      <c r="P4" s="11">
        <v>2038</v>
      </c>
      <c r="Q4" s="12" t="s">
        <v>16</v>
      </c>
      <c r="R4" s="12" t="s">
        <v>17</v>
      </c>
      <c r="S4" s="12" t="s">
        <v>16</v>
      </c>
      <c r="T4" s="12" t="s">
        <v>17</v>
      </c>
    </row>
    <row r="5" spans="1:20" x14ac:dyDescent="0.45">
      <c r="A5" s="10">
        <v>1906</v>
      </c>
      <c r="B5" s="10">
        <f t="shared" si="0"/>
        <v>1900</v>
      </c>
      <c r="C5" s="32">
        <v>24.46</v>
      </c>
      <c r="D5" s="45"/>
      <c r="E5" s="45"/>
      <c r="F5" s="45"/>
      <c r="G5" s="45"/>
      <c r="H5" s="7">
        <v>4545</v>
      </c>
      <c r="I5" s="7">
        <v>13</v>
      </c>
      <c r="J5" s="16">
        <v>82</v>
      </c>
      <c r="K5" s="16">
        <v>14</v>
      </c>
      <c r="L5" s="8" t="s">
        <v>22</v>
      </c>
      <c r="M5" s="8" t="s">
        <v>14</v>
      </c>
      <c r="N5" s="8" t="s">
        <v>21</v>
      </c>
      <c r="O5" s="11">
        <v>2377</v>
      </c>
      <c r="P5" s="11">
        <v>2402</v>
      </c>
      <c r="Q5" s="12" t="s">
        <v>16</v>
      </c>
      <c r="R5" s="12" t="s">
        <v>17</v>
      </c>
      <c r="S5" s="12" t="s">
        <v>16</v>
      </c>
      <c r="T5" s="12" t="s">
        <v>17</v>
      </c>
    </row>
    <row r="6" spans="1:20" ht="15" customHeight="1" x14ac:dyDescent="0.45">
      <c r="A6" s="10">
        <v>1907</v>
      </c>
      <c r="B6" s="10">
        <f t="shared" si="0"/>
        <v>1900</v>
      </c>
      <c r="C6" s="32">
        <v>28.47</v>
      </c>
      <c r="D6" s="45"/>
      <c r="E6" s="45"/>
      <c r="F6" s="45"/>
      <c r="G6" s="45"/>
      <c r="H6" s="7">
        <v>4488</v>
      </c>
      <c r="I6" s="7">
        <v>14</v>
      </c>
      <c r="J6" s="16">
        <v>93</v>
      </c>
      <c r="K6" s="16">
        <v>33</v>
      </c>
      <c r="L6" s="8" t="s">
        <v>23</v>
      </c>
      <c r="M6" s="8" t="s">
        <v>14</v>
      </c>
      <c r="N6" s="8" t="s">
        <v>21</v>
      </c>
      <c r="O6" s="11">
        <v>2746</v>
      </c>
      <c r="P6" s="11">
        <v>2773</v>
      </c>
      <c r="Q6" s="12" t="s">
        <v>16</v>
      </c>
      <c r="R6" s="12" t="s">
        <v>17</v>
      </c>
      <c r="S6" s="12" t="s">
        <v>16</v>
      </c>
      <c r="T6" s="12" t="s">
        <v>17</v>
      </c>
    </row>
    <row r="7" spans="1:20" x14ac:dyDescent="0.45">
      <c r="A7" s="10">
        <v>1908</v>
      </c>
      <c r="B7" s="10">
        <f t="shared" si="0"/>
        <v>1900</v>
      </c>
      <c r="C7" s="32">
        <v>28.74</v>
      </c>
      <c r="D7" s="45"/>
      <c r="E7" s="45"/>
      <c r="F7" s="45"/>
      <c r="G7" s="45"/>
      <c r="H7" s="7">
        <v>4488</v>
      </c>
      <c r="I7" s="7">
        <v>14</v>
      </c>
      <c r="J7" s="16">
        <v>112</v>
      </c>
      <c r="K7" s="16">
        <v>36</v>
      </c>
      <c r="L7" s="8" t="s">
        <v>24</v>
      </c>
      <c r="M7" s="8" t="s">
        <v>14</v>
      </c>
      <c r="N7" s="8" t="s">
        <v>21</v>
      </c>
      <c r="O7" s="11">
        <v>3117</v>
      </c>
      <c r="P7" s="11">
        <v>3144</v>
      </c>
      <c r="Q7" s="12" t="s">
        <v>16</v>
      </c>
      <c r="R7" s="12" t="s">
        <v>17</v>
      </c>
      <c r="S7" s="12" t="s">
        <v>16</v>
      </c>
      <c r="T7" s="12" t="s">
        <v>17</v>
      </c>
    </row>
    <row r="8" spans="1:20" ht="15" customHeight="1" x14ac:dyDescent="0.45">
      <c r="A8" s="10">
        <v>1909</v>
      </c>
      <c r="B8" s="10">
        <f t="shared" si="0"/>
        <v>1900</v>
      </c>
      <c r="C8" s="32">
        <v>28.66</v>
      </c>
      <c r="D8" s="45"/>
      <c r="E8" s="45"/>
      <c r="F8" s="45"/>
      <c r="G8" s="45"/>
      <c r="H8" s="7">
        <v>4497</v>
      </c>
      <c r="I8" s="7">
        <v>14</v>
      </c>
      <c r="J8" s="16">
        <v>150</v>
      </c>
      <c r="K8" s="16">
        <v>55</v>
      </c>
      <c r="L8" s="8" t="s">
        <v>25</v>
      </c>
      <c r="M8" s="8" t="s">
        <v>26</v>
      </c>
      <c r="N8" s="8" t="s">
        <v>27</v>
      </c>
      <c r="O8" s="11">
        <v>3474</v>
      </c>
      <c r="P8" s="11">
        <v>3501</v>
      </c>
      <c r="Q8" s="12" t="s">
        <v>16</v>
      </c>
      <c r="R8" s="12" t="s">
        <v>17</v>
      </c>
      <c r="S8" s="12" t="s">
        <v>16</v>
      </c>
      <c r="T8" s="12" t="s">
        <v>17</v>
      </c>
    </row>
    <row r="9" spans="1:20" x14ac:dyDescent="0.45">
      <c r="A9" s="10">
        <v>1910</v>
      </c>
      <c r="B9" s="10">
        <f t="shared" si="0"/>
        <v>1910</v>
      </c>
      <c r="C9" s="32">
        <v>29.1</v>
      </c>
      <c r="D9" s="45"/>
      <c r="E9" s="45"/>
      <c r="F9" s="45"/>
      <c r="G9" s="45"/>
      <c r="H9" s="7">
        <v>4737</v>
      </c>
      <c r="I9" s="7">
        <v>15</v>
      </c>
      <c r="J9" s="16">
        <v>110</v>
      </c>
      <c r="K9" s="16">
        <v>41</v>
      </c>
      <c r="L9" s="8" t="s">
        <v>28</v>
      </c>
      <c r="M9" s="8" t="s">
        <v>14</v>
      </c>
      <c r="N9" s="8" t="s">
        <v>27</v>
      </c>
      <c r="O9" s="11">
        <v>3837</v>
      </c>
      <c r="P9" s="11">
        <v>3865</v>
      </c>
      <c r="Q9" s="12" t="s">
        <v>16</v>
      </c>
      <c r="R9" s="12" t="s">
        <v>17</v>
      </c>
      <c r="S9" s="12" t="s">
        <v>16</v>
      </c>
      <c r="T9" s="12" t="s">
        <v>17</v>
      </c>
    </row>
    <row r="10" spans="1:20" ht="15" customHeight="1" x14ac:dyDescent="0.45">
      <c r="A10" s="10">
        <v>1911</v>
      </c>
      <c r="B10" s="10">
        <f t="shared" si="0"/>
        <v>1910</v>
      </c>
      <c r="C10" s="32">
        <v>27.32</v>
      </c>
      <c r="D10" s="45"/>
      <c r="E10" s="45"/>
      <c r="F10" s="45"/>
      <c r="G10" s="45"/>
      <c r="H10" s="7">
        <v>5344</v>
      </c>
      <c r="I10" s="7">
        <v>15</v>
      </c>
      <c r="J10" s="16">
        <v>84</v>
      </c>
      <c r="K10" s="16">
        <v>28</v>
      </c>
      <c r="L10" s="8" t="s">
        <v>29</v>
      </c>
      <c r="M10" s="8" t="s">
        <v>14</v>
      </c>
      <c r="N10" s="8" t="s">
        <v>27</v>
      </c>
      <c r="O10" s="11">
        <v>4201</v>
      </c>
      <c r="P10" s="11">
        <v>4229</v>
      </c>
      <c r="Q10" s="12" t="s">
        <v>16</v>
      </c>
      <c r="R10" s="12" t="s">
        <v>17</v>
      </c>
      <c r="S10" s="12" t="s">
        <v>16</v>
      </c>
      <c r="T10" s="12" t="s">
        <v>17</v>
      </c>
    </row>
    <row r="11" spans="1:20" x14ac:dyDescent="0.45">
      <c r="A11" s="10">
        <v>1912</v>
      </c>
      <c r="B11" s="10">
        <f t="shared" si="0"/>
        <v>1910</v>
      </c>
      <c r="C11" s="32">
        <v>27.76</v>
      </c>
      <c r="D11" s="45"/>
      <c r="E11" s="45"/>
      <c r="F11" s="45"/>
      <c r="G11" s="45"/>
      <c r="H11" s="7">
        <v>5289</v>
      </c>
      <c r="I11" s="7">
        <v>15</v>
      </c>
      <c r="J11" s="16">
        <v>131</v>
      </c>
      <c r="K11" s="16">
        <v>41</v>
      </c>
      <c r="L11" s="8" t="s">
        <v>30</v>
      </c>
      <c r="M11" s="8" t="s">
        <v>31</v>
      </c>
      <c r="N11" s="8" t="s">
        <v>27</v>
      </c>
      <c r="O11" s="11">
        <v>4565</v>
      </c>
      <c r="P11" s="11">
        <v>4593</v>
      </c>
      <c r="Q11" s="12" t="s">
        <v>16</v>
      </c>
      <c r="R11" s="12" t="s">
        <v>17</v>
      </c>
      <c r="S11" s="12" t="s">
        <v>16</v>
      </c>
      <c r="T11" s="12" t="s">
        <v>17</v>
      </c>
    </row>
    <row r="12" spans="1:20" ht="15" customHeight="1" x14ac:dyDescent="0.45">
      <c r="A12" s="10">
        <v>1913</v>
      </c>
      <c r="B12" s="10">
        <f t="shared" si="0"/>
        <v>1910</v>
      </c>
      <c r="C12" s="32">
        <v>26.72</v>
      </c>
      <c r="D12" s="45"/>
      <c r="E12" s="45"/>
      <c r="F12" s="45"/>
      <c r="G12" s="45"/>
      <c r="H12" s="7">
        <v>5287</v>
      </c>
      <c r="I12" s="7">
        <v>15</v>
      </c>
      <c r="J12" s="16">
        <v>140</v>
      </c>
      <c r="K12" s="16">
        <v>25</v>
      </c>
      <c r="L12" s="8" t="s">
        <v>32</v>
      </c>
      <c r="M12" s="8" t="s">
        <v>31</v>
      </c>
      <c r="N12" s="8" t="s">
        <v>21</v>
      </c>
      <c r="O12" s="11">
        <v>4929</v>
      </c>
      <c r="P12" s="11">
        <v>4957</v>
      </c>
      <c r="Q12" s="12" t="s">
        <v>16</v>
      </c>
      <c r="R12" s="12" t="s">
        <v>17</v>
      </c>
      <c r="S12" s="12" t="s">
        <v>16</v>
      </c>
      <c r="T12" s="12" t="s">
        <v>17</v>
      </c>
    </row>
    <row r="13" spans="1:20" x14ac:dyDescent="0.45">
      <c r="A13" s="10">
        <v>1914</v>
      </c>
      <c r="B13" s="10">
        <f t="shared" si="0"/>
        <v>1910</v>
      </c>
      <c r="C13" s="32">
        <v>26.84</v>
      </c>
      <c r="D13" s="45"/>
      <c r="E13" s="45"/>
      <c r="F13" s="45"/>
      <c r="G13" s="45"/>
      <c r="H13" s="7">
        <v>5380</v>
      </c>
      <c r="I13" s="7">
        <v>15</v>
      </c>
      <c r="J13" s="16">
        <v>145</v>
      </c>
      <c r="K13" s="16">
        <v>54</v>
      </c>
      <c r="L13" s="8" t="s">
        <v>33</v>
      </c>
      <c r="M13" s="8" t="s">
        <v>31</v>
      </c>
      <c r="N13" s="8" t="s">
        <v>21</v>
      </c>
      <c r="O13" s="11">
        <v>5293</v>
      </c>
      <c r="P13" s="11">
        <v>5321</v>
      </c>
      <c r="Q13" s="12" t="s">
        <v>16</v>
      </c>
      <c r="R13" s="12" t="s">
        <v>17</v>
      </c>
      <c r="S13" s="12" t="s">
        <v>16</v>
      </c>
      <c r="T13" s="12" t="s">
        <v>17</v>
      </c>
    </row>
    <row r="14" spans="1:20" ht="15.75" customHeight="1" x14ac:dyDescent="0.45">
      <c r="A14" s="10">
        <v>1919</v>
      </c>
      <c r="B14" s="10">
        <f t="shared" si="0"/>
        <v>1910</v>
      </c>
      <c r="C14" s="32">
        <v>24.06</v>
      </c>
      <c r="D14" s="45"/>
      <c r="E14" s="45"/>
      <c r="F14" s="45"/>
      <c r="G14" s="45"/>
      <c r="H14" s="7">
        <v>5560</v>
      </c>
      <c r="I14" s="7">
        <v>15</v>
      </c>
      <c r="J14" s="16">
        <v>69</v>
      </c>
      <c r="K14" s="16">
        <v>10</v>
      </c>
      <c r="L14" s="8" t="s">
        <v>34</v>
      </c>
      <c r="M14" s="8" t="s">
        <v>31</v>
      </c>
      <c r="N14" s="8" t="s">
        <v>35</v>
      </c>
      <c r="O14" s="11">
        <v>7120</v>
      </c>
      <c r="P14" s="11">
        <v>7148</v>
      </c>
      <c r="Q14" s="12" t="s">
        <v>16</v>
      </c>
      <c r="R14" s="12" t="s">
        <v>17</v>
      </c>
      <c r="S14" s="12" t="s">
        <v>16</v>
      </c>
      <c r="T14" s="12" t="s">
        <v>17</v>
      </c>
    </row>
    <row r="15" spans="1:20" x14ac:dyDescent="0.45">
      <c r="A15" s="10">
        <v>1920</v>
      </c>
      <c r="B15" s="10">
        <f t="shared" si="0"/>
        <v>1920</v>
      </c>
      <c r="C15" s="32">
        <v>24.07</v>
      </c>
      <c r="D15" s="45"/>
      <c r="E15" s="45"/>
      <c r="F15" s="45"/>
      <c r="G15" s="45"/>
      <c r="H15" s="7">
        <v>5503</v>
      </c>
      <c r="I15" s="7">
        <v>15</v>
      </c>
      <c r="J15" s="16">
        <v>113</v>
      </c>
      <c r="K15" s="16">
        <v>22</v>
      </c>
      <c r="L15" s="8" t="s">
        <v>33</v>
      </c>
      <c r="M15" s="8" t="s">
        <v>31</v>
      </c>
      <c r="N15" s="8" t="s">
        <v>35</v>
      </c>
      <c r="O15" s="11">
        <v>7484</v>
      </c>
      <c r="P15" s="11">
        <v>7514</v>
      </c>
      <c r="Q15" s="12" t="s">
        <v>16</v>
      </c>
      <c r="R15" s="12" t="s">
        <v>17</v>
      </c>
      <c r="S15" s="12" t="s">
        <v>16</v>
      </c>
      <c r="T15" s="12" t="s">
        <v>17</v>
      </c>
    </row>
    <row r="16" spans="1:20" ht="15" customHeight="1" x14ac:dyDescent="0.45">
      <c r="A16" s="10">
        <v>1921</v>
      </c>
      <c r="B16" s="10">
        <f t="shared" si="0"/>
        <v>1920</v>
      </c>
      <c r="C16" s="32">
        <v>24.72</v>
      </c>
      <c r="D16" s="45"/>
      <c r="E16" s="45"/>
      <c r="F16" s="45"/>
      <c r="G16" s="45"/>
      <c r="H16" s="7">
        <v>5485</v>
      </c>
      <c r="I16" s="7">
        <v>15</v>
      </c>
      <c r="J16" s="16">
        <v>123</v>
      </c>
      <c r="K16" s="16">
        <v>38</v>
      </c>
      <c r="L16" s="8" t="s">
        <v>36</v>
      </c>
      <c r="M16" s="8" t="s">
        <v>31</v>
      </c>
      <c r="N16" s="8" t="s">
        <v>35</v>
      </c>
      <c r="O16" s="11">
        <v>7848</v>
      </c>
      <c r="P16" s="11">
        <v>7876</v>
      </c>
      <c r="Q16" s="12" t="s">
        <v>16</v>
      </c>
      <c r="R16" s="12" t="s">
        <v>17</v>
      </c>
      <c r="S16" s="12" t="s">
        <v>16</v>
      </c>
      <c r="T16" s="12" t="s">
        <v>17</v>
      </c>
    </row>
    <row r="17" spans="1:22" x14ac:dyDescent="0.45">
      <c r="A17" s="10">
        <v>1922</v>
      </c>
      <c r="B17" s="10">
        <f t="shared" si="0"/>
        <v>1920</v>
      </c>
      <c r="C17" s="32">
        <v>24.2</v>
      </c>
      <c r="D17" s="45"/>
      <c r="E17" s="45"/>
      <c r="F17" s="45"/>
      <c r="G17" s="45"/>
      <c r="H17" s="7">
        <v>5375</v>
      </c>
      <c r="I17" s="7">
        <v>15</v>
      </c>
      <c r="J17" s="16">
        <v>121</v>
      </c>
      <c r="K17" s="16">
        <v>38</v>
      </c>
      <c r="L17" s="8" t="s">
        <v>37</v>
      </c>
      <c r="M17" s="8" t="s">
        <v>31</v>
      </c>
      <c r="N17" s="8" t="s">
        <v>21</v>
      </c>
      <c r="O17" s="11">
        <v>8212</v>
      </c>
      <c r="P17" s="11">
        <v>8240</v>
      </c>
      <c r="Q17" s="12" t="s">
        <v>16</v>
      </c>
      <c r="R17" s="12" t="s">
        <v>17</v>
      </c>
      <c r="S17" s="12" t="s">
        <v>16</v>
      </c>
      <c r="T17" s="12" t="s">
        <v>17</v>
      </c>
    </row>
    <row r="18" spans="1:22" ht="15" customHeight="1" x14ac:dyDescent="0.45">
      <c r="A18" s="10">
        <v>1923</v>
      </c>
      <c r="B18" s="10">
        <f t="shared" si="0"/>
        <v>1920</v>
      </c>
      <c r="C18" s="32">
        <v>24.23</v>
      </c>
      <c r="D18" s="45"/>
      <c r="E18" s="45"/>
      <c r="F18" s="45"/>
      <c r="G18" s="45"/>
      <c r="H18" s="7">
        <v>5386</v>
      </c>
      <c r="I18" s="7">
        <v>15</v>
      </c>
      <c r="J18" s="16">
        <v>139</v>
      </c>
      <c r="K18" s="16">
        <v>48</v>
      </c>
      <c r="L18" s="8" t="s">
        <v>38</v>
      </c>
      <c r="M18" s="8" t="s">
        <v>14</v>
      </c>
      <c r="N18" s="8" t="s">
        <v>39</v>
      </c>
      <c r="O18" s="11">
        <v>8576</v>
      </c>
      <c r="P18" s="11">
        <v>8604</v>
      </c>
      <c r="Q18" s="12" t="s">
        <v>16</v>
      </c>
      <c r="R18" s="12" t="s">
        <v>17</v>
      </c>
      <c r="S18" s="12" t="s">
        <v>16</v>
      </c>
      <c r="T18" s="12" t="s">
        <v>17</v>
      </c>
    </row>
    <row r="19" spans="1:22" x14ac:dyDescent="0.45">
      <c r="A19" s="10">
        <v>1924</v>
      </c>
      <c r="B19" s="10">
        <f t="shared" si="0"/>
        <v>1920</v>
      </c>
      <c r="C19" s="32">
        <v>24.25</v>
      </c>
      <c r="D19" s="45"/>
      <c r="E19" s="45"/>
      <c r="F19" s="45"/>
      <c r="G19" s="45"/>
      <c r="H19" s="7">
        <v>5425</v>
      </c>
      <c r="I19" s="7">
        <v>15</v>
      </c>
      <c r="J19" s="16">
        <v>157</v>
      </c>
      <c r="K19" s="16">
        <v>60</v>
      </c>
      <c r="L19" s="8" t="s">
        <v>40</v>
      </c>
      <c r="M19" s="8" t="s">
        <v>41</v>
      </c>
      <c r="N19" s="8" t="s">
        <v>39</v>
      </c>
      <c r="O19" s="11">
        <v>8940</v>
      </c>
      <c r="P19" s="11">
        <v>8968</v>
      </c>
      <c r="Q19" s="12" t="s">
        <v>16</v>
      </c>
      <c r="R19" s="12" t="s">
        <v>17</v>
      </c>
      <c r="S19" s="12" t="s">
        <v>16</v>
      </c>
      <c r="T19" s="12" t="s">
        <v>17</v>
      </c>
    </row>
    <row r="20" spans="1:22" ht="15" customHeight="1" x14ac:dyDescent="0.45">
      <c r="A20" s="10">
        <v>1925</v>
      </c>
      <c r="B20" s="10">
        <f t="shared" si="0"/>
        <v>1920</v>
      </c>
      <c r="C20" s="32">
        <v>24.82</v>
      </c>
      <c r="D20" s="45"/>
      <c r="E20" s="45"/>
      <c r="F20" s="45"/>
      <c r="G20" s="45"/>
      <c r="H20" s="7">
        <v>5440</v>
      </c>
      <c r="I20" s="7">
        <v>18</v>
      </c>
      <c r="J20" s="16">
        <v>130</v>
      </c>
      <c r="K20" s="16">
        <v>49</v>
      </c>
      <c r="L20" s="8" t="s">
        <v>42</v>
      </c>
      <c r="M20" s="8" t="s">
        <v>41</v>
      </c>
      <c r="N20" s="8" t="s">
        <v>39</v>
      </c>
      <c r="O20" s="11">
        <v>9304</v>
      </c>
      <c r="P20" s="11">
        <v>9332</v>
      </c>
      <c r="Q20" s="12" t="s">
        <v>16</v>
      </c>
      <c r="R20" s="12" t="s">
        <v>17</v>
      </c>
      <c r="S20" s="12" t="s">
        <v>16</v>
      </c>
      <c r="T20" s="12" t="s">
        <v>17</v>
      </c>
      <c r="V20" s="1"/>
    </row>
    <row r="21" spans="1:22" x14ac:dyDescent="0.45">
      <c r="A21" s="10">
        <v>1926</v>
      </c>
      <c r="B21" s="10">
        <f t="shared" si="0"/>
        <v>1920</v>
      </c>
      <c r="C21" s="32">
        <v>24.28</v>
      </c>
      <c r="D21" s="45"/>
      <c r="E21" s="45"/>
      <c r="F21" s="45"/>
      <c r="G21" s="45"/>
      <c r="H21" s="7">
        <v>5745</v>
      </c>
      <c r="I21" s="7">
        <v>17</v>
      </c>
      <c r="J21" s="16">
        <v>126</v>
      </c>
      <c r="K21" s="16">
        <v>41</v>
      </c>
      <c r="L21" s="8" t="s">
        <v>43</v>
      </c>
      <c r="M21" s="8" t="s">
        <v>31</v>
      </c>
      <c r="N21" s="8" t="s">
        <v>39</v>
      </c>
      <c r="O21" s="11">
        <v>9668</v>
      </c>
      <c r="P21" s="11">
        <v>9696</v>
      </c>
      <c r="Q21" s="12" t="s">
        <v>44</v>
      </c>
      <c r="R21" s="12" t="s">
        <v>17</v>
      </c>
      <c r="S21" s="12" t="s">
        <v>16</v>
      </c>
      <c r="T21" s="12" t="s">
        <v>17</v>
      </c>
    </row>
    <row r="22" spans="1:22" ht="15" customHeight="1" x14ac:dyDescent="0.45">
      <c r="A22" s="10">
        <v>1927</v>
      </c>
      <c r="B22" s="10">
        <f t="shared" si="0"/>
        <v>1920</v>
      </c>
      <c r="C22" s="32">
        <v>27.22</v>
      </c>
      <c r="D22" s="45"/>
      <c r="E22" s="45"/>
      <c r="F22" s="45"/>
      <c r="G22" s="45"/>
      <c r="H22" s="7">
        <v>5340</v>
      </c>
      <c r="I22" s="7">
        <v>24</v>
      </c>
      <c r="J22" s="16">
        <v>142</v>
      </c>
      <c r="K22" s="16">
        <v>39</v>
      </c>
      <c r="L22" s="8" t="s">
        <v>45</v>
      </c>
      <c r="M22" s="8" t="s">
        <v>26</v>
      </c>
      <c r="N22" s="8" t="s">
        <v>46</v>
      </c>
      <c r="O22" s="11">
        <v>10032</v>
      </c>
      <c r="P22" s="11">
        <v>10060</v>
      </c>
      <c r="Q22" s="12" t="s">
        <v>16</v>
      </c>
      <c r="R22" s="12" t="s">
        <v>17</v>
      </c>
      <c r="S22" s="12" t="s">
        <v>16</v>
      </c>
      <c r="T22" s="12" t="s">
        <v>17</v>
      </c>
    </row>
    <row r="23" spans="1:22" x14ac:dyDescent="0.45">
      <c r="A23" s="10">
        <v>1928</v>
      </c>
      <c r="B23" s="10">
        <f t="shared" si="0"/>
        <v>1920</v>
      </c>
      <c r="C23" s="32">
        <v>28.4</v>
      </c>
      <c r="D23" s="45"/>
      <c r="E23" s="45"/>
      <c r="F23" s="45"/>
      <c r="G23" s="45"/>
      <c r="H23" s="7">
        <v>5476</v>
      </c>
      <c r="I23" s="7">
        <v>22</v>
      </c>
      <c r="J23" s="16">
        <v>162</v>
      </c>
      <c r="K23" s="16">
        <v>41</v>
      </c>
      <c r="L23" s="8" t="s">
        <v>47</v>
      </c>
      <c r="M23" s="8" t="s">
        <v>26</v>
      </c>
      <c r="N23" s="8" t="s">
        <v>46</v>
      </c>
      <c r="O23" s="11">
        <v>10396</v>
      </c>
      <c r="P23" s="11">
        <v>10424</v>
      </c>
      <c r="Q23" s="12" t="s">
        <v>16</v>
      </c>
      <c r="R23" s="12" t="s">
        <v>17</v>
      </c>
      <c r="S23" s="12" t="s">
        <v>16</v>
      </c>
      <c r="T23" s="12" t="s">
        <v>17</v>
      </c>
    </row>
    <row r="24" spans="1:22" ht="15" customHeight="1" x14ac:dyDescent="0.45">
      <c r="A24" s="10">
        <v>1929</v>
      </c>
      <c r="B24" s="10">
        <f t="shared" si="0"/>
        <v>1920</v>
      </c>
      <c r="C24" s="32">
        <v>28.32</v>
      </c>
      <c r="D24" s="45"/>
      <c r="E24" s="45"/>
      <c r="F24" s="45"/>
      <c r="G24" s="45"/>
      <c r="H24" s="7">
        <v>5257</v>
      </c>
      <c r="I24" s="7">
        <v>22</v>
      </c>
      <c r="J24" s="16">
        <v>155</v>
      </c>
      <c r="K24" s="16">
        <v>60</v>
      </c>
      <c r="L24" s="8" t="s">
        <v>48</v>
      </c>
      <c r="M24" s="8" t="s">
        <v>31</v>
      </c>
      <c r="N24" s="8" t="s">
        <v>46</v>
      </c>
      <c r="O24" s="11">
        <v>10774</v>
      </c>
      <c r="P24" s="11">
        <v>10802</v>
      </c>
      <c r="Q24" s="12" t="s">
        <v>16</v>
      </c>
      <c r="R24" s="12" t="s">
        <v>17</v>
      </c>
      <c r="S24" s="12" t="s">
        <v>16</v>
      </c>
      <c r="T24" s="12" t="s">
        <v>17</v>
      </c>
    </row>
    <row r="25" spans="1:22" x14ac:dyDescent="0.45">
      <c r="A25" s="10">
        <v>1930</v>
      </c>
      <c r="B25" s="10">
        <f t="shared" si="0"/>
        <v>1930</v>
      </c>
      <c r="C25" s="32">
        <v>28</v>
      </c>
      <c r="D25" s="45"/>
      <c r="E25" s="45"/>
      <c r="F25" s="45"/>
      <c r="G25" s="45"/>
      <c r="H25" s="7">
        <v>4822</v>
      </c>
      <c r="I25" s="7">
        <v>21</v>
      </c>
      <c r="J25" s="16">
        <v>100</v>
      </c>
      <c r="K25" s="16">
        <v>59</v>
      </c>
      <c r="L25" s="8" t="s">
        <v>49</v>
      </c>
      <c r="M25" s="8" t="s">
        <v>14</v>
      </c>
      <c r="N25" s="8" t="s">
        <v>17</v>
      </c>
      <c r="O25" s="11">
        <v>11141</v>
      </c>
      <c r="P25" s="11">
        <v>11166</v>
      </c>
      <c r="Q25" s="12" t="s">
        <v>16</v>
      </c>
      <c r="R25" s="12" t="s">
        <v>17</v>
      </c>
      <c r="S25" s="12" t="s">
        <v>16</v>
      </c>
      <c r="T25" s="12" t="s">
        <v>17</v>
      </c>
    </row>
    <row r="26" spans="1:22" ht="15" customHeight="1" x14ac:dyDescent="0.45">
      <c r="A26" s="10">
        <v>1931</v>
      </c>
      <c r="B26" s="10">
        <f t="shared" si="0"/>
        <v>1930</v>
      </c>
      <c r="C26" s="32">
        <v>28.74</v>
      </c>
      <c r="D26" s="45"/>
      <c r="E26" s="45"/>
      <c r="F26" s="45"/>
      <c r="G26" s="45"/>
      <c r="H26" s="7">
        <v>5091</v>
      </c>
      <c r="I26" s="7">
        <v>24</v>
      </c>
      <c r="J26" s="16">
        <v>81</v>
      </c>
      <c r="K26" s="16">
        <v>35</v>
      </c>
      <c r="L26" s="8" t="s">
        <v>50</v>
      </c>
      <c r="M26" s="8" t="s">
        <v>14</v>
      </c>
      <c r="N26" s="8" t="s">
        <v>17</v>
      </c>
      <c r="O26" s="11">
        <v>11504</v>
      </c>
      <c r="P26" s="11">
        <v>11530</v>
      </c>
      <c r="Q26" s="12" t="s">
        <v>16</v>
      </c>
      <c r="R26" s="12" t="s">
        <v>17</v>
      </c>
      <c r="S26" s="12" t="s">
        <v>16</v>
      </c>
      <c r="T26" s="12" t="s">
        <v>17</v>
      </c>
    </row>
    <row r="27" spans="1:22" x14ac:dyDescent="0.45">
      <c r="A27" s="10">
        <v>1932</v>
      </c>
      <c r="B27" s="10">
        <f t="shared" si="0"/>
        <v>1930</v>
      </c>
      <c r="C27" s="32">
        <v>29.05</v>
      </c>
      <c r="D27" s="45"/>
      <c r="E27" s="45"/>
      <c r="F27" s="45"/>
      <c r="G27" s="45"/>
      <c r="H27" s="7">
        <v>4479</v>
      </c>
      <c r="I27" s="7">
        <v>21</v>
      </c>
      <c r="J27" s="16">
        <v>80</v>
      </c>
      <c r="K27" s="16">
        <v>57</v>
      </c>
      <c r="L27" s="8" t="s">
        <v>51</v>
      </c>
      <c r="M27" s="8" t="s">
        <v>14</v>
      </c>
      <c r="N27" s="8" t="s">
        <v>17</v>
      </c>
      <c r="O27" s="11">
        <v>11876</v>
      </c>
      <c r="P27" s="11">
        <v>11901</v>
      </c>
      <c r="Q27" s="12" t="s">
        <v>16</v>
      </c>
      <c r="R27" s="12" t="s">
        <v>17</v>
      </c>
      <c r="S27" s="12" t="s">
        <v>16</v>
      </c>
      <c r="T27" s="12" t="s">
        <v>17</v>
      </c>
    </row>
    <row r="28" spans="1:22" ht="15" customHeight="1" x14ac:dyDescent="0.45">
      <c r="A28" s="10">
        <v>1933</v>
      </c>
      <c r="B28" s="10">
        <f t="shared" si="0"/>
        <v>1930</v>
      </c>
      <c r="C28" s="32">
        <v>29.82</v>
      </c>
      <c r="D28" s="45"/>
      <c r="E28" s="45"/>
      <c r="F28" s="45"/>
      <c r="G28" s="45"/>
      <c r="H28" s="7">
        <v>4395</v>
      </c>
      <c r="I28" s="7">
        <v>23</v>
      </c>
      <c r="J28" s="16">
        <v>80</v>
      </c>
      <c r="K28" s="16">
        <v>40</v>
      </c>
      <c r="L28" s="8" t="s">
        <v>52</v>
      </c>
      <c r="M28" s="8" t="s">
        <v>14</v>
      </c>
      <c r="N28" s="8" t="s">
        <v>17</v>
      </c>
      <c r="O28" s="11">
        <v>12232</v>
      </c>
      <c r="P28" s="11">
        <v>12258</v>
      </c>
      <c r="Q28" s="12" t="s">
        <v>16</v>
      </c>
      <c r="R28" s="12" t="s">
        <v>17</v>
      </c>
      <c r="S28" s="12" t="s">
        <v>16</v>
      </c>
      <c r="T28" s="12" t="s">
        <v>17</v>
      </c>
    </row>
    <row r="29" spans="1:22" x14ac:dyDescent="0.45">
      <c r="A29" s="10">
        <v>1934</v>
      </c>
      <c r="B29" s="10">
        <f t="shared" si="0"/>
        <v>1930</v>
      </c>
      <c r="C29" s="32">
        <v>30.36</v>
      </c>
      <c r="D29" s="45"/>
      <c r="E29" s="45"/>
      <c r="F29" s="45"/>
      <c r="G29" s="45"/>
      <c r="H29" s="7">
        <v>4470</v>
      </c>
      <c r="I29" s="7">
        <v>23</v>
      </c>
      <c r="J29" s="16">
        <v>60</v>
      </c>
      <c r="K29" s="16">
        <v>39</v>
      </c>
      <c r="L29" s="8" t="s">
        <v>53</v>
      </c>
      <c r="M29" s="8" t="s">
        <v>14</v>
      </c>
      <c r="N29" s="8" t="s">
        <v>17</v>
      </c>
      <c r="O29" s="11">
        <v>12603</v>
      </c>
      <c r="P29" s="11">
        <v>12629</v>
      </c>
      <c r="Q29" s="12" t="s">
        <v>16</v>
      </c>
      <c r="R29" s="12" t="s">
        <v>17</v>
      </c>
      <c r="S29" s="12" t="s">
        <v>16</v>
      </c>
      <c r="T29" s="12" t="s">
        <v>17</v>
      </c>
    </row>
    <row r="30" spans="1:22" ht="15" customHeight="1" x14ac:dyDescent="0.45">
      <c r="A30" s="10">
        <v>1935</v>
      </c>
      <c r="B30" s="10">
        <f t="shared" si="0"/>
        <v>1930</v>
      </c>
      <c r="C30" s="32">
        <v>30.65</v>
      </c>
      <c r="D30" s="45"/>
      <c r="E30" s="45"/>
      <c r="F30" s="45"/>
      <c r="G30" s="45"/>
      <c r="H30" s="7">
        <v>4338</v>
      </c>
      <c r="I30" s="7">
        <v>21</v>
      </c>
      <c r="J30" s="16">
        <v>93</v>
      </c>
      <c r="K30" s="16">
        <v>46</v>
      </c>
      <c r="L30" s="8" t="s">
        <v>54</v>
      </c>
      <c r="M30" s="8" t="s">
        <v>31</v>
      </c>
      <c r="N30" s="8" t="s">
        <v>55</v>
      </c>
      <c r="O30" s="11">
        <v>12969</v>
      </c>
      <c r="P30" s="11">
        <v>12993</v>
      </c>
      <c r="Q30" s="12" t="s">
        <v>16</v>
      </c>
      <c r="R30" s="12" t="s">
        <v>17</v>
      </c>
      <c r="S30" s="12" t="s">
        <v>16</v>
      </c>
      <c r="T30" s="12" t="s">
        <v>17</v>
      </c>
    </row>
    <row r="31" spans="1:22" x14ac:dyDescent="0.45">
      <c r="A31" s="10">
        <v>1936</v>
      </c>
      <c r="B31" s="10">
        <f t="shared" si="0"/>
        <v>1930</v>
      </c>
      <c r="C31" s="32">
        <v>31.11</v>
      </c>
      <c r="D31" s="45"/>
      <c r="E31" s="45"/>
      <c r="F31" s="45"/>
      <c r="G31" s="45"/>
      <c r="H31" s="7">
        <v>4418</v>
      </c>
      <c r="I31" s="7">
        <v>21</v>
      </c>
      <c r="J31" s="16">
        <v>90</v>
      </c>
      <c r="K31" s="16">
        <v>43</v>
      </c>
      <c r="L31" s="8" t="s">
        <v>56</v>
      </c>
      <c r="M31" s="8" t="s">
        <v>31</v>
      </c>
      <c r="N31" s="8" t="s">
        <v>55</v>
      </c>
      <c r="O31" s="11">
        <v>13338</v>
      </c>
      <c r="P31" s="11">
        <v>13364</v>
      </c>
      <c r="Q31" s="12" t="s">
        <v>16</v>
      </c>
      <c r="R31" s="12" t="s">
        <v>17</v>
      </c>
      <c r="S31" s="12" t="s">
        <v>16</v>
      </c>
      <c r="T31" s="12" t="s">
        <v>17</v>
      </c>
    </row>
    <row r="32" spans="1:22" ht="15" customHeight="1" x14ac:dyDescent="0.45">
      <c r="A32" s="10">
        <v>1937</v>
      </c>
      <c r="B32" s="10">
        <f t="shared" si="0"/>
        <v>1930</v>
      </c>
      <c r="C32" s="32">
        <v>31.77</v>
      </c>
      <c r="D32" s="45"/>
      <c r="E32" s="45"/>
      <c r="F32" s="45"/>
      <c r="G32" s="45"/>
      <c r="H32" s="7">
        <v>4415</v>
      </c>
      <c r="I32" s="7">
        <v>20</v>
      </c>
      <c r="J32" s="16">
        <v>98</v>
      </c>
      <c r="K32" s="16">
        <v>46</v>
      </c>
      <c r="L32" s="8" t="s">
        <v>57</v>
      </c>
      <c r="M32" s="8" t="s">
        <v>14</v>
      </c>
      <c r="N32" s="8" t="s">
        <v>17</v>
      </c>
      <c r="O32" s="11">
        <v>13696</v>
      </c>
      <c r="P32" s="11">
        <v>13721</v>
      </c>
      <c r="Q32" s="12" t="s">
        <v>16</v>
      </c>
      <c r="R32" s="12" t="s">
        <v>17</v>
      </c>
      <c r="S32" s="12" t="s">
        <v>16</v>
      </c>
      <c r="T32" s="12" t="s">
        <v>17</v>
      </c>
    </row>
    <row r="33" spans="1:20" x14ac:dyDescent="0.45">
      <c r="A33" s="10">
        <v>1938</v>
      </c>
      <c r="B33" s="10">
        <f t="shared" si="0"/>
        <v>1930</v>
      </c>
      <c r="C33" s="32">
        <v>31.57</v>
      </c>
      <c r="D33" s="45"/>
      <c r="E33" s="45"/>
      <c r="F33" s="45"/>
      <c r="G33" s="45"/>
      <c r="H33" s="7">
        <v>4694</v>
      </c>
      <c r="I33" s="7">
        <v>21</v>
      </c>
      <c r="J33" s="16">
        <v>96</v>
      </c>
      <c r="K33" s="16">
        <v>55</v>
      </c>
      <c r="L33" s="8" t="s">
        <v>58</v>
      </c>
      <c r="M33" s="8" t="s">
        <v>41</v>
      </c>
      <c r="N33" s="8" t="s">
        <v>59</v>
      </c>
      <c r="O33" s="11">
        <v>14066</v>
      </c>
      <c r="P33" s="11">
        <v>14092</v>
      </c>
      <c r="Q33" s="12" t="s">
        <v>16</v>
      </c>
      <c r="R33" s="12" t="s">
        <v>17</v>
      </c>
      <c r="S33" s="12" t="s">
        <v>16</v>
      </c>
      <c r="T33" s="12" t="s">
        <v>17</v>
      </c>
    </row>
    <row r="34" spans="1:20" ht="15" customHeight="1" x14ac:dyDescent="0.45">
      <c r="A34" s="10">
        <v>1939</v>
      </c>
      <c r="B34" s="10">
        <f t="shared" si="0"/>
        <v>1930</v>
      </c>
      <c r="C34" s="32">
        <v>31.99</v>
      </c>
      <c r="D34" s="45"/>
      <c r="E34" s="45"/>
      <c r="F34" s="45"/>
      <c r="G34" s="45"/>
      <c r="H34" s="7">
        <v>4224</v>
      </c>
      <c r="I34" s="7">
        <v>18</v>
      </c>
      <c r="J34" s="16">
        <v>79</v>
      </c>
      <c r="K34" s="16">
        <v>49</v>
      </c>
      <c r="L34" s="8" t="s">
        <v>60</v>
      </c>
      <c r="M34" s="8" t="s">
        <v>31</v>
      </c>
      <c r="N34" s="8" t="s">
        <v>55</v>
      </c>
      <c r="O34" s="11">
        <v>14436</v>
      </c>
      <c r="P34" s="11">
        <v>14456</v>
      </c>
      <c r="Q34" s="12" t="s">
        <v>16</v>
      </c>
      <c r="R34" s="12" t="s">
        <v>17</v>
      </c>
      <c r="S34" s="12" t="s">
        <v>16</v>
      </c>
      <c r="T34" s="12" t="s">
        <v>17</v>
      </c>
    </row>
    <row r="35" spans="1:20" x14ac:dyDescent="0.45">
      <c r="A35" s="10">
        <v>1947</v>
      </c>
      <c r="B35" s="10">
        <f t="shared" si="0"/>
        <v>1940</v>
      </c>
      <c r="C35" s="32">
        <v>31.41</v>
      </c>
      <c r="D35" s="45"/>
      <c r="E35" s="45"/>
      <c r="F35" s="45"/>
      <c r="G35" s="45"/>
      <c r="H35" s="7">
        <v>4640</v>
      </c>
      <c r="I35" s="7">
        <v>21</v>
      </c>
      <c r="J35" s="16">
        <v>99</v>
      </c>
      <c r="K35" s="16">
        <v>53</v>
      </c>
      <c r="L35" s="8" t="s">
        <v>61</v>
      </c>
      <c r="M35" s="8" t="s">
        <v>14</v>
      </c>
      <c r="N35" s="8" t="s">
        <v>62</v>
      </c>
      <c r="O35" s="11">
        <v>17343</v>
      </c>
      <c r="P35" s="11">
        <v>17368</v>
      </c>
      <c r="Q35" s="12" t="s">
        <v>16</v>
      </c>
      <c r="R35" s="12" t="s">
        <v>17</v>
      </c>
      <c r="S35" s="12" t="s">
        <v>16</v>
      </c>
      <c r="T35" s="12" t="s">
        <v>17</v>
      </c>
    </row>
    <row r="36" spans="1:20" ht="15.75" customHeight="1" x14ac:dyDescent="0.45">
      <c r="A36" s="10">
        <v>1948</v>
      </c>
      <c r="B36" s="10">
        <f t="shared" si="0"/>
        <v>1940</v>
      </c>
      <c r="C36" s="32">
        <v>33.44</v>
      </c>
      <c r="D36" s="45"/>
      <c r="E36" s="45"/>
      <c r="F36" s="45"/>
      <c r="G36" s="45"/>
      <c r="H36" s="7">
        <v>4922</v>
      </c>
      <c r="I36" s="7">
        <v>21</v>
      </c>
      <c r="J36" s="16">
        <v>120</v>
      </c>
      <c r="K36" s="16">
        <v>44</v>
      </c>
      <c r="L36" s="8" t="s">
        <v>63</v>
      </c>
      <c r="M36" s="8" t="s">
        <v>41</v>
      </c>
      <c r="N36" s="8" t="s">
        <v>59</v>
      </c>
      <c r="O36" s="11">
        <v>17714</v>
      </c>
      <c r="P36" s="11">
        <v>17739</v>
      </c>
      <c r="Q36" s="12" t="s">
        <v>16</v>
      </c>
      <c r="R36" s="12" t="s">
        <v>17</v>
      </c>
      <c r="S36" s="12" t="s">
        <v>16</v>
      </c>
      <c r="T36" s="12" t="s">
        <v>17</v>
      </c>
    </row>
    <row r="37" spans="1:20" x14ac:dyDescent="0.45">
      <c r="A37" s="10">
        <v>1949</v>
      </c>
      <c r="B37" s="10">
        <f t="shared" si="0"/>
        <v>1940</v>
      </c>
      <c r="C37" s="32">
        <v>32.119999999999997</v>
      </c>
      <c r="D37" s="45"/>
      <c r="E37" s="45"/>
      <c r="F37" s="45"/>
      <c r="G37" s="45"/>
      <c r="H37" s="7">
        <v>4808</v>
      </c>
      <c r="I37" s="7">
        <v>21</v>
      </c>
      <c r="J37" s="16">
        <v>120</v>
      </c>
      <c r="K37" s="16">
        <v>55</v>
      </c>
      <c r="L37" s="8" t="s">
        <v>64</v>
      </c>
      <c r="M37" s="8" t="s">
        <v>41</v>
      </c>
      <c r="N37" s="8" t="s">
        <v>59</v>
      </c>
      <c r="O37" s="11">
        <v>18079</v>
      </c>
      <c r="P37" s="11">
        <v>18103</v>
      </c>
      <c r="Q37" s="12" t="s">
        <v>16</v>
      </c>
      <c r="R37" s="12" t="s">
        <v>17</v>
      </c>
      <c r="S37" s="12" t="s">
        <v>16</v>
      </c>
      <c r="T37" s="12" t="s">
        <v>17</v>
      </c>
    </row>
    <row r="38" spans="1:20" ht="15" customHeight="1" x14ac:dyDescent="0.45">
      <c r="A38" s="10">
        <v>1950</v>
      </c>
      <c r="B38" s="10">
        <f t="shared" si="0"/>
        <v>1950</v>
      </c>
      <c r="C38" s="32">
        <v>32.78</v>
      </c>
      <c r="D38" s="45"/>
      <c r="E38" s="45"/>
      <c r="F38" s="45"/>
      <c r="G38" s="45"/>
      <c r="H38" s="7">
        <v>4773</v>
      </c>
      <c r="I38" s="7">
        <v>22</v>
      </c>
      <c r="J38" s="16">
        <v>116</v>
      </c>
      <c r="K38" s="16">
        <v>51</v>
      </c>
      <c r="L38" s="8" t="s">
        <v>65</v>
      </c>
      <c r="M38" s="8" t="s">
        <v>66</v>
      </c>
      <c r="N38" s="8" t="s">
        <v>67</v>
      </c>
      <c r="O38" s="11">
        <v>18457</v>
      </c>
      <c r="P38" s="11">
        <v>18482</v>
      </c>
      <c r="Q38" s="12" t="s">
        <v>16</v>
      </c>
      <c r="R38" s="12" t="s">
        <v>17</v>
      </c>
      <c r="S38" s="12" t="s">
        <v>16</v>
      </c>
      <c r="T38" s="12" t="s">
        <v>17</v>
      </c>
    </row>
    <row r="39" spans="1:20" x14ac:dyDescent="0.45">
      <c r="A39" s="10">
        <v>1951</v>
      </c>
      <c r="B39" s="10">
        <f t="shared" si="0"/>
        <v>1950</v>
      </c>
      <c r="C39" s="32">
        <v>32.950000000000003</v>
      </c>
      <c r="D39" s="45"/>
      <c r="E39" s="45"/>
      <c r="F39" s="45"/>
      <c r="G39" s="45"/>
      <c r="H39" s="7">
        <v>4690</v>
      </c>
      <c r="I39" s="7">
        <v>24</v>
      </c>
      <c r="J39" s="16">
        <v>123</v>
      </c>
      <c r="K39" s="16">
        <v>66</v>
      </c>
      <c r="L39" s="8" t="s">
        <v>68</v>
      </c>
      <c r="M39" s="8" t="s">
        <v>66</v>
      </c>
      <c r="N39" s="8" t="s">
        <v>67</v>
      </c>
      <c r="O39" s="11">
        <v>18813</v>
      </c>
      <c r="P39" s="11">
        <v>18838</v>
      </c>
      <c r="Q39" s="12" t="s">
        <v>69</v>
      </c>
      <c r="R39" s="12" t="s">
        <v>17</v>
      </c>
      <c r="S39" s="12" t="s">
        <v>16</v>
      </c>
      <c r="T39" s="12" t="s">
        <v>17</v>
      </c>
    </row>
    <row r="40" spans="1:20" ht="15" customHeight="1" x14ac:dyDescent="0.45">
      <c r="A40" s="10">
        <v>1952</v>
      </c>
      <c r="B40" s="10">
        <f t="shared" si="0"/>
        <v>1950</v>
      </c>
      <c r="C40" s="32">
        <v>32.229999999999997</v>
      </c>
      <c r="D40" s="45"/>
      <c r="E40" s="45"/>
      <c r="F40" s="45"/>
      <c r="G40" s="45"/>
      <c r="H40" s="7">
        <v>4898</v>
      </c>
      <c r="I40" s="7">
        <v>23</v>
      </c>
      <c r="J40" s="16">
        <v>122</v>
      </c>
      <c r="K40" s="16">
        <v>78</v>
      </c>
      <c r="L40" s="8" t="s">
        <v>70</v>
      </c>
      <c r="M40" s="8" t="s">
        <v>41</v>
      </c>
      <c r="N40" s="8" t="s">
        <v>59</v>
      </c>
      <c r="O40" s="11">
        <v>19170</v>
      </c>
      <c r="P40" s="11">
        <v>19194</v>
      </c>
      <c r="Q40" s="12" t="s">
        <v>71</v>
      </c>
      <c r="R40" s="12" t="s">
        <v>17</v>
      </c>
      <c r="S40" s="12" t="s">
        <v>16</v>
      </c>
      <c r="T40" s="12" t="s">
        <v>17</v>
      </c>
    </row>
    <row r="41" spans="1:20" x14ac:dyDescent="0.45">
      <c r="A41" s="10">
        <v>1953</v>
      </c>
      <c r="B41" s="10">
        <f t="shared" si="0"/>
        <v>1950</v>
      </c>
      <c r="C41" s="32">
        <v>34.590000000000003</v>
      </c>
      <c r="D41" s="45"/>
      <c r="E41" s="45"/>
      <c r="F41" s="45"/>
      <c r="G41" s="45"/>
      <c r="H41" s="7">
        <v>4476</v>
      </c>
      <c r="I41" s="7">
        <v>22</v>
      </c>
      <c r="J41" s="16">
        <v>119</v>
      </c>
      <c r="K41" s="16">
        <v>76</v>
      </c>
      <c r="L41" s="8" t="s">
        <v>72</v>
      </c>
      <c r="M41" s="8" t="s">
        <v>14</v>
      </c>
      <c r="N41" s="8" t="s">
        <v>17</v>
      </c>
      <c r="O41" s="11">
        <v>19543</v>
      </c>
      <c r="P41" s="11">
        <v>19566</v>
      </c>
      <c r="Q41" s="12" t="s">
        <v>73</v>
      </c>
      <c r="R41" s="12" t="s">
        <v>17</v>
      </c>
      <c r="S41" s="12" t="s">
        <v>16</v>
      </c>
      <c r="T41" s="12" t="s">
        <v>17</v>
      </c>
    </row>
    <row r="42" spans="1:20" ht="15" customHeight="1" x14ac:dyDescent="0.45">
      <c r="A42" s="10">
        <v>1954</v>
      </c>
      <c r="B42" s="10">
        <f t="shared" si="0"/>
        <v>1950</v>
      </c>
      <c r="C42" s="32">
        <v>33.229999999999997</v>
      </c>
      <c r="D42" s="45"/>
      <c r="E42" s="45"/>
      <c r="F42" s="45"/>
      <c r="G42" s="45"/>
      <c r="H42" s="7">
        <v>4656</v>
      </c>
      <c r="I42" s="7">
        <v>23</v>
      </c>
      <c r="J42" s="16">
        <v>110</v>
      </c>
      <c r="K42" s="16">
        <v>69</v>
      </c>
      <c r="L42" s="8" t="s">
        <v>74</v>
      </c>
      <c r="M42" s="8" t="s">
        <v>14</v>
      </c>
      <c r="N42" s="8" t="s">
        <v>17</v>
      </c>
      <c r="O42" s="11">
        <v>19913</v>
      </c>
      <c r="P42" s="11">
        <v>19937</v>
      </c>
      <c r="Q42" s="12" t="s">
        <v>75</v>
      </c>
      <c r="R42" s="12" t="s">
        <v>76</v>
      </c>
      <c r="S42" s="12" t="s">
        <v>16</v>
      </c>
      <c r="T42" s="12" t="s">
        <v>17</v>
      </c>
    </row>
    <row r="43" spans="1:20" x14ac:dyDescent="0.45">
      <c r="A43" s="10">
        <v>1955</v>
      </c>
      <c r="B43" s="10">
        <f t="shared" si="0"/>
        <v>1950</v>
      </c>
      <c r="C43" s="32">
        <v>34.450000000000003</v>
      </c>
      <c r="D43" s="45"/>
      <c r="E43" s="45"/>
      <c r="F43" s="45"/>
      <c r="G43" s="45"/>
      <c r="H43" s="7">
        <v>4495</v>
      </c>
      <c r="I43" s="7">
        <v>22</v>
      </c>
      <c r="J43" s="16">
        <v>130</v>
      </c>
      <c r="K43" s="16">
        <v>69</v>
      </c>
      <c r="L43" s="8" t="s">
        <v>74</v>
      </c>
      <c r="M43" s="8" t="s">
        <v>14</v>
      </c>
      <c r="N43" s="8" t="s">
        <v>17</v>
      </c>
      <c r="O43" s="11">
        <v>20277</v>
      </c>
      <c r="P43" s="11">
        <v>20300</v>
      </c>
      <c r="Q43" s="12" t="s">
        <v>77</v>
      </c>
      <c r="R43" s="12" t="s">
        <v>17</v>
      </c>
      <c r="S43" s="12" t="s">
        <v>16</v>
      </c>
      <c r="T43" s="12" t="s">
        <v>17</v>
      </c>
    </row>
    <row r="44" spans="1:20" ht="15" customHeight="1" x14ac:dyDescent="0.45">
      <c r="A44" s="10">
        <v>1956</v>
      </c>
      <c r="B44" s="10">
        <f t="shared" si="0"/>
        <v>1950</v>
      </c>
      <c r="C44" s="32">
        <v>36.270000000000003</v>
      </c>
      <c r="D44" s="45"/>
      <c r="E44" s="45"/>
      <c r="F44" s="45"/>
      <c r="G44" s="45"/>
      <c r="H44" s="7">
        <v>4498</v>
      </c>
      <c r="I44" s="7">
        <v>22</v>
      </c>
      <c r="J44" s="16">
        <v>120</v>
      </c>
      <c r="K44" s="16">
        <v>88</v>
      </c>
      <c r="L44" s="8" t="s">
        <v>78</v>
      </c>
      <c r="M44" s="8" t="s">
        <v>14</v>
      </c>
      <c r="N44" s="8" t="s">
        <v>79</v>
      </c>
      <c r="O44" s="11">
        <v>20641</v>
      </c>
      <c r="P44" s="11">
        <v>20664</v>
      </c>
      <c r="Q44" s="12" t="s">
        <v>80</v>
      </c>
      <c r="R44" s="12" t="s">
        <v>17</v>
      </c>
      <c r="S44" s="12" t="s">
        <v>16</v>
      </c>
      <c r="T44" s="12" t="s">
        <v>17</v>
      </c>
    </row>
    <row r="45" spans="1:20" x14ac:dyDescent="0.45">
      <c r="A45" s="10">
        <v>1957</v>
      </c>
      <c r="B45" s="10">
        <f t="shared" si="0"/>
        <v>1950</v>
      </c>
      <c r="C45" s="32">
        <v>34.520000000000003</v>
      </c>
      <c r="D45" s="45"/>
      <c r="E45" s="45"/>
      <c r="F45" s="45"/>
      <c r="G45" s="45"/>
      <c r="H45" s="7">
        <v>4665</v>
      </c>
      <c r="I45" s="7">
        <v>22</v>
      </c>
      <c r="J45" s="16">
        <v>120</v>
      </c>
      <c r="K45" s="16">
        <v>56</v>
      </c>
      <c r="L45" s="8" t="s">
        <v>81</v>
      </c>
      <c r="M45" s="8" t="s">
        <v>14</v>
      </c>
      <c r="N45" s="8" t="s">
        <v>17</v>
      </c>
      <c r="O45" s="11">
        <v>20998</v>
      </c>
      <c r="P45" s="11">
        <v>21021</v>
      </c>
      <c r="Q45" s="12" t="s">
        <v>82</v>
      </c>
      <c r="R45" s="12" t="s">
        <v>17</v>
      </c>
      <c r="S45" s="12" t="s">
        <v>16</v>
      </c>
      <c r="T45" s="12" t="s">
        <v>17</v>
      </c>
    </row>
    <row r="46" spans="1:20" ht="15" customHeight="1" x14ac:dyDescent="0.45">
      <c r="A46" s="10">
        <v>1958</v>
      </c>
      <c r="B46" s="10">
        <f t="shared" si="0"/>
        <v>1950</v>
      </c>
      <c r="C46" s="32">
        <v>36.92</v>
      </c>
      <c r="D46" s="45"/>
      <c r="E46" s="45"/>
      <c r="F46" s="45"/>
      <c r="G46" s="45"/>
      <c r="H46" s="7">
        <v>4319</v>
      </c>
      <c r="I46" s="7">
        <v>24</v>
      </c>
      <c r="J46" s="16">
        <v>120</v>
      </c>
      <c r="K46" s="16">
        <v>78</v>
      </c>
      <c r="L46" s="8" t="s">
        <v>83</v>
      </c>
      <c r="M46" s="8" t="s">
        <v>26</v>
      </c>
      <c r="N46" s="8" t="s">
        <v>84</v>
      </c>
      <c r="O46" s="11">
        <v>21362</v>
      </c>
      <c r="P46" s="11">
        <v>21385</v>
      </c>
      <c r="Q46" s="12" t="s">
        <v>85</v>
      </c>
      <c r="R46" s="12" t="s">
        <v>55</v>
      </c>
      <c r="S46" s="12" t="s">
        <v>16</v>
      </c>
      <c r="T46" s="12" t="s">
        <v>17</v>
      </c>
    </row>
    <row r="47" spans="1:20" x14ac:dyDescent="0.45">
      <c r="A47" s="10">
        <v>1959</v>
      </c>
      <c r="B47" s="10">
        <f t="shared" si="0"/>
        <v>1950</v>
      </c>
      <c r="C47" s="32">
        <v>35.47</v>
      </c>
      <c r="D47" s="45"/>
      <c r="E47" s="45"/>
      <c r="F47" s="45"/>
      <c r="G47" s="45"/>
      <c r="H47" s="7">
        <v>4391</v>
      </c>
      <c r="I47" s="7">
        <v>22</v>
      </c>
      <c r="J47" s="16">
        <v>120</v>
      </c>
      <c r="K47" s="16">
        <v>65</v>
      </c>
      <c r="L47" s="8" t="s">
        <v>86</v>
      </c>
      <c r="M47" s="8" t="s">
        <v>87</v>
      </c>
      <c r="N47" s="8" t="s">
        <v>88</v>
      </c>
      <c r="O47" s="11">
        <v>21726</v>
      </c>
      <c r="P47" s="11">
        <v>21749</v>
      </c>
      <c r="Q47" s="12" t="s">
        <v>89</v>
      </c>
      <c r="R47" s="12" t="s">
        <v>17</v>
      </c>
      <c r="S47" s="12" t="s">
        <v>16</v>
      </c>
      <c r="T47" s="12" t="s">
        <v>17</v>
      </c>
    </row>
    <row r="48" spans="1:20" ht="15" customHeight="1" x14ac:dyDescent="0.45">
      <c r="A48" s="10">
        <v>1960</v>
      </c>
      <c r="B48" s="10">
        <f t="shared" si="0"/>
        <v>1960</v>
      </c>
      <c r="C48" s="32">
        <v>37.21</v>
      </c>
      <c r="D48" s="45"/>
      <c r="E48" s="45"/>
      <c r="F48" s="45"/>
      <c r="G48" s="45"/>
      <c r="H48" s="7">
        <v>4173</v>
      </c>
      <c r="I48" s="7">
        <v>22</v>
      </c>
      <c r="J48" s="16">
        <v>128</v>
      </c>
      <c r="K48" s="16">
        <v>81</v>
      </c>
      <c r="L48" s="8" t="s">
        <v>90</v>
      </c>
      <c r="M48" s="8" t="s">
        <v>41</v>
      </c>
      <c r="N48" s="8" t="s">
        <v>59</v>
      </c>
      <c r="O48" s="11">
        <v>22094</v>
      </c>
      <c r="P48" s="11">
        <v>22114</v>
      </c>
      <c r="Q48" s="12" t="s">
        <v>91</v>
      </c>
      <c r="R48" s="12" t="s">
        <v>17</v>
      </c>
      <c r="S48" s="12" t="s">
        <v>16</v>
      </c>
      <c r="T48" s="12" t="s">
        <v>17</v>
      </c>
    </row>
    <row r="49" spans="1:20" x14ac:dyDescent="0.45">
      <c r="A49" s="10">
        <v>1961</v>
      </c>
      <c r="B49" s="10">
        <f t="shared" si="0"/>
        <v>1960</v>
      </c>
      <c r="C49" s="32">
        <v>36.03</v>
      </c>
      <c r="D49" s="45"/>
      <c r="E49" s="45"/>
      <c r="F49" s="45"/>
      <c r="G49" s="45"/>
      <c r="H49" s="7">
        <v>4397</v>
      </c>
      <c r="I49" s="7">
        <v>21</v>
      </c>
      <c r="J49" s="16">
        <v>132</v>
      </c>
      <c r="K49" s="16">
        <v>72</v>
      </c>
      <c r="L49" s="8" t="s">
        <v>92</v>
      </c>
      <c r="M49" s="8" t="s">
        <v>14</v>
      </c>
      <c r="N49" s="8" t="s">
        <v>17</v>
      </c>
      <c r="O49" s="11">
        <v>22458</v>
      </c>
      <c r="P49" s="11">
        <v>22478</v>
      </c>
      <c r="Q49" s="12" t="s">
        <v>93</v>
      </c>
      <c r="R49" s="12" t="s">
        <v>17</v>
      </c>
      <c r="S49" s="12" t="s">
        <v>16</v>
      </c>
      <c r="T49" s="12" t="s">
        <v>17</v>
      </c>
    </row>
    <row r="50" spans="1:20" ht="15" customHeight="1" x14ac:dyDescent="0.45">
      <c r="A50" s="10">
        <v>1962</v>
      </c>
      <c r="B50" s="10">
        <f t="shared" si="0"/>
        <v>1960</v>
      </c>
      <c r="C50" s="32">
        <v>37.32</v>
      </c>
      <c r="D50" s="45"/>
      <c r="E50" s="45"/>
      <c r="F50" s="45"/>
      <c r="G50" s="45"/>
      <c r="H50" s="7">
        <v>4274</v>
      </c>
      <c r="I50" s="7">
        <v>22</v>
      </c>
      <c r="J50" s="16">
        <v>150</v>
      </c>
      <c r="K50" s="16">
        <v>94</v>
      </c>
      <c r="L50" s="8" t="s">
        <v>92</v>
      </c>
      <c r="M50" s="8" t="s">
        <v>14</v>
      </c>
      <c r="N50" s="8" t="s">
        <v>94</v>
      </c>
      <c r="O50" s="11">
        <v>22822</v>
      </c>
      <c r="P50" s="11">
        <v>22842</v>
      </c>
      <c r="Q50" s="12" t="s">
        <v>95</v>
      </c>
      <c r="R50" s="12" t="s">
        <v>17</v>
      </c>
      <c r="S50" s="12" t="s">
        <v>16</v>
      </c>
      <c r="T50" s="12" t="s">
        <v>17</v>
      </c>
    </row>
    <row r="51" spans="1:20" x14ac:dyDescent="0.45">
      <c r="A51" s="10">
        <v>1963</v>
      </c>
      <c r="B51" s="10">
        <f t="shared" si="0"/>
        <v>1960</v>
      </c>
      <c r="C51" s="32">
        <v>37.090000000000003</v>
      </c>
      <c r="D51" s="45"/>
      <c r="E51" s="45"/>
      <c r="F51" s="45"/>
      <c r="G51" s="45"/>
      <c r="H51" s="7">
        <v>4137</v>
      </c>
      <c r="I51" s="7">
        <v>21</v>
      </c>
      <c r="J51" s="16">
        <v>130</v>
      </c>
      <c r="K51" s="16">
        <v>76</v>
      </c>
      <c r="L51" s="8" t="s">
        <v>92</v>
      </c>
      <c r="M51" s="8" t="s">
        <v>14</v>
      </c>
      <c r="N51" s="8" t="s">
        <v>94</v>
      </c>
      <c r="O51" s="11">
        <v>23185</v>
      </c>
      <c r="P51" s="11">
        <v>23206</v>
      </c>
      <c r="Q51" s="12" t="s">
        <v>16</v>
      </c>
      <c r="R51" s="12" t="s">
        <v>17</v>
      </c>
      <c r="S51" s="12" t="s">
        <v>16</v>
      </c>
      <c r="T51" s="12" t="s">
        <v>17</v>
      </c>
    </row>
    <row r="52" spans="1:20" ht="15" customHeight="1" x14ac:dyDescent="0.45">
      <c r="A52" s="10">
        <v>1964</v>
      </c>
      <c r="B52" s="10">
        <f t="shared" si="0"/>
        <v>1960</v>
      </c>
      <c r="C52" s="32">
        <v>35.42</v>
      </c>
      <c r="D52" s="45"/>
      <c r="E52" s="45"/>
      <c r="F52" s="45"/>
      <c r="G52" s="45"/>
      <c r="H52" s="7">
        <v>4504</v>
      </c>
      <c r="I52" s="7">
        <v>22</v>
      </c>
      <c r="J52" s="16">
        <v>132</v>
      </c>
      <c r="K52" s="16">
        <v>81</v>
      </c>
      <c r="L52" s="8" t="s">
        <v>92</v>
      </c>
      <c r="M52" s="8" t="s">
        <v>14</v>
      </c>
      <c r="N52" s="8" t="s">
        <v>94</v>
      </c>
      <c r="O52" s="11">
        <v>23550</v>
      </c>
      <c r="P52" s="11">
        <v>23570</v>
      </c>
      <c r="Q52" s="12" t="s">
        <v>96</v>
      </c>
      <c r="R52" s="12" t="s">
        <v>17</v>
      </c>
      <c r="S52" s="12" t="s">
        <v>16</v>
      </c>
      <c r="T52" s="12" t="s">
        <v>17</v>
      </c>
    </row>
    <row r="53" spans="1:20" x14ac:dyDescent="0.45">
      <c r="A53" s="10">
        <v>1965</v>
      </c>
      <c r="B53" s="10">
        <f t="shared" si="0"/>
        <v>1960</v>
      </c>
      <c r="C53" s="32">
        <v>35.89</v>
      </c>
      <c r="D53" s="45"/>
      <c r="E53" s="45"/>
      <c r="F53" s="45"/>
      <c r="G53" s="45"/>
      <c r="H53" s="7">
        <v>4177</v>
      </c>
      <c r="I53" s="7">
        <v>22</v>
      </c>
      <c r="J53" s="16">
        <v>130</v>
      </c>
      <c r="K53" s="16">
        <v>96</v>
      </c>
      <c r="L53" s="8" t="s">
        <v>97</v>
      </c>
      <c r="M53" s="8" t="s">
        <v>41</v>
      </c>
      <c r="N53" s="8" t="s">
        <v>98</v>
      </c>
      <c r="O53" s="11">
        <v>23915</v>
      </c>
      <c r="P53" s="11">
        <v>23937</v>
      </c>
      <c r="Q53" s="12" t="s">
        <v>99</v>
      </c>
      <c r="R53" s="12" t="s">
        <v>100</v>
      </c>
      <c r="S53" s="12" t="s">
        <v>16</v>
      </c>
      <c r="T53" s="12" t="s">
        <v>17</v>
      </c>
    </row>
    <row r="54" spans="1:20" ht="15" customHeight="1" x14ac:dyDescent="0.45">
      <c r="A54" s="10">
        <v>1966</v>
      </c>
      <c r="B54" s="10">
        <f t="shared" si="0"/>
        <v>1960</v>
      </c>
      <c r="C54" s="32">
        <v>36.76</v>
      </c>
      <c r="D54" s="45"/>
      <c r="E54" s="45"/>
      <c r="F54" s="45"/>
      <c r="G54" s="45"/>
      <c r="H54" s="7">
        <v>4322</v>
      </c>
      <c r="I54" s="7">
        <v>22</v>
      </c>
      <c r="J54" s="16">
        <v>130</v>
      </c>
      <c r="K54" s="16">
        <v>82</v>
      </c>
      <c r="L54" s="8" t="s">
        <v>101</v>
      </c>
      <c r="M54" s="8" t="s">
        <v>14</v>
      </c>
      <c r="N54" s="8" t="s">
        <v>102</v>
      </c>
      <c r="O54" s="11">
        <v>24279</v>
      </c>
      <c r="P54" s="11">
        <v>24302</v>
      </c>
      <c r="Q54" s="12" t="s">
        <v>95</v>
      </c>
      <c r="R54" s="12" t="s">
        <v>17</v>
      </c>
      <c r="S54" s="12" t="s">
        <v>16</v>
      </c>
      <c r="T54" s="12" t="s">
        <v>17</v>
      </c>
    </row>
    <row r="55" spans="1:20" x14ac:dyDescent="0.45">
      <c r="A55" s="10">
        <v>1967</v>
      </c>
      <c r="B55" s="10">
        <f t="shared" si="0"/>
        <v>1960</v>
      </c>
      <c r="C55" s="32">
        <v>34.76</v>
      </c>
      <c r="D55" s="45"/>
      <c r="E55" s="45"/>
      <c r="F55" s="45"/>
      <c r="G55" s="45"/>
      <c r="H55" s="7">
        <v>4758</v>
      </c>
      <c r="I55" s="7">
        <v>22</v>
      </c>
      <c r="J55" s="16">
        <v>130</v>
      </c>
      <c r="K55" s="16">
        <v>88</v>
      </c>
      <c r="L55" s="8" t="s">
        <v>103</v>
      </c>
      <c r="M55" s="8" t="s">
        <v>14</v>
      </c>
      <c r="N55" s="8" t="s">
        <v>17</v>
      </c>
      <c r="O55" s="11">
        <v>24652</v>
      </c>
      <c r="P55" s="11">
        <v>24676</v>
      </c>
      <c r="Q55" s="12" t="s">
        <v>104</v>
      </c>
      <c r="R55" s="12" t="s">
        <v>17</v>
      </c>
      <c r="S55" s="12" t="s">
        <v>16</v>
      </c>
      <c r="T55" s="12" t="s">
        <v>17</v>
      </c>
    </row>
    <row r="56" spans="1:20" ht="15" customHeight="1" x14ac:dyDescent="0.45">
      <c r="A56" s="10">
        <v>1968</v>
      </c>
      <c r="B56" s="10">
        <f t="shared" si="0"/>
        <v>1960</v>
      </c>
      <c r="C56" s="32">
        <v>33.56</v>
      </c>
      <c r="D56" s="45"/>
      <c r="E56" s="45"/>
      <c r="F56" s="45"/>
      <c r="G56" s="45"/>
      <c r="H56" s="7">
        <v>4492</v>
      </c>
      <c r="I56" s="7">
        <v>22</v>
      </c>
      <c r="J56" s="16">
        <v>110</v>
      </c>
      <c r="K56" s="16">
        <v>88</v>
      </c>
      <c r="L56" s="8" t="s">
        <v>105</v>
      </c>
      <c r="M56" s="8" t="s">
        <v>106</v>
      </c>
      <c r="N56" s="8" t="s">
        <v>107</v>
      </c>
      <c r="O56" s="11">
        <v>25016</v>
      </c>
      <c r="P56" s="11">
        <v>25040</v>
      </c>
      <c r="Q56" s="12" t="s">
        <v>108</v>
      </c>
      <c r="R56" s="12" t="s">
        <v>17</v>
      </c>
      <c r="S56" s="12" t="s">
        <v>16</v>
      </c>
      <c r="T56" s="12" t="s">
        <v>17</v>
      </c>
    </row>
    <row r="57" spans="1:20" x14ac:dyDescent="0.45">
      <c r="A57" s="10">
        <v>1969</v>
      </c>
      <c r="B57" s="10">
        <f t="shared" si="0"/>
        <v>1960</v>
      </c>
      <c r="C57" s="32">
        <v>35.409999999999997</v>
      </c>
      <c r="D57" s="45"/>
      <c r="E57" s="45"/>
      <c r="F57" s="45"/>
      <c r="G57" s="45"/>
      <c r="H57" s="7">
        <v>4117</v>
      </c>
      <c r="I57" s="7">
        <v>22</v>
      </c>
      <c r="J57" s="16">
        <v>130</v>
      </c>
      <c r="K57" s="16">
        <v>86</v>
      </c>
      <c r="L57" s="8" t="s">
        <v>109</v>
      </c>
      <c r="M57" s="8" t="s">
        <v>31</v>
      </c>
      <c r="N57" s="8" t="s">
        <v>110</v>
      </c>
      <c r="O57" s="11">
        <v>25382</v>
      </c>
      <c r="P57" s="11">
        <v>25404</v>
      </c>
      <c r="Q57" s="12" t="s">
        <v>111</v>
      </c>
      <c r="R57" s="12" t="s">
        <v>17</v>
      </c>
      <c r="S57" s="12" t="s">
        <v>16</v>
      </c>
      <c r="T57" s="12" t="s">
        <v>17</v>
      </c>
    </row>
    <row r="58" spans="1:20" ht="15" customHeight="1" x14ac:dyDescent="0.45">
      <c r="A58" s="10">
        <v>1970</v>
      </c>
      <c r="B58" s="10">
        <f t="shared" si="0"/>
        <v>1970</v>
      </c>
      <c r="C58" s="32">
        <v>35.590000000000003</v>
      </c>
      <c r="D58" s="45"/>
      <c r="E58" s="45"/>
      <c r="F58" s="45"/>
      <c r="G58" s="45"/>
      <c r="H58" s="7">
        <v>4254</v>
      </c>
      <c r="I58" s="7">
        <v>23</v>
      </c>
      <c r="J58" s="16">
        <v>150</v>
      </c>
      <c r="K58" s="16">
        <v>100</v>
      </c>
      <c r="L58" s="8" t="s">
        <v>112</v>
      </c>
      <c r="M58" s="8" t="s">
        <v>31</v>
      </c>
      <c r="N58" s="8" t="s">
        <v>113</v>
      </c>
      <c r="O58" s="11">
        <v>25746</v>
      </c>
      <c r="P58" s="11">
        <v>25768</v>
      </c>
      <c r="Q58" s="13" t="s">
        <v>114</v>
      </c>
      <c r="R58" s="12" t="s">
        <v>17</v>
      </c>
      <c r="S58" s="12" t="s">
        <v>16</v>
      </c>
      <c r="T58" s="12" t="s">
        <v>17</v>
      </c>
    </row>
    <row r="59" spans="1:20" x14ac:dyDescent="0.45">
      <c r="A59" s="10">
        <v>1971</v>
      </c>
      <c r="B59" s="10">
        <f t="shared" si="0"/>
        <v>1970</v>
      </c>
      <c r="C59" s="32">
        <v>38.08</v>
      </c>
      <c r="D59" s="45"/>
      <c r="E59" s="45"/>
      <c r="F59" s="45"/>
      <c r="G59" s="45"/>
      <c r="H59" s="7">
        <v>3608</v>
      </c>
      <c r="I59" s="7">
        <v>25</v>
      </c>
      <c r="J59" s="16">
        <v>130</v>
      </c>
      <c r="K59" s="16">
        <v>94</v>
      </c>
      <c r="L59" s="8" t="s">
        <v>112</v>
      </c>
      <c r="M59" s="8" t="s">
        <v>31</v>
      </c>
      <c r="N59" s="8" t="s">
        <v>115</v>
      </c>
      <c r="O59" s="11">
        <v>26110</v>
      </c>
      <c r="P59" s="11">
        <v>26132</v>
      </c>
      <c r="Q59" s="12" t="s">
        <v>89</v>
      </c>
      <c r="R59" s="12" t="s">
        <v>17</v>
      </c>
      <c r="S59" s="12" t="s">
        <v>16</v>
      </c>
      <c r="T59" s="12" t="s">
        <v>17</v>
      </c>
    </row>
    <row r="60" spans="1:20" ht="15" customHeight="1" x14ac:dyDescent="0.45">
      <c r="A60" s="10">
        <v>1972</v>
      </c>
      <c r="B60" s="10">
        <f t="shared" si="0"/>
        <v>1970</v>
      </c>
      <c r="C60" s="32">
        <v>35.51</v>
      </c>
      <c r="D60" s="45"/>
      <c r="E60" s="45"/>
      <c r="F60" s="45"/>
      <c r="G60" s="45"/>
      <c r="H60" s="7">
        <v>3846</v>
      </c>
      <c r="I60" s="7">
        <v>20</v>
      </c>
      <c r="J60" s="16">
        <v>132</v>
      </c>
      <c r="K60" s="16">
        <v>88</v>
      </c>
      <c r="L60" s="8" t="s">
        <v>112</v>
      </c>
      <c r="M60" s="8" t="s">
        <v>31</v>
      </c>
      <c r="N60" s="8" t="s">
        <v>115</v>
      </c>
      <c r="O60" s="11">
        <v>26481</v>
      </c>
      <c r="P60" s="11">
        <v>26503</v>
      </c>
      <c r="Q60" s="12" t="s">
        <v>104</v>
      </c>
      <c r="R60" s="12" t="s">
        <v>17</v>
      </c>
      <c r="S60" s="12" t="s">
        <v>16</v>
      </c>
      <c r="T60" s="12" t="s">
        <v>17</v>
      </c>
    </row>
    <row r="61" spans="1:20" x14ac:dyDescent="0.45">
      <c r="A61" s="10">
        <v>1973</v>
      </c>
      <c r="B61" s="10">
        <f t="shared" si="0"/>
        <v>1970</v>
      </c>
      <c r="C61" s="32">
        <v>33.409999999999997</v>
      </c>
      <c r="D61" s="45"/>
      <c r="E61" s="45"/>
      <c r="F61" s="45"/>
      <c r="G61" s="45"/>
      <c r="H61" s="7">
        <v>4090</v>
      </c>
      <c r="I61" s="7">
        <v>20</v>
      </c>
      <c r="J61" s="16">
        <v>132</v>
      </c>
      <c r="K61" s="16">
        <v>87</v>
      </c>
      <c r="L61" s="8" t="s">
        <v>116</v>
      </c>
      <c r="M61" s="8" t="s">
        <v>87</v>
      </c>
      <c r="N61" s="8" t="s">
        <v>117</v>
      </c>
      <c r="O61" s="11">
        <v>26845</v>
      </c>
      <c r="P61" s="11">
        <v>26867</v>
      </c>
      <c r="Q61" s="12" t="s">
        <v>118</v>
      </c>
      <c r="R61" s="12" t="s">
        <v>76</v>
      </c>
      <c r="S61" s="12" t="s">
        <v>16</v>
      </c>
      <c r="T61" s="12" t="s">
        <v>17</v>
      </c>
    </row>
    <row r="62" spans="1:20" ht="15" customHeight="1" x14ac:dyDescent="0.45">
      <c r="A62" s="10">
        <v>1974</v>
      </c>
      <c r="B62" s="10">
        <f t="shared" si="0"/>
        <v>1970</v>
      </c>
      <c r="C62" s="32">
        <v>35.24</v>
      </c>
      <c r="D62" s="45"/>
      <c r="E62" s="45"/>
      <c r="F62" s="45"/>
      <c r="G62" s="45"/>
      <c r="H62" s="7">
        <v>4098</v>
      </c>
      <c r="I62" s="7">
        <v>22</v>
      </c>
      <c r="J62" s="16">
        <v>130</v>
      </c>
      <c r="K62" s="16">
        <v>105</v>
      </c>
      <c r="L62" s="8" t="s">
        <v>112</v>
      </c>
      <c r="M62" s="8" t="s">
        <v>31</v>
      </c>
      <c r="N62" s="8" t="s">
        <v>115</v>
      </c>
      <c r="O62" s="11">
        <v>27207</v>
      </c>
      <c r="P62" s="11">
        <v>27231</v>
      </c>
      <c r="Q62" s="12" t="s">
        <v>71</v>
      </c>
      <c r="R62" s="12" t="s">
        <v>17</v>
      </c>
      <c r="S62" s="12" t="s">
        <v>16</v>
      </c>
      <c r="T62" s="12" t="s">
        <v>17</v>
      </c>
    </row>
    <row r="63" spans="1:20" x14ac:dyDescent="0.45">
      <c r="A63" s="10">
        <v>1975</v>
      </c>
      <c r="B63" s="10">
        <f t="shared" si="0"/>
        <v>1970</v>
      </c>
      <c r="C63" s="32">
        <v>34.909999999999997</v>
      </c>
      <c r="D63" s="45"/>
      <c r="E63" s="45"/>
      <c r="F63" s="45"/>
      <c r="G63" s="45"/>
      <c r="H63" s="7">
        <v>3999</v>
      </c>
      <c r="I63" s="7">
        <v>22</v>
      </c>
      <c r="J63" s="16">
        <v>140</v>
      </c>
      <c r="K63" s="16">
        <v>86</v>
      </c>
      <c r="L63" s="8" t="s">
        <v>119</v>
      </c>
      <c r="M63" s="8" t="s">
        <v>14</v>
      </c>
      <c r="N63" s="8" t="s">
        <v>120</v>
      </c>
      <c r="O63" s="11">
        <v>27571</v>
      </c>
      <c r="P63" s="11">
        <v>27595</v>
      </c>
      <c r="Q63" s="12" t="s">
        <v>121</v>
      </c>
      <c r="R63" s="12" t="s">
        <v>17</v>
      </c>
      <c r="S63" s="12" t="s">
        <v>16</v>
      </c>
      <c r="T63" s="12" t="s">
        <v>17</v>
      </c>
    </row>
    <row r="64" spans="1:20" ht="15" customHeight="1" x14ac:dyDescent="0.45">
      <c r="A64" s="10">
        <v>1976</v>
      </c>
      <c r="B64" s="10">
        <f t="shared" si="0"/>
        <v>1970</v>
      </c>
      <c r="C64" s="32">
        <v>34.520000000000003</v>
      </c>
      <c r="D64" s="45"/>
      <c r="E64" s="45"/>
      <c r="F64" s="45"/>
      <c r="G64" s="45"/>
      <c r="H64" s="7">
        <v>4016</v>
      </c>
      <c r="I64" s="7">
        <v>22</v>
      </c>
      <c r="J64" s="16">
        <v>130</v>
      </c>
      <c r="K64" s="16">
        <v>87</v>
      </c>
      <c r="L64" s="8" t="s">
        <v>122</v>
      </c>
      <c r="M64" s="8" t="s">
        <v>31</v>
      </c>
      <c r="N64" s="8" t="s">
        <v>123</v>
      </c>
      <c r="O64" s="11">
        <v>27935</v>
      </c>
      <c r="P64" s="11">
        <v>27959</v>
      </c>
      <c r="Q64" s="12" t="s">
        <v>124</v>
      </c>
      <c r="R64" s="12" t="s">
        <v>17</v>
      </c>
      <c r="S64" s="12" t="s">
        <v>16</v>
      </c>
      <c r="T64" s="12" t="s">
        <v>17</v>
      </c>
    </row>
    <row r="65" spans="1:20" x14ac:dyDescent="0.45">
      <c r="A65" s="10">
        <v>1977</v>
      </c>
      <c r="B65" s="10">
        <f t="shared" si="0"/>
        <v>1970</v>
      </c>
      <c r="C65" s="32">
        <v>35.42</v>
      </c>
      <c r="D65" s="45"/>
      <c r="E65" s="45"/>
      <c r="F65" s="45"/>
      <c r="G65" s="45"/>
      <c r="H65" s="7">
        <v>4092</v>
      </c>
      <c r="I65" s="7">
        <v>22</v>
      </c>
      <c r="J65" s="16">
        <v>100</v>
      </c>
      <c r="K65" s="16">
        <v>53</v>
      </c>
      <c r="L65" s="8" t="s">
        <v>125</v>
      </c>
      <c r="M65" s="8" t="s">
        <v>14</v>
      </c>
      <c r="N65" s="8" t="s">
        <v>120</v>
      </c>
      <c r="O65" s="11">
        <v>28296</v>
      </c>
      <c r="P65" s="11">
        <v>28330</v>
      </c>
      <c r="Q65" s="12" t="s">
        <v>126</v>
      </c>
      <c r="R65" s="12" t="s">
        <v>17</v>
      </c>
      <c r="S65" s="12" t="s">
        <v>16</v>
      </c>
      <c r="T65" s="12" t="s">
        <v>17</v>
      </c>
    </row>
    <row r="66" spans="1:20" ht="15" customHeight="1" x14ac:dyDescent="0.45">
      <c r="A66" s="10">
        <v>1978</v>
      </c>
      <c r="B66" s="10">
        <f t="shared" si="0"/>
        <v>1970</v>
      </c>
      <c r="C66" s="32">
        <v>36.08</v>
      </c>
      <c r="D66" s="45"/>
      <c r="E66" s="45"/>
      <c r="F66" s="45"/>
      <c r="G66" s="45"/>
      <c r="H66" s="7">
        <v>3914</v>
      </c>
      <c r="I66" s="7">
        <v>22</v>
      </c>
      <c r="J66" s="16">
        <v>110</v>
      </c>
      <c r="K66" s="16">
        <v>78</v>
      </c>
      <c r="L66" s="8" t="s">
        <v>127</v>
      </c>
      <c r="M66" s="8" t="s">
        <v>14</v>
      </c>
      <c r="N66" s="8" t="s">
        <v>128</v>
      </c>
      <c r="O66" s="11">
        <v>28670</v>
      </c>
      <c r="P66" s="11">
        <v>28694</v>
      </c>
      <c r="Q66" s="12" t="s">
        <v>129</v>
      </c>
      <c r="R66" s="12" t="s">
        <v>76</v>
      </c>
      <c r="S66" s="12" t="s">
        <v>16</v>
      </c>
      <c r="T66" s="12" t="s">
        <v>17</v>
      </c>
    </row>
    <row r="67" spans="1:20" x14ac:dyDescent="0.45">
      <c r="A67" s="10">
        <v>1979</v>
      </c>
      <c r="B67" s="10">
        <f t="shared" ref="B67:B113" si="1">FLOOR(A67,10)</f>
        <v>1970</v>
      </c>
      <c r="C67" s="32">
        <v>36.51</v>
      </c>
      <c r="D67" s="45"/>
      <c r="E67" s="45"/>
      <c r="F67" s="45"/>
      <c r="G67" s="45"/>
      <c r="H67" s="7">
        <v>3720</v>
      </c>
      <c r="I67" s="7">
        <v>24</v>
      </c>
      <c r="J67" s="16">
        <v>150</v>
      </c>
      <c r="K67" s="16">
        <v>90</v>
      </c>
      <c r="L67" s="8" t="s">
        <v>130</v>
      </c>
      <c r="M67" s="8" t="s">
        <v>14</v>
      </c>
      <c r="N67" s="8" t="s">
        <v>128</v>
      </c>
      <c r="O67" s="11">
        <v>29033</v>
      </c>
      <c r="P67" s="11">
        <v>29058</v>
      </c>
      <c r="Q67" s="12" t="s">
        <v>126</v>
      </c>
      <c r="R67" s="12" t="s">
        <v>17</v>
      </c>
      <c r="S67" s="12" t="s">
        <v>16</v>
      </c>
      <c r="T67" s="12" t="s">
        <v>17</v>
      </c>
    </row>
    <row r="68" spans="1:20" x14ac:dyDescent="0.45">
      <c r="A68" s="10">
        <v>1980</v>
      </c>
      <c r="B68" s="10">
        <f t="shared" si="1"/>
        <v>1980</v>
      </c>
      <c r="C68" s="32">
        <v>35.14</v>
      </c>
      <c r="D68" s="45"/>
      <c r="E68" s="45"/>
      <c r="F68" s="45"/>
      <c r="G68" s="45"/>
      <c r="H68" s="7">
        <v>3946</v>
      </c>
      <c r="I68" s="7">
        <v>22</v>
      </c>
      <c r="J68" s="16">
        <v>130</v>
      </c>
      <c r="K68" s="16">
        <v>85</v>
      </c>
      <c r="L68" s="8" t="s">
        <v>131</v>
      </c>
      <c r="M68" s="8" t="s">
        <v>106</v>
      </c>
      <c r="N68" s="8" t="s">
        <v>132</v>
      </c>
      <c r="O68" s="11">
        <v>29398</v>
      </c>
      <c r="P68" s="11">
        <v>29423</v>
      </c>
      <c r="Q68" s="12" t="s">
        <v>133</v>
      </c>
      <c r="R68" s="12" t="s">
        <v>100</v>
      </c>
      <c r="S68" s="12" t="s">
        <v>16</v>
      </c>
      <c r="T68" s="12" t="s">
        <v>17</v>
      </c>
    </row>
    <row r="69" spans="1:20" ht="15" customHeight="1" x14ac:dyDescent="0.45">
      <c r="A69" s="10">
        <v>1981</v>
      </c>
      <c r="B69" s="10">
        <f t="shared" si="1"/>
        <v>1980</v>
      </c>
      <c r="C69" s="32">
        <v>38.96</v>
      </c>
      <c r="D69" s="45"/>
      <c r="E69" s="45"/>
      <c r="F69" s="45"/>
      <c r="G69" s="45"/>
      <c r="H69" s="7">
        <v>3757</v>
      </c>
      <c r="I69" s="7">
        <v>24</v>
      </c>
      <c r="J69" s="16">
        <v>150</v>
      </c>
      <c r="K69" s="16">
        <v>121</v>
      </c>
      <c r="L69" s="8" t="s">
        <v>130</v>
      </c>
      <c r="M69" s="8" t="s">
        <v>14</v>
      </c>
      <c r="N69" s="8" t="s">
        <v>128</v>
      </c>
      <c r="O69" s="11">
        <v>29762</v>
      </c>
      <c r="P69" s="11">
        <v>29786</v>
      </c>
      <c r="Q69" s="12" t="s">
        <v>134</v>
      </c>
      <c r="R69" s="12" t="s">
        <v>17</v>
      </c>
      <c r="S69" s="12" t="s">
        <v>16</v>
      </c>
      <c r="T69" s="12" t="s">
        <v>17</v>
      </c>
    </row>
    <row r="70" spans="1:20" x14ac:dyDescent="0.45">
      <c r="A70" s="10">
        <v>1982</v>
      </c>
      <c r="B70" s="10">
        <f t="shared" si="1"/>
        <v>1980</v>
      </c>
      <c r="C70" s="32">
        <v>38.06</v>
      </c>
      <c r="D70" s="45"/>
      <c r="E70" s="45"/>
      <c r="F70" s="45"/>
      <c r="G70" s="45"/>
      <c r="H70" s="7">
        <v>3512</v>
      </c>
      <c r="I70" s="7">
        <v>21</v>
      </c>
      <c r="J70" s="16">
        <v>169</v>
      </c>
      <c r="K70" s="16">
        <v>125</v>
      </c>
      <c r="L70" s="8" t="s">
        <v>130</v>
      </c>
      <c r="M70" s="8" t="s">
        <v>14</v>
      </c>
      <c r="N70" s="8" t="s">
        <v>128</v>
      </c>
      <c r="O70" s="11">
        <v>30134</v>
      </c>
      <c r="P70" s="11">
        <v>30157</v>
      </c>
      <c r="Q70" s="12" t="s">
        <v>135</v>
      </c>
      <c r="R70" s="12" t="s">
        <v>67</v>
      </c>
      <c r="S70" s="12" t="s">
        <v>16</v>
      </c>
      <c r="T70" s="12" t="s">
        <v>17</v>
      </c>
    </row>
    <row r="71" spans="1:20" ht="15" customHeight="1" x14ac:dyDescent="0.45">
      <c r="A71" s="10">
        <v>1983</v>
      </c>
      <c r="B71" s="10">
        <f t="shared" si="1"/>
        <v>1980</v>
      </c>
      <c r="C71" s="32">
        <v>36.229999999999997</v>
      </c>
      <c r="D71" s="45"/>
      <c r="E71" s="45"/>
      <c r="F71" s="45"/>
      <c r="G71" s="45"/>
      <c r="H71" s="7">
        <v>3962</v>
      </c>
      <c r="I71" s="7">
        <v>22</v>
      </c>
      <c r="J71" s="16">
        <v>140</v>
      </c>
      <c r="K71" s="16">
        <v>88</v>
      </c>
      <c r="L71" s="8" t="s">
        <v>136</v>
      </c>
      <c r="M71" s="8" t="s">
        <v>14</v>
      </c>
      <c r="N71" s="8" t="s">
        <v>128</v>
      </c>
      <c r="O71" s="11">
        <v>30498</v>
      </c>
      <c r="P71" s="11">
        <v>30521</v>
      </c>
      <c r="Q71" s="12" t="s">
        <v>137</v>
      </c>
      <c r="R71" s="12" t="s">
        <v>17</v>
      </c>
      <c r="S71" s="12" t="s">
        <v>16</v>
      </c>
      <c r="T71" s="12" t="s">
        <v>17</v>
      </c>
    </row>
    <row r="72" spans="1:20" x14ac:dyDescent="0.45">
      <c r="A72" s="10">
        <v>1984</v>
      </c>
      <c r="B72" s="10">
        <f t="shared" si="1"/>
        <v>1980</v>
      </c>
      <c r="C72" s="32">
        <v>35.880000000000003</v>
      </c>
      <c r="D72" s="45"/>
      <c r="E72" s="45"/>
      <c r="F72" s="45"/>
      <c r="G72" s="45"/>
      <c r="H72" s="7">
        <v>4021</v>
      </c>
      <c r="I72" s="7">
        <v>23</v>
      </c>
      <c r="J72" s="16">
        <v>170</v>
      </c>
      <c r="K72" s="16">
        <v>124</v>
      </c>
      <c r="L72" s="8" t="s">
        <v>138</v>
      </c>
      <c r="M72" s="8" t="s">
        <v>14</v>
      </c>
      <c r="N72" s="8" t="s">
        <v>128</v>
      </c>
      <c r="O72" s="11">
        <v>30862</v>
      </c>
      <c r="P72" s="11">
        <v>30885</v>
      </c>
      <c r="Q72" s="12" t="s">
        <v>139</v>
      </c>
      <c r="R72" s="12" t="s">
        <v>17</v>
      </c>
      <c r="S72" s="12" t="s">
        <v>16</v>
      </c>
      <c r="T72" s="12" t="s">
        <v>17</v>
      </c>
    </row>
    <row r="73" spans="1:20" ht="15" customHeight="1" x14ac:dyDescent="0.45">
      <c r="A73" s="10">
        <v>1985</v>
      </c>
      <c r="B73" s="10">
        <f t="shared" si="1"/>
        <v>1980</v>
      </c>
      <c r="C73" s="32">
        <v>36.229999999999997</v>
      </c>
      <c r="D73" s="45"/>
      <c r="E73" s="45"/>
      <c r="F73" s="45"/>
      <c r="G73" s="45"/>
      <c r="H73" s="7">
        <v>4127</v>
      </c>
      <c r="I73" s="7">
        <v>22</v>
      </c>
      <c r="J73" s="16">
        <v>180</v>
      </c>
      <c r="K73" s="16">
        <v>144</v>
      </c>
      <c r="L73" s="8" t="s">
        <v>130</v>
      </c>
      <c r="M73" s="8" t="s">
        <v>14</v>
      </c>
      <c r="N73" s="8" t="s">
        <v>140</v>
      </c>
      <c r="O73" s="11">
        <v>31226</v>
      </c>
      <c r="P73" s="11">
        <v>31249</v>
      </c>
      <c r="Q73" s="12" t="s">
        <v>141</v>
      </c>
      <c r="R73" s="12" t="s">
        <v>17</v>
      </c>
      <c r="S73" s="12" t="s">
        <v>16</v>
      </c>
      <c r="T73" s="12" t="s">
        <v>17</v>
      </c>
    </row>
    <row r="74" spans="1:20" x14ac:dyDescent="0.45">
      <c r="A74" s="10">
        <v>1986</v>
      </c>
      <c r="B74" s="10">
        <f t="shared" si="1"/>
        <v>1980</v>
      </c>
      <c r="C74" s="32">
        <v>37.020000000000003</v>
      </c>
      <c r="D74" s="45"/>
      <c r="E74" s="45"/>
      <c r="F74" s="45"/>
      <c r="G74" s="45"/>
      <c r="H74" s="7">
        <v>4083</v>
      </c>
      <c r="I74" s="7">
        <v>23</v>
      </c>
      <c r="J74" s="16">
        <v>210</v>
      </c>
      <c r="K74" s="16">
        <v>132</v>
      </c>
      <c r="L74" s="8" t="s">
        <v>142</v>
      </c>
      <c r="M74" s="8" t="s">
        <v>143</v>
      </c>
      <c r="N74" s="8" t="s">
        <v>140</v>
      </c>
      <c r="O74" s="11">
        <v>31597</v>
      </c>
      <c r="P74" s="11">
        <v>31620</v>
      </c>
      <c r="Q74" s="12" t="s">
        <v>144</v>
      </c>
      <c r="R74" s="12" t="s">
        <v>17</v>
      </c>
      <c r="S74" s="12" t="s">
        <v>16</v>
      </c>
      <c r="T74" s="12" t="s">
        <v>17</v>
      </c>
    </row>
    <row r="75" spans="1:20" ht="15" customHeight="1" x14ac:dyDescent="0.45">
      <c r="A75" s="10">
        <v>1987</v>
      </c>
      <c r="B75" s="10">
        <f t="shared" si="1"/>
        <v>1980</v>
      </c>
      <c r="C75" s="32">
        <v>36.65</v>
      </c>
      <c r="D75" s="45"/>
      <c r="E75" s="45"/>
      <c r="F75" s="45"/>
      <c r="G75" s="45"/>
      <c r="H75" s="7">
        <v>4231</v>
      </c>
      <c r="I75" s="7">
        <v>25</v>
      </c>
      <c r="J75" s="16">
        <v>207</v>
      </c>
      <c r="K75" s="16">
        <v>135</v>
      </c>
      <c r="L75" s="8" t="s">
        <v>145</v>
      </c>
      <c r="M75" s="8" t="s">
        <v>146</v>
      </c>
      <c r="N75" s="8" t="s">
        <v>147</v>
      </c>
      <c r="O75" s="11">
        <v>31959</v>
      </c>
      <c r="P75" s="11">
        <v>31984</v>
      </c>
      <c r="Q75" s="12" t="s">
        <v>148</v>
      </c>
      <c r="R75" s="12" t="s">
        <v>100</v>
      </c>
      <c r="S75" s="12" t="s">
        <v>16</v>
      </c>
      <c r="T75" s="12" t="s">
        <v>17</v>
      </c>
    </row>
    <row r="76" spans="1:20" x14ac:dyDescent="0.45">
      <c r="A76" s="10">
        <v>1988</v>
      </c>
      <c r="B76" s="10">
        <f t="shared" si="1"/>
        <v>1980</v>
      </c>
      <c r="C76" s="32">
        <v>38.909999999999997</v>
      </c>
      <c r="D76" s="45"/>
      <c r="E76" s="45"/>
      <c r="F76" s="45"/>
      <c r="G76" s="45"/>
      <c r="H76" s="7">
        <v>3286</v>
      </c>
      <c r="I76" s="7">
        <v>22</v>
      </c>
      <c r="J76" s="16">
        <v>198</v>
      </c>
      <c r="K76" s="16">
        <v>151</v>
      </c>
      <c r="L76" s="8" t="s">
        <v>149</v>
      </c>
      <c r="M76" s="8" t="s">
        <v>87</v>
      </c>
      <c r="N76" s="8" t="s">
        <v>150</v>
      </c>
      <c r="O76" s="11">
        <v>32328</v>
      </c>
      <c r="P76" s="11">
        <v>32348</v>
      </c>
      <c r="Q76" s="12" t="s">
        <v>151</v>
      </c>
      <c r="R76" s="12" t="s">
        <v>17</v>
      </c>
      <c r="S76" s="12" t="s">
        <v>16</v>
      </c>
      <c r="T76" s="12" t="s">
        <v>17</v>
      </c>
    </row>
    <row r="77" spans="1:20" ht="15" customHeight="1" x14ac:dyDescent="0.45">
      <c r="A77" s="10">
        <v>1989</v>
      </c>
      <c r="B77" s="10">
        <f t="shared" si="1"/>
        <v>1980</v>
      </c>
      <c r="C77" s="32">
        <v>37.49</v>
      </c>
      <c r="D77" s="45"/>
      <c r="E77" s="45"/>
      <c r="F77" s="45"/>
      <c r="G77" s="45"/>
      <c r="H77" s="7">
        <v>3285</v>
      </c>
      <c r="I77" s="7">
        <v>21</v>
      </c>
      <c r="J77" s="16">
        <v>198</v>
      </c>
      <c r="K77" s="16">
        <v>138</v>
      </c>
      <c r="L77" s="8" t="s">
        <v>152</v>
      </c>
      <c r="M77" s="8" t="s">
        <v>143</v>
      </c>
      <c r="N77" s="8" t="s">
        <v>153</v>
      </c>
      <c r="O77" s="11">
        <v>32690</v>
      </c>
      <c r="P77" s="11">
        <v>32712</v>
      </c>
      <c r="Q77" s="12" t="s">
        <v>154</v>
      </c>
      <c r="R77" s="12" t="s">
        <v>154</v>
      </c>
      <c r="S77" s="12" t="s">
        <v>16</v>
      </c>
      <c r="T77" s="12" t="s">
        <v>17</v>
      </c>
    </row>
    <row r="78" spans="1:20" x14ac:dyDescent="0.45">
      <c r="A78" s="10">
        <v>1990</v>
      </c>
      <c r="B78" s="10">
        <f t="shared" si="1"/>
        <v>1990</v>
      </c>
      <c r="C78" s="32">
        <v>38.26</v>
      </c>
      <c r="D78" s="45"/>
      <c r="E78" s="45"/>
      <c r="F78" s="45"/>
      <c r="G78" s="45"/>
      <c r="H78" s="7">
        <v>3504</v>
      </c>
      <c r="I78" s="7">
        <v>21</v>
      </c>
      <c r="J78" s="16">
        <v>198</v>
      </c>
      <c r="K78" s="16">
        <v>156</v>
      </c>
      <c r="L78" s="8" t="s">
        <v>152</v>
      </c>
      <c r="M78" s="8" t="s">
        <v>143</v>
      </c>
      <c r="N78" s="8" t="s">
        <v>155</v>
      </c>
      <c r="O78" s="11">
        <v>33054</v>
      </c>
      <c r="P78" s="11">
        <v>33076</v>
      </c>
      <c r="Q78" s="12" t="s">
        <v>156</v>
      </c>
      <c r="R78" s="12" t="s">
        <v>17</v>
      </c>
      <c r="S78" s="12" t="s">
        <v>16</v>
      </c>
      <c r="T78" s="12" t="s">
        <v>17</v>
      </c>
    </row>
    <row r="79" spans="1:20" ht="15" customHeight="1" x14ac:dyDescent="0.45">
      <c r="A79" s="10">
        <v>1991</v>
      </c>
      <c r="B79" s="10">
        <f t="shared" si="1"/>
        <v>1990</v>
      </c>
      <c r="C79" s="32">
        <v>38.75</v>
      </c>
      <c r="D79" s="45"/>
      <c r="E79" s="45"/>
      <c r="F79" s="45"/>
      <c r="G79" s="45"/>
      <c r="H79" s="7">
        <v>3914</v>
      </c>
      <c r="I79" s="7">
        <v>22</v>
      </c>
      <c r="J79" s="16">
        <v>198</v>
      </c>
      <c r="K79" s="16">
        <v>158</v>
      </c>
      <c r="L79" s="8" t="s">
        <v>157</v>
      </c>
      <c r="M79" s="8" t="s">
        <v>87</v>
      </c>
      <c r="N79" s="8" t="s">
        <v>158</v>
      </c>
      <c r="O79" s="11">
        <v>33425</v>
      </c>
      <c r="P79" s="11">
        <v>33447</v>
      </c>
      <c r="Q79" s="12" t="s">
        <v>159</v>
      </c>
      <c r="R79" s="12" t="s">
        <v>17</v>
      </c>
      <c r="S79" s="12" t="s">
        <v>16</v>
      </c>
      <c r="T79" s="12" t="s">
        <v>17</v>
      </c>
    </row>
    <row r="80" spans="1:20" x14ac:dyDescent="0.45">
      <c r="A80" s="10">
        <v>1992</v>
      </c>
      <c r="B80" s="10">
        <f t="shared" si="1"/>
        <v>1990</v>
      </c>
      <c r="C80" s="32">
        <v>39.5</v>
      </c>
      <c r="D80" s="45"/>
      <c r="E80" s="45"/>
      <c r="F80" s="45"/>
      <c r="G80" s="45"/>
      <c r="H80" s="7">
        <v>3983</v>
      </c>
      <c r="I80" s="7">
        <v>21</v>
      </c>
      <c r="J80" s="16">
        <v>198</v>
      </c>
      <c r="K80" s="16">
        <v>130</v>
      </c>
      <c r="L80" s="8" t="s">
        <v>160</v>
      </c>
      <c r="M80" s="8" t="s">
        <v>87</v>
      </c>
      <c r="N80" s="8" t="s">
        <v>158</v>
      </c>
      <c r="O80" s="11">
        <v>33789</v>
      </c>
      <c r="P80" s="11">
        <v>33811</v>
      </c>
      <c r="Q80" s="12" t="s">
        <v>161</v>
      </c>
      <c r="R80" s="12" t="s">
        <v>88</v>
      </c>
      <c r="S80" s="12" t="s">
        <v>16</v>
      </c>
      <c r="T80" s="12" t="s">
        <v>17</v>
      </c>
    </row>
    <row r="81" spans="1:20" ht="15" customHeight="1" x14ac:dyDescent="0.45">
      <c r="A81" s="10">
        <v>1993</v>
      </c>
      <c r="B81" s="10">
        <f t="shared" si="1"/>
        <v>1990</v>
      </c>
      <c r="C81" s="32">
        <v>38.71</v>
      </c>
      <c r="D81" s="45"/>
      <c r="E81" s="45"/>
      <c r="F81" s="45"/>
      <c r="G81" s="45"/>
      <c r="H81" s="7">
        <v>3714</v>
      </c>
      <c r="I81" s="7">
        <v>20</v>
      </c>
      <c r="J81" s="16">
        <v>180</v>
      </c>
      <c r="K81" s="16">
        <v>136</v>
      </c>
      <c r="L81" s="8" t="s">
        <v>160</v>
      </c>
      <c r="M81" s="8" t="s">
        <v>87</v>
      </c>
      <c r="N81" s="8" t="s">
        <v>158</v>
      </c>
      <c r="O81" s="11">
        <v>34153</v>
      </c>
      <c r="P81" s="11">
        <v>34175</v>
      </c>
      <c r="Q81" s="12" t="s">
        <v>162</v>
      </c>
      <c r="R81" s="12" t="s">
        <v>17</v>
      </c>
      <c r="S81" s="12" t="s">
        <v>16</v>
      </c>
      <c r="T81" s="12" t="s">
        <v>17</v>
      </c>
    </row>
    <row r="82" spans="1:20" x14ac:dyDescent="0.45">
      <c r="A82" s="10">
        <v>1994</v>
      </c>
      <c r="B82" s="10">
        <f t="shared" si="1"/>
        <v>1990</v>
      </c>
      <c r="C82" s="32">
        <v>38.380000000000003</v>
      </c>
      <c r="D82" s="45"/>
      <c r="E82" s="45"/>
      <c r="F82" s="45"/>
      <c r="G82" s="45"/>
      <c r="H82" s="7">
        <v>3978</v>
      </c>
      <c r="I82" s="7">
        <v>21</v>
      </c>
      <c r="J82" s="16">
        <v>189</v>
      </c>
      <c r="K82" s="16">
        <v>117</v>
      </c>
      <c r="L82" s="8" t="s">
        <v>160</v>
      </c>
      <c r="M82" s="8" t="s">
        <v>87</v>
      </c>
      <c r="N82" s="8" t="s">
        <v>158</v>
      </c>
      <c r="O82" s="11">
        <v>34517</v>
      </c>
      <c r="P82" s="11">
        <v>34539</v>
      </c>
      <c r="Q82" s="12" t="s">
        <v>91</v>
      </c>
      <c r="R82" s="12" t="s">
        <v>17</v>
      </c>
      <c r="S82" s="12" t="s">
        <v>16</v>
      </c>
      <c r="T82" s="12" t="s">
        <v>17</v>
      </c>
    </row>
    <row r="83" spans="1:20" x14ac:dyDescent="0.45">
      <c r="A83" s="10">
        <v>1995</v>
      </c>
      <c r="B83" s="10">
        <f t="shared" si="1"/>
        <v>1990</v>
      </c>
      <c r="C83" s="32">
        <v>39.19</v>
      </c>
      <c r="D83" s="45"/>
      <c r="E83" s="45"/>
      <c r="F83" s="45"/>
      <c r="G83" s="45"/>
      <c r="H83" s="7">
        <v>3653</v>
      </c>
      <c r="I83" s="7">
        <v>20</v>
      </c>
      <c r="J83" s="16">
        <v>189</v>
      </c>
      <c r="K83" s="16">
        <v>115</v>
      </c>
      <c r="L83" s="8" t="s">
        <v>160</v>
      </c>
      <c r="M83" s="8" t="s">
        <v>87</v>
      </c>
      <c r="N83" s="8" t="s">
        <v>158</v>
      </c>
      <c r="O83" s="11">
        <v>34881</v>
      </c>
      <c r="P83" s="11">
        <v>34903</v>
      </c>
      <c r="Q83" s="12" t="s">
        <v>163</v>
      </c>
      <c r="R83" s="12" t="s">
        <v>17</v>
      </c>
      <c r="S83" s="12" t="s">
        <v>16</v>
      </c>
      <c r="T83" s="12" t="s">
        <v>17</v>
      </c>
    </row>
    <row r="84" spans="1:20" x14ac:dyDescent="0.45">
      <c r="A84" s="10">
        <v>1996</v>
      </c>
      <c r="B84" s="10">
        <f t="shared" si="1"/>
        <v>1990</v>
      </c>
      <c r="C84" s="32">
        <v>39.229999999999997</v>
      </c>
      <c r="D84" s="45"/>
      <c r="E84" s="45"/>
      <c r="F84" s="45"/>
      <c r="G84" s="45"/>
      <c r="H84" s="7">
        <v>3907</v>
      </c>
      <c r="I84" s="7">
        <v>21</v>
      </c>
      <c r="J84" s="16">
        <v>189</v>
      </c>
      <c r="K84" s="16">
        <v>129</v>
      </c>
      <c r="L84" s="8" t="s">
        <v>164</v>
      </c>
      <c r="M84" s="8" t="s">
        <v>165</v>
      </c>
      <c r="N84" s="8" t="s">
        <v>166</v>
      </c>
      <c r="O84" s="11">
        <v>35245</v>
      </c>
      <c r="P84" s="11">
        <v>35267</v>
      </c>
      <c r="Q84" s="14" t="s">
        <v>167</v>
      </c>
      <c r="R84" s="12" t="s">
        <v>76</v>
      </c>
      <c r="S84" s="12" t="s">
        <v>16</v>
      </c>
      <c r="T84" s="12" t="s">
        <v>17</v>
      </c>
    </row>
    <row r="85" spans="1:20" x14ac:dyDescent="0.45">
      <c r="A85" s="10">
        <v>1997</v>
      </c>
      <c r="B85" s="10">
        <f t="shared" si="1"/>
        <v>1990</v>
      </c>
      <c r="C85" s="32">
        <v>39.229999999999997</v>
      </c>
      <c r="D85" s="45"/>
      <c r="E85" s="45"/>
      <c r="F85" s="45"/>
      <c r="G85" s="45"/>
      <c r="H85" s="7">
        <v>3950</v>
      </c>
      <c r="I85" s="7">
        <v>21</v>
      </c>
      <c r="J85" s="16">
        <v>198</v>
      </c>
      <c r="K85" s="16">
        <v>139</v>
      </c>
      <c r="L85" s="8" t="s">
        <v>168</v>
      </c>
      <c r="M85" s="8" t="s">
        <v>169</v>
      </c>
      <c r="N85" s="8" t="s">
        <v>166</v>
      </c>
      <c r="O85" s="11">
        <v>35616</v>
      </c>
      <c r="P85" s="11">
        <v>35638</v>
      </c>
      <c r="Q85" s="12" t="s">
        <v>93</v>
      </c>
      <c r="R85" s="12" t="s">
        <v>17</v>
      </c>
      <c r="S85" s="12" t="s">
        <v>16</v>
      </c>
      <c r="T85" s="12" t="s">
        <v>17</v>
      </c>
    </row>
    <row r="86" spans="1:20" x14ac:dyDescent="0.45">
      <c r="A86" s="10">
        <v>1998</v>
      </c>
      <c r="B86" s="10">
        <f t="shared" si="1"/>
        <v>1990</v>
      </c>
      <c r="C86" s="32">
        <v>39.979999999999997</v>
      </c>
      <c r="D86" s="45"/>
      <c r="E86" s="45"/>
      <c r="F86" s="45"/>
      <c r="G86" s="45"/>
      <c r="H86" s="7">
        <v>3875</v>
      </c>
      <c r="I86" s="7">
        <v>21</v>
      </c>
      <c r="J86" s="16">
        <v>189</v>
      </c>
      <c r="K86" s="16">
        <v>96</v>
      </c>
      <c r="L86" s="8" t="s">
        <v>170</v>
      </c>
      <c r="M86" s="8" t="s">
        <v>41</v>
      </c>
      <c r="N86" s="8" t="s">
        <v>171</v>
      </c>
      <c r="O86" s="11">
        <v>35987</v>
      </c>
      <c r="P86" s="11">
        <v>36009</v>
      </c>
      <c r="Q86" s="12" t="s">
        <v>172</v>
      </c>
      <c r="R86" s="12" t="s">
        <v>173</v>
      </c>
      <c r="S86" s="12" t="s">
        <v>16</v>
      </c>
      <c r="T86" s="12" t="s">
        <v>17</v>
      </c>
    </row>
    <row r="87" spans="1:20" ht="15" customHeight="1" x14ac:dyDescent="0.45">
      <c r="A87" s="72">
        <v>1999</v>
      </c>
      <c r="B87" s="72">
        <f t="shared" si="1"/>
        <v>1990</v>
      </c>
      <c r="C87" s="76">
        <v>40.270000000000003</v>
      </c>
      <c r="D87" s="45"/>
      <c r="E87" s="45"/>
      <c r="F87" s="45"/>
      <c r="G87" s="45"/>
      <c r="H87" s="7">
        <v>3686</v>
      </c>
      <c r="I87" s="7">
        <v>20</v>
      </c>
      <c r="J87" s="16">
        <v>180</v>
      </c>
      <c r="K87" s="16">
        <v>141</v>
      </c>
      <c r="L87" s="8" t="s">
        <v>174</v>
      </c>
      <c r="M87" s="8" t="s">
        <v>174</v>
      </c>
      <c r="N87" s="8" t="s">
        <v>174</v>
      </c>
      <c r="O87" s="11">
        <v>36344</v>
      </c>
      <c r="P87" s="11">
        <v>36366</v>
      </c>
      <c r="Q87" s="12" t="s">
        <v>162</v>
      </c>
      <c r="R87" s="12" t="s">
        <v>17</v>
      </c>
      <c r="S87" s="12" t="s">
        <v>16</v>
      </c>
      <c r="T87" s="12" t="s">
        <v>17</v>
      </c>
    </row>
    <row r="88" spans="1:20" x14ac:dyDescent="0.45">
      <c r="A88" s="72">
        <v>2000</v>
      </c>
      <c r="B88" s="72">
        <f t="shared" si="1"/>
        <v>2000</v>
      </c>
      <c r="C88" s="76">
        <v>39.56</v>
      </c>
      <c r="D88" s="45"/>
      <c r="E88" s="45"/>
      <c r="F88" s="45"/>
      <c r="G88" s="45"/>
      <c r="H88" s="7">
        <v>3662</v>
      </c>
      <c r="I88" s="7">
        <v>21</v>
      </c>
      <c r="J88" s="16">
        <v>180</v>
      </c>
      <c r="K88" s="16">
        <v>128</v>
      </c>
      <c r="L88" s="8" t="s">
        <v>174</v>
      </c>
      <c r="M88" s="8" t="s">
        <v>174</v>
      </c>
      <c r="N88" s="8" t="s">
        <v>174</v>
      </c>
      <c r="O88" s="11">
        <v>36708</v>
      </c>
      <c r="P88" s="11">
        <v>36730</v>
      </c>
      <c r="Q88" s="12" t="s">
        <v>175</v>
      </c>
      <c r="R88" s="12" t="s">
        <v>17</v>
      </c>
      <c r="S88" s="12" t="s">
        <v>16</v>
      </c>
      <c r="T88" s="12" t="s">
        <v>17</v>
      </c>
    </row>
    <row r="89" spans="1:20" ht="15" customHeight="1" x14ac:dyDescent="0.45">
      <c r="A89" s="72">
        <v>2001</v>
      </c>
      <c r="B89" s="72">
        <f t="shared" si="1"/>
        <v>2000</v>
      </c>
      <c r="C89" s="76">
        <v>40.020000000000003</v>
      </c>
      <c r="D89" s="45"/>
      <c r="E89" s="45"/>
      <c r="F89" s="45"/>
      <c r="G89" s="45"/>
      <c r="H89" s="7">
        <v>3446</v>
      </c>
      <c r="I89" s="7">
        <v>20</v>
      </c>
      <c r="J89" s="16">
        <v>189</v>
      </c>
      <c r="K89" s="16">
        <v>144</v>
      </c>
      <c r="L89" s="8" t="s">
        <v>174</v>
      </c>
      <c r="M89" s="8" t="s">
        <v>174</v>
      </c>
      <c r="N89" s="8" t="s">
        <v>174</v>
      </c>
      <c r="O89" s="11">
        <v>37079</v>
      </c>
      <c r="P89" s="11">
        <v>37101</v>
      </c>
      <c r="Q89" s="12" t="s">
        <v>176</v>
      </c>
      <c r="R89" s="12" t="s">
        <v>17</v>
      </c>
      <c r="S89" s="12" t="s">
        <v>16</v>
      </c>
      <c r="T89" s="12" t="s">
        <v>17</v>
      </c>
    </row>
    <row r="90" spans="1:20" x14ac:dyDescent="0.45">
      <c r="A90" s="72">
        <v>2002</v>
      </c>
      <c r="B90" s="72">
        <f t="shared" si="1"/>
        <v>2000</v>
      </c>
      <c r="C90" s="76">
        <v>39.93</v>
      </c>
      <c r="D90" s="45"/>
      <c r="E90" s="45"/>
      <c r="F90" s="45"/>
      <c r="G90" s="45"/>
      <c r="H90" s="7">
        <v>3282</v>
      </c>
      <c r="I90" s="7">
        <v>20</v>
      </c>
      <c r="J90" s="16">
        <v>189</v>
      </c>
      <c r="K90" s="16">
        <v>153</v>
      </c>
      <c r="L90" s="8" t="s">
        <v>174</v>
      </c>
      <c r="M90" s="8" t="s">
        <v>174</v>
      </c>
      <c r="N90" s="8" t="s">
        <v>174</v>
      </c>
      <c r="O90" s="11">
        <v>37444</v>
      </c>
      <c r="P90" s="11">
        <v>37466</v>
      </c>
      <c r="Q90" s="12" t="s">
        <v>154</v>
      </c>
      <c r="R90" s="12" t="s">
        <v>17</v>
      </c>
      <c r="S90" s="12" t="s">
        <v>16</v>
      </c>
      <c r="T90" s="12" t="s">
        <v>17</v>
      </c>
    </row>
    <row r="91" spans="1:20" ht="15" customHeight="1" x14ac:dyDescent="0.45">
      <c r="A91" s="72">
        <v>2003</v>
      </c>
      <c r="B91" s="72">
        <f t="shared" si="1"/>
        <v>2000</v>
      </c>
      <c r="C91" s="76">
        <v>40.94</v>
      </c>
      <c r="D91" s="45"/>
      <c r="E91" s="45"/>
      <c r="F91" s="45"/>
      <c r="G91" s="45"/>
      <c r="H91" s="7">
        <v>3427</v>
      </c>
      <c r="I91" s="7">
        <v>20</v>
      </c>
      <c r="J91" s="16">
        <v>189</v>
      </c>
      <c r="K91" s="16">
        <v>147</v>
      </c>
      <c r="L91" s="8" t="s">
        <v>174</v>
      </c>
      <c r="M91" s="8" t="s">
        <v>174</v>
      </c>
      <c r="N91" s="8" t="s">
        <v>174</v>
      </c>
      <c r="O91" s="11">
        <v>37807</v>
      </c>
      <c r="P91" s="11">
        <v>37829</v>
      </c>
      <c r="Q91" s="12" t="s">
        <v>16</v>
      </c>
      <c r="R91" s="12" t="s">
        <v>17</v>
      </c>
      <c r="S91" s="12" t="s">
        <v>16</v>
      </c>
      <c r="T91" s="12" t="s">
        <v>17</v>
      </c>
    </row>
    <row r="92" spans="1:20" x14ac:dyDescent="0.45">
      <c r="A92" s="72">
        <v>2004</v>
      </c>
      <c r="B92" s="72">
        <f t="shared" si="1"/>
        <v>2000</v>
      </c>
      <c r="C92" s="76">
        <v>40.549999999999997</v>
      </c>
      <c r="D92" s="45"/>
      <c r="E92" s="45"/>
      <c r="F92" s="45"/>
      <c r="G92" s="45"/>
      <c r="H92" s="7">
        <v>3391.1</v>
      </c>
      <c r="I92" s="7">
        <v>20</v>
      </c>
      <c r="J92" s="16">
        <v>188</v>
      </c>
      <c r="K92" s="16">
        <v>147</v>
      </c>
      <c r="L92" s="8" t="s">
        <v>174</v>
      </c>
      <c r="M92" s="8" t="s">
        <v>174</v>
      </c>
      <c r="N92" s="8" t="s">
        <v>174</v>
      </c>
      <c r="O92" s="11">
        <v>38171</v>
      </c>
      <c r="P92" s="11">
        <v>38193</v>
      </c>
      <c r="Q92" s="12" t="s">
        <v>177</v>
      </c>
      <c r="R92" s="12" t="s">
        <v>55</v>
      </c>
      <c r="S92" s="12" t="s">
        <v>16</v>
      </c>
      <c r="T92" s="12" t="s">
        <v>17</v>
      </c>
    </row>
    <row r="93" spans="1:20" x14ac:dyDescent="0.45">
      <c r="A93" s="72">
        <v>2005</v>
      </c>
      <c r="B93" s="72">
        <f t="shared" si="1"/>
        <v>2000</v>
      </c>
      <c r="C93" s="76">
        <v>41.65</v>
      </c>
      <c r="D93" s="45"/>
      <c r="E93" s="45"/>
      <c r="F93" s="45"/>
      <c r="G93" s="45"/>
      <c r="H93" s="7">
        <v>3608</v>
      </c>
      <c r="I93" s="7">
        <v>21</v>
      </c>
      <c r="J93" s="16">
        <v>189</v>
      </c>
      <c r="K93" s="16">
        <v>155</v>
      </c>
      <c r="L93" s="8" t="s">
        <v>174</v>
      </c>
      <c r="M93" s="8" t="s">
        <v>174</v>
      </c>
      <c r="N93" s="8" t="s">
        <v>174</v>
      </c>
      <c r="O93" s="11">
        <v>38535</v>
      </c>
      <c r="P93" s="11">
        <v>38557</v>
      </c>
      <c r="Q93" s="12" t="s">
        <v>178</v>
      </c>
      <c r="R93" s="12" t="s">
        <v>17</v>
      </c>
      <c r="S93" s="12" t="s">
        <v>16</v>
      </c>
      <c r="T93" s="12" t="s">
        <v>17</v>
      </c>
    </row>
    <row r="94" spans="1:20" x14ac:dyDescent="0.45">
      <c r="A94" s="10">
        <v>2006</v>
      </c>
      <c r="B94" s="10">
        <f t="shared" si="1"/>
        <v>2000</v>
      </c>
      <c r="C94" s="32">
        <v>40.78</v>
      </c>
      <c r="D94" s="45">
        <f>(Sheet2!$B$18*'The Race'!A94)+Sheet2!$B$17</f>
        <v>40.249721511735771</v>
      </c>
      <c r="E94" s="45"/>
      <c r="F94" s="45"/>
      <c r="G94" s="45"/>
      <c r="H94" s="7">
        <v>3657.1</v>
      </c>
      <c r="I94" s="7">
        <v>20</v>
      </c>
      <c r="J94" s="16">
        <v>176</v>
      </c>
      <c r="K94" s="16">
        <v>139</v>
      </c>
      <c r="L94" s="8" t="s">
        <v>179</v>
      </c>
      <c r="M94" s="8" t="s">
        <v>87</v>
      </c>
      <c r="N94" s="8" t="s">
        <v>180</v>
      </c>
      <c r="O94" s="11">
        <v>38899</v>
      </c>
      <c r="P94" s="11">
        <v>38921</v>
      </c>
      <c r="Q94" s="12" t="s">
        <v>73</v>
      </c>
      <c r="R94" s="12" t="s">
        <v>17</v>
      </c>
      <c r="S94" s="12" t="s">
        <v>16</v>
      </c>
      <c r="T94" s="12" t="s">
        <v>17</v>
      </c>
    </row>
    <row r="95" spans="1:20" ht="15" customHeight="1" x14ac:dyDescent="0.45">
      <c r="A95" s="10">
        <v>2007</v>
      </c>
      <c r="B95" s="10">
        <f t="shared" si="1"/>
        <v>2000</v>
      </c>
      <c r="C95" s="32">
        <v>38.979999999999997</v>
      </c>
      <c r="D95" s="45">
        <f>(Sheet2!$B$18*'The Race'!A95)+Sheet2!$B$17</f>
        <v>40.39295021832956</v>
      </c>
      <c r="E95" s="45"/>
      <c r="F95" s="45"/>
      <c r="G95" s="45"/>
      <c r="H95" s="7">
        <v>3547</v>
      </c>
      <c r="I95" s="7">
        <v>20</v>
      </c>
      <c r="J95" s="16">
        <v>189</v>
      </c>
      <c r="K95" s="16">
        <v>141</v>
      </c>
      <c r="L95" s="8" t="s">
        <v>181</v>
      </c>
      <c r="M95" s="8" t="s">
        <v>87</v>
      </c>
      <c r="N95" s="8" t="s">
        <v>182</v>
      </c>
      <c r="O95" s="11">
        <v>39270</v>
      </c>
      <c r="P95" s="11">
        <v>39292</v>
      </c>
      <c r="Q95" s="12" t="s">
        <v>183</v>
      </c>
      <c r="R95" s="12" t="s">
        <v>17</v>
      </c>
      <c r="S95" s="12" t="s">
        <v>16</v>
      </c>
      <c r="T95" s="12" t="s">
        <v>17</v>
      </c>
    </row>
    <row r="96" spans="1:20" x14ac:dyDescent="0.45">
      <c r="A96" s="10">
        <v>2008</v>
      </c>
      <c r="B96" s="10">
        <f t="shared" si="1"/>
        <v>2000</v>
      </c>
      <c r="C96" s="32">
        <v>40.5</v>
      </c>
      <c r="D96" s="45">
        <f>(Sheet2!$B$18*'The Race'!A96)+Sheet2!$B$17</f>
        <v>40.536178924923405</v>
      </c>
      <c r="E96" s="45"/>
      <c r="F96" s="45"/>
      <c r="G96" s="45"/>
      <c r="H96" s="7">
        <v>3559.5</v>
      </c>
      <c r="I96" s="7">
        <v>21</v>
      </c>
      <c r="J96" s="16">
        <v>180</v>
      </c>
      <c r="K96" s="16">
        <v>145</v>
      </c>
      <c r="L96" s="8" t="s">
        <v>184</v>
      </c>
      <c r="M96" s="8" t="s">
        <v>87</v>
      </c>
      <c r="N96" s="8" t="s">
        <v>185</v>
      </c>
      <c r="O96" s="11">
        <v>39634</v>
      </c>
      <c r="P96" s="11">
        <v>39656</v>
      </c>
      <c r="Q96" s="12" t="s">
        <v>71</v>
      </c>
      <c r="R96" s="12" t="s">
        <v>17</v>
      </c>
      <c r="S96" s="12" t="s">
        <v>16</v>
      </c>
      <c r="T96" s="12" t="s">
        <v>17</v>
      </c>
    </row>
    <row r="97" spans="1:20" ht="15" customHeight="1" x14ac:dyDescent="0.45">
      <c r="A97" s="10">
        <v>2009</v>
      </c>
      <c r="B97" s="10">
        <f t="shared" si="1"/>
        <v>2000</v>
      </c>
      <c r="C97" s="32">
        <v>40.31</v>
      </c>
      <c r="D97" s="45">
        <f>(Sheet2!$B$18*'The Race'!A97)+Sheet2!$B$17</f>
        <v>40.67940763151725</v>
      </c>
      <c r="E97" s="77">
        <f>AVERAGE(C94:C96)</f>
        <v>40.086666666666666</v>
      </c>
      <c r="F97" s="45"/>
      <c r="G97" s="45"/>
      <c r="H97" s="7">
        <v>3459.5</v>
      </c>
      <c r="I97" s="7">
        <v>21</v>
      </c>
      <c r="J97" s="16">
        <v>180</v>
      </c>
      <c r="K97" s="16">
        <v>156</v>
      </c>
      <c r="L97" s="8" t="s">
        <v>186</v>
      </c>
      <c r="M97" s="8" t="s">
        <v>87</v>
      </c>
      <c r="N97" s="8" t="s">
        <v>187</v>
      </c>
      <c r="O97" s="11">
        <v>39998</v>
      </c>
      <c r="P97" s="11">
        <v>40020</v>
      </c>
      <c r="Q97" s="12" t="s">
        <v>188</v>
      </c>
      <c r="R97" s="12" t="s">
        <v>17</v>
      </c>
      <c r="S97" s="12" t="s">
        <v>16</v>
      </c>
      <c r="T97" s="12" t="s">
        <v>17</v>
      </c>
    </row>
    <row r="98" spans="1:20" x14ac:dyDescent="0.45">
      <c r="A98" s="10">
        <v>2010</v>
      </c>
      <c r="B98" s="10">
        <f t="shared" si="1"/>
        <v>2010</v>
      </c>
      <c r="C98" s="32">
        <v>39.590000000000003</v>
      </c>
      <c r="D98" s="45">
        <f>(Sheet2!$B$18*'The Race'!A98)+Sheet2!$B$17</f>
        <v>40.822636338111096</v>
      </c>
      <c r="E98" s="45">
        <f t="shared" ref="E98:E112" si="2">AVERAGE(C95:C97)</f>
        <v>39.93</v>
      </c>
      <c r="F98" s="45"/>
      <c r="G98" s="45"/>
      <c r="H98" s="7">
        <v>3641.9</v>
      </c>
      <c r="I98" s="7">
        <v>20</v>
      </c>
      <c r="J98" s="16">
        <v>197</v>
      </c>
      <c r="K98" s="16">
        <v>170</v>
      </c>
      <c r="L98" s="8" t="s">
        <v>189</v>
      </c>
      <c r="M98" s="8" t="s">
        <v>26</v>
      </c>
      <c r="N98" s="8" t="s">
        <v>190</v>
      </c>
      <c r="O98" s="11">
        <v>40362</v>
      </c>
      <c r="P98" s="11">
        <v>40384</v>
      </c>
      <c r="Q98" s="12" t="s">
        <v>191</v>
      </c>
      <c r="R98" s="12" t="s">
        <v>76</v>
      </c>
      <c r="S98" s="12" t="s">
        <v>16</v>
      </c>
      <c r="T98" s="12" t="s">
        <v>17</v>
      </c>
    </row>
    <row r="99" spans="1:20" ht="15" customHeight="1" x14ac:dyDescent="0.45">
      <c r="A99" s="10">
        <v>2011</v>
      </c>
      <c r="B99" s="10">
        <f t="shared" si="1"/>
        <v>2010</v>
      </c>
      <c r="C99" s="32">
        <v>39.79</v>
      </c>
      <c r="D99" s="45">
        <f>(Sheet2!$B$18*'The Race'!A99)+Sheet2!$B$17</f>
        <v>40.965865044704884</v>
      </c>
      <c r="E99" s="45">
        <f t="shared" si="2"/>
        <v>40.133333333333333</v>
      </c>
      <c r="F99" s="45"/>
      <c r="G99" s="45"/>
      <c r="H99" s="7">
        <v>3430</v>
      </c>
      <c r="I99" s="7">
        <v>21</v>
      </c>
      <c r="J99" s="16">
        <v>198</v>
      </c>
      <c r="K99" s="16">
        <v>167</v>
      </c>
      <c r="L99" s="8" t="s">
        <v>192</v>
      </c>
      <c r="M99" s="8" t="s">
        <v>193</v>
      </c>
      <c r="N99" s="8" t="s">
        <v>194</v>
      </c>
      <c r="O99" s="11">
        <v>40726</v>
      </c>
      <c r="P99" s="11">
        <v>40748</v>
      </c>
      <c r="Q99" s="12" t="s">
        <v>195</v>
      </c>
      <c r="R99" s="12" t="s">
        <v>17</v>
      </c>
      <c r="S99" s="12" t="s">
        <v>16</v>
      </c>
      <c r="T99" s="12" t="s">
        <v>17</v>
      </c>
    </row>
    <row r="100" spans="1:20" x14ac:dyDescent="0.45">
      <c r="A100" s="10">
        <v>2012</v>
      </c>
      <c r="B100" s="10">
        <f t="shared" si="1"/>
        <v>2010</v>
      </c>
      <c r="C100" s="28">
        <v>39.880000000000003</v>
      </c>
      <c r="D100" s="45">
        <f>(Sheet2!$B$18*'The Race'!A100)+Sheet2!$B$17</f>
        <v>41.10909375129873</v>
      </c>
      <c r="E100" s="45">
        <f t="shared" si="2"/>
        <v>39.896666666666668</v>
      </c>
      <c r="F100" s="45">
        <f>AVERAGE(C94:C99)</f>
        <v>39.991666666666667</v>
      </c>
      <c r="G100" s="45"/>
      <c r="H100" s="15">
        <v>3496.9</v>
      </c>
      <c r="I100" s="7">
        <v>20</v>
      </c>
      <c r="J100" s="16">
        <v>198</v>
      </c>
      <c r="K100" s="16">
        <v>153</v>
      </c>
      <c r="L100" s="8" t="s">
        <v>196</v>
      </c>
      <c r="M100" s="8" t="s">
        <v>197</v>
      </c>
      <c r="N100" s="8" t="s">
        <v>198</v>
      </c>
      <c r="O100" s="11">
        <v>41090</v>
      </c>
      <c r="P100" s="11">
        <v>41112</v>
      </c>
      <c r="Q100" s="12" t="s">
        <v>199</v>
      </c>
      <c r="R100" s="12" t="s">
        <v>55</v>
      </c>
      <c r="S100" s="12" t="s">
        <v>16</v>
      </c>
      <c r="T100" s="12" t="s">
        <v>17</v>
      </c>
    </row>
    <row r="101" spans="1:20" ht="15.75" customHeight="1" x14ac:dyDescent="0.45">
      <c r="A101" s="10">
        <v>2013</v>
      </c>
      <c r="B101" s="10">
        <f t="shared" si="1"/>
        <v>2010</v>
      </c>
      <c r="C101" s="29">
        <v>40.54</v>
      </c>
      <c r="D101" s="45">
        <f>(Sheet2!$B$18*'The Race'!A101)+Sheet2!$B$17</f>
        <v>41.252322457892575</v>
      </c>
      <c r="E101" s="45">
        <f t="shared" si="2"/>
        <v>39.75333333333333</v>
      </c>
      <c r="F101" s="45">
        <f t="shared" ref="F101:F110" si="3">AVERAGE(C95:C100)</f>
        <v>39.841666666666661</v>
      </c>
      <c r="G101" s="45"/>
      <c r="H101" s="7">
        <v>3403.5</v>
      </c>
      <c r="I101" s="7">
        <v>21</v>
      </c>
      <c r="J101" s="16">
        <v>198</v>
      </c>
      <c r="K101" s="16">
        <v>169</v>
      </c>
      <c r="L101" s="8" t="s">
        <v>200</v>
      </c>
      <c r="M101" s="8" t="s">
        <v>197</v>
      </c>
      <c r="N101" s="8" t="s">
        <v>198</v>
      </c>
      <c r="O101" s="11">
        <v>41454</v>
      </c>
      <c r="P101" s="11">
        <v>41476</v>
      </c>
      <c r="Q101" s="12" t="s">
        <v>201</v>
      </c>
      <c r="R101" s="12" t="s">
        <v>17</v>
      </c>
      <c r="S101" s="12" t="s">
        <v>16</v>
      </c>
      <c r="T101" s="12" t="s">
        <v>17</v>
      </c>
    </row>
    <row r="102" spans="1:20" x14ac:dyDescent="0.45">
      <c r="A102" s="10">
        <v>2014</v>
      </c>
      <c r="B102" s="10">
        <f t="shared" si="1"/>
        <v>2010</v>
      </c>
      <c r="C102" s="29">
        <v>40.69</v>
      </c>
      <c r="D102" s="45">
        <f>(Sheet2!$B$18*'The Race'!A102)+Sheet2!$B$17</f>
        <v>41.395551164486363</v>
      </c>
      <c r="E102" s="45">
        <f t="shared" si="2"/>
        <v>40.07</v>
      </c>
      <c r="F102" s="45">
        <f t="shared" si="3"/>
        <v>40.101666666666667</v>
      </c>
      <c r="G102" s="45"/>
      <c r="H102" s="7">
        <v>3659</v>
      </c>
      <c r="I102" s="7">
        <v>21</v>
      </c>
      <c r="J102" s="16">
        <v>198</v>
      </c>
      <c r="K102" s="16">
        <v>164</v>
      </c>
      <c r="L102" s="8" t="s">
        <v>202</v>
      </c>
      <c r="M102" s="8" t="s">
        <v>41</v>
      </c>
      <c r="N102" s="8" t="s">
        <v>187</v>
      </c>
      <c r="O102" s="11">
        <v>41825</v>
      </c>
      <c r="P102" s="11">
        <v>41847</v>
      </c>
      <c r="Q102" s="12" t="s">
        <v>203</v>
      </c>
      <c r="R102" s="12" t="s">
        <v>204</v>
      </c>
      <c r="S102" s="12" t="s">
        <v>16</v>
      </c>
      <c r="T102" s="12" t="s">
        <v>17</v>
      </c>
    </row>
    <row r="103" spans="1:20" ht="15.75" customHeight="1" x14ac:dyDescent="0.45">
      <c r="A103" s="10">
        <v>2015</v>
      </c>
      <c r="B103" s="10">
        <f t="shared" si="1"/>
        <v>2010</v>
      </c>
      <c r="C103" s="29">
        <v>39.64</v>
      </c>
      <c r="D103" s="45">
        <f>(Sheet2!$B$18*'The Race'!A103)+Sheet2!$B$17</f>
        <v>41.538779871080209</v>
      </c>
      <c r="E103" s="45">
        <f t="shared" si="2"/>
        <v>40.369999999999997</v>
      </c>
      <c r="F103" s="45">
        <f t="shared" si="3"/>
        <v>40.133333333333333</v>
      </c>
      <c r="G103" s="45"/>
      <c r="H103" s="7">
        <v>3360.3</v>
      </c>
      <c r="I103" s="7">
        <v>21</v>
      </c>
      <c r="J103" s="16">
        <v>198</v>
      </c>
      <c r="K103" s="16">
        <v>160</v>
      </c>
      <c r="L103" s="8" t="s">
        <v>205</v>
      </c>
      <c r="M103" s="8" t="s">
        <v>197</v>
      </c>
      <c r="N103" s="8" t="s">
        <v>198</v>
      </c>
      <c r="O103" s="11">
        <v>42189</v>
      </c>
      <c r="P103" s="11">
        <v>42211</v>
      </c>
      <c r="Q103" s="12" t="s">
        <v>206</v>
      </c>
      <c r="R103" s="12" t="s">
        <v>76</v>
      </c>
      <c r="S103" s="12" t="s">
        <v>16</v>
      </c>
      <c r="T103" s="12" t="s">
        <v>17</v>
      </c>
    </row>
    <row r="104" spans="1:20" x14ac:dyDescent="0.45">
      <c r="A104" s="10">
        <v>2016</v>
      </c>
      <c r="B104" s="10">
        <f t="shared" si="1"/>
        <v>2010</v>
      </c>
      <c r="C104" s="29">
        <v>39.616</v>
      </c>
      <c r="D104" s="45">
        <f>(Sheet2!$B$18*'The Race'!A104)+Sheet2!$B$17</f>
        <v>41.682008577674054</v>
      </c>
      <c r="E104" s="45">
        <f t="shared" si="2"/>
        <v>40.29</v>
      </c>
      <c r="F104" s="45">
        <f t="shared" si="3"/>
        <v>40.021666666666668</v>
      </c>
      <c r="G104" s="45"/>
      <c r="H104" s="7">
        <v>3534</v>
      </c>
      <c r="I104" s="7">
        <v>21</v>
      </c>
      <c r="J104" s="16">
        <v>198</v>
      </c>
      <c r="K104" s="16">
        <v>174</v>
      </c>
      <c r="L104" s="8" t="s">
        <v>205</v>
      </c>
      <c r="M104" s="8" t="s">
        <v>197</v>
      </c>
      <c r="N104" s="8" t="s">
        <v>198</v>
      </c>
      <c r="O104" s="11">
        <v>42553</v>
      </c>
      <c r="P104" s="11">
        <v>42572</v>
      </c>
      <c r="Q104" s="12" t="s">
        <v>207</v>
      </c>
      <c r="R104" s="12" t="s">
        <v>17</v>
      </c>
      <c r="S104" s="12" t="s">
        <v>16</v>
      </c>
      <c r="T104" s="12" t="s">
        <v>17</v>
      </c>
    </row>
    <row r="105" spans="1:20" x14ac:dyDescent="0.45">
      <c r="A105" s="10">
        <v>2017</v>
      </c>
      <c r="B105" s="10">
        <f t="shared" si="1"/>
        <v>2010</v>
      </c>
      <c r="C105" s="30">
        <v>40.99</v>
      </c>
      <c r="D105" s="45">
        <f>(Sheet2!$B$18*'The Race'!A105)+Sheet2!$B$17</f>
        <v>41.825237284267843</v>
      </c>
      <c r="E105" s="45">
        <f t="shared" si="2"/>
        <v>39.981999999999999</v>
      </c>
      <c r="F105" s="45">
        <f t="shared" si="3"/>
        <v>40.026000000000003</v>
      </c>
      <c r="G105" s="45"/>
      <c r="H105" s="3">
        <v>3540</v>
      </c>
      <c r="I105" s="7">
        <v>21</v>
      </c>
      <c r="J105" s="17">
        <v>198</v>
      </c>
      <c r="K105" s="17">
        <v>167</v>
      </c>
      <c r="L105" s="8" t="s">
        <v>205</v>
      </c>
      <c r="M105" s="8" t="s">
        <v>197</v>
      </c>
      <c r="N105" s="8" t="s">
        <v>198</v>
      </c>
      <c r="O105" s="4">
        <v>42917</v>
      </c>
      <c r="P105" s="4">
        <v>42939</v>
      </c>
      <c r="Q105" s="12" t="s">
        <v>254</v>
      </c>
      <c r="R105" s="12" t="s">
        <v>100</v>
      </c>
      <c r="S105" s="12" t="s">
        <v>16</v>
      </c>
      <c r="T105" s="12" t="s">
        <v>17</v>
      </c>
    </row>
    <row r="106" spans="1:20" x14ac:dyDescent="0.45">
      <c r="A106" s="10">
        <v>2018</v>
      </c>
      <c r="B106" s="10">
        <f t="shared" si="1"/>
        <v>2010</v>
      </c>
      <c r="C106" s="30">
        <v>40</v>
      </c>
      <c r="D106" s="45">
        <f>(Sheet2!$B$18*'The Race'!A106)+Sheet2!$B$17</f>
        <v>41.968465990861688</v>
      </c>
      <c r="E106" s="45">
        <f t="shared" si="2"/>
        <v>40.082000000000001</v>
      </c>
      <c r="F106" s="45">
        <f t="shared" si="3"/>
        <v>40.225999999999999</v>
      </c>
      <c r="G106" s="45">
        <f>AVERAGE(C94:C105)</f>
        <v>40.10883333333333</v>
      </c>
      <c r="H106" s="3">
        <v>3351</v>
      </c>
      <c r="I106" s="7">
        <v>21</v>
      </c>
      <c r="J106" s="17">
        <v>176</v>
      </c>
      <c r="K106" s="17">
        <v>145</v>
      </c>
      <c r="L106" s="8" t="s">
        <v>240</v>
      </c>
      <c r="M106" s="8" t="s">
        <v>197</v>
      </c>
      <c r="N106" s="8" t="s">
        <v>198</v>
      </c>
      <c r="O106" s="4">
        <v>43288</v>
      </c>
      <c r="P106" s="4">
        <v>43310</v>
      </c>
      <c r="Q106" s="12" t="s">
        <v>255</v>
      </c>
      <c r="R106" s="12" t="s">
        <v>17</v>
      </c>
      <c r="S106" s="12" t="s">
        <v>16</v>
      </c>
      <c r="T106" s="12" t="s">
        <v>17</v>
      </c>
    </row>
    <row r="107" spans="1:20" x14ac:dyDescent="0.45">
      <c r="A107" s="10">
        <v>2019</v>
      </c>
      <c r="B107" s="10">
        <f t="shared" si="1"/>
        <v>2010</v>
      </c>
      <c r="C107" s="30">
        <v>40.58</v>
      </c>
      <c r="D107" s="45">
        <f>(Sheet2!$B$18*'The Race'!A107)+Sheet2!$B$17</f>
        <v>42.111694697455533</v>
      </c>
      <c r="E107" s="45">
        <f t="shared" si="2"/>
        <v>40.201999999999998</v>
      </c>
      <c r="F107" s="45">
        <f t="shared" si="3"/>
        <v>40.246000000000002</v>
      </c>
      <c r="G107" s="45">
        <f t="shared" ref="G107:G109" si="4">AVERAGE(C95:C106)</f>
        <v>40.043833333333332</v>
      </c>
      <c r="H107" s="3">
        <v>3365</v>
      </c>
      <c r="I107" s="3">
        <v>21</v>
      </c>
      <c r="J107" s="17">
        <v>176</v>
      </c>
      <c r="K107" s="17">
        <v>155</v>
      </c>
      <c r="L107" s="8" t="s">
        <v>256</v>
      </c>
      <c r="M107" s="8" t="s">
        <v>257</v>
      </c>
      <c r="N107" s="8" t="s">
        <v>242</v>
      </c>
      <c r="O107" s="4">
        <v>43652</v>
      </c>
      <c r="P107" s="4">
        <v>43674</v>
      </c>
      <c r="Q107" s="12" t="s">
        <v>85</v>
      </c>
      <c r="R107" s="12" t="s">
        <v>55</v>
      </c>
      <c r="S107" s="12" t="s">
        <v>16</v>
      </c>
      <c r="T107" s="1" t="s">
        <v>17</v>
      </c>
    </row>
    <row r="108" spans="1:20" x14ac:dyDescent="0.45">
      <c r="A108" s="10">
        <v>2020</v>
      </c>
      <c r="B108" s="10">
        <f t="shared" si="1"/>
        <v>2020</v>
      </c>
      <c r="C108" s="30">
        <v>39.6</v>
      </c>
      <c r="D108" s="45">
        <f>(Sheet2!$B$18*'The Race'!A108)+Sheet2!$B$17</f>
        <v>42.254923404049379</v>
      </c>
      <c r="E108" s="45">
        <f t="shared" si="2"/>
        <v>40.523333333333333</v>
      </c>
      <c r="F108" s="45">
        <f t="shared" si="3"/>
        <v>40.25266666666667</v>
      </c>
      <c r="G108" s="45">
        <f t="shared" si="4"/>
        <v>40.177166666666658</v>
      </c>
      <c r="H108" s="3">
        <v>3484</v>
      </c>
      <c r="I108" s="3">
        <v>21</v>
      </c>
      <c r="J108" s="17">
        <v>176</v>
      </c>
      <c r="K108" s="17">
        <v>146</v>
      </c>
      <c r="L108" s="8" t="s">
        <v>258</v>
      </c>
      <c r="M108" s="8" t="s">
        <v>259</v>
      </c>
      <c r="N108" s="8" t="s">
        <v>244</v>
      </c>
      <c r="O108" s="4">
        <v>44072</v>
      </c>
      <c r="P108" s="4">
        <v>44094</v>
      </c>
      <c r="Q108" s="12" t="s">
        <v>134</v>
      </c>
      <c r="R108" s="12" t="s">
        <v>17</v>
      </c>
      <c r="S108" s="12" t="s">
        <v>16</v>
      </c>
      <c r="T108" s="12" t="s">
        <v>17</v>
      </c>
    </row>
    <row r="109" spans="1:20" x14ac:dyDescent="0.45">
      <c r="A109" s="10">
        <v>2021</v>
      </c>
      <c r="B109" s="10">
        <f t="shared" si="1"/>
        <v>2020</v>
      </c>
      <c r="C109" s="33">
        <v>41.17</v>
      </c>
      <c r="D109" s="45">
        <f>(Sheet2!$B$18*'The Race'!A109)+Sheet2!$B$17</f>
        <v>42.398152110643167</v>
      </c>
      <c r="E109" s="45">
        <f t="shared" si="2"/>
        <v>40.06</v>
      </c>
      <c r="F109" s="45">
        <f t="shared" si="3"/>
        <v>40.071000000000005</v>
      </c>
      <c r="G109" s="45">
        <f t="shared" si="4"/>
        <v>40.102166666666669</v>
      </c>
      <c r="L109" s="8" t="s">
        <v>314</v>
      </c>
      <c r="M109" s="8" t="s">
        <v>315</v>
      </c>
      <c r="N109" s="8" t="s">
        <v>315</v>
      </c>
      <c r="Q109" s="8" t="s">
        <v>315</v>
      </c>
      <c r="R109" s="8" t="s">
        <v>315</v>
      </c>
      <c r="S109" s="12" t="s">
        <v>16</v>
      </c>
      <c r="T109" s="12" t="s">
        <v>17</v>
      </c>
    </row>
    <row r="110" spans="1:20" x14ac:dyDescent="0.45">
      <c r="A110" s="10">
        <v>2022</v>
      </c>
      <c r="B110" s="10">
        <f t="shared" si="1"/>
        <v>2020</v>
      </c>
      <c r="D110" s="45">
        <f>(Sheet2!$B$18*'The Race'!A110)+Sheet2!$B$17</f>
        <v>42.541380817237012</v>
      </c>
      <c r="E110" s="45">
        <f t="shared" si="2"/>
        <v>40.450000000000003</v>
      </c>
      <c r="F110" s="45">
        <f t="shared" si="3"/>
        <v>40.325999999999993</v>
      </c>
      <c r="G110" s="45">
        <f>AVERAGE(C98:C109)</f>
        <v>40.173833333333334</v>
      </c>
      <c r="L110" s="8" t="s">
        <v>314</v>
      </c>
      <c r="M110" s="8" t="s">
        <v>315</v>
      </c>
      <c r="N110" s="8" t="s">
        <v>315</v>
      </c>
      <c r="Q110" s="8" t="s">
        <v>315</v>
      </c>
      <c r="R110" s="8" t="s">
        <v>315</v>
      </c>
      <c r="S110" s="12" t="s">
        <v>16</v>
      </c>
      <c r="T110" s="12" t="s">
        <v>17</v>
      </c>
    </row>
    <row r="111" spans="1:20" x14ac:dyDescent="0.45">
      <c r="A111" s="10">
        <v>2023</v>
      </c>
      <c r="B111" s="10">
        <f t="shared" si="1"/>
        <v>2020</v>
      </c>
      <c r="D111" s="45">
        <f>(Sheet2!$B$18*'The Race'!A111)+Sheet2!$B$17</f>
        <v>42.684609523830858</v>
      </c>
      <c r="E111" s="45">
        <f t="shared" si="2"/>
        <v>40.385000000000005</v>
      </c>
      <c r="F111" s="45"/>
      <c r="G111" s="45"/>
      <c r="L111" s="8" t="s">
        <v>314</v>
      </c>
      <c r="M111" s="8" t="s">
        <v>315</v>
      </c>
      <c r="N111" s="8" t="s">
        <v>315</v>
      </c>
      <c r="Q111" s="8" t="s">
        <v>315</v>
      </c>
      <c r="R111" s="8" t="s">
        <v>315</v>
      </c>
      <c r="S111" s="12" t="s">
        <v>16</v>
      </c>
      <c r="T111" s="12" t="s">
        <v>17</v>
      </c>
    </row>
    <row r="112" spans="1:20" x14ac:dyDescent="0.45">
      <c r="A112" s="10">
        <v>2024</v>
      </c>
      <c r="B112" s="10">
        <f t="shared" si="1"/>
        <v>2020</v>
      </c>
      <c r="D112" s="45">
        <f>(Sheet2!$B$18*'The Race'!A112)+Sheet2!$B$17</f>
        <v>42.827838230424646</v>
      </c>
      <c r="E112" s="45">
        <f t="shared" si="2"/>
        <v>41.17</v>
      </c>
      <c r="F112" s="45"/>
      <c r="G112" s="45"/>
      <c r="L112" s="8" t="s">
        <v>314</v>
      </c>
      <c r="M112" s="8" t="s">
        <v>315</v>
      </c>
      <c r="N112" s="8" t="s">
        <v>315</v>
      </c>
      <c r="Q112" s="8" t="s">
        <v>315</v>
      </c>
      <c r="R112" s="8" t="s">
        <v>315</v>
      </c>
      <c r="S112" s="12" t="s">
        <v>16</v>
      </c>
      <c r="T112" s="12" t="s">
        <v>17</v>
      </c>
    </row>
    <row r="113" spans="1:20" x14ac:dyDescent="0.45">
      <c r="A113" s="10">
        <v>2025</v>
      </c>
      <c r="B113" s="10">
        <f t="shared" si="1"/>
        <v>2020</v>
      </c>
      <c r="D113" s="45">
        <f>(Sheet2!$B$18*'The Race'!A113)+Sheet2!$B$17</f>
        <v>42.971066937018492</v>
      </c>
      <c r="E113" s="45"/>
      <c r="F113" s="45"/>
      <c r="G113" s="45"/>
      <c r="L113" s="8" t="s">
        <v>314</v>
      </c>
      <c r="M113" s="8" t="s">
        <v>315</v>
      </c>
      <c r="N113" s="8" t="s">
        <v>315</v>
      </c>
      <c r="Q113" s="8" t="s">
        <v>315</v>
      </c>
      <c r="R113" s="8" t="s">
        <v>315</v>
      </c>
      <c r="S113" s="12" t="s">
        <v>16</v>
      </c>
      <c r="T113" s="12" t="s">
        <v>17</v>
      </c>
    </row>
    <row r="115" spans="1:20" x14ac:dyDescent="0.45">
      <c r="T115" s="1"/>
    </row>
    <row r="119" spans="1:20" x14ac:dyDescent="0.45">
      <c r="T119" s="1"/>
    </row>
    <row r="121" spans="1:20" x14ac:dyDescent="0.45">
      <c r="T121" s="1"/>
    </row>
    <row r="123" spans="1:20" x14ac:dyDescent="0.45">
      <c r="T123" s="1"/>
    </row>
    <row r="125" spans="1:20" x14ac:dyDescent="0.45">
      <c r="T125" s="1"/>
    </row>
    <row r="127" spans="1:20" x14ac:dyDescent="0.45">
      <c r="T127" s="1"/>
    </row>
    <row r="129" spans="20:20" x14ac:dyDescent="0.45">
      <c r="T129" s="1"/>
    </row>
    <row r="131" spans="20:20" x14ac:dyDescent="0.45">
      <c r="T131" s="1"/>
    </row>
    <row r="133" spans="20:20" x14ac:dyDescent="0.45">
      <c r="T133" s="1"/>
    </row>
    <row r="135" spans="20:20" x14ac:dyDescent="0.45">
      <c r="T135" s="1"/>
    </row>
    <row r="139" spans="20:20" x14ac:dyDescent="0.45">
      <c r="T139" s="1"/>
    </row>
    <row r="141" spans="20:20" x14ac:dyDescent="0.45">
      <c r="T141" s="1"/>
    </row>
    <row r="143" spans="20:20" x14ac:dyDescent="0.45">
      <c r="T143" s="1"/>
    </row>
    <row r="145" spans="20:20" x14ac:dyDescent="0.45">
      <c r="T145" s="1"/>
    </row>
    <row r="147" spans="20:20" x14ac:dyDescent="0.45">
      <c r="T147" s="1"/>
    </row>
    <row r="149" spans="20:20" x14ac:dyDescent="0.45">
      <c r="T149" s="1"/>
    </row>
    <row r="151" spans="20:20" x14ac:dyDescent="0.45">
      <c r="T151" s="1"/>
    </row>
    <row r="154" spans="20:20" x14ac:dyDescent="0.45">
      <c r="T154" s="1"/>
    </row>
    <row r="156" spans="20:20" x14ac:dyDescent="0.45">
      <c r="T156" s="1"/>
    </row>
    <row r="160" spans="20:20" x14ac:dyDescent="0.45">
      <c r="T160" s="1"/>
    </row>
    <row r="162" spans="20:20" x14ac:dyDescent="0.45">
      <c r="T162" s="1"/>
    </row>
    <row r="164" spans="20:20" x14ac:dyDescent="0.45">
      <c r="T164" s="1"/>
    </row>
    <row r="166" spans="20:20" x14ac:dyDescent="0.45">
      <c r="T166" s="1"/>
    </row>
    <row r="168" spans="20:20" x14ac:dyDescent="0.45">
      <c r="T168" s="1"/>
    </row>
    <row r="170" spans="20:20" x14ac:dyDescent="0.45">
      <c r="T170" s="1"/>
    </row>
    <row r="172" spans="20:20" x14ac:dyDescent="0.45">
      <c r="T172" s="1"/>
    </row>
    <row r="174" spans="20:20" x14ac:dyDescent="0.45">
      <c r="T174" s="1"/>
    </row>
    <row r="176" spans="20:20" x14ac:dyDescent="0.45">
      <c r="T176" s="1"/>
    </row>
    <row r="180" spans="20:20" x14ac:dyDescent="0.45">
      <c r="T180" s="1"/>
    </row>
    <row r="182" spans="20:20" x14ac:dyDescent="0.45">
      <c r="T182" s="1"/>
    </row>
    <row r="184" spans="20:20" x14ac:dyDescent="0.45">
      <c r="T184" s="1"/>
    </row>
    <row r="186" spans="20:20" x14ac:dyDescent="0.45">
      <c r="T186" s="2"/>
    </row>
    <row r="188" spans="20:20" x14ac:dyDescent="0.45">
      <c r="T188" s="1"/>
    </row>
    <row r="190" spans="20:20" x14ac:dyDescent="0.45">
      <c r="T190" s="2"/>
    </row>
    <row r="192" spans="20:20" x14ac:dyDescent="0.45">
      <c r="T192" s="1"/>
    </row>
    <row r="194" spans="20:20" x14ac:dyDescent="0.45">
      <c r="T194" s="2"/>
    </row>
    <row r="196" spans="20:20" x14ac:dyDescent="0.45">
      <c r="T196" s="2"/>
    </row>
    <row r="198" spans="20:20" x14ac:dyDescent="0.45">
      <c r="T198" s="2"/>
    </row>
    <row r="201" spans="20:20" x14ac:dyDescent="0.45">
      <c r="T201" s="1"/>
    </row>
    <row r="204" spans="20:20" x14ac:dyDescent="0.45">
      <c r="T204" s="1"/>
    </row>
    <row r="207" spans="20:20" x14ac:dyDescent="0.45">
      <c r="T207" s="2"/>
    </row>
    <row r="210" spans="20:20" x14ac:dyDescent="0.45">
      <c r="T210" s="2"/>
    </row>
    <row r="213" spans="20:20" x14ac:dyDescent="0.45">
      <c r="T213" s="2"/>
    </row>
    <row r="215" spans="20:20" x14ac:dyDescent="0.45">
      <c r="T215" s="1"/>
    </row>
  </sheetData>
  <sortState xmlns:xlrd2="http://schemas.microsoft.com/office/spreadsheetml/2017/richdata2" ref="A2:S104">
    <sortCondition ref="A1"/>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FB169-AE05-46E5-BD6A-49ABF43CBC15}">
  <dimension ref="A1:I131"/>
  <sheetViews>
    <sheetView zoomScale="150" zoomScaleNormal="150" workbookViewId="0">
      <selection activeCell="B5" sqref="B5"/>
    </sheetView>
  </sheetViews>
  <sheetFormatPr defaultRowHeight="14.25" x14ac:dyDescent="0.45"/>
  <cols>
    <col min="1" max="1" width="16.86328125" bestFit="1" customWidth="1"/>
    <col min="2" max="2" width="31.265625" bestFit="1" customWidth="1"/>
  </cols>
  <sheetData>
    <row r="1" spans="1:9" x14ac:dyDescent="0.45">
      <c r="A1" t="s">
        <v>272</v>
      </c>
    </row>
    <row r="2" spans="1:9" ht="14.65" thickBot="1" x14ac:dyDescent="0.5"/>
    <row r="3" spans="1:9" x14ac:dyDescent="0.45">
      <c r="A3" s="37" t="s">
        <v>273</v>
      </c>
      <c r="B3" s="37"/>
    </row>
    <row r="4" spans="1:9" x14ac:dyDescent="0.45">
      <c r="A4" s="34" t="s">
        <v>274</v>
      </c>
      <c r="B4" s="34">
        <v>0.94237742736026864</v>
      </c>
    </row>
    <row r="5" spans="1:9" x14ac:dyDescent="0.45">
      <c r="A5" s="34" t="s">
        <v>275</v>
      </c>
      <c r="B5" s="34">
        <v>0.88807521559815839</v>
      </c>
    </row>
    <row r="6" spans="1:9" x14ac:dyDescent="0.45">
      <c r="A6" s="34" t="s">
        <v>276</v>
      </c>
      <c r="B6" s="34">
        <v>0.88700926527052182</v>
      </c>
    </row>
    <row r="7" spans="1:9" x14ac:dyDescent="0.45">
      <c r="A7" s="34" t="s">
        <v>277</v>
      </c>
      <c r="B7" s="34">
        <v>1.7578041110396772</v>
      </c>
    </row>
    <row r="8" spans="1:9" ht="14.65" thickBot="1" x14ac:dyDescent="0.5">
      <c r="A8" s="35" t="s">
        <v>278</v>
      </c>
      <c r="B8" s="35">
        <v>107</v>
      </c>
    </row>
    <row r="10" spans="1:9" ht="14.65" thickBot="1" x14ac:dyDescent="0.5">
      <c r="A10" t="s">
        <v>279</v>
      </c>
    </row>
    <row r="11" spans="1:9" x14ac:dyDescent="0.45">
      <c r="A11" s="36"/>
      <c r="B11" s="36" t="s">
        <v>284</v>
      </c>
      <c r="C11" s="36" t="s">
        <v>285</v>
      </c>
      <c r="D11" s="36" t="s">
        <v>286</v>
      </c>
      <c r="E11" s="36" t="s">
        <v>287</v>
      </c>
      <c r="F11" s="36" t="s">
        <v>288</v>
      </c>
    </row>
    <row r="12" spans="1:9" x14ac:dyDescent="0.45">
      <c r="A12" s="34" t="s">
        <v>280</v>
      </c>
      <c r="B12" s="34">
        <v>1</v>
      </c>
      <c r="C12" s="34">
        <v>2574.2678581451109</v>
      </c>
      <c r="D12" s="34">
        <v>2574.2678581451109</v>
      </c>
      <c r="E12" s="34">
        <v>833.13001795045034</v>
      </c>
      <c r="F12" s="34">
        <v>9.6428505647643284E-52</v>
      </c>
    </row>
    <row r="13" spans="1:9" x14ac:dyDescent="0.45">
      <c r="A13" s="34" t="s">
        <v>281</v>
      </c>
      <c r="B13" s="34">
        <v>105</v>
      </c>
      <c r="C13" s="34">
        <v>324.43690574273893</v>
      </c>
      <c r="D13" s="34">
        <v>3.08987529278799</v>
      </c>
      <c r="E13" s="34"/>
      <c r="F13" s="34"/>
    </row>
    <row r="14" spans="1:9" ht="14.65" thickBot="1" x14ac:dyDescent="0.5">
      <c r="A14" s="35" t="s">
        <v>282</v>
      </c>
      <c r="B14" s="35">
        <v>106</v>
      </c>
      <c r="C14" s="35">
        <v>2898.7047638878498</v>
      </c>
      <c r="D14" s="35"/>
      <c r="E14" s="35"/>
      <c r="F14" s="35"/>
    </row>
    <row r="15" spans="1:9" ht="14.65" thickBot="1" x14ac:dyDescent="0.5"/>
    <row r="16" spans="1:9" x14ac:dyDescent="0.45">
      <c r="A16" s="36"/>
      <c r="B16" s="36" t="s">
        <v>289</v>
      </c>
      <c r="C16" s="36" t="s">
        <v>277</v>
      </c>
      <c r="D16" s="36" t="s">
        <v>290</v>
      </c>
      <c r="E16" s="36" t="s">
        <v>291</v>
      </c>
      <c r="F16" s="36" t="s">
        <v>292</v>
      </c>
      <c r="G16" s="36" t="s">
        <v>293</v>
      </c>
      <c r="H16" s="36" t="s">
        <v>294</v>
      </c>
      <c r="I16" s="36" t="s">
        <v>295</v>
      </c>
    </row>
    <row r="17" spans="1:9" x14ac:dyDescent="0.45">
      <c r="A17" s="34" t="s">
        <v>283</v>
      </c>
      <c r="B17" s="34">
        <v>-247.06706391548326</v>
      </c>
      <c r="C17" s="34">
        <v>9.7491765634949825</v>
      </c>
      <c r="D17" s="34">
        <v>-25.342351972638003</v>
      </c>
      <c r="E17" s="34">
        <v>1.5082481162356062E-46</v>
      </c>
      <c r="F17" s="34">
        <v>-266.39788011250579</v>
      </c>
      <c r="G17" s="34">
        <v>-227.7362477184607</v>
      </c>
      <c r="H17" s="34">
        <v>-266.39788011250579</v>
      </c>
      <c r="I17" s="34">
        <v>-227.7362477184607</v>
      </c>
    </row>
    <row r="18" spans="1:9" ht="14.65" thickBot="1" x14ac:dyDescent="0.5">
      <c r="A18" s="35" t="s">
        <v>0</v>
      </c>
      <c r="B18" s="35">
        <v>0.14322870659382803</v>
      </c>
      <c r="C18" s="35">
        <v>4.9621933095239396E-3</v>
      </c>
      <c r="D18" s="35">
        <v>28.863991718929835</v>
      </c>
      <c r="E18" s="35">
        <v>9.6428505647646029E-52</v>
      </c>
      <c r="F18" s="35">
        <v>0.13338959390818036</v>
      </c>
      <c r="G18" s="35">
        <v>0.15306781927947569</v>
      </c>
      <c r="H18" s="35">
        <v>0.13338959390818036</v>
      </c>
      <c r="I18" s="35">
        <v>0.15306781927947569</v>
      </c>
    </row>
    <row r="22" spans="1:9" x14ac:dyDescent="0.45">
      <c r="A22" t="s">
        <v>297</v>
      </c>
    </row>
    <row r="23" spans="1:9" ht="14.65" thickBot="1" x14ac:dyDescent="0.5"/>
    <row r="24" spans="1:9" x14ac:dyDescent="0.45">
      <c r="A24" s="36" t="s">
        <v>298</v>
      </c>
      <c r="B24" s="36" t="s">
        <v>419</v>
      </c>
      <c r="C24" s="36" t="s">
        <v>299</v>
      </c>
      <c r="D24" s="36" t="s">
        <v>420</v>
      </c>
    </row>
    <row r="25" spans="1:9" x14ac:dyDescent="0.45">
      <c r="A25" s="34">
        <v>1</v>
      </c>
      <c r="B25" s="34">
        <v>25.497164732571463</v>
      </c>
      <c r="C25" s="34">
        <v>0.18283526742853695</v>
      </c>
      <c r="D25" s="34">
        <v>0.1045075769570019</v>
      </c>
    </row>
    <row r="26" spans="1:9" x14ac:dyDescent="0.45">
      <c r="A26" s="34">
        <v>2</v>
      </c>
      <c r="B26" s="34">
        <v>25.640393439165308</v>
      </c>
      <c r="C26" s="34">
        <v>-0.37039343916530854</v>
      </c>
      <c r="D26" s="34">
        <v>-0.21171473858601633</v>
      </c>
    </row>
    <row r="27" spans="1:9" x14ac:dyDescent="0.45">
      <c r="A27" s="34">
        <v>3</v>
      </c>
      <c r="B27" s="34">
        <v>25.783622145759153</v>
      </c>
      <c r="C27" s="34">
        <v>1.326377854240846</v>
      </c>
      <c r="D27" s="34">
        <v>0.75814987789660426</v>
      </c>
    </row>
    <row r="28" spans="1:9" x14ac:dyDescent="0.45">
      <c r="A28" s="34">
        <v>4</v>
      </c>
      <c r="B28" s="34">
        <v>25.926850852352942</v>
      </c>
      <c r="C28" s="34">
        <v>-1.4668508523529411</v>
      </c>
      <c r="D28" s="34">
        <v>-0.83844342775190539</v>
      </c>
    </row>
    <row r="29" spans="1:9" x14ac:dyDescent="0.45">
      <c r="A29" s="34">
        <v>5</v>
      </c>
      <c r="B29" s="34">
        <v>26.070079558946787</v>
      </c>
      <c r="C29" s="34">
        <v>2.3999204410532116</v>
      </c>
      <c r="D29" s="34">
        <v>1.3717805853954412</v>
      </c>
    </row>
    <row r="30" spans="1:9" x14ac:dyDescent="0.45">
      <c r="A30" s="34">
        <v>6</v>
      </c>
      <c r="B30" s="34">
        <v>26.213308265540633</v>
      </c>
      <c r="C30" s="34">
        <v>2.5266917344593658</v>
      </c>
      <c r="D30" s="34">
        <v>1.4442423204201713</v>
      </c>
    </row>
    <row r="31" spans="1:9" x14ac:dyDescent="0.45">
      <c r="A31" s="34">
        <v>7</v>
      </c>
      <c r="B31" s="34">
        <v>26.356536972134421</v>
      </c>
      <c r="C31" s="34">
        <v>2.303463027865579</v>
      </c>
      <c r="D31" s="34">
        <v>1.316646088240947</v>
      </c>
    </row>
    <row r="32" spans="1:9" x14ac:dyDescent="0.45">
      <c r="A32" s="34">
        <v>8</v>
      </c>
      <c r="B32" s="34">
        <v>26.499765678728266</v>
      </c>
      <c r="C32" s="34">
        <v>2.6002343212717349</v>
      </c>
      <c r="D32" s="34">
        <v>1.4862788359076153</v>
      </c>
    </row>
    <row r="33" spans="1:4" x14ac:dyDescent="0.45">
      <c r="A33" s="34">
        <v>9</v>
      </c>
      <c r="B33" s="34">
        <v>26.642994385322112</v>
      </c>
      <c r="C33" s="34">
        <v>0.67700561467788845</v>
      </c>
      <c r="D33" s="34">
        <v>0.38697247730898549</v>
      </c>
    </row>
    <row r="34" spans="1:4" x14ac:dyDescent="0.45">
      <c r="A34" s="34">
        <v>10</v>
      </c>
      <c r="B34" s="34">
        <v>26.7862230919159</v>
      </c>
      <c r="C34" s="34">
        <v>0.97377690808410122</v>
      </c>
      <c r="D34" s="34">
        <v>0.55660522497568632</v>
      </c>
    </row>
    <row r="35" spans="1:4" x14ac:dyDescent="0.45">
      <c r="A35" s="34">
        <v>11</v>
      </c>
      <c r="B35" s="34">
        <v>26.929451798509746</v>
      </c>
      <c r="C35" s="34">
        <v>-0.20945179850974682</v>
      </c>
      <c r="D35" s="34">
        <v>-0.11972143153451224</v>
      </c>
    </row>
    <row r="36" spans="1:4" x14ac:dyDescent="0.45">
      <c r="A36" s="34">
        <v>12</v>
      </c>
      <c r="B36" s="34">
        <v>27.072680505103591</v>
      </c>
      <c r="C36" s="34">
        <v>-0.23268050510359117</v>
      </c>
      <c r="D36" s="34">
        <v>-0.13299882531149046</v>
      </c>
    </row>
    <row r="37" spans="1:4" x14ac:dyDescent="0.45">
      <c r="A37" s="34">
        <v>13</v>
      </c>
      <c r="B37" s="34">
        <v>27.788824038072704</v>
      </c>
      <c r="C37" s="34">
        <v>-3.7288240380727053</v>
      </c>
      <c r="D37" s="34">
        <v>-2.1313741631948351</v>
      </c>
    </row>
    <row r="38" spans="1:4" x14ac:dyDescent="0.45">
      <c r="A38" s="34">
        <v>14</v>
      </c>
      <c r="B38" s="34">
        <v>27.932052744666549</v>
      </c>
      <c r="C38" s="34">
        <v>-3.8620527446665491</v>
      </c>
      <c r="D38" s="34">
        <v>-2.2075269180930666</v>
      </c>
    </row>
    <row r="39" spans="1:4" x14ac:dyDescent="0.45">
      <c r="A39" s="34">
        <v>15</v>
      </c>
      <c r="B39" s="34">
        <v>28.075281451260395</v>
      </c>
      <c r="C39" s="34">
        <v>-3.3552814512603959</v>
      </c>
      <c r="D39" s="34">
        <v>-1.9178593901040069</v>
      </c>
    </row>
    <row r="40" spans="1:4" x14ac:dyDescent="0.45">
      <c r="A40" s="34">
        <v>16</v>
      </c>
      <c r="B40" s="34">
        <v>28.218510157854183</v>
      </c>
      <c r="C40" s="34">
        <v>-4.018510157854184</v>
      </c>
      <c r="D40" s="34">
        <v>-2.2969570667682455</v>
      </c>
    </row>
    <row r="41" spans="1:4" x14ac:dyDescent="0.45">
      <c r="A41" s="34">
        <v>17</v>
      </c>
      <c r="B41" s="34">
        <v>28.361738864448029</v>
      </c>
      <c r="C41" s="34">
        <v>-4.1317388644480282</v>
      </c>
      <c r="D41" s="34">
        <v>-2.3616779378262494</v>
      </c>
    </row>
    <row r="42" spans="1:4" x14ac:dyDescent="0.45">
      <c r="A42" s="34">
        <v>18</v>
      </c>
      <c r="B42" s="34">
        <v>28.504967571041874</v>
      </c>
      <c r="C42" s="34">
        <v>-4.254967571041874</v>
      </c>
      <c r="D42" s="34">
        <v>-2.4321147508043679</v>
      </c>
    </row>
    <row r="43" spans="1:4" x14ac:dyDescent="0.45">
      <c r="A43" s="34">
        <v>19</v>
      </c>
      <c r="B43" s="34">
        <v>28.648196277635662</v>
      </c>
      <c r="C43" s="34">
        <v>-3.8281962776356622</v>
      </c>
      <c r="D43" s="34">
        <v>-2.1881747581761863</v>
      </c>
    </row>
    <row r="44" spans="1:4" x14ac:dyDescent="0.45">
      <c r="A44" s="34">
        <v>20</v>
      </c>
      <c r="B44" s="34">
        <v>28.791424984229508</v>
      </c>
      <c r="C44" s="34">
        <v>-4.5114249842295067</v>
      </c>
      <c r="D44" s="34">
        <v>-2.5787043186806855</v>
      </c>
    </row>
    <row r="45" spans="1:4" x14ac:dyDescent="0.45">
      <c r="A45" s="34">
        <v>21</v>
      </c>
      <c r="B45" s="34">
        <v>28.934653690823353</v>
      </c>
      <c r="C45" s="34">
        <v>-1.7146536908233543</v>
      </c>
      <c r="D45" s="34">
        <v>-0.98008609098553146</v>
      </c>
    </row>
    <row r="46" spans="1:4" x14ac:dyDescent="0.45">
      <c r="A46" s="34">
        <v>22</v>
      </c>
      <c r="B46" s="34">
        <v>29.077882397417198</v>
      </c>
      <c r="C46" s="34">
        <v>-0.67788239741719991</v>
      </c>
      <c r="D46" s="34">
        <v>-0.38747364123043176</v>
      </c>
    </row>
    <row r="47" spans="1:4" x14ac:dyDescent="0.45">
      <c r="A47" s="34">
        <v>23</v>
      </c>
      <c r="B47" s="34">
        <v>29.221111104010987</v>
      </c>
      <c r="C47" s="34">
        <v>-0.90111110401098671</v>
      </c>
      <c r="D47" s="34">
        <v>-0.51506987340965604</v>
      </c>
    </row>
    <row r="48" spans="1:4" x14ac:dyDescent="0.45">
      <c r="A48" s="34">
        <v>24</v>
      </c>
      <c r="B48" s="34">
        <v>29.364339810604832</v>
      </c>
      <c r="C48" s="34">
        <v>-1.3643398106048323</v>
      </c>
      <c r="D48" s="34">
        <v>-0.77984871167164882</v>
      </c>
    </row>
    <row r="49" spans="1:4" x14ac:dyDescent="0.45">
      <c r="A49" s="34">
        <v>25</v>
      </c>
      <c r="B49" s="34">
        <v>29.507568517198678</v>
      </c>
      <c r="C49" s="34">
        <v>-0.76756851719867925</v>
      </c>
      <c r="D49" s="34">
        <v>-0.43873770640156362</v>
      </c>
    </row>
    <row r="50" spans="1:4" x14ac:dyDescent="0.45">
      <c r="A50" s="34">
        <v>26</v>
      </c>
      <c r="B50" s="34">
        <v>29.650797223792466</v>
      </c>
      <c r="C50" s="34">
        <v>-0.60079722379246547</v>
      </c>
      <c r="D50" s="34">
        <v>-0.34341220369634357</v>
      </c>
    </row>
    <row r="51" spans="1:4" x14ac:dyDescent="0.45">
      <c r="A51" s="34">
        <v>27</v>
      </c>
      <c r="B51" s="34">
        <v>29.794025930386312</v>
      </c>
      <c r="C51" s="34">
        <v>2.5974069613688755E-2</v>
      </c>
      <c r="D51" s="34">
        <v>1.484662733408415E-2</v>
      </c>
    </row>
    <row r="52" spans="1:4" x14ac:dyDescent="0.45">
      <c r="A52" s="34">
        <v>28</v>
      </c>
      <c r="B52" s="34">
        <v>29.937254636980157</v>
      </c>
      <c r="C52" s="34">
        <v>0.42274536301984256</v>
      </c>
      <c r="D52" s="34">
        <v>0.24163879420189077</v>
      </c>
    </row>
    <row r="53" spans="1:4" x14ac:dyDescent="0.45">
      <c r="A53" s="34">
        <v>29</v>
      </c>
      <c r="B53" s="34">
        <v>30.080483343573945</v>
      </c>
      <c r="C53" s="34">
        <v>0.5695166564260532</v>
      </c>
      <c r="D53" s="34">
        <v>0.32553241306688113</v>
      </c>
    </row>
    <row r="54" spans="1:4" x14ac:dyDescent="0.45">
      <c r="A54" s="34">
        <v>30</v>
      </c>
      <c r="B54" s="34">
        <v>30.223712050167791</v>
      </c>
      <c r="C54" s="34">
        <v>0.88628794983220871</v>
      </c>
      <c r="D54" s="34">
        <v>0.50659704457377708</v>
      </c>
    </row>
    <row r="55" spans="1:4" x14ac:dyDescent="0.45">
      <c r="A55" s="34">
        <v>31</v>
      </c>
      <c r="B55" s="34">
        <v>30.366940756761636</v>
      </c>
      <c r="C55" s="34">
        <v>1.4030592432383635</v>
      </c>
      <c r="D55" s="34">
        <v>0.80198051448295171</v>
      </c>
    </row>
    <row r="56" spans="1:4" x14ac:dyDescent="0.45">
      <c r="A56" s="34">
        <v>32</v>
      </c>
      <c r="B56" s="34">
        <v>30.510169463355481</v>
      </c>
      <c r="C56" s="34">
        <v>1.0598305366445189</v>
      </c>
      <c r="D56" s="34">
        <v>0.60579297926232689</v>
      </c>
    </row>
    <row r="57" spans="1:4" x14ac:dyDescent="0.45">
      <c r="A57" s="34">
        <v>33</v>
      </c>
      <c r="B57" s="34">
        <v>30.65339816994927</v>
      </c>
      <c r="C57" s="34">
        <v>1.3366018300507285</v>
      </c>
      <c r="D57" s="34">
        <v>0.76399384308879803</v>
      </c>
    </row>
    <row r="58" spans="1:4" x14ac:dyDescent="0.45">
      <c r="A58" s="34">
        <v>34</v>
      </c>
      <c r="B58" s="34">
        <v>31.799227822699919</v>
      </c>
      <c r="C58" s="34">
        <v>-0.38922782269991885</v>
      </c>
      <c r="D58" s="34">
        <v>-0.22248036282451464</v>
      </c>
    </row>
    <row r="59" spans="1:4" x14ac:dyDescent="0.45">
      <c r="A59" s="34">
        <v>35</v>
      </c>
      <c r="B59" s="34">
        <v>31.942456529293707</v>
      </c>
      <c r="C59" s="34">
        <v>1.4975434707062902</v>
      </c>
      <c r="D59" s="34">
        <v>0.85598715014030213</v>
      </c>
    </row>
    <row r="60" spans="1:4" x14ac:dyDescent="0.45">
      <c r="A60" s="34">
        <v>36</v>
      </c>
      <c r="B60" s="34">
        <v>32.085685235887553</v>
      </c>
      <c r="C60" s="34">
        <v>3.4314764112444607E-2</v>
      </c>
      <c r="D60" s="34">
        <v>1.961411986691439E-2</v>
      </c>
    </row>
    <row r="61" spans="1:4" x14ac:dyDescent="0.45">
      <c r="A61" s="34">
        <v>37</v>
      </c>
      <c r="B61" s="34">
        <v>32.228913942481398</v>
      </c>
      <c r="C61" s="34">
        <v>0.55108605751860296</v>
      </c>
      <c r="D61" s="34">
        <v>0.31499758977609099</v>
      </c>
    </row>
    <row r="62" spans="1:4" x14ac:dyDescent="0.45">
      <c r="A62" s="34">
        <v>38</v>
      </c>
      <c r="B62" s="34">
        <v>32.372142649075244</v>
      </c>
      <c r="C62" s="34">
        <v>0.57785735092475932</v>
      </c>
      <c r="D62" s="34">
        <v>0.33029990559968292</v>
      </c>
    </row>
    <row r="63" spans="1:4" x14ac:dyDescent="0.45">
      <c r="A63" s="34">
        <v>39</v>
      </c>
      <c r="B63" s="34">
        <v>32.515371355669032</v>
      </c>
      <c r="C63" s="34">
        <v>-0.28537135566903515</v>
      </c>
      <c r="D63" s="34">
        <v>-0.16311660946683856</v>
      </c>
    </row>
    <row r="64" spans="1:4" x14ac:dyDescent="0.45">
      <c r="A64" s="34">
        <v>40</v>
      </c>
      <c r="B64" s="34">
        <v>32.658600062262877</v>
      </c>
      <c r="C64" s="34">
        <v>1.931399937737126</v>
      </c>
      <c r="D64" s="34">
        <v>1.1039769868617111</v>
      </c>
    </row>
    <row r="65" spans="1:4" x14ac:dyDescent="0.45">
      <c r="A65" s="34">
        <v>41</v>
      </c>
      <c r="B65" s="34">
        <v>32.801828768856723</v>
      </c>
      <c r="C65" s="34">
        <v>0.42817123114327416</v>
      </c>
      <c r="D65" s="34">
        <v>0.24474018890786403</v>
      </c>
    </row>
    <row r="66" spans="1:4" x14ac:dyDescent="0.45">
      <c r="A66" s="34">
        <v>42</v>
      </c>
      <c r="B66" s="34">
        <v>32.945057475450511</v>
      </c>
      <c r="C66" s="34">
        <v>1.5049425245494916</v>
      </c>
      <c r="D66" s="34">
        <v>0.86021640634345564</v>
      </c>
    </row>
    <row r="67" spans="1:4" x14ac:dyDescent="0.45">
      <c r="A67" s="34">
        <v>43</v>
      </c>
      <c r="B67" s="34">
        <v>33.088286182044357</v>
      </c>
      <c r="C67" s="34">
        <v>3.1817138179556466</v>
      </c>
      <c r="D67" s="34">
        <v>1.8186491389858486</v>
      </c>
    </row>
    <row r="68" spans="1:4" x14ac:dyDescent="0.45">
      <c r="A68" s="34">
        <v>44</v>
      </c>
      <c r="B68" s="34">
        <v>33.231514888638202</v>
      </c>
      <c r="C68" s="34">
        <v>1.2884851113618012</v>
      </c>
      <c r="D68" s="34">
        <v>0.73649060614756112</v>
      </c>
    </row>
    <row r="69" spans="1:4" x14ac:dyDescent="0.45">
      <c r="A69" s="34">
        <v>45</v>
      </c>
      <c r="B69" s="34">
        <v>33.37474359523199</v>
      </c>
      <c r="C69" s="34">
        <v>3.5452564047680113</v>
      </c>
      <c r="D69" s="34">
        <v>2.0264479701565947</v>
      </c>
    </row>
    <row r="70" spans="1:4" x14ac:dyDescent="0.45">
      <c r="A70" s="34">
        <v>46</v>
      </c>
      <c r="B70" s="34">
        <v>33.517972301825836</v>
      </c>
      <c r="C70" s="34">
        <v>1.9520276981741631</v>
      </c>
      <c r="D70" s="34">
        <v>1.1157676949217239</v>
      </c>
    </row>
    <row r="71" spans="1:4" x14ac:dyDescent="0.45">
      <c r="A71" s="34">
        <v>47</v>
      </c>
      <c r="B71" s="34">
        <v>33.661201008419681</v>
      </c>
      <c r="C71" s="34">
        <v>3.5487989915803198</v>
      </c>
      <c r="D71" s="34">
        <v>2.0284728922032063</v>
      </c>
    </row>
    <row r="72" spans="1:4" x14ac:dyDescent="0.45">
      <c r="A72" s="34">
        <v>48</v>
      </c>
      <c r="B72" s="34">
        <v>33.804429715013526</v>
      </c>
      <c r="C72" s="34">
        <v>2.2255702849864747</v>
      </c>
      <c r="D72" s="34">
        <v>1.2721230488114141</v>
      </c>
    </row>
    <row r="73" spans="1:4" x14ac:dyDescent="0.45">
      <c r="A73" s="34">
        <v>49</v>
      </c>
      <c r="B73" s="34">
        <v>33.947658421607315</v>
      </c>
      <c r="C73" s="34">
        <v>3.3723415783926853</v>
      </c>
      <c r="D73" s="34">
        <v>1.9276108596877994</v>
      </c>
    </row>
    <row r="74" spans="1:4" x14ac:dyDescent="0.45">
      <c r="A74" s="34">
        <v>50</v>
      </c>
      <c r="B74" s="34">
        <v>34.09088712820116</v>
      </c>
      <c r="C74" s="34">
        <v>2.9991128717988431</v>
      </c>
      <c r="D74" s="34">
        <v>1.7142754987068343</v>
      </c>
    </row>
    <row r="75" spans="1:4" x14ac:dyDescent="0.45">
      <c r="A75" s="34">
        <v>51</v>
      </c>
      <c r="B75" s="34">
        <v>34.234115834795006</v>
      </c>
      <c r="C75" s="34">
        <v>1.1858841652049961</v>
      </c>
      <c r="D75" s="34">
        <v>0.67784450122945739</v>
      </c>
    </row>
    <row r="76" spans="1:4" x14ac:dyDescent="0.45">
      <c r="A76" s="34">
        <v>52</v>
      </c>
      <c r="B76" s="34">
        <v>34.377344541388794</v>
      </c>
      <c r="C76" s="34">
        <v>1.5126554586112064</v>
      </c>
      <c r="D76" s="34">
        <v>0.86462507465649874</v>
      </c>
    </row>
    <row r="77" spans="1:4" x14ac:dyDescent="0.45">
      <c r="A77" s="34">
        <v>53</v>
      </c>
      <c r="B77" s="34">
        <v>34.520573247982639</v>
      </c>
      <c r="C77" s="34">
        <v>2.2394267520173585</v>
      </c>
      <c r="D77" s="34">
        <v>1.2800433248880647</v>
      </c>
    </row>
    <row r="78" spans="1:4" x14ac:dyDescent="0.45">
      <c r="A78" s="34">
        <v>54</v>
      </c>
      <c r="B78" s="34">
        <v>34.663801954576485</v>
      </c>
      <c r="C78" s="34">
        <v>9.6198045423513179E-2</v>
      </c>
      <c r="D78" s="34">
        <v>5.4986244046928492E-2</v>
      </c>
    </row>
    <row r="79" spans="1:4" x14ac:dyDescent="0.45">
      <c r="A79" s="34">
        <v>55</v>
      </c>
      <c r="B79" s="34">
        <v>34.807030661170273</v>
      </c>
      <c r="C79" s="34">
        <v>-1.2470306611702711</v>
      </c>
      <c r="D79" s="34">
        <v>-0.71279548318505681</v>
      </c>
    </row>
    <row r="80" spans="1:4" x14ac:dyDescent="0.45">
      <c r="A80" s="34">
        <v>56</v>
      </c>
      <c r="B80" s="34">
        <v>34.950259367764119</v>
      </c>
      <c r="C80" s="34">
        <v>0.45974063223587791</v>
      </c>
      <c r="D80" s="34">
        <v>0.26278507521767452</v>
      </c>
    </row>
    <row r="81" spans="1:4" x14ac:dyDescent="0.45">
      <c r="A81" s="34">
        <v>57</v>
      </c>
      <c r="B81" s="34">
        <v>35.093488074357964</v>
      </c>
      <c r="C81" s="34">
        <v>0.49651192564203939</v>
      </c>
      <c r="D81" s="34">
        <v>0.28380333296138333</v>
      </c>
    </row>
    <row r="82" spans="1:4" x14ac:dyDescent="0.45">
      <c r="A82" s="34">
        <v>58</v>
      </c>
      <c r="B82" s="34">
        <v>35.236716780951753</v>
      </c>
      <c r="C82" s="34">
        <v>2.8432832190482458</v>
      </c>
      <c r="D82" s="34">
        <v>1.6252041742514403</v>
      </c>
    </row>
    <row r="83" spans="1:4" x14ac:dyDescent="0.45">
      <c r="A83" s="34">
        <v>59</v>
      </c>
      <c r="B83" s="34">
        <v>35.379945487545598</v>
      </c>
      <c r="C83" s="34">
        <v>0.13005451245440014</v>
      </c>
      <c r="D83" s="34">
        <v>7.4338403963808752E-2</v>
      </c>
    </row>
    <row r="84" spans="1:4" x14ac:dyDescent="0.45">
      <c r="A84" s="34">
        <v>60</v>
      </c>
      <c r="B84" s="34">
        <v>35.523174194139443</v>
      </c>
      <c r="C84" s="34">
        <v>-2.1131741941394466</v>
      </c>
      <c r="D84" s="34">
        <v>-1.2078780960784679</v>
      </c>
    </row>
    <row r="85" spans="1:4" x14ac:dyDescent="0.45">
      <c r="A85" s="34">
        <v>61</v>
      </c>
      <c r="B85" s="34">
        <v>35.666402900733289</v>
      </c>
      <c r="C85" s="34">
        <v>-0.42640290073328657</v>
      </c>
      <c r="D85" s="34">
        <v>-0.243729421515958</v>
      </c>
    </row>
    <row r="86" spans="1:4" x14ac:dyDescent="0.45">
      <c r="A86" s="34">
        <v>62</v>
      </c>
      <c r="B86" s="34">
        <v>35.809631607327077</v>
      </c>
      <c r="C86" s="34">
        <v>-0.89963160732708047</v>
      </c>
      <c r="D86" s="34">
        <v>-0.51422420169803518</v>
      </c>
    </row>
    <row r="87" spans="1:4" x14ac:dyDescent="0.45">
      <c r="A87" s="34">
        <v>63</v>
      </c>
      <c r="B87" s="34">
        <v>35.952860313920922</v>
      </c>
      <c r="C87" s="34">
        <v>-1.4328603139209193</v>
      </c>
      <c r="D87" s="34">
        <v>-0.8190146334008217</v>
      </c>
    </row>
    <row r="88" spans="1:4" x14ac:dyDescent="0.45">
      <c r="A88" s="34">
        <v>64</v>
      </c>
      <c r="B88" s="34">
        <v>36.096089020514768</v>
      </c>
      <c r="C88" s="34">
        <v>-0.67608902051476605</v>
      </c>
      <c r="D88" s="34">
        <v>-0.38644855740891315</v>
      </c>
    </row>
    <row r="89" spans="1:4" x14ac:dyDescent="0.45">
      <c r="A89" s="34">
        <v>65</v>
      </c>
      <c r="B89" s="34">
        <v>36.239317727108556</v>
      </c>
      <c r="C89" s="34">
        <v>-0.15931772710855796</v>
      </c>
      <c r="D89" s="34">
        <v>-9.1065087499708111E-2</v>
      </c>
    </row>
    <row r="90" spans="1:4" x14ac:dyDescent="0.45">
      <c r="A90" s="34">
        <v>66</v>
      </c>
      <c r="B90" s="34">
        <v>36.382546433702402</v>
      </c>
      <c r="C90" s="34">
        <v>0.12745356629759641</v>
      </c>
      <c r="D90" s="34">
        <v>7.2851718246845387E-2</v>
      </c>
    </row>
    <row r="91" spans="1:4" x14ac:dyDescent="0.45">
      <c r="A91" s="34">
        <v>67</v>
      </c>
      <c r="B91" s="34">
        <v>36.525775140296247</v>
      </c>
      <c r="C91" s="34">
        <v>-1.3857751402962464</v>
      </c>
      <c r="D91" s="34">
        <v>-0.79210102162711049</v>
      </c>
    </row>
    <row r="92" spans="1:4" x14ac:dyDescent="0.45">
      <c r="A92" s="34">
        <v>68</v>
      </c>
      <c r="B92" s="34">
        <v>36.669003846890035</v>
      </c>
      <c r="C92" s="34">
        <v>2.2909961531099654</v>
      </c>
      <c r="D92" s="34">
        <v>1.309520095038105</v>
      </c>
    </row>
    <row r="93" spans="1:4" x14ac:dyDescent="0.45">
      <c r="A93" s="34">
        <v>69</v>
      </c>
      <c r="B93" s="34">
        <v>36.812232553483881</v>
      </c>
      <c r="C93" s="34">
        <v>1.2477674465161215</v>
      </c>
      <c r="D93" s="34">
        <v>0.71321662540950403</v>
      </c>
    </row>
    <row r="94" spans="1:4" x14ac:dyDescent="0.45">
      <c r="A94" s="34">
        <v>70</v>
      </c>
      <c r="B94" s="34">
        <v>36.955461260077726</v>
      </c>
      <c r="C94" s="34">
        <v>-0.72546126007772926</v>
      </c>
      <c r="D94" s="34">
        <v>-0.41466944278969814</v>
      </c>
    </row>
    <row r="95" spans="1:4" x14ac:dyDescent="0.45">
      <c r="A95" s="34">
        <v>71</v>
      </c>
      <c r="B95" s="34">
        <v>37.098689966671571</v>
      </c>
      <c r="C95" s="34">
        <v>-1.2186899666715689</v>
      </c>
      <c r="D95" s="34">
        <v>-0.69659610681202933</v>
      </c>
    </row>
    <row r="96" spans="1:4" x14ac:dyDescent="0.45">
      <c r="A96" s="34">
        <v>72</v>
      </c>
      <c r="B96" s="34">
        <v>37.24191867326536</v>
      </c>
      <c r="C96" s="34">
        <v>-1.0119186732653631</v>
      </c>
      <c r="D96" s="34">
        <v>-0.57840683642635804</v>
      </c>
    </row>
    <row r="97" spans="1:4" x14ac:dyDescent="0.45">
      <c r="A97" s="34">
        <v>73</v>
      </c>
      <c r="B97" s="34">
        <v>37.385147379859205</v>
      </c>
      <c r="C97" s="34">
        <v>-0.3651473798592022</v>
      </c>
      <c r="D97" s="34">
        <v>-0.2087161215556986</v>
      </c>
    </row>
    <row r="98" spans="1:4" x14ac:dyDescent="0.45">
      <c r="A98" s="34">
        <v>74</v>
      </c>
      <c r="B98" s="34">
        <v>37.528376086453051</v>
      </c>
      <c r="C98" s="34">
        <v>-0.8783760864530521</v>
      </c>
      <c r="D98" s="34">
        <v>-0.50207466941826351</v>
      </c>
    </row>
    <row r="99" spans="1:4" x14ac:dyDescent="0.45">
      <c r="A99" s="34">
        <v>75</v>
      </c>
      <c r="B99" s="34">
        <v>37.671604793046839</v>
      </c>
      <c r="C99" s="34">
        <v>1.2383952069531574</v>
      </c>
      <c r="D99" s="34">
        <v>0.70785950770917427</v>
      </c>
    </row>
    <row r="100" spans="1:4" x14ac:dyDescent="0.45">
      <c r="A100" s="34">
        <v>76</v>
      </c>
      <c r="B100" s="34">
        <v>37.814833499640685</v>
      </c>
      <c r="C100" s="34">
        <v>-0.32483349964068253</v>
      </c>
      <c r="D100" s="34">
        <v>-0.18567294176534971</v>
      </c>
    </row>
    <row r="101" spans="1:4" x14ac:dyDescent="0.45">
      <c r="A101" s="34">
        <v>77</v>
      </c>
      <c r="B101" s="34">
        <v>37.95806220623453</v>
      </c>
      <c r="C101" s="34">
        <v>0.30193779376546814</v>
      </c>
      <c r="D101" s="34">
        <v>0.17258588926507598</v>
      </c>
    </row>
    <row r="102" spans="1:4" x14ac:dyDescent="0.45">
      <c r="A102" s="34">
        <v>78</v>
      </c>
      <c r="B102" s="34">
        <v>38.101290912828318</v>
      </c>
      <c r="C102" s="34">
        <v>0.64870908717168163</v>
      </c>
      <c r="D102" s="34">
        <v>0.37079834653234695</v>
      </c>
    </row>
    <row r="103" spans="1:4" x14ac:dyDescent="0.45">
      <c r="A103" s="34">
        <v>79</v>
      </c>
      <c r="B103" s="34">
        <v>38.244519619422164</v>
      </c>
      <c r="C103" s="34">
        <v>1.2554803805778363</v>
      </c>
      <c r="D103" s="34">
        <v>0.71762529372254702</v>
      </c>
    </row>
    <row r="104" spans="1:4" x14ac:dyDescent="0.45">
      <c r="A104" s="34">
        <v>80</v>
      </c>
      <c r="B104" s="34">
        <v>38.387748326016009</v>
      </c>
      <c r="C104" s="34">
        <v>0.32225167398399179</v>
      </c>
      <c r="D104" s="34">
        <v>0.18419718521519926</v>
      </c>
    </row>
    <row r="105" spans="1:4" x14ac:dyDescent="0.45">
      <c r="A105" s="34">
        <v>81</v>
      </c>
      <c r="B105" s="34">
        <v>38.530977032609798</v>
      </c>
      <c r="C105" s="34">
        <v>-0.150977032609795</v>
      </c>
      <c r="D105" s="34">
        <v>-8.6297594966873808E-2</v>
      </c>
    </row>
    <row r="106" spans="1:4" x14ac:dyDescent="0.45">
      <c r="A106" s="34">
        <v>82</v>
      </c>
      <c r="B106" s="34">
        <v>38.674205739203643</v>
      </c>
      <c r="C106" s="34">
        <v>0.51579426079635482</v>
      </c>
      <c r="D106" s="34">
        <v>0.29482500374400716</v>
      </c>
    </row>
    <row r="107" spans="1:4" x14ac:dyDescent="0.45">
      <c r="A107" s="34">
        <v>83</v>
      </c>
      <c r="B107" s="34">
        <v>38.817434445797488</v>
      </c>
      <c r="C107" s="34">
        <v>0.41256555420250862</v>
      </c>
      <c r="D107" s="34">
        <v>0.23582007460611631</v>
      </c>
    </row>
    <row r="108" spans="1:4" x14ac:dyDescent="0.45">
      <c r="A108" s="34">
        <v>84</v>
      </c>
      <c r="B108" s="34">
        <v>38.960663152391334</v>
      </c>
      <c r="C108" s="34">
        <v>0.26933684760866328</v>
      </c>
      <c r="D108" s="34">
        <v>0.1539513777877701</v>
      </c>
    </row>
    <row r="109" spans="1:4" x14ac:dyDescent="0.45">
      <c r="A109" s="34">
        <v>85</v>
      </c>
      <c r="B109" s="34">
        <v>39.103891858985122</v>
      </c>
      <c r="C109" s="34">
        <v>0.87610814101487478</v>
      </c>
      <c r="D109" s="34">
        <v>0.50077832497800268</v>
      </c>
    </row>
    <row r="110" spans="1:4" x14ac:dyDescent="0.45">
      <c r="A110" s="34">
        <v>86</v>
      </c>
      <c r="B110" s="34">
        <v>39.247120565578967</v>
      </c>
      <c r="C110" s="34">
        <v>1.0228794344210357</v>
      </c>
      <c r="D110" s="34">
        <v>0.58467194384296461</v>
      </c>
    </row>
    <row r="111" spans="1:4" x14ac:dyDescent="0.45">
      <c r="A111" s="34">
        <v>87</v>
      </c>
      <c r="B111" s="34">
        <v>39.390349272172813</v>
      </c>
      <c r="C111" s="34">
        <v>0.16965072782718948</v>
      </c>
      <c r="D111" s="34">
        <v>9.6971370696527462E-2</v>
      </c>
    </row>
    <row r="112" spans="1:4" x14ac:dyDescent="0.45">
      <c r="A112" s="34">
        <v>88</v>
      </c>
      <c r="B112" s="34">
        <v>39.533577978766601</v>
      </c>
      <c r="C112" s="34">
        <v>0.48642202123340184</v>
      </c>
      <c r="D112" s="34">
        <v>0.27803600220345592</v>
      </c>
    </row>
    <row r="113" spans="1:4" x14ac:dyDescent="0.45">
      <c r="A113" s="34">
        <v>89</v>
      </c>
      <c r="B113" s="34">
        <v>39.676806685360447</v>
      </c>
      <c r="C113" s="34">
        <v>0.25319331463955308</v>
      </c>
      <c r="D113" s="34">
        <v>0.14472382810408224</v>
      </c>
    </row>
    <row r="114" spans="1:4" x14ac:dyDescent="0.45">
      <c r="A114" s="34">
        <v>90</v>
      </c>
      <c r="B114" s="34">
        <v>39.820035391954292</v>
      </c>
      <c r="C114" s="34">
        <v>1.1199646080457057</v>
      </c>
      <c r="D114" s="34">
        <v>0.64016526521724393</v>
      </c>
    </row>
    <row r="115" spans="1:4" x14ac:dyDescent="0.45">
      <c r="A115" s="34">
        <v>91</v>
      </c>
      <c r="B115" s="34">
        <v>39.96326409854808</v>
      </c>
      <c r="C115" s="34">
        <v>0.58673590145191667</v>
      </c>
      <c r="D115" s="34">
        <v>0.33537483351448577</v>
      </c>
    </row>
    <row r="116" spans="1:4" x14ac:dyDescent="0.45">
      <c r="A116" s="34">
        <v>92</v>
      </c>
      <c r="B116" s="34">
        <v>40.106492805141926</v>
      </c>
      <c r="C116" s="34">
        <v>1.5435071948580728</v>
      </c>
      <c r="D116" s="34">
        <v>0.8822597479086749</v>
      </c>
    </row>
    <row r="117" spans="1:4" x14ac:dyDescent="0.45">
      <c r="A117" s="34">
        <v>93</v>
      </c>
      <c r="B117" s="34">
        <v>40.249721511735771</v>
      </c>
      <c r="C117" s="34">
        <v>0.53027848826422996</v>
      </c>
      <c r="D117" s="34">
        <v>0.30310410404041654</v>
      </c>
    </row>
    <row r="118" spans="1:4" x14ac:dyDescent="0.45">
      <c r="A118" s="34">
        <v>94</v>
      </c>
      <c r="B118" s="34">
        <v>40.39295021832956</v>
      </c>
      <c r="C118" s="34">
        <v>-1.4129502183295628</v>
      </c>
      <c r="D118" s="34">
        <v>-0.80763413839841058</v>
      </c>
    </row>
    <row r="119" spans="1:4" x14ac:dyDescent="0.45">
      <c r="A119" s="34">
        <v>95</v>
      </c>
      <c r="B119" s="34">
        <v>40.536178924923405</v>
      </c>
      <c r="C119" s="34">
        <v>-3.617892492340502E-2</v>
      </c>
      <c r="D119" s="34">
        <v>-2.0679663359434615E-2</v>
      </c>
    </row>
    <row r="120" spans="1:4" x14ac:dyDescent="0.45">
      <c r="A120" s="34">
        <v>96</v>
      </c>
      <c r="B120" s="34">
        <v>40.67940763151725</v>
      </c>
      <c r="C120" s="34">
        <v>-0.36940763151724809</v>
      </c>
      <c r="D120" s="34">
        <v>-0.21115125665994455</v>
      </c>
    </row>
    <row r="121" spans="1:4" x14ac:dyDescent="0.45">
      <c r="A121" s="34">
        <v>97</v>
      </c>
      <c r="B121" s="34">
        <v>40.822636338111096</v>
      </c>
      <c r="C121" s="34">
        <v>-1.2326363381110923</v>
      </c>
      <c r="D121" s="34">
        <v>-0.70456777172649454</v>
      </c>
    </row>
    <row r="122" spans="1:4" x14ac:dyDescent="0.45">
      <c r="A122" s="34">
        <v>98</v>
      </c>
      <c r="B122" s="34">
        <v>40.965865044704884</v>
      </c>
      <c r="C122" s="34">
        <v>-1.1758650447048851</v>
      </c>
      <c r="D122" s="34">
        <v>-0.67211763014253167</v>
      </c>
    </row>
    <row r="123" spans="1:4" x14ac:dyDescent="0.45">
      <c r="A123" s="34">
        <v>99</v>
      </c>
      <c r="B123" s="34">
        <v>41.10909375129873</v>
      </c>
      <c r="C123" s="34">
        <v>-1.229093751298727</v>
      </c>
      <c r="D123" s="34">
        <v>-0.70254284967985037</v>
      </c>
    </row>
    <row r="124" spans="1:4" x14ac:dyDescent="0.45">
      <c r="A124" s="34">
        <v>100</v>
      </c>
      <c r="B124" s="34">
        <v>41.252322457892575</v>
      </c>
      <c r="C124" s="34">
        <v>-0.71232245789257576</v>
      </c>
      <c r="D124" s="34">
        <v>-0.40715937977067779</v>
      </c>
    </row>
    <row r="125" spans="1:4" x14ac:dyDescent="0.45">
      <c r="A125" s="34">
        <v>101</v>
      </c>
      <c r="B125" s="34">
        <v>41.395551164486363</v>
      </c>
      <c r="C125" s="34">
        <v>-0.70555116448636568</v>
      </c>
      <c r="D125" s="34">
        <v>-0.40328894778728303</v>
      </c>
    </row>
    <row r="126" spans="1:4" x14ac:dyDescent="0.45">
      <c r="A126" s="34">
        <v>102</v>
      </c>
      <c r="B126" s="34">
        <v>41.538779871080209</v>
      </c>
      <c r="C126" s="34">
        <v>-1.8987798710802082</v>
      </c>
      <c r="D126" s="34">
        <v>-1.0853315462175923</v>
      </c>
    </row>
    <row r="127" spans="1:4" x14ac:dyDescent="0.45">
      <c r="A127" s="34">
        <v>103</v>
      </c>
      <c r="B127" s="34">
        <v>41.682008577674054</v>
      </c>
      <c r="C127" s="34">
        <v>-2.0660085776740544</v>
      </c>
      <c r="D127" s="34">
        <v>-1.1809185036442125</v>
      </c>
    </row>
    <row r="128" spans="1:4" x14ac:dyDescent="0.45">
      <c r="A128" s="34">
        <v>104</v>
      </c>
      <c r="B128" s="34">
        <v>41.825237284267843</v>
      </c>
      <c r="C128" s="34">
        <v>-0.83523728426784061</v>
      </c>
      <c r="D128" s="34">
        <v>-0.47741678063886822</v>
      </c>
    </row>
    <row r="129" spans="1:4" x14ac:dyDescent="0.45">
      <c r="A129" s="34">
        <v>105</v>
      </c>
      <c r="B129" s="34">
        <v>41.968465990861688</v>
      </c>
      <c r="C129" s="34">
        <v>-1.9684659908616879</v>
      </c>
      <c r="D129" s="34">
        <v>-1.1251637275484967</v>
      </c>
    </row>
    <row r="130" spans="1:4" x14ac:dyDescent="0.45">
      <c r="A130" s="34">
        <v>106</v>
      </c>
      <c r="B130" s="34">
        <v>42.111694697455533</v>
      </c>
      <c r="C130" s="34">
        <v>-1.531694697455535</v>
      </c>
      <c r="D130" s="34">
        <v>-0.87550779300023462</v>
      </c>
    </row>
    <row r="131" spans="1:4" ht="14.65" thickBot="1" x14ac:dyDescent="0.5">
      <c r="A131" s="35">
        <v>107</v>
      </c>
      <c r="B131" s="35">
        <v>42.254923404049379</v>
      </c>
      <c r="C131" s="35">
        <v>-2.6549234040493772</v>
      </c>
      <c r="D131" s="35">
        <v>-1.5175387979897461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D75D3-7FA7-4EA5-BC4C-BB3CD213800E}">
  <dimension ref="A1:G113"/>
  <sheetViews>
    <sheetView tabSelected="1" topLeftCell="B1" zoomScale="130" zoomScaleNormal="130" workbookViewId="0">
      <selection activeCell="F79" activeCellId="1" sqref="D1:D1048576 F1:F1048576"/>
    </sheetView>
  </sheetViews>
  <sheetFormatPr defaultRowHeight="14.25" x14ac:dyDescent="0.45"/>
  <cols>
    <col min="1" max="1" width="25.53125" bestFit="1" customWidth="1"/>
    <col min="2" max="2" width="33.3984375" bestFit="1" customWidth="1"/>
    <col min="3" max="3" width="5.53125" customWidth="1"/>
    <col min="4" max="4" width="5.3984375" bestFit="1" customWidth="1"/>
    <col min="5" max="5" width="6.73046875" style="46" bestFit="1" customWidth="1"/>
    <col min="6" max="6" width="23.265625" style="55" bestFit="1" customWidth="1"/>
    <col min="7" max="7" width="17" bestFit="1" customWidth="1"/>
  </cols>
  <sheetData>
    <row r="1" spans="1:7" x14ac:dyDescent="0.45">
      <c r="A1" s="48" t="s">
        <v>313</v>
      </c>
      <c r="B1" s="48" t="s">
        <v>312</v>
      </c>
      <c r="C1" s="61"/>
      <c r="D1" s="5" t="s">
        <v>0</v>
      </c>
      <c r="E1" s="67" t="s">
        <v>208</v>
      </c>
      <c r="F1" s="50" t="s">
        <v>252</v>
      </c>
      <c r="G1" s="16" t="s">
        <v>1</v>
      </c>
    </row>
    <row r="2" spans="1:7" x14ac:dyDescent="0.45">
      <c r="A2" s="47">
        <v>1900</v>
      </c>
      <c r="B2" s="46">
        <v>26.912857142857145</v>
      </c>
      <c r="C2" s="46"/>
      <c r="D2" s="62">
        <v>1903</v>
      </c>
      <c r="E2" s="68">
        <v>1900</v>
      </c>
      <c r="F2" s="59">
        <v>25.68</v>
      </c>
      <c r="G2" s="60">
        <v>2428</v>
      </c>
    </row>
    <row r="3" spans="1:7" x14ac:dyDescent="0.45">
      <c r="A3" s="47">
        <v>1910</v>
      </c>
      <c r="B3" s="46">
        <v>26.966666666666669</v>
      </c>
      <c r="C3" s="46"/>
      <c r="D3" s="62">
        <v>1904</v>
      </c>
      <c r="E3" s="68">
        <v>1900</v>
      </c>
      <c r="F3" s="59">
        <v>25.27</v>
      </c>
      <c r="G3" s="60">
        <v>2420</v>
      </c>
    </row>
    <row r="4" spans="1:7" x14ac:dyDescent="0.45">
      <c r="A4" s="47">
        <v>1920</v>
      </c>
      <c r="B4" s="46">
        <v>25.451000000000001</v>
      </c>
      <c r="C4" s="46"/>
      <c r="D4" s="62">
        <v>1905</v>
      </c>
      <c r="E4" s="68">
        <v>1900</v>
      </c>
      <c r="F4" s="59">
        <v>27.11</v>
      </c>
      <c r="G4" s="60">
        <v>2994</v>
      </c>
    </row>
    <row r="5" spans="1:7" x14ac:dyDescent="0.45">
      <c r="A5" s="47">
        <v>1930</v>
      </c>
      <c r="B5" s="46">
        <v>30.306000000000001</v>
      </c>
      <c r="C5" s="46"/>
      <c r="D5" s="63">
        <v>1906</v>
      </c>
      <c r="E5" s="69">
        <v>1900</v>
      </c>
      <c r="F5" s="64">
        <v>24.46</v>
      </c>
      <c r="G5" s="65">
        <v>4545</v>
      </c>
    </row>
    <row r="6" spans="1:7" x14ac:dyDescent="0.45">
      <c r="A6" s="47">
        <v>1940</v>
      </c>
      <c r="B6" s="46">
        <v>32.323333333333331</v>
      </c>
      <c r="C6" s="46"/>
      <c r="D6" s="10">
        <v>1907</v>
      </c>
      <c r="E6" s="70">
        <v>1900</v>
      </c>
      <c r="F6" s="51">
        <v>28.47</v>
      </c>
      <c r="G6" s="16">
        <v>4488</v>
      </c>
    </row>
    <row r="7" spans="1:7" x14ac:dyDescent="0.45">
      <c r="A7" s="47">
        <v>1950</v>
      </c>
      <c r="B7" s="46">
        <v>34.341000000000008</v>
      </c>
      <c r="C7" s="46"/>
      <c r="D7" s="10">
        <v>1908</v>
      </c>
      <c r="E7" s="70">
        <v>1900</v>
      </c>
      <c r="F7" s="51">
        <v>28.74</v>
      </c>
      <c r="G7" s="16">
        <v>4488</v>
      </c>
    </row>
    <row r="8" spans="1:7" x14ac:dyDescent="0.45">
      <c r="A8" s="47">
        <v>1960</v>
      </c>
      <c r="B8" s="46">
        <v>35.944999999999993</v>
      </c>
      <c r="C8" s="46"/>
      <c r="D8" s="10">
        <v>1909</v>
      </c>
      <c r="E8" s="70">
        <v>1900</v>
      </c>
      <c r="F8" s="51">
        <v>28.66</v>
      </c>
      <c r="G8" s="16">
        <v>4497</v>
      </c>
    </row>
    <row r="9" spans="1:7" x14ac:dyDescent="0.45">
      <c r="A9" s="47">
        <v>1970</v>
      </c>
      <c r="B9" s="46">
        <v>35.527000000000001</v>
      </c>
      <c r="C9" s="46"/>
      <c r="D9" s="10">
        <v>1910</v>
      </c>
      <c r="E9" s="70">
        <v>1910</v>
      </c>
      <c r="F9" s="51">
        <v>29.1</v>
      </c>
      <c r="G9" s="16">
        <v>4737</v>
      </c>
    </row>
    <row r="10" spans="1:7" x14ac:dyDescent="0.45">
      <c r="A10" s="47">
        <v>1980</v>
      </c>
      <c r="B10" s="46">
        <v>37.056999999999995</v>
      </c>
      <c r="C10" s="46"/>
      <c r="D10" s="10">
        <v>1911</v>
      </c>
      <c r="E10" s="70">
        <v>1910</v>
      </c>
      <c r="F10" s="51">
        <v>27.32</v>
      </c>
      <c r="G10" s="16">
        <v>5344</v>
      </c>
    </row>
    <row r="11" spans="1:7" x14ac:dyDescent="0.45">
      <c r="A11" s="47">
        <v>1990</v>
      </c>
      <c r="B11" s="46">
        <v>39.15</v>
      </c>
      <c r="C11" s="46"/>
      <c r="D11" s="10">
        <v>1912</v>
      </c>
      <c r="E11" s="70">
        <v>1910</v>
      </c>
      <c r="F11" s="51">
        <v>27.76</v>
      </c>
      <c r="G11" s="16">
        <v>5289</v>
      </c>
    </row>
    <row r="12" spans="1:7" x14ac:dyDescent="0.45">
      <c r="A12" s="47">
        <v>2000</v>
      </c>
      <c r="B12" s="46">
        <v>40.322000000000003</v>
      </c>
      <c r="C12" s="46"/>
      <c r="D12" s="10">
        <v>1913</v>
      </c>
      <c r="E12" s="70">
        <v>1910</v>
      </c>
      <c r="F12" s="51">
        <v>26.72</v>
      </c>
      <c r="G12" s="16">
        <v>5287</v>
      </c>
    </row>
    <row r="13" spans="1:7" x14ac:dyDescent="0.45">
      <c r="A13" s="47">
        <v>2010</v>
      </c>
      <c r="B13" s="46">
        <v>40.131599999999999</v>
      </c>
      <c r="C13" s="46"/>
      <c r="D13" s="10">
        <v>1914</v>
      </c>
      <c r="E13" s="70">
        <v>1910</v>
      </c>
      <c r="F13" s="51">
        <v>26.84</v>
      </c>
      <c r="G13" s="16">
        <v>5380</v>
      </c>
    </row>
    <row r="14" spans="1:7" x14ac:dyDescent="0.45">
      <c r="A14" s="47">
        <v>2020</v>
      </c>
      <c r="B14" s="46">
        <v>39.6</v>
      </c>
      <c r="C14" s="46"/>
      <c r="D14" s="63">
        <v>1919</v>
      </c>
      <c r="E14" s="69">
        <v>1910</v>
      </c>
      <c r="F14" s="64">
        <v>24.06</v>
      </c>
      <c r="G14" s="65">
        <v>5560</v>
      </c>
    </row>
    <row r="15" spans="1:7" x14ac:dyDescent="0.45">
      <c r="D15" s="63">
        <v>1920</v>
      </c>
      <c r="E15" s="69">
        <v>1920</v>
      </c>
      <c r="F15" s="64">
        <v>24.07</v>
      </c>
      <c r="G15" s="65">
        <v>5503</v>
      </c>
    </row>
    <row r="16" spans="1:7" x14ac:dyDescent="0.45">
      <c r="D16" s="63">
        <v>1921</v>
      </c>
      <c r="E16" s="69">
        <v>1920</v>
      </c>
      <c r="F16" s="64">
        <v>24.72</v>
      </c>
      <c r="G16" s="65">
        <v>5485</v>
      </c>
    </row>
    <row r="17" spans="4:7" x14ac:dyDescent="0.45">
      <c r="D17" s="63">
        <v>1922</v>
      </c>
      <c r="E17" s="69">
        <v>1920</v>
      </c>
      <c r="F17" s="64">
        <v>24.2</v>
      </c>
      <c r="G17" s="65">
        <v>5375</v>
      </c>
    </row>
    <row r="18" spans="4:7" x14ac:dyDescent="0.45">
      <c r="D18" s="63">
        <v>1923</v>
      </c>
      <c r="E18" s="69">
        <v>1920</v>
      </c>
      <c r="F18" s="64">
        <v>24.23</v>
      </c>
      <c r="G18" s="65">
        <v>5386</v>
      </c>
    </row>
    <row r="19" spans="4:7" x14ac:dyDescent="0.45">
      <c r="D19" s="63">
        <v>1924</v>
      </c>
      <c r="E19" s="69">
        <v>1920</v>
      </c>
      <c r="F19" s="64">
        <v>24.25</v>
      </c>
      <c r="G19" s="65">
        <v>5425</v>
      </c>
    </row>
    <row r="20" spans="4:7" x14ac:dyDescent="0.45">
      <c r="D20" s="63">
        <v>1925</v>
      </c>
      <c r="E20" s="69">
        <v>1920</v>
      </c>
      <c r="F20" s="64">
        <v>24.82</v>
      </c>
      <c r="G20" s="65">
        <v>5440</v>
      </c>
    </row>
    <row r="21" spans="4:7" x14ac:dyDescent="0.45">
      <c r="D21" s="63">
        <v>1926</v>
      </c>
      <c r="E21" s="69">
        <v>1920</v>
      </c>
      <c r="F21" s="64">
        <v>24.28</v>
      </c>
      <c r="G21" s="65">
        <v>5745</v>
      </c>
    </row>
    <row r="22" spans="4:7" x14ac:dyDescent="0.45">
      <c r="D22" s="10">
        <v>1927</v>
      </c>
      <c r="E22" s="70">
        <v>1920</v>
      </c>
      <c r="F22" s="51">
        <v>27.22</v>
      </c>
      <c r="G22" s="16">
        <v>5340</v>
      </c>
    </row>
    <row r="23" spans="4:7" x14ac:dyDescent="0.45">
      <c r="D23" s="10">
        <v>1928</v>
      </c>
      <c r="E23" s="70">
        <v>1920</v>
      </c>
      <c r="F23" s="51">
        <v>28.4</v>
      </c>
      <c r="G23" s="16">
        <v>5476</v>
      </c>
    </row>
    <row r="24" spans="4:7" x14ac:dyDescent="0.45">
      <c r="D24" s="10">
        <v>1929</v>
      </c>
      <c r="E24" s="70">
        <v>1920</v>
      </c>
      <c r="F24" s="51">
        <v>28.32</v>
      </c>
      <c r="G24" s="16">
        <v>5257</v>
      </c>
    </row>
    <row r="25" spans="4:7" x14ac:dyDescent="0.45">
      <c r="D25" s="10">
        <v>1930</v>
      </c>
      <c r="E25" s="70">
        <v>1930</v>
      </c>
      <c r="F25" s="51">
        <v>28</v>
      </c>
      <c r="G25" s="16">
        <v>4822</v>
      </c>
    </row>
    <row r="26" spans="4:7" x14ac:dyDescent="0.45">
      <c r="D26" s="10">
        <v>1931</v>
      </c>
      <c r="E26" s="70">
        <v>1930</v>
      </c>
      <c r="F26" s="51">
        <v>28.74</v>
      </c>
      <c r="G26" s="16">
        <v>5091</v>
      </c>
    </row>
    <row r="27" spans="4:7" x14ac:dyDescent="0.45">
      <c r="D27" s="10">
        <v>1932</v>
      </c>
      <c r="E27" s="70">
        <v>1930</v>
      </c>
      <c r="F27" s="51">
        <v>29.05</v>
      </c>
      <c r="G27" s="16">
        <v>4479</v>
      </c>
    </row>
    <row r="28" spans="4:7" x14ac:dyDescent="0.45">
      <c r="D28" s="10">
        <v>1933</v>
      </c>
      <c r="E28" s="70">
        <v>1930</v>
      </c>
      <c r="F28" s="51">
        <v>29.82</v>
      </c>
      <c r="G28" s="16">
        <v>4395</v>
      </c>
    </row>
    <row r="29" spans="4:7" x14ac:dyDescent="0.45">
      <c r="D29" s="10">
        <v>1934</v>
      </c>
      <c r="E29" s="70">
        <v>1930</v>
      </c>
      <c r="F29" s="51">
        <v>30.36</v>
      </c>
      <c r="G29" s="16">
        <v>4470</v>
      </c>
    </row>
    <row r="30" spans="4:7" x14ac:dyDescent="0.45">
      <c r="D30" s="10">
        <v>1935</v>
      </c>
      <c r="E30" s="70">
        <v>1930</v>
      </c>
      <c r="F30" s="51">
        <v>30.65</v>
      </c>
      <c r="G30" s="16">
        <v>4338</v>
      </c>
    </row>
    <row r="31" spans="4:7" x14ac:dyDescent="0.45">
      <c r="D31" s="10">
        <v>1936</v>
      </c>
      <c r="E31" s="70">
        <v>1930</v>
      </c>
      <c r="F31" s="51">
        <v>31.11</v>
      </c>
      <c r="G31" s="16">
        <v>4418</v>
      </c>
    </row>
    <row r="32" spans="4:7" x14ac:dyDescent="0.45">
      <c r="D32" s="10">
        <v>1937</v>
      </c>
      <c r="E32" s="70">
        <v>1930</v>
      </c>
      <c r="F32" s="51">
        <v>31.77</v>
      </c>
      <c r="G32" s="16">
        <v>4415</v>
      </c>
    </row>
    <row r="33" spans="4:7" x14ac:dyDescent="0.45">
      <c r="D33" s="10">
        <v>1938</v>
      </c>
      <c r="E33" s="70">
        <v>1930</v>
      </c>
      <c r="F33" s="51">
        <v>31.57</v>
      </c>
      <c r="G33" s="16">
        <v>4694</v>
      </c>
    </row>
    <row r="34" spans="4:7" x14ac:dyDescent="0.45">
      <c r="D34" s="10">
        <v>1939</v>
      </c>
      <c r="E34" s="70">
        <v>1930</v>
      </c>
      <c r="F34" s="51">
        <v>31.99</v>
      </c>
      <c r="G34" s="16">
        <v>4224</v>
      </c>
    </row>
    <row r="35" spans="4:7" x14ac:dyDescent="0.45">
      <c r="D35" s="10">
        <v>1947</v>
      </c>
      <c r="E35" s="70">
        <v>1940</v>
      </c>
      <c r="F35" s="51">
        <v>31.41</v>
      </c>
      <c r="G35" s="16">
        <v>4640</v>
      </c>
    </row>
    <row r="36" spans="4:7" x14ac:dyDescent="0.45">
      <c r="D36" s="10">
        <v>1948</v>
      </c>
      <c r="E36" s="70">
        <v>1940</v>
      </c>
      <c r="F36" s="51">
        <v>33.44</v>
      </c>
      <c r="G36" s="16">
        <v>4922</v>
      </c>
    </row>
    <row r="37" spans="4:7" x14ac:dyDescent="0.45">
      <c r="D37" s="10">
        <v>1949</v>
      </c>
      <c r="E37" s="70">
        <v>1940</v>
      </c>
      <c r="F37" s="51">
        <v>32.119999999999997</v>
      </c>
      <c r="G37" s="16">
        <v>4808</v>
      </c>
    </row>
    <row r="38" spans="4:7" x14ac:dyDescent="0.45">
      <c r="D38" s="10">
        <v>1950</v>
      </c>
      <c r="E38" s="70">
        <v>1950</v>
      </c>
      <c r="F38" s="51">
        <v>32.78</v>
      </c>
      <c r="G38" s="16">
        <v>4773</v>
      </c>
    </row>
    <row r="39" spans="4:7" x14ac:dyDescent="0.45">
      <c r="D39" s="10">
        <v>1951</v>
      </c>
      <c r="E39" s="70">
        <v>1950</v>
      </c>
      <c r="F39" s="51">
        <v>32.950000000000003</v>
      </c>
      <c r="G39" s="16">
        <v>4690</v>
      </c>
    </row>
    <row r="40" spans="4:7" x14ac:dyDescent="0.45">
      <c r="D40" s="10">
        <v>1952</v>
      </c>
      <c r="E40" s="70">
        <v>1950</v>
      </c>
      <c r="F40" s="51">
        <v>32.229999999999997</v>
      </c>
      <c r="G40" s="16">
        <v>4898</v>
      </c>
    </row>
    <row r="41" spans="4:7" x14ac:dyDescent="0.45">
      <c r="D41" s="10">
        <v>1953</v>
      </c>
      <c r="E41" s="70">
        <v>1950</v>
      </c>
      <c r="F41" s="51">
        <v>34.590000000000003</v>
      </c>
      <c r="G41" s="16">
        <v>4476</v>
      </c>
    </row>
    <row r="42" spans="4:7" x14ac:dyDescent="0.45">
      <c r="D42" s="10">
        <v>1954</v>
      </c>
      <c r="E42" s="70">
        <v>1950</v>
      </c>
      <c r="F42" s="51">
        <v>33.229999999999997</v>
      </c>
      <c r="G42" s="16">
        <v>4656</v>
      </c>
    </row>
    <row r="43" spans="4:7" x14ac:dyDescent="0.45">
      <c r="D43" s="10">
        <v>1955</v>
      </c>
      <c r="E43" s="70">
        <v>1950</v>
      </c>
      <c r="F43" s="51">
        <v>34.450000000000003</v>
      </c>
      <c r="G43" s="16">
        <v>4495</v>
      </c>
    </row>
    <row r="44" spans="4:7" x14ac:dyDescent="0.45">
      <c r="D44" s="10">
        <v>1956</v>
      </c>
      <c r="E44" s="70">
        <v>1950</v>
      </c>
      <c r="F44" s="51">
        <v>36.270000000000003</v>
      </c>
      <c r="G44" s="16">
        <v>4498</v>
      </c>
    </row>
    <row r="45" spans="4:7" x14ac:dyDescent="0.45">
      <c r="D45" s="10">
        <v>1957</v>
      </c>
      <c r="E45" s="70">
        <v>1950</v>
      </c>
      <c r="F45" s="51">
        <v>34.520000000000003</v>
      </c>
      <c r="G45" s="16">
        <v>4665</v>
      </c>
    </row>
    <row r="46" spans="4:7" x14ac:dyDescent="0.45">
      <c r="D46" s="10">
        <v>1958</v>
      </c>
      <c r="E46" s="70">
        <v>1950</v>
      </c>
      <c r="F46" s="51">
        <v>36.92</v>
      </c>
      <c r="G46" s="16">
        <v>4319</v>
      </c>
    </row>
    <row r="47" spans="4:7" x14ac:dyDescent="0.45">
      <c r="D47" s="10">
        <v>1959</v>
      </c>
      <c r="E47" s="70">
        <v>1950</v>
      </c>
      <c r="F47" s="51">
        <v>35.47</v>
      </c>
      <c r="G47" s="16">
        <v>4391</v>
      </c>
    </row>
    <row r="48" spans="4:7" x14ac:dyDescent="0.45">
      <c r="D48" s="10">
        <v>1960</v>
      </c>
      <c r="E48" s="70">
        <v>1960</v>
      </c>
      <c r="F48" s="51">
        <v>37.21</v>
      </c>
      <c r="G48" s="16">
        <v>4173</v>
      </c>
    </row>
    <row r="49" spans="4:7" x14ac:dyDescent="0.45">
      <c r="D49" s="10">
        <v>1961</v>
      </c>
      <c r="E49" s="70">
        <v>1960</v>
      </c>
      <c r="F49" s="51">
        <v>36.03</v>
      </c>
      <c r="G49" s="16">
        <v>4397</v>
      </c>
    </row>
    <row r="50" spans="4:7" x14ac:dyDescent="0.45">
      <c r="D50" s="10">
        <v>1962</v>
      </c>
      <c r="E50" s="70">
        <v>1960</v>
      </c>
      <c r="F50" s="51">
        <v>37.32</v>
      </c>
      <c r="G50" s="16">
        <v>4274</v>
      </c>
    </row>
    <row r="51" spans="4:7" x14ac:dyDescent="0.45">
      <c r="D51" s="10">
        <v>1963</v>
      </c>
      <c r="E51" s="70">
        <v>1960</v>
      </c>
      <c r="F51" s="51">
        <v>37.090000000000003</v>
      </c>
      <c r="G51" s="16">
        <v>4137</v>
      </c>
    </row>
    <row r="52" spans="4:7" x14ac:dyDescent="0.45">
      <c r="D52" s="10">
        <v>1964</v>
      </c>
      <c r="E52" s="70">
        <v>1960</v>
      </c>
      <c r="F52" s="51">
        <v>35.42</v>
      </c>
      <c r="G52" s="16">
        <v>4504</v>
      </c>
    </row>
    <row r="53" spans="4:7" x14ac:dyDescent="0.45">
      <c r="D53" s="10">
        <v>1965</v>
      </c>
      <c r="E53" s="70">
        <v>1960</v>
      </c>
      <c r="F53" s="51">
        <v>35.89</v>
      </c>
      <c r="G53" s="16">
        <v>4177</v>
      </c>
    </row>
    <row r="54" spans="4:7" x14ac:dyDescent="0.45">
      <c r="D54" s="10">
        <v>1966</v>
      </c>
      <c r="E54" s="70">
        <v>1960</v>
      </c>
      <c r="F54" s="51">
        <v>36.76</v>
      </c>
      <c r="G54" s="16">
        <v>4322</v>
      </c>
    </row>
    <row r="55" spans="4:7" x14ac:dyDescent="0.45">
      <c r="D55" s="10">
        <v>1967</v>
      </c>
      <c r="E55" s="70">
        <v>1960</v>
      </c>
      <c r="F55" s="51">
        <v>34.76</v>
      </c>
      <c r="G55" s="16">
        <v>4758</v>
      </c>
    </row>
    <row r="56" spans="4:7" x14ac:dyDescent="0.45">
      <c r="D56" s="10">
        <v>1968</v>
      </c>
      <c r="E56" s="70">
        <v>1960</v>
      </c>
      <c r="F56" s="51">
        <v>33.56</v>
      </c>
      <c r="G56" s="16">
        <v>4492</v>
      </c>
    </row>
    <row r="57" spans="4:7" x14ac:dyDescent="0.45">
      <c r="D57" s="10">
        <v>1969</v>
      </c>
      <c r="E57" s="70">
        <v>1960</v>
      </c>
      <c r="F57" s="51">
        <v>35.409999999999997</v>
      </c>
      <c r="G57" s="16">
        <v>4117</v>
      </c>
    </row>
    <row r="58" spans="4:7" x14ac:dyDescent="0.45">
      <c r="D58" s="10">
        <v>1970</v>
      </c>
      <c r="E58" s="70">
        <v>1970</v>
      </c>
      <c r="F58" s="51">
        <v>35.590000000000003</v>
      </c>
      <c r="G58" s="16">
        <v>4254</v>
      </c>
    </row>
    <row r="59" spans="4:7" x14ac:dyDescent="0.45">
      <c r="D59" s="10">
        <v>1971</v>
      </c>
      <c r="E59" s="70">
        <v>1970</v>
      </c>
      <c r="F59" s="51">
        <v>38.08</v>
      </c>
      <c r="G59" s="16">
        <v>3608</v>
      </c>
    </row>
    <row r="60" spans="4:7" x14ac:dyDescent="0.45">
      <c r="D60" s="10">
        <v>1972</v>
      </c>
      <c r="E60" s="70">
        <v>1970</v>
      </c>
      <c r="F60" s="51">
        <v>35.51</v>
      </c>
      <c r="G60" s="16">
        <v>3846</v>
      </c>
    </row>
    <row r="61" spans="4:7" x14ac:dyDescent="0.45">
      <c r="D61" s="10">
        <v>1973</v>
      </c>
      <c r="E61" s="70">
        <v>1970</v>
      </c>
      <c r="F61" s="51">
        <v>33.409999999999997</v>
      </c>
      <c r="G61" s="16">
        <v>4090</v>
      </c>
    </row>
    <row r="62" spans="4:7" x14ac:dyDescent="0.45">
      <c r="D62" s="10">
        <v>1974</v>
      </c>
      <c r="E62" s="70">
        <v>1970</v>
      </c>
      <c r="F62" s="51">
        <v>35.24</v>
      </c>
      <c r="G62" s="16">
        <v>4098</v>
      </c>
    </row>
    <row r="63" spans="4:7" x14ac:dyDescent="0.45">
      <c r="D63" s="10">
        <v>1975</v>
      </c>
      <c r="E63" s="70">
        <v>1970</v>
      </c>
      <c r="F63" s="51">
        <v>34.909999999999997</v>
      </c>
      <c r="G63" s="16">
        <v>3999</v>
      </c>
    </row>
    <row r="64" spans="4:7" x14ac:dyDescent="0.45">
      <c r="D64" s="10">
        <v>1976</v>
      </c>
      <c r="E64" s="70">
        <v>1970</v>
      </c>
      <c r="F64" s="51">
        <v>34.520000000000003</v>
      </c>
      <c r="G64" s="16">
        <v>4016</v>
      </c>
    </row>
    <row r="65" spans="4:7" x14ac:dyDescent="0.45">
      <c r="D65" s="10">
        <v>1977</v>
      </c>
      <c r="E65" s="70">
        <v>1970</v>
      </c>
      <c r="F65" s="51">
        <v>35.42</v>
      </c>
      <c r="G65" s="16">
        <v>4092</v>
      </c>
    </row>
    <row r="66" spans="4:7" x14ac:dyDescent="0.45">
      <c r="D66" s="10">
        <v>1978</v>
      </c>
      <c r="E66" s="70">
        <v>1970</v>
      </c>
      <c r="F66" s="51">
        <v>36.08</v>
      </c>
      <c r="G66" s="16">
        <v>3914</v>
      </c>
    </row>
    <row r="67" spans="4:7" x14ac:dyDescent="0.45">
      <c r="D67" s="10">
        <v>1979</v>
      </c>
      <c r="E67" s="70">
        <v>1970</v>
      </c>
      <c r="F67" s="51">
        <v>36.51</v>
      </c>
      <c r="G67" s="16">
        <v>3720</v>
      </c>
    </row>
    <row r="68" spans="4:7" x14ac:dyDescent="0.45">
      <c r="D68" s="10">
        <v>1980</v>
      </c>
      <c r="E68" s="70">
        <v>1980</v>
      </c>
      <c r="F68" s="51">
        <v>35.14</v>
      </c>
      <c r="G68" s="16">
        <v>3946</v>
      </c>
    </row>
    <row r="69" spans="4:7" x14ac:dyDescent="0.45">
      <c r="D69" s="10">
        <v>1981</v>
      </c>
      <c r="E69" s="70">
        <v>1980</v>
      </c>
      <c r="F69" s="51">
        <v>38.96</v>
      </c>
      <c r="G69" s="16">
        <v>3757</v>
      </c>
    </row>
    <row r="70" spans="4:7" x14ac:dyDescent="0.45">
      <c r="D70" s="10">
        <v>1982</v>
      </c>
      <c r="E70" s="70">
        <v>1980</v>
      </c>
      <c r="F70" s="51">
        <v>38.06</v>
      </c>
      <c r="G70" s="16">
        <v>3512</v>
      </c>
    </row>
    <row r="71" spans="4:7" x14ac:dyDescent="0.45">
      <c r="D71" s="10">
        <v>1983</v>
      </c>
      <c r="E71" s="70">
        <v>1980</v>
      </c>
      <c r="F71" s="51">
        <v>36.229999999999997</v>
      </c>
      <c r="G71" s="16">
        <v>3962</v>
      </c>
    </row>
    <row r="72" spans="4:7" x14ac:dyDescent="0.45">
      <c r="D72" s="10">
        <v>1984</v>
      </c>
      <c r="E72" s="70">
        <v>1980</v>
      </c>
      <c r="F72" s="51">
        <v>35.880000000000003</v>
      </c>
      <c r="G72" s="16">
        <v>4021</v>
      </c>
    </row>
    <row r="73" spans="4:7" x14ac:dyDescent="0.45">
      <c r="D73" s="10">
        <v>1985</v>
      </c>
      <c r="E73" s="70">
        <v>1980</v>
      </c>
      <c r="F73" s="51">
        <v>36.229999999999997</v>
      </c>
      <c r="G73" s="16">
        <v>4127</v>
      </c>
    </row>
    <row r="74" spans="4:7" x14ac:dyDescent="0.45">
      <c r="D74" s="10">
        <v>1986</v>
      </c>
      <c r="E74" s="70">
        <v>1980</v>
      </c>
      <c r="F74" s="51">
        <v>37.020000000000003</v>
      </c>
      <c r="G74" s="16">
        <v>4083</v>
      </c>
    </row>
    <row r="75" spans="4:7" x14ac:dyDescent="0.45">
      <c r="D75" s="10">
        <v>1987</v>
      </c>
      <c r="E75" s="70">
        <v>1980</v>
      </c>
      <c r="F75" s="51">
        <v>36.65</v>
      </c>
      <c r="G75" s="16">
        <v>4231</v>
      </c>
    </row>
    <row r="76" spans="4:7" x14ac:dyDescent="0.45">
      <c r="D76" s="10">
        <v>1988</v>
      </c>
      <c r="E76" s="70">
        <v>1980</v>
      </c>
      <c r="F76" s="51">
        <v>38.909999999999997</v>
      </c>
      <c r="G76" s="16">
        <v>3286</v>
      </c>
    </row>
    <row r="77" spans="4:7" x14ac:dyDescent="0.45">
      <c r="D77" s="10">
        <v>1989</v>
      </c>
      <c r="E77" s="70">
        <v>1980</v>
      </c>
      <c r="F77" s="51">
        <v>37.49</v>
      </c>
      <c r="G77" s="16">
        <v>3285</v>
      </c>
    </row>
    <row r="78" spans="4:7" x14ac:dyDescent="0.45">
      <c r="D78" s="10">
        <v>1990</v>
      </c>
      <c r="E78" s="70">
        <v>1990</v>
      </c>
      <c r="F78" s="51">
        <v>38.26</v>
      </c>
      <c r="G78" s="16">
        <v>3504</v>
      </c>
    </row>
    <row r="79" spans="4:7" x14ac:dyDescent="0.45">
      <c r="D79" s="10">
        <v>1991</v>
      </c>
      <c r="E79" s="70">
        <v>1990</v>
      </c>
      <c r="F79" s="51">
        <v>38.75</v>
      </c>
      <c r="G79" s="16">
        <v>3914</v>
      </c>
    </row>
    <row r="80" spans="4:7" x14ac:dyDescent="0.45">
      <c r="D80" s="10">
        <v>1992</v>
      </c>
      <c r="E80" s="70">
        <v>1990</v>
      </c>
      <c r="F80" s="51">
        <v>39.5</v>
      </c>
      <c r="G80" s="16">
        <v>3983</v>
      </c>
    </row>
    <row r="81" spans="4:7" x14ac:dyDescent="0.45">
      <c r="D81" s="10">
        <v>1993</v>
      </c>
      <c r="E81" s="70">
        <v>1990</v>
      </c>
      <c r="F81" s="51">
        <v>38.71</v>
      </c>
      <c r="G81" s="16">
        <v>3714</v>
      </c>
    </row>
    <row r="82" spans="4:7" x14ac:dyDescent="0.45">
      <c r="D82" s="10">
        <v>1994</v>
      </c>
      <c r="E82" s="70">
        <v>1990</v>
      </c>
      <c r="F82" s="51">
        <v>38.380000000000003</v>
      </c>
      <c r="G82" s="16">
        <v>3978</v>
      </c>
    </row>
    <row r="83" spans="4:7" x14ac:dyDescent="0.45">
      <c r="D83" s="10">
        <v>1995</v>
      </c>
      <c r="E83" s="70">
        <v>1990</v>
      </c>
      <c r="F83" s="51">
        <v>39.19</v>
      </c>
      <c r="G83" s="16">
        <v>3653</v>
      </c>
    </row>
    <row r="84" spans="4:7" x14ac:dyDescent="0.45">
      <c r="D84" s="10">
        <v>1996</v>
      </c>
      <c r="E84" s="70">
        <v>1990</v>
      </c>
      <c r="F84" s="51">
        <v>39.229999999999997</v>
      </c>
      <c r="G84" s="16">
        <v>3907</v>
      </c>
    </row>
    <row r="85" spans="4:7" x14ac:dyDescent="0.45">
      <c r="D85" s="10">
        <v>1997</v>
      </c>
      <c r="E85" s="70">
        <v>1990</v>
      </c>
      <c r="F85" s="51">
        <v>39.229999999999997</v>
      </c>
      <c r="G85" s="16">
        <v>3950</v>
      </c>
    </row>
    <row r="86" spans="4:7" x14ac:dyDescent="0.45">
      <c r="D86" s="10">
        <v>1998</v>
      </c>
      <c r="E86" s="70">
        <v>1990</v>
      </c>
      <c r="F86" s="51">
        <v>39.979999999999997</v>
      </c>
      <c r="G86" s="16">
        <v>3875</v>
      </c>
    </row>
    <row r="87" spans="4:7" x14ac:dyDescent="0.45">
      <c r="D87" s="72">
        <v>1999</v>
      </c>
      <c r="E87" s="73">
        <v>1990</v>
      </c>
      <c r="F87" s="74">
        <v>40.270000000000003</v>
      </c>
      <c r="G87" s="75">
        <v>3686</v>
      </c>
    </row>
    <row r="88" spans="4:7" x14ac:dyDescent="0.45">
      <c r="D88" s="72">
        <v>2000</v>
      </c>
      <c r="E88" s="73">
        <v>2000</v>
      </c>
      <c r="F88" s="74">
        <v>39.56</v>
      </c>
      <c r="G88" s="75">
        <v>3662</v>
      </c>
    </row>
    <row r="89" spans="4:7" x14ac:dyDescent="0.45">
      <c r="D89" s="72">
        <v>2001</v>
      </c>
      <c r="E89" s="73">
        <v>2000</v>
      </c>
      <c r="F89" s="74">
        <v>40.020000000000003</v>
      </c>
      <c r="G89" s="75">
        <v>3446</v>
      </c>
    </row>
    <row r="90" spans="4:7" x14ac:dyDescent="0.45">
      <c r="D90" s="72">
        <v>2002</v>
      </c>
      <c r="E90" s="73">
        <v>2000</v>
      </c>
      <c r="F90" s="74">
        <v>39.93</v>
      </c>
      <c r="G90" s="75">
        <v>3282</v>
      </c>
    </row>
    <row r="91" spans="4:7" x14ac:dyDescent="0.45">
      <c r="D91" s="72">
        <v>2003</v>
      </c>
      <c r="E91" s="73">
        <v>2000</v>
      </c>
      <c r="F91" s="74">
        <v>40.94</v>
      </c>
      <c r="G91" s="75">
        <v>3427</v>
      </c>
    </row>
    <row r="92" spans="4:7" x14ac:dyDescent="0.45">
      <c r="D92" s="72">
        <v>2004</v>
      </c>
      <c r="E92" s="73">
        <v>2000</v>
      </c>
      <c r="F92" s="74">
        <v>40.549999999999997</v>
      </c>
      <c r="G92" s="75">
        <v>3391.1</v>
      </c>
    </row>
    <row r="93" spans="4:7" x14ac:dyDescent="0.45">
      <c r="D93" s="72">
        <v>2005</v>
      </c>
      <c r="E93" s="73">
        <v>2000</v>
      </c>
      <c r="F93" s="74">
        <v>41.65</v>
      </c>
      <c r="G93" s="75">
        <v>3608</v>
      </c>
    </row>
    <row r="94" spans="4:7" x14ac:dyDescent="0.45">
      <c r="D94" s="10">
        <v>2006</v>
      </c>
      <c r="E94" s="70">
        <v>2000</v>
      </c>
      <c r="F94" s="51">
        <v>40.78</v>
      </c>
      <c r="G94" s="16">
        <v>3657.1</v>
      </c>
    </row>
    <row r="95" spans="4:7" x14ac:dyDescent="0.45">
      <c r="D95" s="10">
        <v>2007</v>
      </c>
      <c r="E95" s="70">
        <v>2000</v>
      </c>
      <c r="F95" s="51">
        <v>38.979999999999997</v>
      </c>
      <c r="G95" s="16">
        <v>3547</v>
      </c>
    </row>
    <row r="96" spans="4:7" x14ac:dyDescent="0.45">
      <c r="D96" s="10">
        <v>2008</v>
      </c>
      <c r="E96" s="70">
        <v>2000</v>
      </c>
      <c r="F96" s="51">
        <v>40.5</v>
      </c>
      <c r="G96" s="16">
        <v>3559.5</v>
      </c>
    </row>
    <row r="97" spans="4:7" x14ac:dyDescent="0.45">
      <c r="D97" s="10">
        <v>2009</v>
      </c>
      <c r="E97" s="70">
        <v>2000</v>
      </c>
      <c r="F97" s="51">
        <v>40.31</v>
      </c>
      <c r="G97" s="16">
        <v>3459.5</v>
      </c>
    </row>
    <row r="98" spans="4:7" x14ac:dyDescent="0.45">
      <c r="D98" s="10">
        <v>2010</v>
      </c>
      <c r="E98" s="70">
        <v>2010</v>
      </c>
      <c r="F98" s="51">
        <v>39.590000000000003</v>
      </c>
      <c r="G98" s="16">
        <v>3641.9</v>
      </c>
    </row>
    <row r="99" spans="4:7" x14ac:dyDescent="0.45">
      <c r="D99" s="10">
        <v>2011</v>
      </c>
      <c r="E99" s="70">
        <v>2010</v>
      </c>
      <c r="F99" s="51">
        <v>39.79</v>
      </c>
      <c r="G99" s="16">
        <v>3430</v>
      </c>
    </row>
    <row r="100" spans="4:7" x14ac:dyDescent="0.45">
      <c r="D100" s="10">
        <v>2012</v>
      </c>
      <c r="E100" s="70">
        <v>2010</v>
      </c>
      <c r="F100" s="52">
        <v>39.880000000000003</v>
      </c>
      <c r="G100" s="49">
        <v>3496.9</v>
      </c>
    </row>
    <row r="101" spans="4:7" x14ac:dyDescent="0.45">
      <c r="D101" s="10">
        <v>2013</v>
      </c>
      <c r="E101" s="70">
        <v>2010</v>
      </c>
      <c r="F101" s="53">
        <v>40.54</v>
      </c>
      <c r="G101" s="16">
        <v>3403.5</v>
      </c>
    </row>
    <row r="102" spans="4:7" x14ac:dyDescent="0.45">
      <c r="D102" s="10">
        <v>2014</v>
      </c>
      <c r="E102" s="70">
        <v>2010</v>
      </c>
      <c r="F102" s="53">
        <v>40.69</v>
      </c>
      <c r="G102" s="16">
        <v>3659</v>
      </c>
    </row>
    <row r="103" spans="4:7" x14ac:dyDescent="0.45">
      <c r="D103" s="10">
        <v>2015</v>
      </c>
      <c r="E103" s="70">
        <v>2010</v>
      </c>
      <c r="F103" s="53">
        <v>39.64</v>
      </c>
      <c r="G103" s="16">
        <v>3360.3</v>
      </c>
    </row>
    <row r="104" spans="4:7" x14ac:dyDescent="0.45">
      <c r="D104" s="10">
        <v>2016</v>
      </c>
      <c r="E104" s="70">
        <v>2010</v>
      </c>
      <c r="F104" s="53">
        <v>39.616</v>
      </c>
      <c r="G104" s="16">
        <v>3534</v>
      </c>
    </row>
    <row r="105" spans="4:7" x14ac:dyDescent="0.45">
      <c r="D105" s="10">
        <v>2017</v>
      </c>
      <c r="E105" s="70">
        <v>2010</v>
      </c>
      <c r="F105" s="54">
        <v>40.99</v>
      </c>
      <c r="G105" s="17">
        <v>3540</v>
      </c>
    </row>
    <row r="106" spans="4:7" x14ac:dyDescent="0.45">
      <c r="D106" s="10">
        <v>2018</v>
      </c>
      <c r="E106" s="70">
        <v>2010</v>
      </c>
      <c r="F106" s="54">
        <v>40</v>
      </c>
      <c r="G106" s="17">
        <v>3351</v>
      </c>
    </row>
    <row r="107" spans="4:7" x14ac:dyDescent="0.45">
      <c r="D107" s="10">
        <v>2019</v>
      </c>
      <c r="E107" s="70">
        <v>2010</v>
      </c>
      <c r="F107" s="54">
        <v>40.58</v>
      </c>
      <c r="G107" s="17">
        <v>3365</v>
      </c>
    </row>
    <row r="108" spans="4:7" x14ac:dyDescent="0.45">
      <c r="D108" s="10">
        <v>2020</v>
      </c>
      <c r="E108" s="70">
        <v>2020</v>
      </c>
      <c r="F108" s="54">
        <v>39.6</v>
      </c>
      <c r="G108" s="17">
        <v>3484</v>
      </c>
    </row>
    <row r="109" spans="4:7" x14ac:dyDescent="0.45">
      <c r="D109" s="10"/>
    </row>
    <row r="110" spans="4:7" x14ac:dyDescent="0.45">
      <c r="D110" s="10"/>
    </row>
    <row r="111" spans="4:7" x14ac:dyDescent="0.45">
      <c r="D111" s="10"/>
    </row>
    <row r="112" spans="4:7" x14ac:dyDescent="0.45">
      <c r="D112" s="10"/>
    </row>
    <row r="113" spans="4:4" x14ac:dyDescent="0.45">
      <c r="D113" s="1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339B-42CC-4493-8AA3-517F5FE71287}">
  <dimension ref="A1:I124"/>
  <sheetViews>
    <sheetView topLeftCell="A20" zoomScale="130" zoomScaleNormal="130" workbookViewId="0">
      <selection activeCell="F30" sqref="F30"/>
    </sheetView>
  </sheetViews>
  <sheetFormatPr defaultRowHeight="14.25" x14ac:dyDescent="0.45"/>
  <cols>
    <col min="1" max="1" width="16.53125" bestFit="1" customWidth="1"/>
    <col min="2" max="2" width="13.86328125" bestFit="1" customWidth="1"/>
    <col min="3" max="3" width="13" bestFit="1" customWidth="1"/>
    <col min="6" max="6" width="12.46484375" bestFit="1" customWidth="1"/>
    <col min="8" max="8" width="11.73046875" bestFit="1" customWidth="1"/>
  </cols>
  <sheetData>
    <row r="1" spans="1:9" x14ac:dyDescent="0.45">
      <c r="A1" t="s">
        <v>272</v>
      </c>
    </row>
    <row r="2" spans="1:9" ht="14.65" thickBot="1" x14ac:dyDescent="0.5"/>
    <row r="3" spans="1:9" x14ac:dyDescent="0.45">
      <c r="A3" s="37" t="s">
        <v>273</v>
      </c>
      <c r="B3" s="37"/>
    </row>
    <row r="4" spans="1:9" x14ac:dyDescent="0.45">
      <c r="A4" s="34" t="s">
        <v>274</v>
      </c>
      <c r="B4" s="34">
        <v>0.75516287081140143</v>
      </c>
      <c r="D4" t="s">
        <v>300</v>
      </c>
    </row>
    <row r="5" spans="1:9" x14ac:dyDescent="0.45">
      <c r="A5" s="34" t="s">
        <v>275</v>
      </c>
      <c r="B5" s="38">
        <v>0.57027096145211731</v>
      </c>
      <c r="D5" t="s">
        <v>311</v>
      </c>
    </row>
    <row r="6" spans="1:9" x14ac:dyDescent="0.45">
      <c r="A6" s="34" t="s">
        <v>276</v>
      </c>
      <c r="B6" s="34">
        <v>0.56588597126285323</v>
      </c>
      <c r="D6" t="s">
        <v>301</v>
      </c>
    </row>
    <row r="7" spans="1:9" x14ac:dyDescent="0.45">
      <c r="A7" s="34" t="s">
        <v>277</v>
      </c>
      <c r="B7" s="34">
        <v>3.3866142026191395</v>
      </c>
      <c r="D7" t="s">
        <v>302</v>
      </c>
    </row>
    <row r="8" spans="1:9" ht="14.65" thickBot="1" x14ac:dyDescent="0.5">
      <c r="A8" s="35" t="s">
        <v>278</v>
      </c>
      <c r="B8" s="35">
        <v>100</v>
      </c>
    </row>
    <row r="10" spans="1:9" ht="14.65" thickBot="1" x14ac:dyDescent="0.5">
      <c r="A10" t="s">
        <v>279</v>
      </c>
    </row>
    <row r="11" spans="1:9" x14ac:dyDescent="0.45">
      <c r="A11" s="36"/>
      <c r="B11" s="36" t="s">
        <v>284</v>
      </c>
      <c r="C11" s="36" t="s">
        <v>285</v>
      </c>
      <c r="D11" s="36" t="s">
        <v>286</v>
      </c>
      <c r="E11" s="36" t="s">
        <v>287</v>
      </c>
      <c r="F11" s="36" t="s">
        <v>288</v>
      </c>
    </row>
    <row r="12" spans="1:9" x14ac:dyDescent="0.45">
      <c r="A12" s="34" t="s">
        <v>280</v>
      </c>
      <c r="B12" s="34">
        <v>1</v>
      </c>
      <c r="C12" s="34">
        <v>1491.571519776596</v>
      </c>
      <c r="D12" s="34">
        <v>1491.571519776596</v>
      </c>
      <c r="E12" s="34">
        <v>130.05068126453901</v>
      </c>
      <c r="F12" s="34">
        <v>1.1233224261662576E-19</v>
      </c>
    </row>
    <row r="13" spans="1:9" x14ac:dyDescent="0.45">
      <c r="A13" s="34" t="s">
        <v>281</v>
      </c>
      <c r="B13" s="34">
        <v>98</v>
      </c>
      <c r="C13" s="34">
        <v>1123.9772642234036</v>
      </c>
      <c r="D13" s="34">
        <v>11.469155757381669</v>
      </c>
      <c r="E13" s="34"/>
      <c r="F13" s="34"/>
    </row>
    <row r="14" spans="1:9" ht="14.65" thickBot="1" x14ac:dyDescent="0.5">
      <c r="A14" s="35" t="s">
        <v>282</v>
      </c>
      <c r="B14" s="35">
        <v>99</v>
      </c>
      <c r="C14" s="35">
        <v>2615.5487839999996</v>
      </c>
      <c r="D14" s="35"/>
      <c r="E14" s="35"/>
      <c r="F14" s="35"/>
    </row>
    <row r="15" spans="1:9" ht="14.65" thickBot="1" x14ac:dyDescent="0.5"/>
    <row r="16" spans="1:9" x14ac:dyDescent="0.45">
      <c r="A16" s="36"/>
      <c r="B16" s="36" t="s">
        <v>289</v>
      </c>
      <c r="C16" s="36" t="s">
        <v>277</v>
      </c>
      <c r="D16" s="36" t="s">
        <v>290</v>
      </c>
      <c r="E16" s="36" t="s">
        <v>291</v>
      </c>
      <c r="F16" s="36" t="s">
        <v>292</v>
      </c>
      <c r="G16" s="36" t="s">
        <v>293</v>
      </c>
      <c r="H16" s="36" t="s">
        <v>294</v>
      </c>
      <c r="I16" s="36" t="s">
        <v>295</v>
      </c>
    </row>
    <row r="17" spans="1:9" x14ac:dyDescent="0.45">
      <c r="A17" s="34" t="s">
        <v>283</v>
      </c>
      <c r="B17" s="34">
        <v>58.643744396706118</v>
      </c>
      <c r="C17" s="34">
        <v>2.1847899077800013</v>
      </c>
      <c r="D17" s="34">
        <v>26.84182318303316</v>
      </c>
      <c r="E17" s="34">
        <v>5.8198963313913787E-47</v>
      </c>
      <c r="F17" s="34">
        <v>54.308099929778123</v>
      </c>
      <c r="G17" s="34">
        <v>62.979388863634114</v>
      </c>
      <c r="H17" s="34">
        <v>54.308099929778123</v>
      </c>
      <c r="I17" s="34">
        <v>62.979388863634114</v>
      </c>
    </row>
    <row r="18" spans="1:9" ht="14.65" thickBot="1" x14ac:dyDescent="0.5">
      <c r="A18" s="35">
        <v>2428</v>
      </c>
      <c r="B18" s="35">
        <v>-5.7634850444378879E-3</v>
      </c>
      <c r="C18" s="35">
        <v>5.0539257220458137E-4</v>
      </c>
      <c r="D18" s="35">
        <v>-11.403976554892553</v>
      </c>
      <c r="E18" s="35">
        <v>1.1233224261662576E-19</v>
      </c>
      <c r="F18" s="35">
        <v>-6.7664201557282059E-3</v>
      </c>
      <c r="G18" s="35">
        <v>-4.7605499331475698E-3</v>
      </c>
      <c r="H18" s="35">
        <v>-6.7664201557282059E-3</v>
      </c>
      <c r="I18" s="35">
        <v>-4.7605499331475698E-3</v>
      </c>
    </row>
    <row r="20" spans="1:9" x14ac:dyDescent="0.45">
      <c r="A20" t="s">
        <v>304</v>
      </c>
      <c r="B20" t="s">
        <v>296</v>
      </c>
      <c r="C20" s="39" t="s">
        <v>305</v>
      </c>
      <c r="D20" t="s">
        <v>306</v>
      </c>
    </row>
    <row r="22" spans="1:9" x14ac:dyDescent="0.45">
      <c r="A22" t="s">
        <v>297</v>
      </c>
    </row>
    <row r="23" spans="1:9" ht="14.65" thickBot="1" x14ac:dyDescent="0.5"/>
    <row r="24" spans="1:9" ht="14.65" thickBot="1" x14ac:dyDescent="0.5">
      <c r="A24" s="36" t="s">
        <v>298</v>
      </c>
      <c r="B24" s="36" t="s">
        <v>303</v>
      </c>
      <c r="C24" s="36" t="s">
        <v>299</v>
      </c>
      <c r="E24" s="40" t="s">
        <v>0</v>
      </c>
      <c r="F24" s="40" t="s">
        <v>307</v>
      </c>
      <c r="G24" s="40" t="s">
        <v>308</v>
      </c>
      <c r="H24" s="40" t="s">
        <v>309</v>
      </c>
      <c r="I24" s="40" t="s">
        <v>310</v>
      </c>
    </row>
    <row r="25" spans="1:9" x14ac:dyDescent="0.45">
      <c r="A25" s="34">
        <v>1</v>
      </c>
      <c r="B25" s="34">
        <v>44.69611058916643</v>
      </c>
      <c r="C25" s="34">
        <v>-19.426110589166431</v>
      </c>
      <c r="E25" s="43">
        <v>2014</v>
      </c>
      <c r="F25" s="29">
        <v>40.69</v>
      </c>
      <c r="G25" s="16">
        <v>3659</v>
      </c>
      <c r="H25" s="41">
        <f>$B$18*G25+$B$17</f>
        <v>37.555152619107886</v>
      </c>
      <c r="I25" s="42">
        <f>(H25-F25)/F25</f>
        <v>-7.7042206460853066E-2</v>
      </c>
    </row>
    <row r="26" spans="1:9" x14ac:dyDescent="0.45">
      <c r="A26" s="34">
        <v>2</v>
      </c>
      <c r="B26" s="34">
        <v>41.387870173659081</v>
      </c>
      <c r="C26" s="34">
        <v>-14.277870173659082</v>
      </c>
      <c r="E26" s="43">
        <v>2015</v>
      </c>
      <c r="F26" s="29">
        <v>39.64</v>
      </c>
      <c r="G26" s="16">
        <v>3360.3</v>
      </c>
      <c r="H26" s="41">
        <f>$B$18*G26+$B$17</f>
        <v>39.276705601881481</v>
      </c>
      <c r="I26" s="42">
        <f>(H26-F26)/F26</f>
        <v>-9.1648435448667825E-3</v>
      </c>
    </row>
    <row r="27" spans="1:9" x14ac:dyDescent="0.45">
      <c r="A27" s="34">
        <v>3</v>
      </c>
      <c r="B27" s="34">
        <v>32.44870486973592</v>
      </c>
      <c r="C27" s="34">
        <v>-7.9887048697359191</v>
      </c>
      <c r="E27" s="43">
        <v>2016</v>
      </c>
      <c r="F27" s="29">
        <v>39.616</v>
      </c>
      <c r="G27" s="16">
        <v>3534</v>
      </c>
      <c r="H27" s="41">
        <f t="shared" ref="H27:H31" si="0">$B$18*G27+$B$17</f>
        <v>38.275588249662619</v>
      </c>
      <c r="I27" s="42">
        <f t="shared" ref="I27:I31" si="1">(H27-F27)/F27</f>
        <v>-3.3835110822328887E-2</v>
      </c>
    </row>
    <row r="28" spans="1:9" x14ac:dyDescent="0.45">
      <c r="A28" s="34">
        <v>4</v>
      </c>
      <c r="B28" s="34">
        <v>32.77722351726888</v>
      </c>
      <c r="C28" s="34">
        <v>-4.3072235172688806</v>
      </c>
      <c r="E28" s="43">
        <v>2017</v>
      </c>
      <c r="F28" s="30">
        <v>40.99</v>
      </c>
      <c r="G28" s="17">
        <v>3540</v>
      </c>
      <c r="H28" s="41">
        <f t="shared" si="0"/>
        <v>38.241007339395992</v>
      </c>
      <c r="I28" s="42">
        <f t="shared" si="1"/>
        <v>-6.7064958785167356E-2</v>
      </c>
    </row>
    <row r="29" spans="1:9" x14ac:dyDescent="0.45">
      <c r="A29" s="34">
        <v>5</v>
      </c>
      <c r="B29" s="34">
        <v>32.77722351726888</v>
      </c>
      <c r="C29" s="34">
        <v>-4.0372235172688811</v>
      </c>
      <c r="E29" s="43">
        <v>2018</v>
      </c>
      <c r="F29" s="30">
        <v>40</v>
      </c>
      <c r="G29" s="17">
        <v>3351</v>
      </c>
      <c r="H29" s="41">
        <f t="shared" si="0"/>
        <v>39.330306012794757</v>
      </c>
      <c r="I29" s="42">
        <f t="shared" si="1"/>
        <v>-1.6742349680131063E-2</v>
      </c>
    </row>
    <row r="30" spans="1:9" x14ac:dyDescent="0.45">
      <c r="A30" s="34">
        <v>6</v>
      </c>
      <c r="B30" s="34">
        <v>32.725352151868933</v>
      </c>
      <c r="C30" s="34">
        <v>-4.0653521518689324</v>
      </c>
      <c r="E30" s="43">
        <v>2019</v>
      </c>
      <c r="F30" s="30">
        <v>40.58</v>
      </c>
      <c r="G30" s="17">
        <v>3365</v>
      </c>
      <c r="H30" s="41">
        <f t="shared" si="0"/>
        <v>39.249617222172624</v>
      </c>
      <c r="I30" s="42">
        <f t="shared" si="1"/>
        <v>-3.2784198566470538E-2</v>
      </c>
    </row>
    <row r="31" spans="1:9" x14ac:dyDescent="0.45">
      <c r="A31" s="34">
        <v>7</v>
      </c>
      <c r="B31" s="34">
        <v>31.342115741203845</v>
      </c>
      <c r="C31" s="34">
        <v>-2.2421157412038433</v>
      </c>
      <c r="E31" s="43">
        <v>2020</v>
      </c>
      <c r="F31" s="30">
        <v>39.6</v>
      </c>
      <c r="G31" s="17">
        <v>3484</v>
      </c>
      <c r="H31" s="41">
        <f t="shared" si="0"/>
        <v>38.563762501884518</v>
      </c>
      <c r="I31" s="42">
        <f t="shared" si="1"/>
        <v>-2.616761358877482E-2</v>
      </c>
    </row>
    <row r="32" spans="1:9" x14ac:dyDescent="0.45">
      <c r="A32" s="34">
        <v>8</v>
      </c>
      <c r="B32" s="34">
        <v>27.843680319230046</v>
      </c>
      <c r="C32" s="34">
        <v>-0.52368031923004565</v>
      </c>
      <c r="E32" s="44">
        <f>E31+1</f>
        <v>2021</v>
      </c>
      <c r="G32" s="17">
        <v>3418</v>
      </c>
      <c r="H32" s="41">
        <f>IF(ISERROR($B$18*G32+$B$17),"BUMMER",$B$18*G32+$B$17)</f>
        <v>38.944152514817418</v>
      </c>
    </row>
    <row r="33" spans="1:8" x14ac:dyDescent="0.45">
      <c r="A33" s="34">
        <v>9</v>
      </c>
      <c r="B33" s="34">
        <v>28.160671996674129</v>
      </c>
      <c r="C33" s="34">
        <v>-0.40067199667412723</v>
      </c>
      <c r="E33" s="44">
        <f t="shared" ref="E33:E36" si="2">E32+1</f>
        <v>2022</v>
      </c>
      <c r="G33" s="56">
        <f>AVERAGE(G29:G32)</f>
        <v>3404.5</v>
      </c>
      <c r="H33" s="41">
        <f t="shared" ref="H33:H36" si="3">IF(ISERROR($B$18*G33+$B$17),"BUMMER",$B$18*G33+$B$17)</f>
        <v>39.021959562917331</v>
      </c>
    </row>
    <row r="34" spans="1:8" x14ac:dyDescent="0.45">
      <c r="A34" s="34">
        <v>10</v>
      </c>
      <c r="B34" s="34">
        <v>28.172198966763006</v>
      </c>
      <c r="C34" s="34">
        <v>-1.4521989667630066</v>
      </c>
      <c r="E34" s="44">
        <f t="shared" si="2"/>
        <v>2023</v>
      </c>
      <c r="G34" s="56">
        <f>AVERAGE(G30:G33)</f>
        <v>3417.875</v>
      </c>
      <c r="H34" s="41">
        <f t="shared" si="3"/>
        <v>38.944872950447973</v>
      </c>
    </row>
    <row r="35" spans="1:8" x14ac:dyDescent="0.45">
      <c r="A35" s="34">
        <v>11</v>
      </c>
      <c r="B35" s="34">
        <v>27.636194857630283</v>
      </c>
      <c r="C35" s="34">
        <v>-0.79619485763028308</v>
      </c>
      <c r="E35" s="44">
        <f t="shared" si="2"/>
        <v>2024</v>
      </c>
      <c r="G35" s="56">
        <f t="shared" ref="G35" si="4">AVERAGE(G31:G34)</f>
        <v>3431.09375</v>
      </c>
      <c r="H35" s="41">
        <f t="shared" si="3"/>
        <v>38.868686882516812</v>
      </c>
    </row>
    <row r="36" spans="1:8" x14ac:dyDescent="0.45">
      <c r="A36" s="34">
        <v>12</v>
      </c>
      <c r="B36" s="34">
        <v>26.598767549631461</v>
      </c>
      <c r="C36" s="34">
        <v>-2.5387675496314621</v>
      </c>
      <c r="E36" s="44">
        <f t="shared" si="2"/>
        <v>2025</v>
      </c>
      <c r="G36" s="56">
        <f>AVERAGE(G32:G35)</f>
        <v>3417.8671875</v>
      </c>
      <c r="H36" s="41">
        <f t="shared" si="3"/>
        <v>38.944917977674884</v>
      </c>
    </row>
    <row r="37" spans="1:8" x14ac:dyDescent="0.45">
      <c r="A37" s="34">
        <v>13</v>
      </c>
      <c r="B37" s="34">
        <v>26.92728619716442</v>
      </c>
      <c r="C37" s="34">
        <v>-2.8572861971644201</v>
      </c>
    </row>
    <row r="38" spans="1:8" x14ac:dyDescent="0.45">
      <c r="A38" s="34">
        <v>14</v>
      </c>
      <c r="B38" s="34">
        <v>27.031028927964304</v>
      </c>
      <c r="C38" s="34">
        <v>-2.3110289279643048</v>
      </c>
    </row>
    <row r="39" spans="1:8" x14ac:dyDescent="0.45">
      <c r="A39" s="34">
        <v>15</v>
      </c>
      <c r="B39" s="34">
        <v>27.665012282852469</v>
      </c>
      <c r="C39" s="34">
        <v>-3.4650122828524701</v>
      </c>
    </row>
    <row r="40" spans="1:8" x14ac:dyDescent="0.45">
      <c r="A40" s="34">
        <v>16</v>
      </c>
      <c r="B40" s="34">
        <v>27.601613947363653</v>
      </c>
      <c r="C40" s="34">
        <v>-3.3716139473636524</v>
      </c>
    </row>
    <row r="41" spans="1:8" x14ac:dyDescent="0.45">
      <c r="A41" s="34">
        <v>17</v>
      </c>
      <c r="B41" s="34">
        <v>27.376838030630577</v>
      </c>
      <c r="C41" s="34">
        <v>-3.1268380306305765</v>
      </c>
    </row>
    <row r="42" spans="1:8" x14ac:dyDescent="0.45">
      <c r="A42" s="34">
        <v>18</v>
      </c>
      <c r="B42" s="34">
        <v>27.29038575496401</v>
      </c>
      <c r="C42" s="34">
        <v>-2.4703857549640098</v>
      </c>
    </row>
    <row r="43" spans="1:8" x14ac:dyDescent="0.45">
      <c r="A43" s="34">
        <v>19</v>
      </c>
      <c r="B43" s="34">
        <v>25.532522816410456</v>
      </c>
      <c r="C43" s="34">
        <v>-1.2525228164104547</v>
      </c>
    </row>
    <row r="44" spans="1:8" x14ac:dyDescent="0.45">
      <c r="A44" s="34">
        <v>20</v>
      </c>
      <c r="B44" s="34">
        <v>27.866734259407796</v>
      </c>
      <c r="C44" s="34">
        <v>-0.64673425940779694</v>
      </c>
    </row>
    <row r="45" spans="1:8" x14ac:dyDescent="0.45">
      <c r="A45" s="34">
        <v>21</v>
      </c>
      <c r="B45" s="34">
        <v>27.082900293364244</v>
      </c>
      <c r="C45" s="34">
        <v>1.317099706635755</v>
      </c>
    </row>
    <row r="46" spans="1:8" x14ac:dyDescent="0.45">
      <c r="A46" s="34">
        <v>22</v>
      </c>
      <c r="B46" s="34">
        <v>28.345103518096142</v>
      </c>
      <c r="C46" s="34">
        <v>-2.5103518096141642E-2</v>
      </c>
    </row>
    <row r="47" spans="1:8" x14ac:dyDescent="0.45">
      <c r="A47" s="34">
        <v>23</v>
      </c>
      <c r="B47" s="34">
        <v>30.852219512426622</v>
      </c>
      <c r="C47" s="34">
        <v>-2.8522195124266219</v>
      </c>
    </row>
    <row r="48" spans="1:8" x14ac:dyDescent="0.45">
      <c r="A48" s="34">
        <v>24</v>
      </c>
      <c r="B48" s="34">
        <v>29.301842035472831</v>
      </c>
      <c r="C48" s="34">
        <v>-0.56184203547283218</v>
      </c>
    </row>
    <row r="49" spans="1:3" x14ac:dyDescent="0.45">
      <c r="A49" s="34">
        <v>25</v>
      </c>
      <c r="B49" s="34">
        <v>32.829094882668819</v>
      </c>
      <c r="C49" s="34">
        <v>-3.7790948826688187</v>
      </c>
    </row>
    <row r="50" spans="1:3" x14ac:dyDescent="0.45">
      <c r="A50" s="34">
        <v>26</v>
      </c>
      <c r="B50" s="34">
        <v>33.313227626401599</v>
      </c>
      <c r="C50" s="34">
        <v>-3.4932276264015982</v>
      </c>
    </row>
    <row r="51" spans="1:3" x14ac:dyDescent="0.45">
      <c r="A51" s="34">
        <v>27</v>
      </c>
      <c r="B51" s="34">
        <v>32.880966248068759</v>
      </c>
      <c r="C51" s="34">
        <v>-2.5209662480687598</v>
      </c>
    </row>
    <row r="52" spans="1:3" x14ac:dyDescent="0.45">
      <c r="A52" s="34">
        <v>28</v>
      </c>
      <c r="B52" s="34">
        <v>33.641746273934558</v>
      </c>
      <c r="C52" s="34">
        <v>-2.9917462739345595</v>
      </c>
    </row>
    <row r="53" spans="1:3" x14ac:dyDescent="0.45">
      <c r="A53" s="34">
        <v>29</v>
      </c>
      <c r="B53" s="34">
        <v>33.180667470379532</v>
      </c>
      <c r="C53" s="34">
        <v>-2.0706674703795329</v>
      </c>
    </row>
    <row r="54" spans="1:3" x14ac:dyDescent="0.45">
      <c r="A54" s="34">
        <v>30</v>
      </c>
      <c r="B54" s="34">
        <v>33.197957925512839</v>
      </c>
      <c r="C54" s="34">
        <v>-1.427957925512839</v>
      </c>
    </row>
    <row r="55" spans="1:3" x14ac:dyDescent="0.45">
      <c r="A55" s="34">
        <v>31</v>
      </c>
      <c r="B55" s="34">
        <v>31.589945598114674</v>
      </c>
      <c r="C55" s="34">
        <v>-1.9945598114674112E-2</v>
      </c>
    </row>
    <row r="56" spans="1:3" x14ac:dyDescent="0.45">
      <c r="A56" s="34">
        <v>32</v>
      </c>
      <c r="B56" s="34">
        <v>34.298783569000477</v>
      </c>
      <c r="C56" s="34">
        <v>-2.3087835690004788</v>
      </c>
    </row>
    <row r="57" spans="1:3" x14ac:dyDescent="0.45">
      <c r="A57" s="34">
        <v>33</v>
      </c>
      <c r="B57" s="34">
        <v>31.901173790514317</v>
      </c>
      <c r="C57" s="34">
        <v>-0.49117379051431698</v>
      </c>
    </row>
    <row r="58" spans="1:3" x14ac:dyDescent="0.45">
      <c r="A58" s="34">
        <v>34</v>
      </c>
      <c r="B58" s="34">
        <v>30.275871007982833</v>
      </c>
      <c r="C58" s="34">
        <v>3.1641289920171651</v>
      </c>
    </row>
    <row r="59" spans="1:3" x14ac:dyDescent="0.45">
      <c r="A59" s="34">
        <v>35</v>
      </c>
      <c r="B59" s="34">
        <v>30.932908303048755</v>
      </c>
      <c r="C59" s="34">
        <v>1.1870916969512422</v>
      </c>
    </row>
    <row r="60" spans="1:3" x14ac:dyDescent="0.45">
      <c r="A60" s="34">
        <v>36</v>
      </c>
      <c r="B60" s="34">
        <v>31.134630279604078</v>
      </c>
      <c r="C60" s="34">
        <v>1.645369720395923</v>
      </c>
    </row>
    <row r="61" spans="1:3" x14ac:dyDescent="0.45">
      <c r="A61" s="34">
        <v>37</v>
      </c>
      <c r="B61" s="34">
        <v>31.612999538292424</v>
      </c>
      <c r="C61" s="34">
        <v>1.3370004617075786</v>
      </c>
    </row>
    <row r="62" spans="1:3" x14ac:dyDescent="0.45">
      <c r="A62" s="34">
        <v>38</v>
      </c>
      <c r="B62" s="34">
        <v>30.414194649049342</v>
      </c>
      <c r="C62" s="34">
        <v>1.8158053509506544</v>
      </c>
    </row>
    <row r="63" spans="1:3" x14ac:dyDescent="0.45">
      <c r="A63" s="34">
        <v>39</v>
      </c>
      <c r="B63" s="34">
        <v>32.846385337802133</v>
      </c>
      <c r="C63" s="34">
        <v>1.7436146621978708</v>
      </c>
    </row>
    <row r="64" spans="1:3" x14ac:dyDescent="0.45">
      <c r="A64" s="34">
        <v>40</v>
      </c>
      <c r="B64" s="34">
        <v>31.808958029803314</v>
      </c>
      <c r="C64" s="34">
        <v>1.4210419701966828</v>
      </c>
    </row>
    <row r="65" spans="1:3" x14ac:dyDescent="0.45">
      <c r="A65" s="34">
        <v>41</v>
      </c>
      <c r="B65" s="34">
        <v>32.736879121957813</v>
      </c>
      <c r="C65" s="34">
        <v>1.71312087804219</v>
      </c>
    </row>
    <row r="66" spans="1:3" x14ac:dyDescent="0.45">
      <c r="A66" s="34">
        <v>42</v>
      </c>
      <c r="B66" s="34">
        <v>32.7195886668245</v>
      </c>
      <c r="C66" s="34">
        <v>3.5504113331755036</v>
      </c>
    </row>
    <row r="67" spans="1:3" x14ac:dyDescent="0.45">
      <c r="A67" s="34">
        <v>43</v>
      </c>
      <c r="B67" s="34">
        <v>31.757086664403371</v>
      </c>
      <c r="C67" s="34">
        <v>2.7629133355966324</v>
      </c>
    </row>
    <row r="68" spans="1:3" x14ac:dyDescent="0.45">
      <c r="A68" s="34">
        <v>44</v>
      </c>
      <c r="B68" s="34">
        <v>33.751252489778878</v>
      </c>
      <c r="C68" s="34">
        <v>3.1687475102211238</v>
      </c>
    </row>
    <row r="69" spans="1:3" x14ac:dyDescent="0.45">
      <c r="A69" s="34">
        <v>45</v>
      </c>
      <c r="B69" s="34">
        <v>33.336281566579352</v>
      </c>
      <c r="C69" s="34">
        <v>2.1337184334206469</v>
      </c>
    </row>
    <row r="70" spans="1:3" x14ac:dyDescent="0.45">
      <c r="A70" s="34">
        <v>46</v>
      </c>
      <c r="B70" s="34">
        <v>34.59272130626681</v>
      </c>
      <c r="C70" s="34">
        <v>2.6172786937331907</v>
      </c>
    </row>
    <row r="71" spans="1:3" x14ac:dyDescent="0.45">
      <c r="A71" s="34">
        <v>47</v>
      </c>
      <c r="B71" s="34">
        <v>33.301700656312725</v>
      </c>
      <c r="C71" s="34">
        <v>2.7282993436872758</v>
      </c>
    </row>
    <row r="72" spans="1:3" x14ac:dyDescent="0.45">
      <c r="A72" s="34">
        <v>48</v>
      </c>
      <c r="B72" s="34">
        <v>34.010609316778584</v>
      </c>
      <c r="C72" s="34">
        <v>3.3093906832214159</v>
      </c>
    </row>
    <row r="73" spans="1:3" x14ac:dyDescent="0.45">
      <c r="A73" s="34">
        <v>49</v>
      </c>
      <c r="B73" s="34">
        <v>34.800206767866577</v>
      </c>
      <c r="C73" s="34">
        <v>2.2897932321334267</v>
      </c>
    </row>
    <row r="74" spans="1:3" x14ac:dyDescent="0.45">
      <c r="A74" s="34">
        <v>50</v>
      </c>
      <c r="B74" s="34">
        <v>32.685007756557873</v>
      </c>
      <c r="C74" s="34">
        <v>2.7349922434421288</v>
      </c>
    </row>
    <row r="75" spans="1:3" x14ac:dyDescent="0.45">
      <c r="A75" s="34">
        <v>51</v>
      </c>
      <c r="B75" s="34">
        <v>34.569667366089064</v>
      </c>
      <c r="C75" s="34">
        <v>1.3203326339109367</v>
      </c>
    </row>
    <row r="76" spans="1:3" x14ac:dyDescent="0.45">
      <c r="A76" s="34">
        <v>52</v>
      </c>
      <c r="B76" s="34">
        <v>33.733962034645572</v>
      </c>
      <c r="C76" s="34">
        <v>3.0260379653544263</v>
      </c>
    </row>
    <row r="77" spans="1:3" x14ac:dyDescent="0.45">
      <c r="A77" s="34">
        <v>53</v>
      </c>
      <c r="B77" s="34">
        <v>31.221082555270648</v>
      </c>
      <c r="C77" s="34">
        <v>3.5389174447293499</v>
      </c>
    </row>
    <row r="78" spans="1:3" x14ac:dyDescent="0.45">
      <c r="A78" s="34">
        <v>54</v>
      </c>
      <c r="B78" s="34">
        <v>32.754169577091126</v>
      </c>
      <c r="C78" s="34">
        <v>0.80583042290887619</v>
      </c>
    </row>
    <row r="79" spans="1:3" x14ac:dyDescent="0.45">
      <c r="A79" s="34">
        <v>55</v>
      </c>
      <c r="B79" s="34">
        <v>34.91547646875533</v>
      </c>
      <c r="C79" s="34">
        <v>0.49452353124466697</v>
      </c>
    </row>
    <row r="80" spans="1:3" x14ac:dyDescent="0.45">
      <c r="A80" s="34">
        <v>56</v>
      </c>
      <c r="B80" s="34">
        <v>34.125879017667344</v>
      </c>
      <c r="C80" s="34">
        <v>1.4641209823326591</v>
      </c>
    </row>
    <row r="81" spans="1:3" x14ac:dyDescent="0.45">
      <c r="A81" s="34">
        <v>57</v>
      </c>
      <c r="B81" s="34">
        <v>37.849090356374219</v>
      </c>
      <c r="C81" s="34">
        <v>0.23090964362577893</v>
      </c>
    </row>
    <row r="82" spans="1:3" x14ac:dyDescent="0.45">
      <c r="A82" s="34">
        <v>58</v>
      </c>
      <c r="B82" s="34">
        <v>36.477380915798001</v>
      </c>
      <c r="C82" s="34">
        <v>-0.96738091579800312</v>
      </c>
    </row>
    <row r="83" spans="1:3" x14ac:dyDescent="0.45">
      <c r="A83" s="34">
        <v>59</v>
      </c>
      <c r="B83" s="34">
        <v>35.071090564955156</v>
      </c>
      <c r="C83" s="34">
        <v>-1.6610905649551597</v>
      </c>
    </row>
    <row r="84" spans="1:3" x14ac:dyDescent="0.45">
      <c r="A84" s="34">
        <v>60</v>
      </c>
      <c r="B84" s="34">
        <v>35.024982684599649</v>
      </c>
      <c r="C84" s="34">
        <v>0.21501731540035252</v>
      </c>
    </row>
    <row r="85" spans="1:3" x14ac:dyDescent="0.45">
      <c r="A85" s="34">
        <v>61</v>
      </c>
      <c r="B85" s="34">
        <v>35.595567703999009</v>
      </c>
      <c r="C85" s="34">
        <v>-0.68556770399901268</v>
      </c>
    </row>
    <row r="86" spans="1:3" x14ac:dyDescent="0.45">
      <c r="A86" s="34">
        <v>62</v>
      </c>
      <c r="B86" s="34">
        <v>35.497588458243555</v>
      </c>
      <c r="C86" s="34">
        <v>-0.97758845824355234</v>
      </c>
    </row>
    <row r="87" spans="1:3" x14ac:dyDescent="0.45">
      <c r="A87" s="34">
        <v>63</v>
      </c>
      <c r="B87" s="34">
        <v>35.059563594866276</v>
      </c>
      <c r="C87" s="34">
        <v>0.36043640513372566</v>
      </c>
    </row>
    <row r="88" spans="1:3" x14ac:dyDescent="0.45">
      <c r="A88" s="34">
        <v>64</v>
      </c>
      <c r="B88" s="34">
        <v>36.085463932776221</v>
      </c>
      <c r="C88" s="34">
        <v>-5.463932776223146E-3</v>
      </c>
    </row>
    <row r="89" spans="1:3" x14ac:dyDescent="0.45">
      <c r="A89" s="34">
        <v>65</v>
      </c>
      <c r="B89" s="34">
        <v>37.203580031397181</v>
      </c>
      <c r="C89" s="34">
        <v>-0.69358003139718249</v>
      </c>
    </row>
    <row r="90" spans="1:3" x14ac:dyDescent="0.45">
      <c r="A90" s="34">
        <v>66</v>
      </c>
      <c r="B90" s="34">
        <v>35.901032411354208</v>
      </c>
      <c r="C90" s="34">
        <v>-0.76103241135420774</v>
      </c>
    </row>
    <row r="91" spans="1:3" x14ac:dyDescent="0.45">
      <c r="A91" s="34">
        <v>67</v>
      </c>
      <c r="B91" s="34">
        <v>36.990331084752974</v>
      </c>
      <c r="C91" s="34">
        <v>1.969668915247027</v>
      </c>
    </row>
    <row r="92" spans="1:3" x14ac:dyDescent="0.45">
      <c r="A92" s="34">
        <v>68</v>
      </c>
      <c r="B92" s="34">
        <v>38.402384920640259</v>
      </c>
      <c r="C92" s="34">
        <v>-0.3423849206402565</v>
      </c>
    </row>
    <row r="93" spans="1:3" x14ac:dyDescent="0.45">
      <c r="A93" s="34">
        <v>69</v>
      </c>
      <c r="B93" s="34">
        <v>35.808816650643209</v>
      </c>
      <c r="C93" s="34">
        <v>0.42118334935678803</v>
      </c>
    </row>
    <row r="94" spans="1:3" x14ac:dyDescent="0.45">
      <c r="A94" s="34">
        <v>70</v>
      </c>
      <c r="B94" s="34">
        <v>35.468771033021369</v>
      </c>
      <c r="C94" s="34">
        <v>0.41122896697863354</v>
      </c>
    </row>
    <row r="95" spans="1:3" x14ac:dyDescent="0.45">
      <c r="A95" s="34">
        <v>71</v>
      </c>
      <c r="B95" s="34">
        <v>34.857841618310957</v>
      </c>
      <c r="C95" s="34">
        <v>1.3721583816890401</v>
      </c>
    </row>
    <row r="96" spans="1:3" x14ac:dyDescent="0.45">
      <c r="A96" s="34">
        <v>72</v>
      </c>
      <c r="B96" s="34">
        <v>35.111434960266223</v>
      </c>
      <c r="C96" s="34">
        <v>1.9085650397337801</v>
      </c>
    </row>
    <row r="97" spans="1:3" x14ac:dyDescent="0.45">
      <c r="A97" s="34">
        <v>73</v>
      </c>
      <c r="B97" s="34">
        <v>34.25843917368941</v>
      </c>
      <c r="C97" s="34">
        <v>2.3915608263105881</v>
      </c>
    </row>
    <row r="98" spans="1:3" x14ac:dyDescent="0.45">
      <c r="A98" s="34">
        <v>74</v>
      </c>
      <c r="B98" s="34">
        <v>39.704932540683217</v>
      </c>
      <c r="C98" s="34">
        <v>-0.79493254068322017</v>
      </c>
    </row>
    <row r="99" spans="1:3" x14ac:dyDescent="0.45">
      <c r="A99" s="34">
        <v>75</v>
      </c>
      <c r="B99" s="34">
        <v>39.710696025727657</v>
      </c>
      <c r="C99" s="34">
        <v>-2.2206960257276549</v>
      </c>
    </row>
    <row r="100" spans="1:3" x14ac:dyDescent="0.45">
      <c r="A100" s="34">
        <v>76</v>
      </c>
      <c r="B100" s="34">
        <v>38.448492800995759</v>
      </c>
      <c r="C100" s="34">
        <v>-0.18849280099576049</v>
      </c>
    </row>
    <row r="101" spans="1:3" x14ac:dyDescent="0.45">
      <c r="A101" s="34">
        <v>77</v>
      </c>
      <c r="B101" s="34">
        <v>36.085463932776221</v>
      </c>
      <c r="C101" s="34">
        <v>2.6645360672237786</v>
      </c>
    </row>
    <row r="102" spans="1:3" x14ac:dyDescent="0.45">
      <c r="A102" s="34">
        <v>78</v>
      </c>
      <c r="B102" s="34">
        <v>35.687783464710009</v>
      </c>
      <c r="C102" s="34">
        <v>3.8122165352899913</v>
      </c>
    </row>
    <row r="103" spans="1:3" x14ac:dyDescent="0.45">
      <c r="A103" s="34">
        <v>79</v>
      </c>
      <c r="B103" s="34">
        <v>37.238160941663807</v>
      </c>
      <c r="C103" s="34">
        <v>1.4718390583361938</v>
      </c>
    </row>
    <row r="104" spans="1:3" x14ac:dyDescent="0.45">
      <c r="A104" s="34">
        <v>80</v>
      </c>
      <c r="B104" s="34">
        <v>35.716600889932202</v>
      </c>
      <c r="C104" s="34">
        <v>2.6633991100678003</v>
      </c>
    </row>
    <row r="105" spans="1:3" x14ac:dyDescent="0.45">
      <c r="A105" s="34">
        <v>81</v>
      </c>
      <c r="B105" s="34">
        <v>37.589733529374513</v>
      </c>
      <c r="C105" s="34">
        <v>1.6002664706254848</v>
      </c>
    </row>
    <row r="106" spans="1:3" x14ac:dyDescent="0.45">
      <c r="A106" s="34">
        <v>82</v>
      </c>
      <c r="B106" s="34">
        <v>36.125808328087288</v>
      </c>
      <c r="C106" s="34">
        <v>3.1041916719127087</v>
      </c>
    </row>
    <row r="107" spans="1:3" x14ac:dyDescent="0.45">
      <c r="A107" s="34">
        <v>83</v>
      </c>
      <c r="B107" s="34">
        <v>35.877978471176462</v>
      </c>
      <c r="C107" s="34">
        <v>3.3520215288235349</v>
      </c>
    </row>
    <row r="108" spans="1:3" x14ac:dyDescent="0.45">
      <c r="A108" s="34">
        <v>84</v>
      </c>
      <c r="B108" s="34">
        <v>36.310239849509301</v>
      </c>
      <c r="C108" s="34">
        <v>3.6697601504906956</v>
      </c>
    </row>
    <row r="109" spans="1:3" x14ac:dyDescent="0.45">
      <c r="A109" s="34">
        <v>85</v>
      </c>
      <c r="B109" s="34">
        <v>37.39953852290806</v>
      </c>
      <c r="C109" s="34">
        <v>2.8704614770919434</v>
      </c>
    </row>
    <row r="110" spans="1:3" x14ac:dyDescent="0.45">
      <c r="A110" s="34">
        <v>86</v>
      </c>
      <c r="B110" s="34">
        <v>37.537862163974573</v>
      </c>
      <c r="C110" s="34">
        <v>2.0221378360254292</v>
      </c>
    </row>
    <row r="111" spans="1:3" x14ac:dyDescent="0.45">
      <c r="A111" s="34">
        <v>87</v>
      </c>
      <c r="B111" s="34">
        <v>38.782774933573158</v>
      </c>
      <c r="C111" s="34">
        <v>1.2372250664268449</v>
      </c>
    </row>
    <row r="112" spans="1:3" x14ac:dyDescent="0.45">
      <c r="A112" s="34">
        <v>88</v>
      </c>
      <c r="B112" s="34">
        <v>39.72798648086097</v>
      </c>
      <c r="C112" s="34">
        <v>0.20201351913902954</v>
      </c>
    </row>
    <row r="113" spans="1:3" x14ac:dyDescent="0.45">
      <c r="A113" s="34">
        <v>89</v>
      </c>
      <c r="B113" s="34">
        <v>38.892281149417478</v>
      </c>
      <c r="C113" s="34">
        <v>2.0477188505825197</v>
      </c>
    </row>
    <row r="114" spans="1:3" x14ac:dyDescent="0.45">
      <c r="A114" s="34">
        <v>90</v>
      </c>
      <c r="B114" s="34">
        <v>39.099190262512799</v>
      </c>
      <c r="C114" s="34">
        <v>1.450809737487198</v>
      </c>
    </row>
    <row r="115" spans="1:3" x14ac:dyDescent="0.45">
      <c r="A115" s="34">
        <v>91</v>
      </c>
      <c r="B115" s="34">
        <v>37.849090356374219</v>
      </c>
      <c r="C115" s="34">
        <v>3.8009096436257792</v>
      </c>
    </row>
    <row r="116" spans="1:3" x14ac:dyDescent="0.45">
      <c r="A116" s="34">
        <v>92</v>
      </c>
      <c r="B116" s="34">
        <v>37.566103240692314</v>
      </c>
      <c r="C116" s="34">
        <v>3.213896759307687</v>
      </c>
    </row>
    <row r="117" spans="1:3" x14ac:dyDescent="0.45">
      <c r="A117" s="34">
        <v>93</v>
      </c>
      <c r="B117" s="34">
        <v>38.200662944084925</v>
      </c>
      <c r="C117" s="34">
        <v>0.77933705591507163</v>
      </c>
    </row>
    <row r="118" spans="1:3" x14ac:dyDescent="0.45">
      <c r="A118" s="34">
        <v>94</v>
      </c>
      <c r="B118" s="34">
        <v>38.128619381029452</v>
      </c>
      <c r="C118" s="34">
        <v>2.371380618970548</v>
      </c>
    </row>
    <row r="119" spans="1:3" x14ac:dyDescent="0.45">
      <c r="A119" s="34">
        <v>95</v>
      </c>
      <c r="B119" s="34">
        <v>38.704967885473245</v>
      </c>
      <c r="C119" s="34">
        <v>1.6050321145267574</v>
      </c>
    </row>
    <row r="120" spans="1:3" x14ac:dyDescent="0.45">
      <c r="A120" s="34">
        <v>96</v>
      </c>
      <c r="B120" s="34">
        <v>37.653708213367779</v>
      </c>
      <c r="C120" s="34">
        <v>1.9362917866322249</v>
      </c>
    </row>
    <row r="121" spans="1:3" x14ac:dyDescent="0.45">
      <c r="A121" s="34">
        <v>97</v>
      </c>
      <c r="B121" s="34">
        <v>38.874990694284165</v>
      </c>
      <c r="C121" s="34">
        <v>0.91500930571583439</v>
      </c>
    </row>
    <row r="122" spans="1:3" x14ac:dyDescent="0.45">
      <c r="A122" s="34">
        <v>98</v>
      </c>
      <c r="B122" s="34">
        <v>38.489413544811271</v>
      </c>
      <c r="C122" s="34">
        <v>1.3905864551887319</v>
      </c>
    </row>
    <row r="123" spans="1:3" x14ac:dyDescent="0.45">
      <c r="A123" s="34">
        <v>99</v>
      </c>
      <c r="B123" s="34">
        <v>39.027723047961771</v>
      </c>
      <c r="C123" s="34">
        <v>1.5122769520382278</v>
      </c>
    </row>
    <row r="124" spans="1:3" ht="14.65" thickBot="1" x14ac:dyDescent="0.5">
      <c r="A124" s="35">
        <v>100</v>
      </c>
      <c r="B124" s="35">
        <v>37.555152619107886</v>
      </c>
      <c r="C124" s="35">
        <v>3.1348473808921113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The Winner</vt:lpstr>
      <vt:lpstr>Team Class Winner</vt:lpstr>
      <vt:lpstr>Mountain Class Winner</vt:lpstr>
      <vt:lpstr>Points Class Winner</vt:lpstr>
      <vt:lpstr>The Race</vt:lpstr>
      <vt:lpstr>Sheet2</vt:lpstr>
      <vt:lpstr>Visualizations</vt:lpstr>
      <vt:lpstr>Linear Regression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 Murray</dc:creator>
  <cp:keywords/>
  <dc:description/>
  <cp:lastModifiedBy>Douglas Van Horn</cp:lastModifiedBy>
  <cp:revision/>
  <dcterms:created xsi:type="dcterms:W3CDTF">2017-07-06T09:38:25Z</dcterms:created>
  <dcterms:modified xsi:type="dcterms:W3CDTF">2022-03-17T22:57:39Z</dcterms:modified>
  <cp:category/>
  <cp:contentStatus/>
</cp:coreProperties>
</file>