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 Duran Cerdas\Codigo\Java Projects\EVISA TCU\Software EVISA version Johan\excel\"/>
    </mc:Choice>
  </mc:AlternateContent>
  <bookViews>
    <workbookView xWindow="0" yWindow="0" windowWidth="15360" windowHeight="7530" tabRatio="656" activeTab="1"/>
  </bookViews>
  <sheets>
    <sheet name="Base Grande" sheetId="2" r:id="rId1"/>
    <sheet name="Referir al hospital" sheetId="5" r:id="rId2"/>
    <sheet name="División Sectorial" sheetId="10" r:id="rId3"/>
    <sheet name="Sheet1" sheetId="11" r:id="rId4"/>
  </sheets>
  <definedNames>
    <definedName name="_xlnm._FilterDatabase" localSheetId="0" hidden="1">'Base Grande'!$A$1:$Z$219</definedName>
    <definedName name="_xlnm._FilterDatabase" localSheetId="1" hidden="1">'Referir al hospital'!$A$1:$Y$25</definedName>
  </definedNames>
  <calcPr calcId="171027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0" i="2" l="1"/>
  <c r="R5" i="2"/>
  <c r="B5" i="10"/>
  <c r="B173" i="10"/>
  <c r="S16" i="10" l="1"/>
  <c r="S6" i="10"/>
  <c r="T10" i="5"/>
  <c r="T17" i="5"/>
  <c r="T23" i="5"/>
  <c r="T43" i="5"/>
  <c r="T44" i="5"/>
  <c r="T45" i="5"/>
  <c r="T47" i="5"/>
  <c r="T48" i="5"/>
  <c r="T49" i="5"/>
  <c r="T51" i="5"/>
  <c r="T56" i="5"/>
  <c r="T57" i="5"/>
  <c r="T62" i="5"/>
  <c r="T63" i="5"/>
  <c r="T65" i="5"/>
  <c r="T69" i="5"/>
  <c r="T70" i="5"/>
  <c r="T74" i="5"/>
  <c r="T76" i="5"/>
  <c r="T78" i="5"/>
  <c r="T79" i="5"/>
  <c r="T81" i="5"/>
  <c r="T82" i="5"/>
  <c r="T84" i="5"/>
  <c r="T86" i="5"/>
  <c r="T87" i="5"/>
  <c r="T92" i="5"/>
  <c r="T93" i="5"/>
  <c r="T94" i="5"/>
  <c r="T97" i="5"/>
  <c r="T99" i="5"/>
  <c r="T100" i="5"/>
  <c r="T105" i="5"/>
  <c r="T107" i="5"/>
  <c r="T108" i="5"/>
  <c r="T109" i="5"/>
  <c r="T111" i="5"/>
  <c r="T113" i="5"/>
  <c r="T114" i="5"/>
  <c r="T115" i="5"/>
  <c r="T120" i="5"/>
  <c r="T127" i="5"/>
  <c r="D3" i="5"/>
  <c r="B2" i="2"/>
  <c r="U122" i="2"/>
  <c r="U123" i="2"/>
  <c r="U124" i="2"/>
  <c r="R122" i="2"/>
  <c r="S122" i="2" s="1"/>
  <c r="R123" i="2"/>
  <c r="S123" i="2" s="1"/>
  <c r="B209" i="10" l="1"/>
  <c r="B200" i="10"/>
  <c r="B190" i="10"/>
  <c r="B181" i="10"/>
  <c r="R191" i="10"/>
  <c r="S191" i="10" s="1"/>
  <c r="U191" i="10"/>
  <c r="B115" i="10"/>
  <c r="B103" i="10"/>
  <c r="R105" i="10"/>
  <c r="S105" i="10" s="1"/>
  <c r="U105" i="10"/>
  <c r="B36" i="10"/>
  <c r="B47" i="10"/>
  <c r="Q82" i="5"/>
  <c r="R82" i="5" s="1"/>
  <c r="Q47" i="5"/>
  <c r="R47" i="5" s="1"/>
  <c r="U297" i="10"/>
  <c r="R297" i="10"/>
  <c r="S297" i="10" s="1"/>
  <c r="U294" i="10"/>
  <c r="R294" i="10"/>
  <c r="S294" i="10" s="1"/>
  <c r="U292" i="10"/>
  <c r="R292" i="10"/>
  <c r="S292" i="10" s="1"/>
  <c r="U293" i="10"/>
  <c r="R293" i="10"/>
  <c r="S293" i="10" s="1"/>
  <c r="B290" i="10"/>
  <c r="U286" i="10"/>
  <c r="R286" i="10"/>
  <c r="S286" i="10" s="1"/>
  <c r="B282" i="10"/>
  <c r="U278" i="10"/>
  <c r="R278" i="10"/>
  <c r="S278" i="10" s="1"/>
  <c r="U273" i="10"/>
  <c r="R273" i="10"/>
  <c r="S273" i="10" s="1"/>
  <c r="U279" i="10"/>
  <c r="R279" i="10"/>
  <c r="S279" i="10" s="1"/>
  <c r="U277" i="10"/>
  <c r="R277" i="10"/>
  <c r="S277" i="10" s="1"/>
  <c r="B271" i="10"/>
  <c r="U268" i="10"/>
  <c r="R268" i="10"/>
  <c r="S268" i="10" s="1"/>
  <c r="U269" i="10"/>
  <c r="R269" i="10"/>
  <c r="S269" i="10" s="1"/>
  <c r="U266" i="10"/>
  <c r="R266" i="10"/>
  <c r="S266" i="10" s="1"/>
  <c r="B260" i="10"/>
  <c r="U253" i="10"/>
  <c r="R253" i="10"/>
  <c r="S253" i="10" s="1"/>
  <c r="U255" i="10"/>
  <c r="R255" i="10"/>
  <c r="S255" i="10" s="1"/>
  <c r="U254" i="10"/>
  <c r="R254" i="10"/>
  <c r="S254" i="10" s="1"/>
  <c r="U252" i="10"/>
  <c r="R252" i="10"/>
  <c r="S252" i="10" s="1"/>
  <c r="B250" i="10"/>
  <c r="U248" i="10"/>
  <c r="R248" i="10"/>
  <c r="S248" i="10" s="1"/>
  <c r="U247" i="10"/>
  <c r="R247" i="10"/>
  <c r="S247" i="10" s="1"/>
  <c r="B240" i="10"/>
  <c r="U230" i="10"/>
  <c r="R230" i="10"/>
  <c r="S230" i="10" s="1"/>
  <c r="B228" i="10"/>
  <c r="U222" i="10"/>
  <c r="R222" i="10"/>
  <c r="S222" i="10" s="1"/>
  <c r="U221" i="10"/>
  <c r="R221" i="10"/>
  <c r="S221" i="10" s="1"/>
  <c r="B218" i="10"/>
  <c r="U216" i="10"/>
  <c r="R216" i="10"/>
  <c r="S216" i="10" s="1"/>
  <c r="U214" i="10"/>
  <c r="R214" i="10"/>
  <c r="S214" i="10" s="1"/>
  <c r="U211" i="10"/>
  <c r="R211" i="10"/>
  <c r="S211" i="10" s="1"/>
  <c r="U207" i="10"/>
  <c r="R207" i="10"/>
  <c r="S207" i="10" s="1"/>
  <c r="U206" i="10"/>
  <c r="R206" i="10"/>
  <c r="S206" i="10" s="1"/>
  <c r="U193" i="10"/>
  <c r="R193" i="10"/>
  <c r="S193" i="10" s="1"/>
  <c r="U183" i="10"/>
  <c r="R183" i="10"/>
  <c r="S183" i="10" s="1"/>
  <c r="U188" i="10"/>
  <c r="R188" i="10"/>
  <c r="S188" i="10" s="1"/>
  <c r="U192" i="10"/>
  <c r="R192" i="10"/>
  <c r="S192" i="10" s="1"/>
  <c r="U195" i="10"/>
  <c r="R195" i="10"/>
  <c r="S195" i="10" s="1"/>
  <c r="U186" i="10"/>
  <c r="R186" i="10"/>
  <c r="S186" i="10" s="1"/>
  <c r="U187" i="10"/>
  <c r="R187" i="10"/>
  <c r="S187" i="10" s="1"/>
  <c r="U198" i="10"/>
  <c r="R198" i="10"/>
  <c r="S198" i="10" s="1"/>
  <c r="U185" i="10"/>
  <c r="R185" i="10"/>
  <c r="S185" i="10" s="1"/>
  <c r="U182" i="10"/>
  <c r="R182" i="10"/>
  <c r="S182" i="10" s="1"/>
  <c r="U174" i="10"/>
  <c r="R174" i="10"/>
  <c r="S174" i="10" s="1"/>
  <c r="U176" i="10"/>
  <c r="R176" i="10"/>
  <c r="S176" i="10" s="1"/>
  <c r="U175" i="10"/>
  <c r="R175" i="10"/>
  <c r="S175" i="10" s="1"/>
  <c r="U177" i="10"/>
  <c r="R177" i="10"/>
  <c r="S177" i="10" s="1"/>
  <c r="U178" i="10"/>
  <c r="R178" i="10"/>
  <c r="S178" i="10" s="1"/>
  <c r="U179" i="10"/>
  <c r="R179" i="10"/>
  <c r="S179" i="10" s="1"/>
  <c r="U166" i="10"/>
  <c r="R166" i="10"/>
  <c r="S166" i="10" s="1"/>
  <c r="U169" i="10"/>
  <c r="R169" i="10"/>
  <c r="S169" i="10" s="1"/>
  <c r="U170" i="10"/>
  <c r="R170" i="10"/>
  <c r="S170" i="10" s="1"/>
  <c r="U168" i="10"/>
  <c r="R168" i="10"/>
  <c r="S168" i="10" s="1"/>
  <c r="U164" i="10"/>
  <c r="R164" i="10"/>
  <c r="S164" i="10" s="1"/>
  <c r="U167" i="10"/>
  <c r="R167" i="10"/>
  <c r="S167" i="10" s="1"/>
  <c r="U165" i="10"/>
  <c r="R165" i="10"/>
  <c r="S165" i="10" s="1"/>
  <c r="U171" i="10"/>
  <c r="R171" i="10"/>
  <c r="S171" i="10" s="1"/>
  <c r="U163" i="10"/>
  <c r="R163" i="10"/>
  <c r="S163" i="10" s="1"/>
  <c r="B162" i="10"/>
  <c r="U157" i="10"/>
  <c r="R157" i="10"/>
  <c r="S157" i="10" s="1"/>
  <c r="U154" i="10"/>
  <c r="R154" i="10"/>
  <c r="S154" i="10" s="1"/>
  <c r="B153" i="10"/>
  <c r="U151" i="10"/>
  <c r="R151" i="10"/>
  <c r="S151" i="10" s="1"/>
  <c r="U149" i="10"/>
  <c r="R149" i="10"/>
  <c r="S149" i="10" s="1"/>
  <c r="U147" i="10"/>
  <c r="R147" i="10"/>
  <c r="S147" i="10" s="1"/>
  <c r="U146" i="10"/>
  <c r="R146" i="10"/>
  <c r="S146" i="10" s="1"/>
  <c r="B144" i="10"/>
  <c r="U141" i="10"/>
  <c r="R141" i="10"/>
  <c r="S141" i="10" s="1"/>
  <c r="U140" i="10"/>
  <c r="R140" i="10"/>
  <c r="S140" i="10" s="1"/>
  <c r="U138" i="10"/>
  <c r="R138" i="10"/>
  <c r="S138" i="10" s="1"/>
  <c r="U139" i="10"/>
  <c r="R139" i="10"/>
  <c r="S139" i="10" s="1"/>
  <c r="U136" i="10"/>
  <c r="R136" i="10"/>
  <c r="S136" i="10" s="1"/>
  <c r="B135" i="10"/>
  <c r="U131" i="10"/>
  <c r="R131" i="10"/>
  <c r="S131" i="10" s="1"/>
  <c r="B126" i="10"/>
  <c r="U113" i="10"/>
  <c r="R113" i="10"/>
  <c r="S113" i="10" s="1"/>
  <c r="U124" i="10"/>
  <c r="R124" i="10"/>
  <c r="S124" i="10" s="1"/>
  <c r="U119" i="10"/>
  <c r="R119" i="10"/>
  <c r="S119" i="10" s="1"/>
  <c r="U108" i="10"/>
  <c r="R108" i="10"/>
  <c r="S108" i="10" s="1"/>
  <c r="U106" i="10"/>
  <c r="R106" i="10"/>
  <c r="S106" i="10" s="1"/>
  <c r="U121" i="10"/>
  <c r="R121" i="10"/>
  <c r="S121" i="10" s="1"/>
  <c r="U120" i="10"/>
  <c r="R120" i="10"/>
  <c r="S120" i="10" s="1"/>
  <c r="U104" i="10"/>
  <c r="R104" i="10"/>
  <c r="S104" i="10" s="1"/>
  <c r="U100" i="10"/>
  <c r="R100" i="10"/>
  <c r="S100" i="10" s="1"/>
  <c r="U99" i="10"/>
  <c r="R99" i="10"/>
  <c r="S99" i="10" s="1"/>
  <c r="U98" i="10"/>
  <c r="R98" i="10"/>
  <c r="S98" i="10" s="1"/>
  <c r="U96" i="10"/>
  <c r="R96" i="10"/>
  <c r="S96" i="10" s="1"/>
  <c r="U97" i="10"/>
  <c r="R97" i="10"/>
  <c r="S97" i="10" s="1"/>
  <c r="U94" i="10"/>
  <c r="R94" i="10"/>
  <c r="S94" i="10" s="1"/>
  <c r="U93" i="10"/>
  <c r="R93" i="10"/>
  <c r="S93" i="10" s="1"/>
  <c r="B92" i="10"/>
  <c r="U89" i="10"/>
  <c r="R89" i="10"/>
  <c r="S89" i="10" s="1"/>
  <c r="U90" i="10"/>
  <c r="R90" i="10"/>
  <c r="S90" i="10" s="1"/>
  <c r="U88" i="10"/>
  <c r="R88" i="10"/>
  <c r="S88" i="10" s="1"/>
  <c r="B83" i="10"/>
  <c r="U81" i="10"/>
  <c r="R81" i="10"/>
  <c r="S81" i="10" s="1"/>
  <c r="B76" i="10"/>
  <c r="U71" i="10"/>
  <c r="R71" i="10"/>
  <c r="S71" i="10" s="1"/>
  <c r="U70" i="10"/>
  <c r="R70" i="10"/>
  <c r="S70" i="10" s="1"/>
  <c r="U73" i="10"/>
  <c r="R73" i="10"/>
  <c r="S73" i="10" s="1"/>
  <c r="U72" i="10"/>
  <c r="R72" i="10"/>
  <c r="S72" i="10" s="1"/>
  <c r="U68" i="10"/>
  <c r="R68" i="10"/>
  <c r="S68" i="10" s="1"/>
  <c r="B67" i="10"/>
  <c r="U63" i="10"/>
  <c r="R63" i="10"/>
  <c r="S63" i="10" s="1"/>
  <c r="U58" i="10"/>
  <c r="R58" i="10"/>
  <c r="S58" i="10" s="1"/>
  <c r="U57" i="10"/>
  <c r="R57" i="10"/>
  <c r="S57" i="10" s="1"/>
  <c r="U65" i="10"/>
  <c r="R65" i="10"/>
  <c r="S65" i="10" s="1"/>
  <c r="U60" i="10"/>
  <c r="R60" i="10"/>
  <c r="S60" i="10" s="1"/>
  <c r="B56" i="10"/>
  <c r="U50" i="10"/>
  <c r="R50" i="10"/>
  <c r="S50" i="10" s="1"/>
  <c r="U38" i="10"/>
  <c r="R38" i="10"/>
  <c r="S38" i="10" s="1"/>
  <c r="U31" i="10"/>
  <c r="R31" i="10"/>
  <c r="S31" i="10" s="1"/>
  <c r="U34" i="10"/>
  <c r="R34" i="10"/>
  <c r="S34" i="10" s="1"/>
  <c r="U33" i="10"/>
  <c r="R33" i="10"/>
  <c r="S33" i="10" s="1"/>
  <c r="U29" i="10"/>
  <c r="R29" i="10"/>
  <c r="S29" i="10" s="1"/>
  <c r="U30" i="10"/>
  <c r="R30" i="10"/>
  <c r="S30" i="10" s="1"/>
  <c r="U28" i="10"/>
  <c r="R28" i="10"/>
  <c r="S28" i="10" s="1"/>
  <c r="U22" i="10"/>
  <c r="R22" i="10"/>
  <c r="S22" i="10" s="1"/>
  <c r="U19" i="10"/>
  <c r="R19" i="10"/>
  <c r="S19" i="10" s="1"/>
  <c r="U25" i="10"/>
  <c r="R25" i="10"/>
  <c r="S25" i="10" s="1"/>
  <c r="U23" i="10"/>
  <c r="R23" i="10"/>
  <c r="S23" i="10" s="1"/>
  <c r="B18" i="10"/>
  <c r="U12" i="10"/>
  <c r="R12" i="10"/>
  <c r="S12" i="10" s="1"/>
  <c r="U9" i="10"/>
  <c r="R9" i="10"/>
  <c r="S9" i="10" s="1"/>
  <c r="U13" i="10"/>
  <c r="R13" i="10"/>
  <c r="S13" i="10" s="1"/>
  <c r="U15" i="10"/>
  <c r="R15" i="10"/>
  <c r="S15" i="10" s="1"/>
  <c r="U11" i="10"/>
  <c r="R11" i="10"/>
  <c r="S11" i="10" s="1"/>
  <c r="U7" i="10"/>
  <c r="R7" i="10"/>
  <c r="S7" i="10" s="1"/>
  <c r="U10" i="10"/>
  <c r="R10" i="10"/>
  <c r="S10" i="10" s="1"/>
  <c r="U14" i="10"/>
  <c r="R14" i="10"/>
  <c r="S14" i="10" s="1"/>
  <c r="U8" i="10"/>
  <c r="R8" i="10"/>
  <c r="S8" i="10" s="1"/>
  <c r="R106" i="2"/>
  <c r="S106" i="2" s="1"/>
  <c r="U106" i="2"/>
  <c r="R80" i="2"/>
  <c r="S80" i="2" s="1"/>
  <c r="U80" i="2"/>
  <c r="B2" i="10" l="1"/>
  <c r="U81" i="2"/>
  <c r="R81" i="2"/>
  <c r="U299" i="2"/>
  <c r="R299" i="2"/>
  <c r="U53" i="2"/>
  <c r="R53" i="2"/>
  <c r="U73" i="2"/>
  <c r="R73" i="2"/>
  <c r="U57" i="2" l="1"/>
  <c r="R57" i="2"/>
  <c r="S57" i="2" s="1"/>
  <c r="U56" i="2"/>
  <c r="R56" i="2"/>
  <c r="S56" i="2" s="1"/>
  <c r="U242" i="2"/>
  <c r="R242" i="2"/>
  <c r="U156" i="2"/>
  <c r="R156" i="2"/>
  <c r="S156" i="2" s="1"/>
  <c r="R189" i="2"/>
  <c r="S189" i="2" s="1"/>
  <c r="S242" i="2"/>
  <c r="S73" i="2"/>
  <c r="S53" i="2"/>
  <c r="S299" i="2"/>
  <c r="S81" i="2"/>
  <c r="Q76" i="5"/>
  <c r="R76" i="5" s="1"/>
  <c r="D2" i="5" l="1"/>
  <c r="Q62" i="5" l="1"/>
  <c r="R62" i="5" s="1"/>
  <c r="Q108" i="5"/>
  <c r="R108" i="5" s="1"/>
  <c r="Q84" i="5"/>
  <c r="R84" i="5" s="1"/>
  <c r="Q120" i="5"/>
  <c r="R120" i="5" s="1"/>
  <c r="R172" i="2" l="1"/>
  <c r="S172" i="2" s="1"/>
  <c r="R195" i="2"/>
  <c r="R117" i="2"/>
  <c r="S117" i="2" s="1"/>
  <c r="R309" i="2"/>
  <c r="S309" i="2" s="1"/>
  <c r="R116" i="2"/>
  <c r="S116" i="2" s="1"/>
  <c r="R244" i="2"/>
  <c r="S244" i="2" s="1"/>
  <c r="R261" i="2"/>
  <c r="S261" i="2" s="1"/>
  <c r="S195" i="2"/>
  <c r="R136" i="2"/>
  <c r="S136" i="2" s="1"/>
  <c r="U136" i="2"/>
  <c r="U172" i="2"/>
  <c r="U195" i="2"/>
  <c r="U117" i="2"/>
  <c r="U309" i="2"/>
  <c r="U116" i="2"/>
  <c r="U244" i="2"/>
  <c r="U261" i="2"/>
  <c r="U189" i="2"/>
  <c r="U220" i="2"/>
  <c r="R220" i="2"/>
  <c r="S220" i="2" s="1"/>
  <c r="R107" i="2"/>
  <c r="S107" i="2" s="1"/>
  <c r="U107" i="2"/>
  <c r="R67" i="2"/>
  <c r="S67" i="2" s="1"/>
  <c r="U67" i="2"/>
  <c r="R60" i="2"/>
  <c r="S60" i="2" s="1"/>
  <c r="U60" i="2"/>
  <c r="U219" i="2"/>
  <c r="R219" i="2"/>
  <c r="S219" i="2" s="1"/>
  <c r="U185" i="2"/>
  <c r="R185" i="2"/>
  <c r="S185" i="2" s="1"/>
  <c r="U87" i="2"/>
  <c r="R87" i="2"/>
  <c r="S87" i="2" s="1"/>
  <c r="R291" i="2"/>
  <c r="S291" i="2" s="1"/>
  <c r="U291" i="2"/>
  <c r="U154" i="2"/>
  <c r="R154" i="2"/>
  <c r="S154" i="2" s="1"/>
  <c r="U308" i="2" l="1"/>
  <c r="U241" i="2"/>
  <c r="R308" i="2"/>
  <c r="S308" i="2" s="1"/>
  <c r="R241" i="2"/>
  <c r="S241" i="2" s="1"/>
  <c r="Q17" i="5" l="1"/>
  <c r="R17" i="5" s="1"/>
  <c r="Q23" i="5"/>
  <c r="R23" i="5" s="1"/>
  <c r="Q41" i="5"/>
  <c r="R41" i="5" s="1"/>
  <c r="Q69" i="5"/>
  <c r="R69" i="5" s="1"/>
  <c r="Q65" i="5"/>
  <c r="R65" i="5" s="1"/>
  <c r="Q99" i="5"/>
  <c r="R99" i="5" s="1"/>
  <c r="Q81" i="5"/>
  <c r="R81" i="5" s="1"/>
  <c r="Q94" i="5"/>
  <c r="R94" i="5" s="1"/>
  <c r="Q100" i="5"/>
  <c r="R100" i="5" s="1"/>
  <c r="Q92" i="5"/>
  <c r="R92" i="5" s="1"/>
  <c r="U200" i="2" l="1"/>
  <c r="R200" i="2"/>
  <c r="S200" i="2" s="1"/>
  <c r="U130" i="2"/>
  <c r="R130" i="2"/>
  <c r="S130" i="2" s="1"/>
  <c r="U282" i="2"/>
  <c r="R282" i="2"/>
  <c r="S282" i="2" s="1"/>
  <c r="U29" i="2"/>
  <c r="R29" i="2"/>
  <c r="S29" i="2" s="1"/>
  <c r="U169" i="2"/>
  <c r="R169" i="2"/>
  <c r="S169" i="2" s="1"/>
  <c r="U188" i="2"/>
  <c r="R188" i="2"/>
  <c r="S188" i="2" s="1"/>
  <c r="U140" i="2"/>
  <c r="R140" i="2"/>
  <c r="S140" i="2" s="1"/>
  <c r="U245" i="2"/>
  <c r="R245" i="2"/>
  <c r="S245" i="2" s="1"/>
  <c r="U162" i="2"/>
  <c r="R162" i="2"/>
  <c r="S162" i="2" s="1"/>
  <c r="U187" i="2"/>
  <c r="R187" i="2"/>
  <c r="S187" i="2" s="1"/>
  <c r="U89" i="2"/>
  <c r="R89" i="2"/>
  <c r="S89" i="2" s="1"/>
  <c r="U230" i="2"/>
  <c r="R230" i="2"/>
  <c r="S230" i="2" s="1"/>
  <c r="U306" i="2"/>
  <c r="R306" i="2"/>
  <c r="S306" i="2" s="1"/>
  <c r="U114" i="2"/>
  <c r="R114" i="2"/>
  <c r="S114" i="2" s="1"/>
  <c r="U49" i="2" l="1"/>
  <c r="R49" i="2"/>
  <c r="S49" i="2" s="1"/>
  <c r="U194" i="2"/>
  <c r="R194" i="2"/>
  <c r="S194" i="2" s="1"/>
  <c r="U218" i="2"/>
  <c r="R218" i="2"/>
  <c r="S218" i="2" s="1"/>
  <c r="U206" i="2"/>
  <c r="R206" i="2"/>
  <c r="S206" i="2" s="1"/>
  <c r="U145" i="2"/>
  <c r="R145" i="2"/>
  <c r="S145" i="2" s="1"/>
  <c r="U212" i="2"/>
  <c r="R212" i="2"/>
  <c r="S212" i="2" s="1"/>
  <c r="U71" i="2"/>
  <c r="R71" i="2"/>
  <c r="S71" i="2" s="1"/>
  <c r="U267" i="2"/>
  <c r="R267" i="2"/>
  <c r="S267" i="2" s="1"/>
  <c r="Q113" i="5"/>
  <c r="R113" i="5" s="1"/>
  <c r="Q111" i="5"/>
  <c r="R111" i="5" s="1"/>
  <c r="Q109" i="5"/>
  <c r="R109" i="5" s="1"/>
  <c r="Q86" i="5"/>
  <c r="R86" i="5" s="1"/>
  <c r="Q97" i="5"/>
  <c r="R97" i="5" s="1"/>
  <c r="Q93" i="5"/>
  <c r="R93" i="5" s="1"/>
  <c r="U54" i="2" l="1"/>
  <c r="R54" i="2"/>
  <c r="S54" i="2" s="1"/>
  <c r="U275" i="2"/>
  <c r="U177" i="2"/>
  <c r="U253" i="2"/>
  <c r="U52" i="2"/>
  <c r="R275" i="2"/>
  <c r="S275" i="2" s="1"/>
  <c r="R177" i="2"/>
  <c r="S177" i="2" s="1"/>
  <c r="R253" i="2"/>
  <c r="S253" i="2" s="1"/>
  <c r="R52" i="2"/>
  <c r="S52" i="2" s="1"/>
  <c r="U164" i="2"/>
  <c r="U209" i="2"/>
  <c r="U201" i="2"/>
  <c r="U158" i="2"/>
  <c r="R164" i="2"/>
  <c r="S164" i="2" s="1"/>
  <c r="R209" i="2"/>
  <c r="S209" i="2" s="1"/>
  <c r="R201" i="2"/>
  <c r="S201" i="2" s="1"/>
  <c r="R158" i="2"/>
  <c r="S158" i="2" s="1"/>
  <c r="U258" i="2"/>
  <c r="U252" i="2"/>
  <c r="R258" i="2"/>
  <c r="S258" i="2" s="1"/>
  <c r="R252" i="2"/>
  <c r="S252" i="2" s="1"/>
  <c r="R50" i="5" l="1"/>
  <c r="R53" i="5"/>
  <c r="R54" i="5"/>
  <c r="R58" i="5"/>
  <c r="R64" i="5"/>
  <c r="R66" i="5"/>
  <c r="R67" i="5"/>
  <c r="R68" i="5"/>
  <c r="R71" i="5"/>
  <c r="R72" i="5"/>
  <c r="R73" i="5"/>
  <c r="R77" i="5"/>
  <c r="R80" i="5"/>
  <c r="R83" i="5"/>
  <c r="R88" i="5"/>
  <c r="R89" i="5"/>
  <c r="R91" i="5"/>
  <c r="R95" i="5"/>
  <c r="R96" i="5"/>
  <c r="R101" i="5"/>
  <c r="R103" i="5"/>
  <c r="R104" i="5"/>
  <c r="R106" i="5"/>
  <c r="R110" i="5"/>
  <c r="R112" i="5"/>
  <c r="R116" i="5"/>
  <c r="R117" i="5"/>
  <c r="R118" i="5"/>
  <c r="R119" i="5"/>
  <c r="R121" i="5"/>
  <c r="R122" i="5"/>
  <c r="R123" i="5"/>
  <c r="R124" i="5"/>
  <c r="R125" i="5"/>
  <c r="R126" i="5"/>
  <c r="R55" i="5"/>
  <c r="R26" i="5"/>
  <c r="R31" i="5"/>
  <c r="Q78" i="5"/>
  <c r="R78" i="5" s="1"/>
  <c r="Q10" i="5"/>
  <c r="R10" i="5" s="1"/>
  <c r="Q15" i="5"/>
  <c r="R15" i="5" s="1"/>
  <c r="T15" i="5"/>
  <c r="Q51" i="5"/>
  <c r="R51" i="5" s="1"/>
  <c r="Q105" i="5"/>
  <c r="R105" i="5" s="1"/>
  <c r="Q115" i="5"/>
  <c r="R115" i="5" s="1"/>
  <c r="Q48" i="5"/>
  <c r="R48" i="5" s="1"/>
  <c r="Q114" i="5"/>
  <c r="R114" i="5" s="1"/>
  <c r="Q56" i="5"/>
  <c r="R56" i="5" s="1"/>
  <c r="Q49" i="5"/>
  <c r="R49" i="5" s="1"/>
  <c r="Q44" i="5"/>
  <c r="R44" i="5" s="1"/>
  <c r="Q63" i="5"/>
  <c r="R63" i="5" s="1"/>
  <c r="Q57" i="5"/>
  <c r="R57" i="5" s="1"/>
  <c r="Q74" i="5"/>
  <c r="R74" i="5" s="1"/>
  <c r="Q87" i="5"/>
  <c r="R87" i="5" s="1"/>
  <c r="Q79" i="5"/>
  <c r="R79" i="5" s="1"/>
  <c r="Q43" i="5"/>
  <c r="R43" i="5" s="1"/>
  <c r="Q107" i="5"/>
  <c r="R107" i="5" s="1"/>
  <c r="Q70" i="5"/>
  <c r="R70" i="5" s="1"/>
  <c r="Q45" i="5"/>
  <c r="R45" i="5" s="1"/>
  <c r="D4" i="5" l="1"/>
  <c r="U51" i="2"/>
  <c r="R51" i="2"/>
  <c r="S51" i="2" s="1"/>
  <c r="U269" i="2"/>
  <c r="R269" i="2"/>
  <c r="S269" i="2" s="1"/>
  <c r="U293" i="2"/>
  <c r="R293" i="2"/>
  <c r="S293" i="2" s="1"/>
  <c r="U82" i="2"/>
  <c r="R82" i="2"/>
  <c r="S82" i="2" s="1"/>
  <c r="U131" i="2"/>
  <c r="R131" i="2"/>
  <c r="S131" i="2" s="1"/>
  <c r="U147" i="2"/>
  <c r="R147" i="2"/>
  <c r="S147" i="2" s="1"/>
  <c r="U273" i="2"/>
  <c r="R273" i="2"/>
  <c r="S273" i="2" s="1"/>
  <c r="U125" i="2"/>
  <c r="R125" i="2"/>
  <c r="S125" i="2" s="1"/>
  <c r="U19" i="2"/>
  <c r="R19" i="2"/>
  <c r="S19" i="2" s="1"/>
  <c r="U9" i="2"/>
  <c r="R9" i="2"/>
  <c r="S9" i="2" s="1"/>
  <c r="U28" i="2"/>
  <c r="R28" i="2"/>
  <c r="S28" i="2" s="1"/>
  <c r="U38" i="2"/>
  <c r="R38" i="2"/>
  <c r="S38" i="2" s="1"/>
  <c r="U243" i="2"/>
  <c r="R243" i="2"/>
  <c r="S243" i="2" s="1"/>
  <c r="U165" i="2"/>
  <c r="R165" i="2"/>
  <c r="S165" i="2" s="1"/>
  <c r="U4" i="2"/>
  <c r="R4" i="2"/>
  <c r="S4" i="2" s="1"/>
  <c r="U90" i="2"/>
  <c r="R90" i="2"/>
  <c r="S90" i="2" s="1"/>
  <c r="U94" i="2"/>
  <c r="R94" i="2"/>
  <c r="S94" i="2" s="1"/>
  <c r="R62" i="2"/>
  <c r="S62" i="2" s="1"/>
  <c r="U62" i="2"/>
  <c r="R204" i="2" l="1"/>
  <c r="S204" i="2" s="1"/>
  <c r="U5" i="2"/>
  <c r="U110" i="2"/>
  <c r="U204" i="2"/>
  <c r="S5" i="2"/>
  <c r="R110" i="2"/>
  <c r="S110" i="2" s="1"/>
  <c r="R134" i="2"/>
  <c r="S134" i="2" s="1"/>
  <c r="U134" i="2"/>
  <c r="R135" i="2"/>
  <c r="S135" i="2" s="1"/>
  <c r="U135" i="2"/>
  <c r="R93" i="2"/>
  <c r="S93" i="2" s="1"/>
  <c r="U93" i="2"/>
  <c r="R119" i="2"/>
  <c r="S119" i="2" s="1"/>
  <c r="U119" i="2"/>
  <c r="P61" i="5" l="1"/>
  <c r="Q61" i="5" s="1"/>
  <c r="R61" i="5" s="1"/>
  <c r="P102" i="5"/>
  <c r="Q102" i="5" s="1"/>
  <c r="R102" i="5" s="1"/>
  <c r="R214" i="2"/>
  <c r="S214" i="2" s="1"/>
  <c r="R133" i="2"/>
  <c r="S133" i="2" s="1"/>
  <c r="R16" i="2"/>
  <c r="S16" i="2" s="1"/>
  <c r="R141" i="2"/>
  <c r="S141" i="2" s="1"/>
  <c r="R128" i="2"/>
  <c r="S128" i="2" s="1"/>
  <c r="R234" i="2"/>
  <c r="S234" i="2" s="1"/>
  <c r="R198" i="2"/>
  <c r="S198" i="2" s="1"/>
  <c r="R18" i="2"/>
  <c r="S18" i="2" s="1"/>
  <c r="U14" i="2" l="1"/>
  <c r="R14" i="2"/>
  <c r="S14" i="2" s="1"/>
  <c r="U13" i="2"/>
  <c r="R13" i="2"/>
  <c r="S13" i="2" s="1"/>
  <c r="U23" i="2"/>
  <c r="R23" i="2"/>
  <c r="S23" i="2" s="1"/>
  <c r="U276" i="2"/>
  <c r="R276" i="2"/>
  <c r="S276" i="2" s="1"/>
  <c r="R95" i="2" l="1"/>
  <c r="S95" i="2" s="1"/>
  <c r="U95" i="2"/>
  <c r="U18" i="2"/>
  <c r="U198" i="2"/>
  <c r="U214" i="2"/>
  <c r="U133" i="2"/>
  <c r="U16" i="2"/>
  <c r="U141" i="2"/>
  <c r="U128" i="2"/>
  <c r="U234" i="2"/>
  <c r="U41" i="2"/>
  <c r="U142" i="2"/>
  <c r="R69" i="2"/>
  <c r="S69" i="2" s="1"/>
  <c r="R298" i="2"/>
  <c r="S298" i="2" s="1"/>
  <c r="R138" i="2"/>
  <c r="S138" i="2" s="1"/>
  <c r="R20" i="2"/>
  <c r="S20" i="2" s="1"/>
  <c r="R22" i="2"/>
  <c r="S22" i="2" s="1"/>
  <c r="R44" i="2"/>
  <c r="S44" i="2" s="1"/>
  <c r="R37" i="2"/>
  <c r="S37" i="2" s="1"/>
  <c r="R250" i="2"/>
  <c r="S250" i="2" s="1"/>
  <c r="R42" i="2"/>
  <c r="S42" i="2" s="1"/>
  <c r="R307" i="2"/>
  <c r="S307" i="2" s="1"/>
  <c r="R143" i="2"/>
  <c r="S143" i="2" s="1"/>
  <c r="R272" i="2"/>
  <c r="S272" i="2" s="1"/>
  <c r="R121" i="2"/>
  <c r="S121" i="2" s="1"/>
  <c r="R274" i="2"/>
  <c r="S274" i="2" s="1"/>
  <c r="R240" i="2"/>
  <c r="S240" i="2" s="1"/>
  <c r="R151" i="2"/>
  <c r="S151" i="2" s="1"/>
  <c r="U129" i="2"/>
  <c r="U235" i="2"/>
  <c r="U305" i="2"/>
  <c r="U182" i="2"/>
  <c r="U295" i="2"/>
  <c r="U270" i="2"/>
  <c r="U294" i="2"/>
  <c r="U233" i="2"/>
  <c r="U61" i="2"/>
  <c r="U69" i="2"/>
  <c r="U298" i="2"/>
  <c r="U138" i="2"/>
  <c r="U20" i="2"/>
  <c r="U22" i="2"/>
  <c r="U44" i="2"/>
  <c r="U37" i="2"/>
  <c r="U250" i="2"/>
  <c r="U42" i="2"/>
  <c r="U307" i="2"/>
  <c r="U143" i="2"/>
  <c r="U272" i="2"/>
  <c r="U121" i="2"/>
  <c r="U274" i="2"/>
  <c r="U240" i="2"/>
  <c r="U151" i="2"/>
  <c r="U83" i="2"/>
  <c r="U111" i="2"/>
  <c r="R111" i="2"/>
  <c r="S111" i="2" s="1"/>
  <c r="R83" i="2"/>
  <c r="S83" i="2" s="1"/>
  <c r="R129" i="2"/>
  <c r="S129" i="2" s="1"/>
  <c r="R235" i="2"/>
  <c r="S235" i="2" s="1"/>
  <c r="R41" i="2"/>
  <c r="S41" i="2" s="1"/>
  <c r="R142" i="2"/>
  <c r="S142" i="2" s="1"/>
  <c r="R305" i="2"/>
  <c r="S305" i="2" s="1"/>
  <c r="R182" i="2"/>
  <c r="S182" i="2" s="1"/>
  <c r="R295" i="2"/>
  <c r="S295" i="2" s="1"/>
  <c r="R270" i="2"/>
  <c r="S270" i="2" s="1"/>
  <c r="R294" i="2"/>
  <c r="S294" i="2" s="1"/>
  <c r="R233" i="2"/>
  <c r="S233" i="2" s="1"/>
  <c r="R61" i="2"/>
  <c r="S61" i="2" s="1"/>
  <c r="U279" i="2" l="1"/>
  <c r="R279" i="2"/>
  <c r="S279" i="2" s="1"/>
  <c r="U66" i="2"/>
  <c r="R66" i="2"/>
  <c r="S66" i="2" s="1"/>
  <c r="U211" i="2"/>
  <c r="R211" i="2"/>
  <c r="S211" i="2" s="1"/>
  <c r="R179" i="2"/>
  <c r="S179" i="2" s="1"/>
  <c r="U303" i="2" l="1"/>
  <c r="U304" i="2"/>
  <c r="U32" i="2"/>
  <c r="U33" i="2"/>
  <c r="U78" i="2"/>
  <c r="U99" i="2"/>
  <c r="U256" i="2"/>
  <c r="U58" i="2"/>
  <c r="U74" i="2"/>
  <c r="U167" i="2"/>
  <c r="U221" i="2"/>
  <c r="U178" i="2"/>
  <c r="U266" i="2"/>
  <c r="U100" i="2"/>
  <c r="U157" i="2"/>
  <c r="U227" i="2"/>
  <c r="U39" i="2"/>
  <c r="U254" i="2"/>
  <c r="U104" i="2"/>
  <c r="U159" i="2"/>
  <c r="U176" i="2"/>
  <c r="U186" i="2"/>
  <c r="U161" i="2"/>
  <c r="U196" i="2"/>
  <c r="U92" i="2"/>
  <c r="U8" i="2"/>
  <c r="U76" i="2"/>
  <c r="U199" i="2"/>
  <c r="U179" i="2"/>
  <c r="U203" i="2"/>
  <c r="U216" i="2"/>
  <c r="U215" i="2"/>
  <c r="U91" i="2"/>
  <c r="U24" i="2"/>
  <c r="U25" i="2"/>
  <c r="U155" i="2"/>
  <c r="U163" i="2"/>
  <c r="U210" i="2"/>
  <c r="R99" i="2" l="1"/>
  <c r="S99" i="2" s="1"/>
  <c r="U180" i="2" l="1"/>
  <c r="U115" i="2"/>
  <c r="U112" i="2"/>
  <c r="U113" i="2"/>
  <c r="U271" i="2"/>
  <c r="U223" i="2"/>
  <c r="U222" i="2"/>
  <c r="U43" i="2"/>
  <c r="U12" i="2"/>
  <c r="U15" i="2"/>
  <c r="U21" i="2"/>
  <c r="U26" i="2"/>
  <c r="U27" i="2"/>
  <c r="U30" i="2"/>
  <c r="U31" i="2"/>
  <c r="U34" i="2"/>
  <c r="U35" i="2"/>
  <c r="U36" i="2"/>
  <c r="U40" i="2"/>
  <c r="U45" i="2"/>
  <c r="U46" i="2"/>
  <c r="U47" i="2"/>
  <c r="U48" i="2"/>
  <c r="U55" i="2"/>
  <c r="U63" i="2"/>
  <c r="U64" i="2"/>
  <c r="U65" i="2"/>
  <c r="U68" i="2"/>
  <c r="U72" i="2"/>
  <c r="U75" i="2"/>
  <c r="U77" i="2"/>
  <c r="U79" i="2"/>
  <c r="U85" i="2"/>
  <c r="U86" i="2"/>
  <c r="U88" i="2"/>
  <c r="U96" i="2"/>
  <c r="U97" i="2"/>
  <c r="U98" i="2"/>
  <c r="U101" i="2"/>
  <c r="U102" i="2"/>
  <c r="U103" i="2"/>
  <c r="U105" i="2"/>
  <c r="U108" i="2"/>
  <c r="U109" i="2"/>
  <c r="U118" i="2"/>
  <c r="U120" i="2"/>
  <c r="U126" i="2"/>
  <c r="U127" i="2"/>
  <c r="U132" i="2"/>
  <c r="U137" i="2"/>
  <c r="U139" i="2"/>
  <c r="U144" i="2"/>
  <c r="U146" i="2"/>
  <c r="U148" i="2"/>
  <c r="U149" i="2"/>
  <c r="U150" i="2"/>
  <c r="U152" i="2"/>
  <c r="U166" i="2"/>
  <c r="U168" i="2"/>
  <c r="U170" i="2"/>
  <c r="U173" i="2"/>
  <c r="U174" i="2"/>
  <c r="U175" i="2"/>
  <c r="U181" i="2"/>
  <c r="U183" i="2"/>
  <c r="U184" i="2"/>
  <c r="U190" i="2"/>
  <c r="U192" i="2"/>
  <c r="U193" i="2"/>
  <c r="U197" i="2"/>
  <c r="U202" i="2"/>
  <c r="U213" i="2"/>
  <c r="U217" i="2"/>
  <c r="U224" i="2"/>
  <c r="U225" i="2"/>
  <c r="U226" i="2"/>
  <c r="U228" i="2"/>
  <c r="U229" i="2"/>
  <c r="U232" i="2"/>
  <c r="U236" i="2"/>
  <c r="U237" i="2"/>
  <c r="U238" i="2"/>
  <c r="U239" i="2"/>
  <c r="U246" i="2"/>
  <c r="U247" i="2"/>
  <c r="U248" i="2"/>
  <c r="U249" i="2"/>
  <c r="U251" i="2"/>
  <c r="U257" i="2"/>
  <c r="U259" i="2"/>
  <c r="U260" i="2"/>
  <c r="U262" i="2"/>
  <c r="U263" i="2"/>
  <c r="U264" i="2"/>
  <c r="U265" i="2"/>
  <c r="U268" i="2"/>
  <c r="U277" i="2"/>
  <c r="U278" i="2"/>
  <c r="U280" i="2"/>
  <c r="U283" i="2"/>
  <c r="U284" i="2"/>
  <c r="U285" i="2"/>
  <c r="U286" i="2"/>
  <c r="U287" i="2"/>
  <c r="U288" i="2"/>
  <c r="U290" i="2"/>
  <c r="U292" i="2"/>
  <c r="U296" i="2"/>
  <c r="U297" i="2"/>
  <c r="U300" i="2"/>
  <c r="U302" i="2"/>
  <c r="U171" i="2"/>
  <c r="U50" i="2"/>
  <c r="U205" i="2"/>
  <c r="U160" i="2"/>
  <c r="U208" i="2"/>
  <c r="U59" i="2"/>
  <c r="U255" i="2"/>
  <c r="U281" i="2"/>
  <c r="U191" i="2"/>
  <c r="U301" i="2"/>
  <c r="U153" i="2"/>
  <c r="U84" i="2"/>
  <c r="U207" i="2"/>
  <c r="U17" i="2"/>
  <c r="U289" i="2"/>
  <c r="U231" i="2"/>
  <c r="U70" i="2"/>
  <c r="U6" i="2"/>
  <c r="U7" i="2"/>
  <c r="U11" i="2"/>
  <c r="R46" i="2" l="1"/>
  <c r="S46" i="2" s="1"/>
  <c r="R262" i="2"/>
  <c r="S262" i="2" s="1"/>
  <c r="R197" i="2"/>
  <c r="S197" i="2" s="1"/>
  <c r="R15" i="2"/>
  <c r="S15" i="2" s="1"/>
  <c r="R278" i="2"/>
  <c r="S278" i="2" s="1"/>
  <c r="R290" i="2"/>
  <c r="S290" i="2" s="1"/>
  <c r="R277" i="2" l="1"/>
  <c r="S277" i="2" s="1"/>
  <c r="R228" i="2"/>
  <c r="S228" i="2" s="1"/>
  <c r="R127" i="2"/>
  <c r="S127" i="2" s="1"/>
  <c r="R285" i="2"/>
  <c r="S285" i="2" s="1"/>
  <c r="R288" i="2"/>
  <c r="S288" i="2" s="1"/>
  <c r="Q33" i="5" l="1"/>
  <c r="R101" i="2"/>
  <c r="S101" i="2" s="1"/>
  <c r="R283" i="2"/>
  <c r="S283" i="2" s="1"/>
  <c r="R260" i="2"/>
  <c r="S260" i="2" s="1"/>
  <c r="R297" i="2"/>
  <c r="S297" i="2" s="1"/>
  <c r="R31" i="2"/>
  <c r="S31" i="2" s="1"/>
  <c r="R226" i="2"/>
  <c r="S226" i="2" s="1"/>
  <c r="R146" i="2"/>
  <c r="S146" i="2" s="1"/>
  <c r="R85" i="2"/>
  <c r="S85" i="2" s="1"/>
  <c r="R98" i="2"/>
  <c r="S98" i="2" s="1"/>
  <c r="R86" i="2"/>
  <c r="S86" i="2" s="1"/>
  <c r="R236" i="2"/>
  <c r="S236" i="2" s="1"/>
  <c r="R248" i="2"/>
  <c r="S248" i="2" s="1"/>
  <c r="R124" i="2"/>
  <c r="S124" i="2" s="1"/>
  <c r="R96" i="2"/>
  <c r="S96" i="2" s="1"/>
  <c r="R77" i="2"/>
  <c r="S77" i="2" s="1"/>
  <c r="R33" i="5" l="1"/>
  <c r="S33" i="5" s="1"/>
  <c r="T33" i="5" s="1"/>
  <c r="Q40" i="5"/>
  <c r="R40" i="5" s="1"/>
  <c r="R171" i="2" l="1"/>
  <c r="S171" i="2" s="1"/>
  <c r="R50" i="2"/>
  <c r="S50" i="2" s="1"/>
  <c r="R205" i="2"/>
  <c r="S205" i="2" s="1"/>
  <c r="R160" i="2"/>
  <c r="S160" i="2" s="1"/>
  <c r="R208" i="2"/>
  <c r="S208" i="2" s="1"/>
  <c r="R59" i="2"/>
  <c r="S59" i="2" s="1"/>
  <c r="R255" i="2"/>
  <c r="S255" i="2" s="1"/>
  <c r="R281" i="2"/>
  <c r="S281" i="2" s="1"/>
  <c r="R191" i="2"/>
  <c r="S191" i="2" s="1"/>
  <c r="R301" i="2"/>
  <c r="S301" i="2" s="1"/>
  <c r="R153" i="2"/>
  <c r="S153" i="2" s="1"/>
  <c r="R84" i="2"/>
  <c r="S84" i="2" s="1"/>
  <c r="R207" i="2"/>
  <c r="S207" i="2" s="1"/>
  <c r="R17" i="2"/>
  <c r="S17" i="2" s="1"/>
  <c r="R289" i="2"/>
  <c r="S289" i="2" s="1"/>
  <c r="R231" i="2"/>
  <c r="S231" i="2" s="1"/>
  <c r="R70" i="2"/>
  <c r="S70" i="2" s="1"/>
  <c r="R43" i="2"/>
  <c r="S43" i="2" s="1"/>
  <c r="R222" i="2"/>
  <c r="S222" i="2" s="1"/>
  <c r="R223" i="2"/>
  <c r="S223" i="2" s="1"/>
  <c r="R271" i="2"/>
  <c r="S271" i="2" s="1"/>
  <c r="R113" i="2"/>
  <c r="S113" i="2" s="1"/>
  <c r="R112" i="2"/>
  <c r="S112" i="2" s="1"/>
  <c r="R115" i="2"/>
  <c r="S115" i="2" s="1"/>
  <c r="R180" i="2"/>
  <c r="S180" i="2" s="1"/>
  <c r="R32" i="2"/>
  <c r="S32" i="2" s="1"/>
  <c r="R33" i="2"/>
  <c r="S33" i="2" s="1"/>
  <c r="R78" i="2"/>
  <c r="S78" i="2" s="1"/>
  <c r="R256" i="2"/>
  <c r="S256" i="2" s="1"/>
  <c r="R58" i="2"/>
  <c r="S58" i="2" s="1"/>
  <c r="R74" i="2"/>
  <c r="S74" i="2" s="1"/>
  <c r="R167" i="2"/>
  <c r="S167" i="2" s="1"/>
  <c r="R221" i="2"/>
  <c r="S221" i="2" s="1"/>
  <c r="R178" i="2"/>
  <c r="S178" i="2" s="1"/>
  <c r="R266" i="2"/>
  <c r="S266" i="2" s="1"/>
  <c r="R100" i="2"/>
  <c r="S100" i="2" s="1"/>
  <c r="R157" i="2"/>
  <c r="S157" i="2" s="1"/>
  <c r="R10" i="2"/>
  <c r="S10" i="2" s="1"/>
  <c r="R227" i="2"/>
  <c r="S227" i="2" s="1"/>
  <c r="R39" i="2"/>
  <c r="S39" i="2" s="1"/>
  <c r="R254" i="2"/>
  <c r="S254" i="2" s="1"/>
  <c r="R104" i="2"/>
  <c r="S104" i="2" s="1"/>
  <c r="R159" i="2"/>
  <c r="S159" i="2" s="1"/>
  <c r="R176" i="2"/>
  <c r="S176" i="2" s="1"/>
  <c r="R186" i="2"/>
  <c r="S186" i="2" s="1"/>
  <c r="R161" i="2"/>
  <c r="S161" i="2" s="1"/>
  <c r="R196" i="2"/>
  <c r="S196" i="2" s="1"/>
  <c r="R92" i="2"/>
  <c r="S92" i="2" s="1"/>
  <c r="R8" i="2"/>
  <c r="S8" i="2" s="1"/>
  <c r="R76" i="2"/>
  <c r="S76" i="2" s="1"/>
  <c r="R199" i="2"/>
  <c r="S199" i="2" s="1"/>
  <c r="R203" i="2"/>
  <c r="S203" i="2" s="1"/>
  <c r="R216" i="2"/>
  <c r="S216" i="2" s="1"/>
  <c r="R215" i="2"/>
  <c r="S215" i="2" s="1"/>
  <c r="R91" i="2"/>
  <c r="S91" i="2" s="1"/>
  <c r="R24" i="2"/>
  <c r="S24" i="2" s="1"/>
  <c r="R25" i="2"/>
  <c r="S25" i="2" s="1"/>
  <c r="R155" i="2"/>
  <c r="S155" i="2" s="1"/>
  <c r="R163" i="2"/>
  <c r="S163" i="2" s="1"/>
  <c r="R210" i="2"/>
  <c r="S210" i="2" s="1"/>
  <c r="R280" i="2"/>
  <c r="S280" i="2" s="1"/>
  <c r="R287" i="2"/>
  <c r="S287" i="2" s="1"/>
  <c r="R6" i="2"/>
  <c r="S6" i="2" s="1"/>
  <c r="R7" i="2"/>
  <c r="S7" i="2" s="1"/>
  <c r="R213" i="2"/>
  <c r="S213" i="2" s="1"/>
  <c r="R193" i="2"/>
  <c r="S193" i="2" s="1"/>
  <c r="R48" i="2" l="1"/>
  <c r="S48" i="2" s="1"/>
  <c r="R126" i="2"/>
  <c r="S126" i="2" s="1"/>
  <c r="R184" i="2"/>
  <c r="S184" i="2" s="1"/>
  <c r="R166" i="2"/>
  <c r="S166" i="2" s="1"/>
  <c r="R27" i="2"/>
  <c r="S27" i="2" s="1"/>
  <c r="R35" i="2"/>
  <c r="S35" i="2" s="1"/>
  <c r="R137" i="2"/>
  <c r="S137" i="2" s="1"/>
  <c r="R183" i="2"/>
  <c r="S183" i="2" s="1"/>
  <c r="R34" i="2"/>
  <c r="S34" i="2" s="1"/>
  <c r="R75" i="2"/>
  <c r="S75" i="2" s="1"/>
  <c r="R109" i="2"/>
  <c r="S109" i="2" s="1"/>
  <c r="R181" i="2"/>
  <c r="S181" i="2" s="1"/>
  <c r="R232" i="2"/>
  <c r="S232" i="2" s="1"/>
  <c r="R63" i="2"/>
  <c r="S63" i="2" s="1"/>
  <c r="R12" i="2"/>
  <c r="S12" i="2" s="1"/>
  <c r="R217" i="2"/>
  <c r="S217" i="2" s="1"/>
  <c r="R30" i="2"/>
  <c r="S30" i="2" s="1"/>
  <c r="R64" i="2"/>
  <c r="S64" i="2" s="1"/>
  <c r="R296" i="2"/>
  <c r="S296" i="2" s="1"/>
  <c r="R148" i="2"/>
  <c r="S148" i="2" s="1"/>
  <c r="R246" i="2" l="1"/>
  <c r="S246" i="2" s="1"/>
  <c r="R168" i="2"/>
  <c r="S168" i="2" s="1"/>
  <c r="R21" i="2"/>
  <c r="S21" i="2" s="1"/>
  <c r="R247" i="2"/>
  <c r="S247" i="2" s="1"/>
  <c r="R102" i="2"/>
  <c r="S102" i="2" s="1"/>
  <c r="R45" i="2"/>
  <c r="S45" i="2" s="1"/>
  <c r="R26" i="2"/>
  <c r="S26" i="2" s="1"/>
  <c r="R192" i="2"/>
  <c r="S192" i="2" s="1"/>
  <c r="R302" i="2"/>
  <c r="S302" i="2" s="1"/>
  <c r="R174" i="2"/>
  <c r="S174" i="2" s="1"/>
  <c r="R190" i="2"/>
  <c r="S190" i="2" s="1"/>
  <c r="R144" i="2"/>
  <c r="S144" i="2" s="1"/>
  <c r="R65" i="2"/>
  <c r="S65" i="2" s="1"/>
  <c r="R264" i="2"/>
  <c r="S264" i="2" s="1"/>
  <c r="R132" i="2"/>
  <c r="S132" i="2" s="1"/>
  <c r="R251" i="2"/>
  <c r="S251" i="2" s="1"/>
  <c r="R149" i="2"/>
  <c r="S149" i="2" s="1"/>
  <c r="R175" i="2" l="1"/>
  <c r="S175" i="2" s="1"/>
  <c r="R170" i="2" l="1"/>
  <c r="S170" i="2" s="1"/>
  <c r="R118" i="2"/>
  <c r="S118" i="2" s="1"/>
  <c r="R202" i="2"/>
  <c r="S202" i="2" s="1"/>
  <c r="R224" i="2"/>
  <c r="S224" i="2" s="1"/>
  <c r="R173" i="2"/>
  <c r="S173" i="2" s="1"/>
  <c r="R257" i="2"/>
  <c r="S257" i="2" s="1"/>
  <c r="R47" i="2"/>
  <c r="S47" i="2" s="1"/>
  <c r="R103" i="2"/>
  <c r="S103" i="2" s="1"/>
  <c r="R36" i="2"/>
  <c r="S36" i="2" s="1"/>
  <c r="R55" i="2"/>
  <c r="S55" i="2" s="1"/>
  <c r="R68" i="2" l="1"/>
  <c r="S68" i="2" s="1"/>
  <c r="R229" i="2"/>
  <c r="S229" i="2" s="1"/>
  <c r="R286" i="2"/>
  <c r="S286" i="2" s="1"/>
  <c r="R239" i="2"/>
  <c r="S239" i="2" s="1"/>
  <c r="R265" i="2"/>
  <c r="S265" i="2" s="1"/>
  <c r="R105" i="2"/>
  <c r="S105" i="2" s="1"/>
  <c r="R72" i="2"/>
  <c r="S72" i="2" s="1"/>
  <c r="R120" i="2"/>
  <c r="S120" i="2" s="1"/>
  <c r="R238" i="2"/>
  <c r="S238" i="2" s="1"/>
  <c r="R303" i="2"/>
  <c r="S303" i="2" s="1"/>
  <c r="R152" i="2"/>
  <c r="S152" i="2" s="1"/>
  <c r="R108" i="2"/>
  <c r="S108" i="2" s="1"/>
  <c r="R300" i="2"/>
  <c r="S300" i="2" s="1"/>
  <c r="R11" i="2"/>
  <c r="S11" i="2" s="1"/>
  <c r="R249" i="2"/>
  <c r="S249" i="2" s="1"/>
  <c r="R292" i="2"/>
  <c r="S292" i="2" s="1"/>
  <c r="R304" i="2"/>
  <c r="S304" i="2" s="1"/>
  <c r="R88" i="2"/>
  <c r="S88" i="2" s="1"/>
  <c r="R225" i="2"/>
  <c r="S225" i="2" s="1"/>
  <c r="R40" i="2"/>
  <c r="S40" i="2" s="1"/>
  <c r="R268" i="2"/>
  <c r="S268" i="2" s="1"/>
  <c r="R139" i="2"/>
  <c r="S139" i="2" s="1"/>
  <c r="R237" i="2"/>
  <c r="S237" i="2" s="1"/>
  <c r="R150" i="2"/>
  <c r="S150" i="2" s="1"/>
  <c r="R263" i="2"/>
  <c r="S263" i="2" s="1"/>
  <c r="R97" i="2"/>
  <c r="S97" i="2" s="1"/>
  <c r="R79" i="2"/>
  <c r="S79" i="2" s="1"/>
  <c r="R284" i="2"/>
  <c r="S284" i="2" s="1"/>
  <c r="R259" i="2"/>
  <c r="S259" i="2" s="1"/>
</calcChain>
</file>

<file path=xl/comments1.xml><?xml version="1.0" encoding="utf-8"?>
<comments xmlns="http://schemas.openxmlformats.org/spreadsheetml/2006/main">
  <authors>
    <author>Isabel</author>
  </authors>
  <commentList>
    <comment ref="H22" authorId="0" shapeId="0">
      <text>
        <r>
          <rPr>
            <b/>
            <sz val="9"/>
            <color indexed="81"/>
            <rFont val="Tahoma"/>
            <charset val="1"/>
          </rPr>
          <t xml:space="preserve">Isabel
</t>
        </r>
        <r>
          <rPr>
            <sz val="9"/>
            <color indexed="81"/>
            <rFont val="Tahoma"/>
            <family val="2"/>
          </rPr>
          <t>La Agonía- Paso Flores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Isabel:</t>
        </r>
        <r>
          <rPr>
            <sz val="9"/>
            <color indexed="81"/>
            <rFont val="Tahoma"/>
            <family val="2"/>
          </rPr>
          <t xml:space="preserve">
La Agonía- Paso Flores
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Isabel: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A222" authorId="0" shapeId="0">
      <text>
        <r>
          <rPr>
            <b/>
            <sz val="9"/>
            <color indexed="81"/>
            <rFont val="Tahoma"/>
            <family val="2"/>
          </rPr>
          <t>Isabel:</t>
        </r>
        <r>
          <rPr>
            <sz val="9"/>
            <color indexed="81"/>
            <rFont val="Tahoma"/>
            <family val="2"/>
          </rPr>
          <t xml:space="preserve">
30</t>
        </r>
      </text>
    </comment>
  </commentList>
</comments>
</file>

<file path=xl/sharedStrings.xml><?xml version="1.0" encoding="utf-8"?>
<sst xmlns="http://schemas.openxmlformats.org/spreadsheetml/2006/main" count="8219" uniqueCount="1876">
  <si>
    <t>Nombre</t>
  </si>
  <si>
    <t>Edad</t>
  </si>
  <si>
    <t>Tel</t>
  </si>
  <si>
    <t>WZ</t>
  </si>
  <si>
    <t>Correo eléctronico</t>
  </si>
  <si>
    <t>FB</t>
  </si>
  <si>
    <t>Dirección</t>
  </si>
  <si>
    <t>Seguro</t>
  </si>
  <si>
    <t>Ebais</t>
  </si>
  <si>
    <t>Embarazo</t>
  </si>
  <si>
    <t>Diabetes</t>
  </si>
  <si>
    <t>Peso REPORTADO</t>
  </si>
  <si>
    <t>Talla REPORTADA</t>
  </si>
  <si>
    <t>Peso Tamizaje</t>
  </si>
  <si>
    <t>Talla Tamizaje</t>
  </si>
  <si>
    <t>IMC</t>
  </si>
  <si>
    <t>ClasIMC</t>
  </si>
  <si>
    <t>Puntaje IA</t>
  </si>
  <si>
    <t>Clasificación</t>
  </si>
  <si>
    <t>Horario</t>
  </si>
  <si>
    <t>Grupo asignado</t>
  </si>
  <si>
    <t>Fecha del tamizaje</t>
  </si>
  <si>
    <t>Tamizaje</t>
  </si>
  <si>
    <t>Observaciones</t>
  </si>
  <si>
    <t>Mildred</t>
  </si>
  <si>
    <t>Si</t>
  </si>
  <si>
    <t>MildredTaleno@gmail.com</t>
  </si>
  <si>
    <t>NS</t>
  </si>
  <si>
    <t>Barrio San José</t>
  </si>
  <si>
    <t>No</t>
  </si>
  <si>
    <t>Cristina</t>
  </si>
  <si>
    <t>Alajuela centro</t>
  </si>
  <si>
    <t>.</t>
  </si>
  <si>
    <t>Jeannette</t>
  </si>
  <si>
    <t>Coyol</t>
  </si>
  <si>
    <t>Gómez</t>
  </si>
  <si>
    <t>Raquel</t>
  </si>
  <si>
    <t>ragomez631@gmail.com</t>
  </si>
  <si>
    <t>felizyo24@gmail.com</t>
  </si>
  <si>
    <t>Sevilla</t>
  </si>
  <si>
    <t>Ana</t>
  </si>
  <si>
    <t>anitasevilla29@gmail.com</t>
  </si>
  <si>
    <t>yendrimendezs@gmail.com</t>
  </si>
  <si>
    <t>Jenny</t>
  </si>
  <si>
    <t>Fraijanes</t>
  </si>
  <si>
    <t>Alvarado</t>
  </si>
  <si>
    <t>Pueblo Nuevo</t>
  </si>
  <si>
    <t>Hazel</t>
  </si>
  <si>
    <t>Vega</t>
  </si>
  <si>
    <t>Guadalupe</t>
  </si>
  <si>
    <t>Desamparados</t>
  </si>
  <si>
    <t>Picado</t>
  </si>
  <si>
    <t>Karla</t>
  </si>
  <si>
    <t>Nellis</t>
  </si>
  <si>
    <t>Sibaja</t>
  </si>
  <si>
    <t>Xinia</t>
  </si>
  <si>
    <t>Vado</t>
  </si>
  <si>
    <t>Si, Elieth Vado</t>
  </si>
  <si>
    <t>Tacacorr  Calle TaUnidn Entrada 200m</t>
  </si>
  <si>
    <t>Itiquís</t>
  </si>
  <si>
    <t>Mujer sola</t>
  </si>
  <si>
    <t>Miriam</t>
  </si>
  <si>
    <t>Nanyudel</t>
  </si>
  <si>
    <t>Problemas de Tiroides</t>
  </si>
  <si>
    <t>Stephanie</t>
  </si>
  <si>
    <t>herreras1987@gmail.com</t>
  </si>
  <si>
    <t>Canoas</t>
  </si>
  <si>
    <t>Esquivel</t>
  </si>
  <si>
    <t>Francini</t>
  </si>
  <si>
    <t>crys233@hotmail.com</t>
  </si>
  <si>
    <t>Barrio San Luis, 75m Este de la bomba Delta</t>
  </si>
  <si>
    <t>Problemas en la columna, necesita bajar de peso para mejorar</t>
  </si>
  <si>
    <t>Yamileth</t>
  </si>
  <si>
    <t>Silva</t>
  </si>
  <si>
    <t>Vilma</t>
  </si>
  <si>
    <t>Cristo Rey</t>
  </si>
  <si>
    <t>Padecio de cancer de mama, fibromialgia.</t>
  </si>
  <si>
    <t>María del Carmen</t>
  </si>
  <si>
    <t>Presión alta, barices</t>
  </si>
  <si>
    <t>Andrea</t>
  </si>
  <si>
    <t>dominguezajdd@hotmail.com</t>
  </si>
  <si>
    <t>Marielos</t>
  </si>
  <si>
    <t>fernandatrejos94@gmail.com</t>
  </si>
  <si>
    <t>rosmary2872@gmail.com</t>
  </si>
  <si>
    <t>Si, Rosemary Solis Cordero</t>
  </si>
  <si>
    <t>Chacón</t>
  </si>
  <si>
    <t>Rita</t>
  </si>
  <si>
    <t>Colegio universitario, 200m sur, 200m este</t>
  </si>
  <si>
    <t>Prediabetica</t>
  </si>
  <si>
    <t>Griselda</t>
  </si>
  <si>
    <t>griseldaleiton@hotmail.com</t>
  </si>
  <si>
    <t>Barrio San josé, urb. Girasol</t>
  </si>
  <si>
    <t>cicalama04@hotmail.com</t>
  </si>
  <si>
    <t>Fibromialgia, piedras en los riñones</t>
  </si>
  <si>
    <t>Mayela</t>
  </si>
  <si>
    <t>mayelarivera.1960@hotmail.com</t>
  </si>
  <si>
    <t>Agnes</t>
  </si>
  <si>
    <t>Alajuela Centro, de los bomberos 50m oeste</t>
  </si>
  <si>
    <t>Lucina</t>
  </si>
  <si>
    <t>Si(83571365)</t>
  </si>
  <si>
    <t>lubigo61@hotmail.com</t>
  </si>
  <si>
    <t>María de los Angeles</t>
  </si>
  <si>
    <t>Residencial Alajuela, Pueblo nuevo</t>
  </si>
  <si>
    <t>Pueblo nuevo</t>
  </si>
  <si>
    <t>Marjorie</t>
  </si>
  <si>
    <t>Vargas</t>
  </si>
  <si>
    <t>Rosy</t>
  </si>
  <si>
    <t>rosyvargasloria@hotmail.com</t>
  </si>
  <si>
    <t>Si, Rosy vargas loria</t>
  </si>
  <si>
    <t>Lara</t>
  </si>
  <si>
    <t>Morera</t>
  </si>
  <si>
    <t>Yolanda</t>
  </si>
  <si>
    <t>Sabanilla</t>
  </si>
  <si>
    <t>Yendry</t>
  </si>
  <si>
    <t>yensanja@hotmail.com</t>
  </si>
  <si>
    <t>Alajuela centro, 75m Oeste del salón Manchester</t>
  </si>
  <si>
    <t>Montecillos</t>
  </si>
  <si>
    <t>Lilliana</t>
  </si>
  <si>
    <t>María José</t>
  </si>
  <si>
    <t>Marcela</t>
  </si>
  <si>
    <t>mvegajimenez@hotmail.com</t>
  </si>
  <si>
    <t>Montserrat</t>
  </si>
  <si>
    <t>Alajuela Centro</t>
  </si>
  <si>
    <t>Cabrera Arce</t>
  </si>
  <si>
    <t>Mañanas</t>
  </si>
  <si>
    <t>17/11/2016</t>
  </si>
  <si>
    <t>Arias Quesada</t>
  </si>
  <si>
    <t>Mañana o tarde. Preferible tarde</t>
  </si>
  <si>
    <t>Mañana</t>
  </si>
  <si>
    <t>Ana Patricia</t>
  </si>
  <si>
    <t>Mañana o tarde</t>
  </si>
  <si>
    <t>Ana Lucrecia</t>
  </si>
  <si>
    <t>Rincon Herrera</t>
  </si>
  <si>
    <t>L-M-V Noche- Sábado</t>
  </si>
  <si>
    <t>V Noche-Sábado</t>
  </si>
  <si>
    <t>No llego el 17/11/2016</t>
  </si>
  <si>
    <t>Tarde-noche/ podria otros horarios</t>
  </si>
  <si>
    <t>Hernandez</t>
  </si>
  <si>
    <t>Marlin del Socorro</t>
  </si>
  <si>
    <t>hernandezmarlin1@gmail.com</t>
  </si>
  <si>
    <t>Por definir</t>
  </si>
  <si>
    <t>Melendez Gonzalez</t>
  </si>
  <si>
    <t>Marisol</t>
  </si>
  <si>
    <t>marisolmelendez197258@gmail.com</t>
  </si>
  <si>
    <t>Tambor</t>
  </si>
  <si>
    <t>Urbanizacion Ciruelas</t>
  </si>
  <si>
    <t>Maria del Carmen Leon Campos</t>
  </si>
  <si>
    <t>Marlene Elieth</t>
  </si>
  <si>
    <t>Chaves</t>
  </si>
  <si>
    <t>nanyu.cf@gmail.com</t>
  </si>
  <si>
    <t>Marcela Vega Jimenz</t>
  </si>
  <si>
    <t>Villa bonita. 100 Este y 25 Sur de la Escuela</t>
  </si>
  <si>
    <t>vilmasilvan@gmail.com</t>
  </si>
  <si>
    <t>Vilma Silva</t>
  </si>
  <si>
    <t>Alejandra</t>
  </si>
  <si>
    <t>agonzalez1688@hotmail.com</t>
  </si>
  <si>
    <t>Alejandra Gonzalez</t>
  </si>
  <si>
    <t>Barrio San Martin, del Pilon 100 metros al Este</t>
  </si>
  <si>
    <t>La Ceiba</t>
  </si>
  <si>
    <t>Lobo Chavez</t>
  </si>
  <si>
    <t>Tuetal Sur, 50 Oeste Escuela</t>
  </si>
  <si>
    <t>Tuetal Sur</t>
  </si>
  <si>
    <t>Arroyo López</t>
  </si>
  <si>
    <t>andrea1985@hotmail.com</t>
  </si>
  <si>
    <t>La trinidad, de Rapicomidas 100 Sur y 75 Oeste</t>
  </si>
  <si>
    <t>Si(83670839)</t>
  </si>
  <si>
    <t>Carrillos de Poás</t>
  </si>
  <si>
    <t>Miranda Huertas</t>
  </si>
  <si>
    <t xml:space="preserve">Si </t>
  </si>
  <si>
    <t>xiniasibaja10@gmail.xom</t>
  </si>
  <si>
    <t>Tarde-Noche</t>
  </si>
  <si>
    <t>Rosemary</t>
  </si>
  <si>
    <t>Urb. Targuares casa 35A. Desamparados</t>
  </si>
  <si>
    <t>Rocío</t>
  </si>
  <si>
    <t>Jiménez Gonzalez</t>
  </si>
  <si>
    <t>Mañanas-Tardes</t>
  </si>
  <si>
    <t>Sanchez Jara</t>
  </si>
  <si>
    <t>L-M-V tardes</t>
  </si>
  <si>
    <t>estef.21@hotmail.com</t>
  </si>
  <si>
    <t>Mañanas o Tardes</t>
  </si>
  <si>
    <t>Patricia</t>
  </si>
  <si>
    <t>Polette</t>
  </si>
  <si>
    <t>Katiana</t>
  </si>
  <si>
    <t>Si(PatriciaVillalta)</t>
  </si>
  <si>
    <t>Entre semana en la Manana</t>
  </si>
  <si>
    <t>250 mts este del Alejandro Morera Soto</t>
  </si>
  <si>
    <t>Romero Barrantes</t>
  </si>
  <si>
    <t>poletterb@gmail.com</t>
  </si>
  <si>
    <t>100 mts sur y 25 este de Correos de Costa Rica, Edificio Doctores Barrantes 2da Planta</t>
  </si>
  <si>
    <t>Noche o sabados</t>
  </si>
  <si>
    <t>krkhr104@gmail.com</t>
  </si>
  <si>
    <t>Viernes o sabado en manana</t>
  </si>
  <si>
    <t>Castillo Ruiz</t>
  </si>
  <si>
    <t>Fatima</t>
  </si>
  <si>
    <t>Gonzalez</t>
  </si>
  <si>
    <t>Eugenia</t>
  </si>
  <si>
    <t>eugenia.gonzalez34@dgmail.com</t>
  </si>
  <si>
    <t>Corazon de Jesus</t>
  </si>
  <si>
    <t>En la tarde onoche entre semana, por confirmar</t>
  </si>
  <si>
    <t>San Antonio</t>
  </si>
  <si>
    <t>En las mananas</t>
  </si>
  <si>
    <t>Solano Martinez</t>
  </si>
  <si>
    <t>Vanessa</t>
  </si>
  <si>
    <t>vanessa3042@hotmail.com</t>
  </si>
  <si>
    <t>Si (Vanessa Manudita)</t>
  </si>
  <si>
    <t>Urbanizacion La Independencia, dela entrada principal 300 sur)</t>
  </si>
  <si>
    <t>En la manana</t>
  </si>
  <si>
    <t>Kattia</t>
  </si>
  <si>
    <t>Valverde Rodriguez</t>
  </si>
  <si>
    <t>katinails2014@gmail.com</t>
  </si>
  <si>
    <t>Rodriguez</t>
  </si>
  <si>
    <t>Soleida</t>
  </si>
  <si>
    <t>esthervr165@gmail.com</t>
  </si>
  <si>
    <t>Si(Esther Valverde)</t>
  </si>
  <si>
    <t>El Arroyo, 100mts este y 25norte del parque</t>
  </si>
  <si>
    <t>Sabanilla de Alajuela 150 mts al estedela Cruz Roja</t>
  </si>
  <si>
    <t>Maritza</t>
  </si>
  <si>
    <t>mary.salazar1963@hotmail.com</t>
  </si>
  <si>
    <t>San Antonio del Tejar</t>
  </si>
  <si>
    <t>En lanoche</t>
  </si>
  <si>
    <t>Gina</t>
  </si>
  <si>
    <t>Villalobos</t>
  </si>
  <si>
    <t>Flori</t>
  </si>
  <si>
    <t>800mts oeste Banco Nacional, Turrucares</t>
  </si>
  <si>
    <t>Turrucares</t>
  </si>
  <si>
    <t>Entre semana manana</t>
  </si>
  <si>
    <t>Margarita</t>
  </si>
  <si>
    <t>constructora.eras.sa@gmail.com</t>
  </si>
  <si>
    <t>Turrucares Oeste</t>
  </si>
  <si>
    <t>Martesen lamanana, tambien martes</t>
  </si>
  <si>
    <t>Ligia</t>
  </si>
  <si>
    <t>DelSuperel Rey 50norte calle San Miguel, Tuetal Norte</t>
  </si>
  <si>
    <t>Entre semana en la manana</t>
  </si>
  <si>
    <t>marga1860@hotmail.com</t>
  </si>
  <si>
    <t>Daniela</t>
  </si>
  <si>
    <t>nalebalt@gmail.com</t>
  </si>
  <si>
    <t>Sabado, talvez entre semana tarde o noche</t>
  </si>
  <si>
    <t>Maria Estrella</t>
  </si>
  <si>
    <t>e.morera68@hotmail.com</t>
  </si>
  <si>
    <t>El Roble</t>
  </si>
  <si>
    <t>Noche</t>
  </si>
  <si>
    <t>RoseMary</t>
  </si>
  <si>
    <t>rosemaryvillalobos@gmail.com</t>
  </si>
  <si>
    <t>Si (RoseMary Villalobos)</t>
  </si>
  <si>
    <t>La Ceiba,calle Carbonal</t>
  </si>
  <si>
    <t>Mas de 17</t>
  </si>
  <si>
    <t>Diana</t>
  </si>
  <si>
    <t>diana_-16@hotmail.com</t>
  </si>
  <si>
    <t>Tuetal Norte, calle San Miguel</t>
  </si>
  <si>
    <t>Susana</t>
  </si>
  <si>
    <t>sumorera1984@gmail.com</t>
  </si>
  <si>
    <t>Ciruelas</t>
  </si>
  <si>
    <t>Entresemanamanana</t>
  </si>
  <si>
    <t>Jacqueline</t>
  </si>
  <si>
    <t>Solano Gomez</t>
  </si>
  <si>
    <t>Angie</t>
  </si>
  <si>
    <t>jake8064@hotmail.com</t>
  </si>
  <si>
    <t>patriciajimenezpuravida@gmail.com</t>
  </si>
  <si>
    <t>Entre semana tarde</t>
  </si>
  <si>
    <t>sas79@hotmail.es</t>
  </si>
  <si>
    <t>UrbanizacionMonte Sion, casa 20 a, La Guacima</t>
  </si>
  <si>
    <t>Jara Solis</t>
  </si>
  <si>
    <t>Grettel</t>
  </si>
  <si>
    <t>gretteljarasolis@yicluod.com</t>
  </si>
  <si>
    <t>Entre semana manana, tarde</t>
  </si>
  <si>
    <t>Marianela</t>
  </si>
  <si>
    <t>mari1610986@gmail.com</t>
  </si>
  <si>
    <t>Entre semanamanana</t>
  </si>
  <si>
    <t>roseemilerosemilel@hotmail.com</t>
  </si>
  <si>
    <t>Lamicq Valderrama</t>
  </si>
  <si>
    <t>Priscilla</t>
  </si>
  <si>
    <t>Pueblo Nuevo, Frente a la Escuela de Pueblo Nuevo</t>
  </si>
  <si>
    <t>Cualquiera</t>
  </si>
  <si>
    <t>Vasquez Alvarado Mariana</t>
  </si>
  <si>
    <t>87851882/24877589</t>
  </si>
  <si>
    <t>mary-vasq@hotmail.com</t>
  </si>
  <si>
    <t>Si(Mariana Vasquez)</t>
  </si>
  <si>
    <t>Noche-Tarde</t>
  </si>
  <si>
    <t>Campos Gutierrez</t>
  </si>
  <si>
    <t>avane24@gmail.com</t>
  </si>
  <si>
    <t>Pacto del Jocote</t>
  </si>
  <si>
    <t>patrines19@gmail.com</t>
  </si>
  <si>
    <t xml:space="preserve">La Plywood, Residencial Lisboa, de la Entrada Principal, 300 metros. </t>
  </si>
  <si>
    <t>Tardes</t>
  </si>
  <si>
    <t>Tardes/no miercoles</t>
  </si>
  <si>
    <t>Picado Campos</t>
  </si>
  <si>
    <t>Gabriela</t>
  </si>
  <si>
    <t>Barrio San Jose</t>
  </si>
  <si>
    <t>Noches- tal vez tardes</t>
  </si>
  <si>
    <t>Alfaro Morales</t>
  </si>
  <si>
    <t>Ana Yancy</t>
  </si>
  <si>
    <t>si</t>
  </si>
  <si>
    <t>anaalfaro30@hotmail.com</t>
  </si>
  <si>
    <t>Campos Cespedes</t>
  </si>
  <si>
    <t>Bhayitt</t>
  </si>
  <si>
    <t>Por la Radial</t>
  </si>
  <si>
    <t>Tardes/Noches</t>
  </si>
  <si>
    <t>Rodriguez Nuñez</t>
  </si>
  <si>
    <t>Silvia</t>
  </si>
  <si>
    <t>silviarodriguezn@hotmail.com</t>
  </si>
  <si>
    <t>San Rafael</t>
  </si>
  <si>
    <t>Montoya Portilla</t>
  </si>
  <si>
    <t>marielosmp11@gmail.com</t>
  </si>
  <si>
    <t>El Roble. Urbanizacion Los Metates</t>
  </si>
  <si>
    <t>Tarde</t>
  </si>
  <si>
    <t>Gonzalez Rodriguez</t>
  </si>
  <si>
    <t>Maria Elena</t>
  </si>
  <si>
    <t>Villa Bonita, Residencial La Villa, Casa # 48</t>
  </si>
  <si>
    <t>Cavero Phillips</t>
  </si>
  <si>
    <t>Raquel Nahomy</t>
  </si>
  <si>
    <t>nahomycp@hotmail.com</t>
  </si>
  <si>
    <t>Tardes Viernes</t>
  </si>
  <si>
    <t>Fanny</t>
  </si>
  <si>
    <t>Arias Molina</t>
  </si>
  <si>
    <t>fannyariascr@gmail.com</t>
  </si>
  <si>
    <t>Invu 1</t>
  </si>
  <si>
    <t>telimay57@gmail.com</t>
  </si>
  <si>
    <t>Tardes o noches/K-M</t>
  </si>
  <si>
    <t>Jimenez Brenes</t>
  </si>
  <si>
    <t xml:space="preserve"> Floribeth</t>
  </si>
  <si>
    <t>flory012011@hotmail.com</t>
  </si>
  <si>
    <t>Gilda</t>
  </si>
  <si>
    <t>83934378/24876895</t>
  </si>
  <si>
    <t>Turrucares de Alajuela. Urb Portillo</t>
  </si>
  <si>
    <t>Hospital</t>
  </si>
  <si>
    <t>Arias Picado</t>
  </si>
  <si>
    <t>Maria Marlene</t>
  </si>
  <si>
    <t>Herrera Varela</t>
  </si>
  <si>
    <t>Ana Cristina</t>
  </si>
  <si>
    <t>anaherreritav@gmail.com</t>
  </si>
  <si>
    <t>Morales Alfaro</t>
  </si>
  <si>
    <t>Katherine</t>
  </si>
  <si>
    <t>pamela86.pm41@gmail.com</t>
  </si>
  <si>
    <t>Guacima, Rincon Chiquito</t>
  </si>
  <si>
    <t>Mañna y Tarde</t>
  </si>
  <si>
    <t>Mayorga Ramirez</t>
  </si>
  <si>
    <t>m.elena.mayorga@hotmail.com</t>
  </si>
  <si>
    <t>Invu 3</t>
  </si>
  <si>
    <t>Barrantes Ugalde</t>
  </si>
  <si>
    <t>gabibarrantesu@gmail.com</t>
  </si>
  <si>
    <t>Carrizal</t>
  </si>
  <si>
    <t>Angie Vanessa</t>
  </si>
  <si>
    <t>Maria Eugenia</t>
  </si>
  <si>
    <t>Mora Valverde</t>
  </si>
  <si>
    <t>Varela Conejo</t>
  </si>
  <si>
    <t>Ugalde</t>
  </si>
  <si>
    <t>Tarde o noche</t>
  </si>
  <si>
    <t>Urbanizacion villa Eli en el Roble de Alajuela</t>
  </si>
  <si>
    <t>24830464/85341530</t>
  </si>
  <si>
    <t>yendryugalderodriguez78@gmail.com</t>
  </si>
  <si>
    <t>Si(Yendry Ugalde Rodriguez)</t>
  </si>
  <si>
    <t>5ESquinas de Carrizal frente a Pulperia La Union</t>
  </si>
  <si>
    <t>Vanegas</t>
  </si>
  <si>
    <t>Fernanda</t>
  </si>
  <si>
    <t>fer.vanegas.qr@hotmail.com</t>
  </si>
  <si>
    <t>Si( Fer Vanegas QR)</t>
  </si>
  <si>
    <t>Desamparados de Alajuela, UrbanizacionSilvio Eugeniio)</t>
  </si>
  <si>
    <t>Jennifer</t>
  </si>
  <si>
    <t>Cerro Sabanilla 600 al sur de la Pista Bella</t>
  </si>
  <si>
    <t xml:space="preserve">Elisa </t>
  </si>
  <si>
    <t>elisaperezcam@gmail.com</t>
  </si>
  <si>
    <t xml:space="preserve">El Roble </t>
  </si>
  <si>
    <t>Apellidos</t>
  </si>
  <si>
    <t>Mendez Sevilla</t>
  </si>
  <si>
    <t>Reyes Campos</t>
  </si>
  <si>
    <t>Nereida Rubí</t>
  </si>
  <si>
    <t>K-M-J (Por definir)</t>
  </si>
  <si>
    <t>Morales Chacón</t>
  </si>
  <si>
    <t>Rojas Torres</t>
  </si>
  <si>
    <t>Soto Molina</t>
  </si>
  <si>
    <t>Solís Cordero</t>
  </si>
  <si>
    <t>Chacón Rojas</t>
  </si>
  <si>
    <t>Nuria Cristina</t>
  </si>
  <si>
    <t>Rivera Gónzalez</t>
  </si>
  <si>
    <t>Soto Solano</t>
  </si>
  <si>
    <t>Pizarro Bustos</t>
  </si>
  <si>
    <t>Vargas Loría</t>
  </si>
  <si>
    <t>Alfaro Mena</t>
  </si>
  <si>
    <t>Vega Jiménez</t>
  </si>
  <si>
    <t>Rosales Gutiérrez</t>
  </si>
  <si>
    <t>Karol</t>
  </si>
  <si>
    <t>Hernández Villalobos</t>
  </si>
  <si>
    <t>Arce Morales</t>
  </si>
  <si>
    <t>Cruz Cruz</t>
  </si>
  <si>
    <t>Morera Herrera</t>
  </si>
  <si>
    <t>Ugalde Guerrero</t>
  </si>
  <si>
    <t>Karen</t>
  </si>
  <si>
    <t>Yorleny</t>
  </si>
  <si>
    <t>Natalia</t>
  </si>
  <si>
    <t>Kimberly</t>
  </si>
  <si>
    <t>COMPLETAR FORMULARIO</t>
  </si>
  <si>
    <t>Villalta Solís</t>
  </si>
  <si>
    <t>Perez Campos</t>
  </si>
  <si>
    <t>Sanchez Solano</t>
  </si>
  <si>
    <t>Campos Jiménez</t>
  </si>
  <si>
    <t>Salazar Vega</t>
  </si>
  <si>
    <t>Esther</t>
  </si>
  <si>
    <t>Sánchez Campos</t>
  </si>
  <si>
    <t>Alvarez Sánchez</t>
  </si>
  <si>
    <t>Meza Herrera</t>
  </si>
  <si>
    <t>Arce Peñaranda</t>
  </si>
  <si>
    <t>Salazar Navarro</t>
  </si>
  <si>
    <t>Cindy</t>
  </si>
  <si>
    <t>Cano Rodríguez</t>
  </si>
  <si>
    <t>Rodriguez Castillo</t>
  </si>
  <si>
    <t>Baltodano Juárez</t>
  </si>
  <si>
    <t>Hernández</t>
  </si>
  <si>
    <t>Tatiana</t>
  </si>
  <si>
    <t>González Lobo</t>
  </si>
  <si>
    <t>Elizabeth</t>
  </si>
  <si>
    <t>Annette</t>
  </si>
  <si>
    <t>Araya Alvarez</t>
  </si>
  <si>
    <t>Medina Villalobos</t>
  </si>
  <si>
    <t>Jimenez Salas</t>
  </si>
  <si>
    <t>Dolores</t>
  </si>
  <si>
    <t>Enid</t>
  </si>
  <si>
    <t>Benita</t>
  </si>
  <si>
    <t>María</t>
  </si>
  <si>
    <t>Alvarado Sánchez</t>
  </si>
  <si>
    <t>Alvarado Alvarado</t>
  </si>
  <si>
    <t>García</t>
  </si>
  <si>
    <t>Carolina</t>
  </si>
  <si>
    <t>Isabel</t>
  </si>
  <si>
    <t>Reina</t>
  </si>
  <si>
    <t>María de los Ángeles</t>
  </si>
  <si>
    <t>Sánchez Montero</t>
  </si>
  <si>
    <t>Montenegro Lanzas</t>
  </si>
  <si>
    <t>Angelina</t>
  </si>
  <si>
    <t>Sonia</t>
  </si>
  <si>
    <t>Ureña</t>
  </si>
  <si>
    <t>Cordero</t>
  </si>
  <si>
    <t>Hidalgo Camacho</t>
  </si>
  <si>
    <t>Elizondo Jiménez</t>
  </si>
  <si>
    <t>Oviedo Arroyo</t>
  </si>
  <si>
    <t>Zulay</t>
  </si>
  <si>
    <t>Vanegas Cubero</t>
  </si>
  <si>
    <t>Grace</t>
  </si>
  <si>
    <t>Ana Rosa</t>
  </si>
  <si>
    <t>Osorio Duque</t>
  </si>
  <si>
    <t>Sandra</t>
  </si>
  <si>
    <t>Pérez Rojas</t>
  </si>
  <si>
    <t>Segura Vargas</t>
  </si>
  <si>
    <t>marisol.29ch@gmail.com</t>
  </si>
  <si>
    <t>15/12/16</t>
  </si>
  <si>
    <t>Katthia</t>
  </si>
  <si>
    <t>Herrera Sanchez</t>
  </si>
  <si>
    <t>Yulieth</t>
  </si>
  <si>
    <t>juadri1531@hotmail.com</t>
  </si>
  <si>
    <t>elena.sanchez.benavides@gmail.com</t>
  </si>
  <si>
    <t>Usa medformir</t>
  </si>
  <si>
    <t>Rojas Molina</t>
  </si>
  <si>
    <t>Maria Pilar</t>
  </si>
  <si>
    <t>24436049/86792171</t>
  </si>
  <si>
    <t>pilarrojasmolina@gmail.com</t>
  </si>
  <si>
    <t>Si( Pilar Rojas Molina)</t>
  </si>
  <si>
    <t>San Antonio del Tejar, centroComercial Los  Tejares</t>
  </si>
  <si>
    <t>cordean83@gmail.com</t>
  </si>
  <si>
    <t>Fajardo Campos</t>
  </si>
  <si>
    <t>Natasha</t>
  </si>
  <si>
    <t>fajardocampos.natasha0@gmail.com</t>
  </si>
  <si>
    <t>Urbanizacion La Fabiola, casanumero 29, Los Llanos, La Garita</t>
  </si>
  <si>
    <t>La Garita</t>
  </si>
  <si>
    <t>aycordero9@gmail.com</t>
  </si>
  <si>
    <t>Jueveso viernes</t>
  </si>
  <si>
    <t>Joaquin Sanchez</t>
  </si>
  <si>
    <t>Ivonne</t>
  </si>
  <si>
    <t>Miercoles o jueves</t>
  </si>
  <si>
    <t>yamilethrodriguez67@hotmail.com</t>
  </si>
  <si>
    <t>Arias</t>
  </si>
  <si>
    <t>apattri2604@gmail.com</t>
  </si>
  <si>
    <t>Maria Isabel</t>
  </si>
  <si>
    <t>isabelitatica@yahoo.com</t>
  </si>
  <si>
    <t>200 al norte del abastecedor Rebeca, Barrio Fatima, DulceNombre</t>
  </si>
  <si>
    <t>Rio Segundo</t>
  </si>
  <si>
    <t>Viviana</t>
  </si>
  <si>
    <t>vivianavj09@gmail.com</t>
  </si>
  <si>
    <t>Si (VivianaVega)</t>
  </si>
  <si>
    <t>100 mts este y 25 sur de la escuela de Villa Bonita</t>
  </si>
  <si>
    <t>Tardeo noche</t>
  </si>
  <si>
    <t>Yaneth</t>
  </si>
  <si>
    <t>200 norte del Centro de Recreo Cortel Barrio San Jose</t>
  </si>
  <si>
    <t>Oeste2</t>
  </si>
  <si>
    <t>Mañana Pordefinir</t>
  </si>
  <si>
    <t>vale17_09@hotmail.com</t>
  </si>
  <si>
    <t>Si (Yendry Ureña)</t>
  </si>
  <si>
    <t>San Antonio del Tejar 700 mts sur del bar Las tejitas</t>
  </si>
  <si>
    <t>Sabado o miercoles noche</t>
  </si>
  <si>
    <t>Tacacori, 200 mts del Super el Diamante, alfrente de la Iglesia</t>
  </si>
  <si>
    <t>Sánchez</t>
  </si>
  <si>
    <t>Agüero Cortés</t>
  </si>
  <si>
    <t>Argüello Zuñiga</t>
  </si>
  <si>
    <t>María José Alfaro Mena</t>
  </si>
  <si>
    <t>Parque Arroyo, 125 m este</t>
  </si>
  <si>
    <t>Ana Yancy Alfaro Morales</t>
  </si>
  <si>
    <t>Tambor de Alajuela, de la Iglesia Católica, 300 Este y 300 Sur</t>
  </si>
  <si>
    <t>Mañana, S</t>
  </si>
  <si>
    <t>Barboza Solís</t>
  </si>
  <si>
    <t>Andrieth</t>
  </si>
  <si>
    <t>Alejandra Alvarez</t>
  </si>
  <si>
    <t>Tacacori, 50 sur del Hotel Sandari</t>
  </si>
  <si>
    <t>Andrea Arce</t>
  </si>
  <si>
    <t>Villa Bonita Centro, de los semáforos 100 m norte, Calle Alvarez</t>
  </si>
  <si>
    <t>Invu Las Cañas #3, Casa 27 146</t>
  </si>
  <si>
    <t>pastores nestor y patricia de barrantes</t>
  </si>
  <si>
    <t>Patricia Arias Acuña</t>
  </si>
  <si>
    <t xml:space="preserve"> Guadalupe, 150 sureste de calle Las Mesas</t>
  </si>
  <si>
    <t>Fanny Arias</t>
  </si>
  <si>
    <t>Invu las Cañas #1, Casa 270</t>
  </si>
  <si>
    <t>Marlene Arias</t>
  </si>
  <si>
    <t>San Isidro de Alajuela, Calle Loría, Calle Alfaro</t>
  </si>
  <si>
    <t>Cristina Arias Quesada</t>
  </si>
  <si>
    <t>Alajuela Centro, al lado del cementerio</t>
  </si>
  <si>
    <t>Cicalama</t>
  </si>
  <si>
    <t>Alajuela Centro, 450 m norte del Almacén Llobet</t>
  </si>
  <si>
    <t>Daniela Baltodano</t>
  </si>
  <si>
    <t>Canoas, Urbanización El Rey 4° entrada,sobre el Boulevar mano izquierda, segunda casa a mano derecha</t>
  </si>
  <si>
    <t>Barrio San José, 75 m noroeste del Monumento del Pacto</t>
  </si>
  <si>
    <t>Gabriela Barrantes Ugalde</t>
  </si>
  <si>
    <t>Carrizal, 800 m noreste de la Escuela de Cinco Esquinas</t>
  </si>
  <si>
    <t>Mildred Taleno</t>
  </si>
  <si>
    <t>Barrio San José, Precario Laura Chinchilla</t>
  </si>
  <si>
    <t>70643702 (hija)</t>
  </si>
  <si>
    <t>Angie Vanessa Campos Gutierrez</t>
  </si>
  <si>
    <t>Urbanizacion La Trinidad, 75 m norte del Supermercado Los Jardines</t>
  </si>
  <si>
    <t>Jake Campos</t>
  </si>
  <si>
    <t>Desamparados, Residencial La Guaria, Casa 48</t>
  </si>
  <si>
    <t>Yen Cano</t>
  </si>
  <si>
    <t>Sabanilla, De la Guardia Rural, 250 m este</t>
  </si>
  <si>
    <t>Castillo Jahoskaa</t>
  </si>
  <si>
    <t>Santiago Este, El Coco, de la Escuela León Cortés, 1 km al este, mano derecha, segunda alameda casa color naranja</t>
  </si>
  <si>
    <t>Raquel Nahomy Cavero Phillips</t>
  </si>
  <si>
    <t>Sabanilla, San Luis, Urbanizacion La Meseta, Casa # 57</t>
  </si>
  <si>
    <t>Marisol Chacón</t>
  </si>
  <si>
    <t>300 mts al este de Cinta Azul, San Antonio del Tejar, detrás de Taller Mecánico Carrucha</t>
  </si>
  <si>
    <t>Nanyudel Chavez Fuentes</t>
  </si>
  <si>
    <t>Barrio Cristo Rey, esquina cementerio 100 m oeste y 50 m sur</t>
  </si>
  <si>
    <t>Cordero Gómez</t>
  </si>
  <si>
    <t>Ana Yancy Cordero</t>
  </si>
  <si>
    <t>Villa Bonita, calle La Avioneta, contiguo a la línea del tren</t>
  </si>
  <si>
    <t>Córdoba López</t>
  </si>
  <si>
    <t>Angie CG</t>
  </si>
  <si>
    <t>Stephanie Córdoba López</t>
  </si>
  <si>
    <t>Precario El Erizo</t>
  </si>
  <si>
    <t>fa_fe77@hotmail.com</t>
  </si>
  <si>
    <t>Si (Stephany Vanegas)</t>
  </si>
  <si>
    <t>Barrio San Jose, de lasantiguas Tinajitas 100 al este</t>
  </si>
  <si>
    <t>Valenciano</t>
  </si>
  <si>
    <t>stephanie15942010@hotmail.com</t>
  </si>
  <si>
    <t>Si (Stephanie Valenciano Salazar)</t>
  </si>
  <si>
    <t>ElRoblede Alajuela, residencial Villa Eli</t>
  </si>
  <si>
    <t>Maria Ester</t>
  </si>
  <si>
    <t>24408990/87417217</t>
  </si>
  <si>
    <t>Villa Bonita, 100 MTS ESTE del Pali</t>
  </si>
  <si>
    <t>Noche,  menos lunes</t>
  </si>
  <si>
    <t>Rodriguez Araya</t>
  </si>
  <si>
    <t>benitarodriguez03@gmail.com</t>
  </si>
  <si>
    <t>Si (Benita Rodriguez Araya)</t>
  </si>
  <si>
    <t>Barrio El Carmen</t>
  </si>
  <si>
    <t>Soto Zamora</t>
  </si>
  <si>
    <t>Arelis</t>
  </si>
  <si>
    <t>arelis.celeste15@gmail.com</t>
  </si>
  <si>
    <t>Si( Arelis Zamora)</t>
  </si>
  <si>
    <t>TuetalNorte 25 mts antesdel puente de hamaca</t>
  </si>
  <si>
    <t>Villegas González</t>
  </si>
  <si>
    <t>Kattia Elizondo</t>
  </si>
  <si>
    <t>Alajuela centro, costado Sur del Polideportivo Monserrat</t>
  </si>
  <si>
    <t>Francini Esquivel</t>
  </si>
  <si>
    <t>Natasha Fajardo Campos</t>
  </si>
  <si>
    <t>Coyol, detrás del Residencial Los Olivos, calle los laureles, casa c-5</t>
  </si>
  <si>
    <t>Gonzalez Euge</t>
  </si>
  <si>
    <t>Barrio El Carmen 125 m sur de la Escuela Holanda, casa mano izquierda, verjas color melón</t>
  </si>
  <si>
    <t>Marlin Hernandez</t>
  </si>
  <si>
    <t>Pueblo Nuevo, Soda Pupusas Salvadoreña 300 Norte y 25 Este</t>
  </si>
  <si>
    <t>Katiy Hevill</t>
  </si>
  <si>
    <t>Los Llanos del Coyol, contiguo a Fábrica Extrom entrada a mano derecha</t>
  </si>
  <si>
    <t>July Hsánchez</t>
  </si>
  <si>
    <t>Barrio San José, 210 m norte del plantel del INA</t>
  </si>
  <si>
    <t>Cristina Herrera Varela</t>
  </si>
  <si>
    <t>Turrucares, Urbanización Portillo</t>
  </si>
  <si>
    <t>GreJara Solis</t>
  </si>
  <si>
    <t>Barrio San José, de las Delicias del Maiz 20 m oeste, casa mano derecha portón negro</t>
  </si>
  <si>
    <t>Floribeth Jimenez</t>
  </si>
  <si>
    <t>Barrio  San José, del Bar La Copa Blanca 600 m sur</t>
  </si>
  <si>
    <t>La Cañada, Roble 350 m norte del Super El Pueblo</t>
  </si>
  <si>
    <t>Patricia Sofia Jimenez Salas</t>
  </si>
  <si>
    <t>El Llano, 50 m este del Barrio Rinconcito, casa amarilla</t>
  </si>
  <si>
    <t>Ivonne Sanchez</t>
  </si>
  <si>
    <t>Invu Las Cañas, de la escuela 200 m norte y 25 m este</t>
  </si>
  <si>
    <t>Prilamicq</t>
  </si>
  <si>
    <t>Rose Emile</t>
  </si>
  <si>
    <t>Rose Lara</t>
  </si>
  <si>
    <t>Coyol, 400 m sur del Club Alianza</t>
  </si>
  <si>
    <t>Elena Mayorga</t>
  </si>
  <si>
    <t>Los Olivos, de los Tanques de Agua, 100 m oeste y 250 m sur, Casa 7E</t>
  </si>
  <si>
    <t>Pueblo Nuevo, 200 m norte de Antigua Ferreteria el Pueblo</t>
  </si>
  <si>
    <t>León</t>
  </si>
  <si>
    <t>Hija</t>
  </si>
  <si>
    <t>Gina Medina</t>
  </si>
  <si>
    <t>Turrucares, 800 m oeste Banco Nacional</t>
  </si>
  <si>
    <t>Tambor, Calle Vargas, del Bar Veradera, 1700 m hacia Sabanilla</t>
  </si>
  <si>
    <t>yeenmendezsevilla</t>
  </si>
  <si>
    <t>Marisol Melendez</t>
  </si>
  <si>
    <t>Rincon Herrera, 500 m este del Balenario Ruta del Sol, y 25 m sur del Supermercado Andy</t>
  </si>
  <si>
    <t>Diana Herrera</t>
  </si>
  <si>
    <t>83571365 (Lucina)</t>
  </si>
  <si>
    <t>Carrillos de Poás, 50 m oeste Iglesia</t>
  </si>
  <si>
    <t>Marielos Montoya</t>
  </si>
  <si>
    <t>Telimay</t>
  </si>
  <si>
    <t>Alajuela Centro, de la Farmacia Fishel del Este, 400 Estey 50 Norte</t>
  </si>
  <si>
    <t>Pamela Morales Alfaro</t>
  </si>
  <si>
    <t>Susana Morera</t>
  </si>
  <si>
    <t>Ciruelas, de la escuela 800 m oeste y 100 m sur, Calle San Juan</t>
  </si>
  <si>
    <t>Estrella Morera</t>
  </si>
  <si>
    <t>El Roble, 500 m sur y 25 m oeste de la Plaza de deportes</t>
  </si>
  <si>
    <t>Pacto del Jocote, del Almacén Bolbi, 25 m oeste, Lotes Solís</t>
  </si>
  <si>
    <t>Gaby Campos</t>
  </si>
  <si>
    <t>Barrio San José, 150 m este de la Escuela Vieja Santa Rita</t>
  </si>
  <si>
    <t>Yahell Campos Ruiz</t>
  </si>
  <si>
    <t>Santa Rita, de la Iglesia Católica, 200 m norte, 100 m noreste y 25 m sur</t>
  </si>
  <si>
    <t>Mayela Rivera Gonzales</t>
  </si>
  <si>
    <t>Alajuela Centro, 300 Este del Estadio Alejandro Morera Soto</t>
  </si>
  <si>
    <t>Yamileth Rodriguez</t>
  </si>
  <si>
    <t>Canoas, del Super Canoas 100 al norte</t>
  </si>
  <si>
    <t>Silvia Rodriguez</t>
  </si>
  <si>
    <t>San Rafael de Alajuela, Urbanizacion Las Melisas</t>
  </si>
  <si>
    <t>Polette RB</t>
  </si>
  <si>
    <t>KatiRosales</t>
  </si>
  <si>
    <t>Alajuela, Barrio San José, Lotes Vargas, entrando 100 y 75 este</t>
  </si>
  <si>
    <t>Mary Salazar</t>
  </si>
  <si>
    <t>Margarita Sanchez</t>
  </si>
  <si>
    <t>Elena Sanchez</t>
  </si>
  <si>
    <t>Barrio San José, 210 al norte del plantel del INA</t>
  </si>
  <si>
    <t>Yendry Sanchez Jara</t>
  </si>
  <si>
    <t>Marianela Sanchez</t>
  </si>
  <si>
    <t>Ciruelas Alajuela, Urbanización La Lucha, casa #43</t>
  </si>
  <si>
    <t>El Roble, Rincón Herrera</t>
  </si>
  <si>
    <t>Xinia Sibaja</t>
  </si>
  <si>
    <t>Canoas, contiguo al Taller el Renco</t>
  </si>
  <si>
    <t>Urbanización Baviera, 4ta entrada</t>
  </si>
  <si>
    <t>Angie Solano Gomez</t>
  </si>
  <si>
    <t>Luz Marina</t>
  </si>
  <si>
    <t>Barrio San Jose, de la Princesa Marina 1km</t>
  </si>
  <si>
    <t>Tellez</t>
  </si>
  <si>
    <t>Reina Tellez</t>
  </si>
  <si>
    <t>Pueblo Nuevo, de la calle Simon 200 norte, 100 este</t>
  </si>
  <si>
    <t>Lunes</t>
  </si>
  <si>
    <t>Enid Alvarado Bogain</t>
  </si>
  <si>
    <t>Poas, del Liceo 800norte y 200 este</t>
  </si>
  <si>
    <t>Poas</t>
  </si>
  <si>
    <t>Jueves</t>
  </si>
  <si>
    <t>Murillo</t>
  </si>
  <si>
    <t>Pueblo Nuevo, Residencial Alajuela, Segunda entrada penultima casa</t>
  </si>
  <si>
    <t>Miercoles tarde</t>
  </si>
  <si>
    <t>Siles Villafuerte</t>
  </si>
  <si>
    <t>Maria Elizabeth</t>
  </si>
  <si>
    <t>mesvi0414@gmail.com</t>
  </si>
  <si>
    <t>Elizabeth Siles Villafuerte</t>
  </si>
  <si>
    <t>Guacima arriba Alajuela,300 mts oeste y 125 norte de Ottos Bar</t>
  </si>
  <si>
    <t>Guacima</t>
  </si>
  <si>
    <t>Tarde, viernes mejor</t>
  </si>
  <si>
    <t>Tiene prediabetes</t>
  </si>
  <si>
    <t xml:space="preserve">Barboza </t>
  </si>
  <si>
    <t>zulaybarboza13@gmail.com</t>
  </si>
  <si>
    <t>Zulay Barboza</t>
  </si>
  <si>
    <t>San Pedro,Poas, Sabana Redonda</t>
  </si>
  <si>
    <t>Melendez Jimenez</t>
  </si>
  <si>
    <t>Yeimy</t>
  </si>
  <si>
    <t>yeimyjimenez22@hotmail.com</t>
  </si>
  <si>
    <t>Yeimy Melendez</t>
  </si>
  <si>
    <t>Barrio San Jose, Urb La Unión De la Entrada 50 Sur y 30 Este</t>
  </si>
  <si>
    <t>Barrio San Jose Oeste 2</t>
  </si>
  <si>
    <t>Noche- Sabados</t>
  </si>
  <si>
    <t>Benavides Melendez</t>
  </si>
  <si>
    <t>Hillary</t>
  </si>
  <si>
    <t>Hillary Benavidez</t>
  </si>
  <si>
    <t>L-K-Sabados</t>
  </si>
  <si>
    <t>Ocampo</t>
  </si>
  <si>
    <t>Reina Isabel</t>
  </si>
  <si>
    <t>Laguna Fraijanes, Restaurant Chubasco 300 Este, 100 Norte</t>
  </si>
  <si>
    <t>San Isidro</t>
  </si>
  <si>
    <t>Noches</t>
  </si>
  <si>
    <t xml:space="preserve">Madrigal Vega </t>
  </si>
  <si>
    <t>Yorleny Madrigal</t>
  </si>
  <si>
    <t>Villa Bonita, 50 mts oeste y 10 Sur del Cen Cinai</t>
  </si>
  <si>
    <t>Villa Bonita</t>
  </si>
  <si>
    <t>San Rafael de Alajuela, 500 metros al norte de la Panasonic</t>
  </si>
  <si>
    <t>19/12/16</t>
  </si>
  <si>
    <t>24436579/60938523</t>
  </si>
  <si>
    <t>Tacacorí, Calle La Unión. De las Aulas de Catequecis, 25 este y 100 norte</t>
  </si>
  <si>
    <t>Itiquis</t>
  </si>
  <si>
    <t>Considerar incluirla porque le falta menos 0.2 para entrar</t>
  </si>
  <si>
    <t>El Coyol, 200M norte de la iglesia católica del Coyol.</t>
  </si>
  <si>
    <t>Turrucares, 300 mts al este del Cementerio.</t>
  </si>
  <si>
    <t>Ana Segura</t>
  </si>
  <si>
    <t>Guacima arriba Alajuela, 25 este y300 Sur de la Central del ICE</t>
  </si>
  <si>
    <t>Tarde, no miercoles(poner con Patricia Arguello)</t>
  </si>
  <si>
    <t xml:space="preserve">Jimenez Alvarado </t>
  </si>
  <si>
    <t>Roxana</t>
  </si>
  <si>
    <t xml:space="preserve">Aguilar </t>
  </si>
  <si>
    <t>60506398/89118713</t>
  </si>
  <si>
    <t>krenug@gmail.com</t>
  </si>
  <si>
    <t>Karen Ugalde</t>
  </si>
  <si>
    <t>Canoas, residencial Campo Verde, primera entrada casa 3A</t>
  </si>
  <si>
    <t>Morera Gonzalez</t>
  </si>
  <si>
    <t>20/12/16</t>
  </si>
  <si>
    <t>Vega Madrigal</t>
  </si>
  <si>
    <t>cindymorera14@hotmail.es</t>
  </si>
  <si>
    <t>San Antonio del Tejar, 800 mts oeste de la plaza de deportes</t>
  </si>
  <si>
    <t>Noche, porconfirmar</t>
  </si>
  <si>
    <t>Kimberly Vega Madrigal</t>
  </si>
  <si>
    <t>Villa Bonita, del bar Flechas 25 mts oeste, casade alto porton blanco</t>
  </si>
  <si>
    <t>Manana</t>
  </si>
  <si>
    <t>Cambronero Gonzalez</t>
  </si>
  <si>
    <t>Mercedes</t>
  </si>
  <si>
    <t>Lopez Sandoval</t>
  </si>
  <si>
    <t>Villa Bonita, Lotes Murillo, del Abastecedor el Progreso, 50nsur, 50 oeste, 125 sureste, entrando Calle La Trocha</t>
  </si>
  <si>
    <t>Usar mensajes de texto</t>
  </si>
  <si>
    <t>Cisneros</t>
  </si>
  <si>
    <t>Sodelba</t>
  </si>
  <si>
    <t>Villa Bonita, 50 este del CEN CINAI</t>
  </si>
  <si>
    <t>Nuria Isabel</t>
  </si>
  <si>
    <t>Alajuela Centro, 125 sur de laescuela Holanda</t>
  </si>
  <si>
    <t>Ramirez Rodriguez</t>
  </si>
  <si>
    <t>Maria Cecilia</t>
  </si>
  <si>
    <t>Ciruelas, Santa Fe, a un costado de la escuela</t>
  </si>
  <si>
    <t>Moya Alvarado</t>
  </si>
  <si>
    <t>Sabanilla, frente iglesia catolica de San Luis</t>
  </si>
  <si>
    <t>fenix.rnl150@gmail.com</t>
  </si>
  <si>
    <t>Sanchez Villalobos</t>
  </si>
  <si>
    <t>Flor</t>
  </si>
  <si>
    <t>Si (88343998)</t>
  </si>
  <si>
    <t>tanialoria@gmail.com</t>
  </si>
  <si>
    <t>Flor Sanchez Villalobos</t>
  </si>
  <si>
    <t>Desamparados, Calle Rosales, 400 norte de la Asociacion Niño con Cariño</t>
  </si>
  <si>
    <t>Ortega Corrales</t>
  </si>
  <si>
    <t>Susy</t>
  </si>
  <si>
    <t>89281646/70535854</t>
  </si>
  <si>
    <t>susyasusy@gmail.com</t>
  </si>
  <si>
    <t>El Roble, deHogares Crea 600 sur,calle El Urbano 75 mtsantes delpuente</t>
  </si>
  <si>
    <t>Por confirmar</t>
  </si>
  <si>
    <t>Pueblo Nuevo, en la esquina de la plaza</t>
  </si>
  <si>
    <t>A convenir</t>
  </si>
  <si>
    <t>Alvarado Arrieta</t>
  </si>
  <si>
    <t>samo5029@hotmail.es</t>
  </si>
  <si>
    <t>Sandra Osorio</t>
  </si>
  <si>
    <t>Canoas, Urbanizacion Los Angeles, 200 este, 100 sur y 50 oeste de laIglesia Catolica</t>
  </si>
  <si>
    <t>Marcial</t>
  </si>
  <si>
    <t>Localidad</t>
  </si>
  <si>
    <t>Alajuela</t>
  </si>
  <si>
    <t>Tacacori</t>
  </si>
  <si>
    <t>Barrio San Martin</t>
  </si>
  <si>
    <t>Tuetal Norte</t>
  </si>
  <si>
    <t>Estadio</t>
  </si>
  <si>
    <t>andyvacu@gmail.com</t>
  </si>
  <si>
    <t>Andrieth Vanegas</t>
  </si>
  <si>
    <t>Barrio San Jose, Urbanizacion El Tropico 1, casa 20A</t>
  </si>
  <si>
    <t>Manaña y tarde</t>
  </si>
  <si>
    <t>Rodriguez Jimenez</t>
  </si>
  <si>
    <t>kattiarodriguezj@gmail.com</t>
  </si>
  <si>
    <t>Kattia Rodriguez</t>
  </si>
  <si>
    <t>Barrio San Jose, Urbanizacion El Tropico 1, casa 8D</t>
  </si>
  <si>
    <t>Mañana y tarde</t>
  </si>
  <si>
    <t>Cascante Bermudez</t>
  </si>
  <si>
    <t>Felicia</t>
  </si>
  <si>
    <t>La Trinidad, 50norte del Super Favorito</t>
  </si>
  <si>
    <t>Noche y tarde</t>
  </si>
  <si>
    <t>Artavia Eduarte</t>
  </si>
  <si>
    <t>tharedu82@hotmail.com</t>
  </si>
  <si>
    <t>Thatyana Artavia</t>
  </si>
  <si>
    <t>Pueblo Nuevo, de la plaza 800 mts alnorte</t>
  </si>
  <si>
    <t>Ramos Solorzano</t>
  </si>
  <si>
    <t>Laura</t>
  </si>
  <si>
    <t>laura.95.rmos@gmail.com</t>
  </si>
  <si>
    <t>Lau RS</t>
  </si>
  <si>
    <t>Pueblo Nuevo, 200 mts sur del Salon Comunal</t>
  </si>
  <si>
    <t>Josely</t>
  </si>
  <si>
    <t>joss.rs.95@gmail.com</t>
  </si>
  <si>
    <t>Jossy RS</t>
  </si>
  <si>
    <t>Solorzano Bravo</t>
  </si>
  <si>
    <t>Rosibel</t>
  </si>
  <si>
    <t>24315118/88587871</t>
  </si>
  <si>
    <t>Contactar con hijas</t>
  </si>
  <si>
    <t>Guier Corella</t>
  </si>
  <si>
    <t>Adriana</t>
  </si>
  <si>
    <t>luciguier@hotmail.com</t>
  </si>
  <si>
    <t>Adriana Guier Corella</t>
  </si>
  <si>
    <t>Desamparados, Urbanizacion Targuas</t>
  </si>
  <si>
    <t>Guerrero Marin</t>
  </si>
  <si>
    <t>rgmarin13@gmail.com</t>
  </si>
  <si>
    <t>Rosemary Guerrero Marin</t>
  </si>
  <si>
    <t>Montecillos, Urbanizacion Gregorio, casa 242</t>
  </si>
  <si>
    <t>Tuetal</t>
  </si>
  <si>
    <t>Gutierrez Lanzas</t>
  </si>
  <si>
    <t>Sonia Gutierrez Lanzas</t>
  </si>
  <si>
    <t>San Isidro, frente a la Iglesia Catolica</t>
  </si>
  <si>
    <t>liinaml03@gmail.com</t>
  </si>
  <si>
    <t>Sobrepeso</t>
  </si>
  <si>
    <t>Riesgo</t>
  </si>
  <si>
    <t>Obesidad Grado 2</t>
  </si>
  <si>
    <t>Obesidad Grado 3</t>
  </si>
  <si>
    <t>Obesidad Grado 1</t>
  </si>
  <si>
    <t>Rosemary Solis Cordero</t>
  </si>
  <si>
    <t>Fer Vanegas QR</t>
  </si>
  <si>
    <t>Guácima</t>
  </si>
  <si>
    <t>Monserrat</t>
  </si>
  <si>
    <t>Poás</t>
  </si>
  <si>
    <t>No riesgo</t>
  </si>
  <si>
    <t>Peso Normal</t>
  </si>
  <si>
    <t>Arias Alfaro</t>
  </si>
  <si>
    <t>Jeanette</t>
  </si>
  <si>
    <t>24496463/83266650</t>
  </si>
  <si>
    <t>Jeanethe Arias</t>
  </si>
  <si>
    <t>Sabanilla, 200 metros Sur de la Iglesia. Calle Potrerillos</t>
  </si>
  <si>
    <t>24496540/62534832</t>
  </si>
  <si>
    <t>Mensaje de texto</t>
  </si>
  <si>
    <t>Sabanilla, 1Km al Norte de la Escuela Nicolas Chacon y 300 Este. Calle Gavilan</t>
  </si>
  <si>
    <t>Sabanila</t>
  </si>
  <si>
    <t>Chavarria Arroyo</t>
  </si>
  <si>
    <t>Yeilin</t>
  </si>
  <si>
    <t>Rio Segundo, del Bar la Candela 500 Sur y 100 Oeste. Finca Caro Quintero</t>
  </si>
  <si>
    <t>Arroyo Hidalgo</t>
  </si>
  <si>
    <t>Roxinia</t>
  </si>
  <si>
    <t>Fallas Alvarado</t>
  </si>
  <si>
    <t>Jovita</t>
  </si>
  <si>
    <t>Jovita Fallas</t>
  </si>
  <si>
    <t>Itiquís / San Isidro</t>
  </si>
  <si>
    <t>Maricela</t>
  </si>
  <si>
    <t>Canoas, Residencial Altos de Montenegro,casa23B</t>
  </si>
  <si>
    <t>Cambronero Delgado</t>
  </si>
  <si>
    <t>eugeniacambronero11@gmail.com</t>
  </si>
  <si>
    <t>Eugenia Cambronero Delgado</t>
  </si>
  <si>
    <t>San Isidro, del TemploCatólico200 oeste y 100norte</t>
  </si>
  <si>
    <t>Mañana/tarde</t>
  </si>
  <si>
    <t>Castro Herrera</t>
  </si>
  <si>
    <t>Alicia</t>
  </si>
  <si>
    <t>aliciamariacastro123@gmail.com</t>
  </si>
  <si>
    <t>Alicia María Castro</t>
  </si>
  <si>
    <t>San Isidro, 50 metros suroeste de la escuela de Pilas</t>
  </si>
  <si>
    <t>Serrano Chavarría</t>
  </si>
  <si>
    <t>Yeii Chavarria Arroyo</t>
  </si>
  <si>
    <t>San Isidro, contiguo a la escuela de Pilas</t>
  </si>
  <si>
    <t>Claudia</t>
  </si>
  <si>
    <t>Mayorquín García</t>
  </si>
  <si>
    <t>violetmayorquin@hotmail.com</t>
  </si>
  <si>
    <t>Clau Mayorquín</t>
  </si>
  <si>
    <t>Guácima, Rincón Herrera, 75 metros sur del super Kaly y 400 metros oeste</t>
  </si>
  <si>
    <t>Ramírez Medina</t>
  </si>
  <si>
    <t>María Eugenia</t>
  </si>
  <si>
    <t>meugeniaramm@hotmail.com</t>
  </si>
  <si>
    <t>María Eugenia Ramírez</t>
  </si>
  <si>
    <t>Villa Bonita, 50 metros sur de la Antigua Rural</t>
  </si>
  <si>
    <t>Noche / Sábado</t>
  </si>
  <si>
    <t>Molina Rodríguez</t>
  </si>
  <si>
    <t>Shirley</t>
  </si>
  <si>
    <t>shirleymolina09@hotmail.com</t>
  </si>
  <si>
    <t>Shirley Molina</t>
  </si>
  <si>
    <t>Pacto del Jocote, Urbanización Sol Casa, casa 13E</t>
  </si>
  <si>
    <t>Maria Ester Hidalgo</t>
  </si>
  <si>
    <t>Solano Melendez</t>
  </si>
  <si>
    <t>lizbethsolano2007@gmail.com</t>
  </si>
  <si>
    <t>Lizbeth</t>
  </si>
  <si>
    <t>Lizbeth Solano</t>
  </si>
  <si>
    <t>Invu Las Cañas 1, casa 92</t>
  </si>
  <si>
    <t xml:space="preserve">Fallas Valverde </t>
  </si>
  <si>
    <t>Rosalyn</t>
  </si>
  <si>
    <t>rousfvalverde@yahoo.com</t>
  </si>
  <si>
    <t>Rosalyn F Valverde</t>
  </si>
  <si>
    <t>San Rafael, Terrazas del Oeste, Con Casa</t>
  </si>
  <si>
    <t>Mañana / Tarde</t>
  </si>
  <si>
    <t>Madrigal Alemán</t>
  </si>
  <si>
    <t xml:space="preserve">Conny </t>
  </si>
  <si>
    <t>Alemán Madrigal</t>
  </si>
  <si>
    <t>Alma</t>
  </si>
  <si>
    <t>Patty Alemán</t>
  </si>
  <si>
    <t>apam6028@hotmail.es</t>
  </si>
  <si>
    <t>Pacto del Jocote, Barra de Yei, 25 metros sur</t>
  </si>
  <si>
    <t>Rodríguez Alemán</t>
  </si>
  <si>
    <t>Wendy</t>
  </si>
  <si>
    <t>w.rodriguezaleman@yahoo.es</t>
  </si>
  <si>
    <t>Wendy Rodríguez Alemán</t>
  </si>
  <si>
    <t>Pacto del Jocote, Lotes Solís, del Bar La Quinta, 150 metros sur</t>
  </si>
  <si>
    <t>oconny.04@hotmail.com</t>
  </si>
  <si>
    <t>Oconny Madrigal</t>
  </si>
  <si>
    <t>Pacto del Jocote, Lotes Solís, de Vidrios Ugalde 25 metros sur</t>
  </si>
  <si>
    <t xml:space="preserve">Arroyo García </t>
  </si>
  <si>
    <t>Geycel</t>
  </si>
  <si>
    <t>hazel.arroyo13@gmail.com</t>
  </si>
  <si>
    <t>Hazel Arroyo García</t>
  </si>
  <si>
    <t>El Roble, La Cañada 150 metros oeste de la primera entrada</t>
  </si>
  <si>
    <t>Segura Gónzalez</t>
  </si>
  <si>
    <t>Loly Segura</t>
  </si>
  <si>
    <t>Ciruelas, Urbanización Santa Fe, casa 5E</t>
  </si>
  <si>
    <t xml:space="preserve">Gómez Barrantes </t>
  </si>
  <si>
    <t>Alice Tatiana</t>
  </si>
  <si>
    <t>atatianagomez1220@gmail.com</t>
  </si>
  <si>
    <t>Tatiana Gómez</t>
  </si>
  <si>
    <t>Canoas, 100 metros norte de la iglesia católica de Providencia</t>
  </si>
  <si>
    <t>Mañana, Tarde, Noche</t>
  </si>
  <si>
    <t>Madrigal Rodríguez</t>
  </si>
  <si>
    <t>katamaro2@hotmail.com</t>
  </si>
  <si>
    <t>Karen Madrigal Rodríguez</t>
  </si>
  <si>
    <t>La Ceiba, calle la Esperanza, 2 kms al norte de la Corte de Alajuela</t>
  </si>
  <si>
    <t xml:space="preserve">Molina Camacho </t>
  </si>
  <si>
    <t>María Orieta</t>
  </si>
  <si>
    <t>Santiago Este, El Coco, 925 metros este, 65 SE Iglesia del Coco</t>
  </si>
  <si>
    <t>El Coco</t>
  </si>
  <si>
    <t>Morales Ramirez</t>
  </si>
  <si>
    <t>Maria Denis</t>
  </si>
  <si>
    <t>24437558/85983663</t>
  </si>
  <si>
    <t>Desamparados, Urbanizacion Silvia Eugenia Casa 327</t>
  </si>
  <si>
    <t>Madriz Fuentes</t>
  </si>
  <si>
    <t>madriz37@yahoo.es</t>
  </si>
  <si>
    <t>Diana Madriz</t>
  </si>
  <si>
    <t>El Coyol, Residencial Monte Rocoso. Casa 6A</t>
  </si>
  <si>
    <t>El Coyol</t>
  </si>
  <si>
    <t>Muñoz Jimenez</t>
  </si>
  <si>
    <t>Shirley Guzman</t>
  </si>
  <si>
    <t>El Roble, Urbanización Luz del Sol, Casa # 61</t>
  </si>
  <si>
    <t>Mañanas, Tardes</t>
  </si>
  <si>
    <t xml:space="preserve">Delgado Aguilar </t>
  </si>
  <si>
    <t>Daisy</t>
  </si>
  <si>
    <t>San Rafael, Carretera a la Reforma, frente a puesto 10</t>
  </si>
  <si>
    <t>Aguilar Castillo</t>
  </si>
  <si>
    <t>Anita Manuela</t>
  </si>
  <si>
    <t>Mandar al de Daisy</t>
  </si>
  <si>
    <t>San Rafael, Al frente de Banco Nacional</t>
  </si>
  <si>
    <t>Céspedes Barquero</t>
  </si>
  <si>
    <t>24333112/84775284</t>
  </si>
  <si>
    <t>mariaeugecespedes@hotmail.com</t>
  </si>
  <si>
    <t>Maria Eugenia Cespedes</t>
  </si>
  <si>
    <t>Tambor, 400 metros este del Cementerio</t>
  </si>
  <si>
    <t>Mañanas/No jueves</t>
  </si>
  <si>
    <t>Murillo Mora</t>
  </si>
  <si>
    <t>Ana Margarita</t>
  </si>
  <si>
    <t>24436940/61971204</t>
  </si>
  <si>
    <t>ana.margarita.murillo@gmail.com</t>
  </si>
  <si>
    <t>Tambor, 1 Km al este de la Plaza</t>
  </si>
  <si>
    <t>Monge Valdez</t>
  </si>
  <si>
    <t>Marjorie55@hotmail.es</t>
  </si>
  <si>
    <t>Alajuela, La Baviera, Primera Entrada 25 metros a la derecha, Apartamentos La Guaria</t>
  </si>
  <si>
    <t>Nuñez Chavarria</t>
  </si>
  <si>
    <t>mailennch1965@gmail.com</t>
  </si>
  <si>
    <t xml:space="preserve">San Isidro de Alajuela,Dulce nombre 225m sur de la iglesia catolica  </t>
  </si>
  <si>
    <t>Mailen</t>
  </si>
  <si>
    <t xml:space="preserve">Picado </t>
  </si>
  <si>
    <t>Carmen</t>
  </si>
  <si>
    <t>Paula</t>
  </si>
  <si>
    <t>26620614/87885154</t>
  </si>
  <si>
    <t>Guanacaste,</t>
  </si>
  <si>
    <t>Desamparados, Urb Silvia Eugenia, Casa 378</t>
  </si>
  <si>
    <t>Tardes/No jueves</t>
  </si>
  <si>
    <t>De la O Solera</t>
  </si>
  <si>
    <t>Ana Cecilia</t>
  </si>
  <si>
    <t>adsconta2009@gmail.com</t>
  </si>
  <si>
    <t>Ana de la O Solera</t>
  </si>
  <si>
    <t>Monserrat, 75 metros al Sur del Polideportivo</t>
  </si>
  <si>
    <t>Araya Jimenz</t>
  </si>
  <si>
    <t>xinia77@hotmail.es</t>
  </si>
  <si>
    <t>Xina Araya</t>
  </si>
  <si>
    <t>El Roble, Entrada Villa Anatolia, 500 metros al Sur</t>
  </si>
  <si>
    <t>Marbeth</t>
  </si>
  <si>
    <t>mjimenez3128@hotmail.com</t>
  </si>
  <si>
    <t>Marbeth Araya</t>
  </si>
  <si>
    <t>El Roble, Entrada Villa Anatolia, segunda casaal este</t>
  </si>
  <si>
    <t>Loria Murillo</t>
  </si>
  <si>
    <t>Karol Johanna</t>
  </si>
  <si>
    <t>kjloriam@gmail.com</t>
  </si>
  <si>
    <t>KJ Loria</t>
  </si>
  <si>
    <t>Tambor, Del Gringos Bar, 150 Este, Super Tino</t>
  </si>
  <si>
    <t>Noches o mañanas</t>
  </si>
  <si>
    <t>Martelo Hidalgo</t>
  </si>
  <si>
    <t>Himaily</t>
  </si>
  <si>
    <t>himartelo@hotmail.com</t>
  </si>
  <si>
    <t>Himaily Martelo</t>
  </si>
  <si>
    <t>Alajuela Centro, Urb. Los Adobes. Casa 18 A Entrada 7</t>
  </si>
  <si>
    <t>Brasil</t>
  </si>
  <si>
    <t>Paniagua Herrera</t>
  </si>
  <si>
    <t>Yesenia</t>
  </si>
  <si>
    <t>Yesenia Paniagua Herrera</t>
  </si>
  <si>
    <t>El Roble, 150 metros Oeste de la Escuela</t>
  </si>
  <si>
    <t>Iris</t>
  </si>
  <si>
    <t>Iris Paniagua</t>
  </si>
  <si>
    <t>El Roble, 50 Oeste de la Plaza de Deportes</t>
  </si>
  <si>
    <t>Veronica</t>
  </si>
  <si>
    <t>Veronica Campos</t>
  </si>
  <si>
    <t>La Ceiba, 500 Norte de la Escuela de Carbonal contiguo Pulperia El Trébol</t>
  </si>
  <si>
    <t>Trejos Melendez</t>
  </si>
  <si>
    <t>Sonia Cristina</t>
  </si>
  <si>
    <t>83987909/24380200</t>
  </si>
  <si>
    <t>El Roble, Calle La Mandacona, frente a la Luz del Sol</t>
  </si>
  <si>
    <t>Noche-Tardes</t>
  </si>
  <si>
    <t>Araya Jimenez</t>
  </si>
  <si>
    <t>Obesidad Grado I</t>
  </si>
  <si>
    <t>Guerrero Delgado</t>
  </si>
  <si>
    <t>Maria del Carmen</t>
  </si>
  <si>
    <t>Invu Las Cañas, Urbanizacion El Pasito, Casa F11</t>
  </si>
  <si>
    <t>Invu 2</t>
  </si>
  <si>
    <t>Marlene</t>
  </si>
  <si>
    <t>Hidalgo Jimenez</t>
  </si>
  <si>
    <t>Jeanina</t>
  </si>
  <si>
    <t>Mar Chevez</t>
  </si>
  <si>
    <t>Chevez Reyes</t>
  </si>
  <si>
    <t>Invu Las Cañas, Urbanizacion El Pasito, Casa G10</t>
  </si>
  <si>
    <t>jeaninahj@gmail.com</t>
  </si>
  <si>
    <t>Jeanis HJ</t>
  </si>
  <si>
    <t>Alajuela Centro. De la farmacia Fischel del Este 200 mts al este y 200 mts al sur</t>
  </si>
  <si>
    <t>Rojas</t>
  </si>
  <si>
    <t>rosalbarojasf@hotmail.com</t>
  </si>
  <si>
    <t>Rosalba Rojas</t>
  </si>
  <si>
    <t>Rojas Fernandez</t>
  </si>
  <si>
    <t>Rosalba</t>
  </si>
  <si>
    <t>Pavas, Carrizal, 500 norte de escuela Jose Manuel Herrera</t>
  </si>
  <si>
    <t>Arroyo Villalobos</t>
  </si>
  <si>
    <t>Fritzy</t>
  </si>
  <si>
    <t>Fritzy AV</t>
  </si>
  <si>
    <t>Pavas, Carrizal, calle La Primavera tercera casa mano derecha</t>
  </si>
  <si>
    <t>Mañana, por definir</t>
  </si>
  <si>
    <t>Jimenez Rodriguez</t>
  </si>
  <si>
    <t>Mariela</t>
  </si>
  <si>
    <t>Viquez Solano</t>
  </si>
  <si>
    <t>Leslie</t>
  </si>
  <si>
    <t>lesliegabriela@gmsil.com</t>
  </si>
  <si>
    <t>Leslie-hbl</t>
  </si>
  <si>
    <t>Villa Bonita, de la UTN 50MTS al sur</t>
  </si>
  <si>
    <t>Mora Rubi</t>
  </si>
  <si>
    <t>marielajr3@hotmail.com</t>
  </si>
  <si>
    <t>Mariela Jimenez</t>
  </si>
  <si>
    <t>San Antonio, 400 mts sur de pastas Roma,casa 120, urbanizacion Santa Teresa</t>
  </si>
  <si>
    <t>Mañana, tarde o noche</t>
  </si>
  <si>
    <t>Jeannette Mora</t>
  </si>
  <si>
    <t>Los Angeles, Sabanilla 200 mts norte puente Carache</t>
  </si>
  <si>
    <t>Noche no necesario</t>
  </si>
  <si>
    <t>Herrera Quiros</t>
  </si>
  <si>
    <t>Maria Cristina</t>
  </si>
  <si>
    <t>Vargas Ulate</t>
  </si>
  <si>
    <t>Ana Isabel</t>
  </si>
  <si>
    <t>Tuetal Norte 25 mts este escuela</t>
  </si>
  <si>
    <t>Hipertension</t>
  </si>
  <si>
    <t>El Roble, de la plaza 800 sur y 25 oeste</t>
  </si>
  <si>
    <t>Milenia</t>
  </si>
  <si>
    <t>Milenia Solorzano</t>
  </si>
  <si>
    <t>ElCoyol, del Pali 25 mts este y 75 alnorte</t>
  </si>
  <si>
    <t>Pacto Coyol</t>
  </si>
  <si>
    <t>Solorzano</t>
  </si>
  <si>
    <t>Vargas Rodriguez</t>
  </si>
  <si>
    <t>Ana Yancy Vargas Rodriguez</t>
  </si>
  <si>
    <t>Ciruelas, 100 norte del Abastecedor La Central</t>
  </si>
  <si>
    <t>Rio Segundo, Barrio La California</t>
  </si>
  <si>
    <t>Campo Quesada</t>
  </si>
  <si>
    <t>Ada</t>
  </si>
  <si>
    <t>Lorena Carvajal</t>
  </si>
  <si>
    <t>LaGuacima, Urbanizacion La Pradera casa 109</t>
  </si>
  <si>
    <t>La Guacima</t>
  </si>
  <si>
    <t>Jueves en la mañana</t>
  </si>
  <si>
    <t>Carvajal Molina</t>
  </si>
  <si>
    <t>Lorena</t>
  </si>
  <si>
    <t>ada_campos_quesada@hotmail.com</t>
  </si>
  <si>
    <t>Ada Campos Quesada</t>
  </si>
  <si>
    <t>La Agonia de Iglesia 275 al este</t>
  </si>
  <si>
    <t>Jueves en la tarde</t>
  </si>
  <si>
    <t>Vega Alfaro</t>
  </si>
  <si>
    <t>Patricia Vega de Solorzano</t>
  </si>
  <si>
    <t>Montecillos, Urbanizacion Gregorio del Super Charlie 75 norte y 100 este</t>
  </si>
  <si>
    <t>Jimenez Cordero</t>
  </si>
  <si>
    <t>24301141/88718345</t>
  </si>
  <si>
    <t>jagilcoco@gmail.com</t>
  </si>
  <si>
    <t>Paso Flores De la farmacia Fischel del este200 este y 200sur</t>
  </si>
  <si>
    <t>Alvarez Quesada</t>
  </si>
  <si>
    <t>Leda</t>
  </si>
  <si>
    <t>24307382/88040345</t>
  </si>
  <si>
    <t>Leda Alvarez</t>
  </si>
  <si>
    <t>Barrio Cristo Rey,frente al Bancredito,plaza ferias</t>
  </si>
  <si>
    <t>Francileni</t>
  </si>
  <si>
    <t>40302743/60691250</t>
  </si>
  <si>
    <t>francis27.fyz@gmail.com</t>
  </si>
  <si>
    <t>Barrio Cristo Rey,50norte delPali dePlaza Felix</t>
  </si>
  <si>
    <t>Astorga Arrieta</t>
  </si>
  <si>
    <t>Cynthia</t>
  </si>
  <si>
    <t>astorga.c@hotmail.com</t>
  </si>
  <si>
    <t>Cynthia Patricia Astorga Arrieta</t>
  </si>
  <si>
    <t>Pueblo Nuevo, 50este, 200 sur de la plaza de Santa Elena</t>
  </si>
  <si>
    <t>Lunes, miercoles o viernes en la mañana</t>
  </si>
  <si>
    <t>Arrieta Solorzano</t>
  </si>
  <si>
    <t>Mayra</t>
  </si>
  <si>
    <t>mayra-30@hotmail.es</t>
  </si>
  <si>
    <t>Mayra Arrieta</t>
  </si>
  <si>
    <t>Barrio San Luis</t>
  </si>
  <si>
    <t>Heisel</t>
  </si>
  <si>
    <t>Sanchez Rodriguez</t>
  </si>
  <si>
    <t>hazelsan04@hotmail.com</t>
  </si>
  <si>
    <t>Hazel Sanches Rodriguez</t>
  </si>
  <si>
    <t>Desamparados, Urbanizacion Babilonia, casa F16</t>
  </si>
  <si>
    <t>Lunes, miercoles o viernes en la mañana, por confirmar</t>
  </si>
  <si>
    <t>Artavia Arias</t>
  </si>
  <si>
    <t>Carolyn</t>
  </si>
  <si>
    <t>24384429/60011015</t>
  </si>
  <si>
    <t>carolin.artavia0522@gmail.com</t>
  </si>
  <si>
    <t>Artavia Carolin</t>
  </si>
  <si>
    <t>El Roble, Urbanizacion Luz del Sol casa 7</t>
  </si>
  <si>
    <t>Zamora Quiros</t>
  </si>
  <si>
    <t>Guiselle</t>
  </si>
  <si>
    <t>gisellezamora@hotmail.com</t>
  </si>
  <si>
    <t>Giselle Zamora</t>
  </si>
  <si>
    <t>Fraijanes, de la central telefonica delICE, 100 aleste 50alnorte y 25 aleste</t>
  </si>
  <si>
    <t>Ana Julia</t>
  </si>
  <si>
    <t>ajjr1470@hotmail.com</t>
  </si>
  <si>
    <t>Ana Julia Jimenez</t>
  </si>
  <si>
    <t>Barrio San Jose Urbanizacion Lisboatercera entrada100 aloeste y 25 alnorte, casa k12-2</t>
  </si>
  <si>
    <t>Soto Bermudez</t>
  </si>
  <si>
    <t>artelmar.2@gmail.com</t>
  </si>
  <si>
    <t>Marc Soto</t>
  </si>
  <si>
    <t>De la distribuidora La Agonia 300aleste</t>
  </si>
  <si>
    <t>HernandezMurillo</t>
  </si>
  <si>
    <t>ahernandez1981@gmail.com</t>
  </si>
  <si>
    <t>Angie Hernandez</t>
  </si>
  <si>
    <t>BarrioSan Josecontiguoala fiesta del pollo</t>
  </si>
  <si>
    <t>Karla Soto</t>
  </si>
  <si>
    <t>El Roble 25 este de laiglesia catolica</t>
  </si>
  <si>
    <t>Salas Calderon</t>
  </si>
  <si>
    <t>payasitamarinita@hotmail.com</t>
  </si>
  <si>
    <t>Payasita Marinita</t>
  </si>
  <si>
    <t>Tambor, Qubradas, 75 norte del bar la Veranera</t>
  </si>
  <si>
    <t>Leon Gonzalez</t>
  </si>
  <si>
    <t>kattylyon0407@gmail.com</t>
  </si>
  <si>
    <t>Kattia Leon Gonzalez</t>
  </si>
  <si>
    <t>Itiquis. Diagonal al centro de nutricion</t>
  </si>
  <si>
    <t>Duran Chavarria</t>
  </si>
  <si>
    <t>Marilyn</t>
  </si>
  <si>
    <t>Marilin Duran Chavarria</t>
  </si>
  <si>
    <t>Pacto del Jocote Urbanizacion Solcasa, casa 16 A</t>
  </si>
  <si>
    <t>Noche, con Shirley Molina</t>
  </si>
  <si>
    <t>Soto Vásquez</t>
  </si>
  <si>
    <t>marielos.soto@hotmail.com</t>
  </si>
  <si>
    <t>Marielos Soto</t>
  </si>
  <si>
    <t>Ciruelas, de la antigua escuela María Vargas, 300 metros oeste y 75 metros sur</t>
  </si>
  <si>
    <t xml:space="preserve">Araya Herrera </t>
  </si>
  <si>
    <t>Lady</t>
  </si>
  <si>
    <t>ladyaraya@hotmail.es</t>
  </si>
  <si>
    <t>Lady Araya</t>
  </si>
  <si>
    <t>El Roble, de Hogares Crea 800 metros sur, 300 metros este y 25 metros sur, Villa Esperanza</t>
  </si>
  <si>
    <t xml:space="preserve">Alfaro Solís </t>
  </si>
  <si>
    <t>Suly Ángelica</t>
  </si>
  <si>
    <t>zulyas@hotmail.com</t>
  </si>
  <si>
    <t>Ange Alfaro Solís</t>
  </si>
  <si>
    <t>El Roble,  La Cañada, 100 metros norte del Super El Pueblo</t>
  </si>
  <si>
    <t>Rebeca</t>
  </si>
  <si>
    <t>rebe1@hotmail.com</t>
  </si>
  <si>
    <t>Rebeca Alfaro</t>
  </si>
  <si>
    <t>majo.empresarial2@gmail.com</t>
  </si>
  <si>
    <t>María de los Ángeles Alvarado Sánchez</t>
  </si>
  <si>
    <t>El Roble, Urbanización La Lucha, Casa 128</t>
  </si>
  <si>
    <t>Murillo Guevara</t>
  </si>
  <si>
    <t>Viviana Murillo Guevara</t>
  </si>
  <si>
    <t>Invu Las Cañas, Urbanización El Pasito, Casa F17</t>
  </si>
  <si>
    <t>Soto Morales</t>
  </si>
  <si>
    <t>Jeimy</t>
  </si>
  <si>
    <t>jeimyperez2@gmail.com</t>
  </si>
  <si>
    <t>El Roble, Urbanización El Tejar, 200 metros sur de la entrada</t>
  </si>
  <si>
    <t>Mañana L-M-V</t>
  </si>
  <si>
    <t>Jiménez</t>
  </si>
  <si>
    <t>seidyjime@gmail.com</t>
  </si>
  <si>
    <t>Seidy Jiménez</t>
  </si>
  <si>
    <t>Tuetal Sur, Urbanización Carlos Luis Fallas, casa 68</t>
  </si>
  <si>
    <t>Seidy</t>
  </si>
  <si>
    <t>Cualquiera, preferiblemente noche</t>
  </si>
  <si>
    <t>María Alvarado</t>
  </si>
  <si>
    <t>Desamparados, 600 metros norte del Super Santiago, casa 30</t>
  </si>
  <si>
    <t>Mañana, preferiblemente lunes</t>
  </si>
  <si>
    <t>Jiménez Orozco</t>
  </si>
  <si>
    <t>ana.jimenez74@hotmail.com</t>
  </si>
  <si>
    <t>Ana Jiménez</t>
  </si>
  <si>
    <t>Desamparados, 75 metros sur de la Asociación el Niño con Cariño</t>
  </si>
  <si>
    <t>Flor Edith</t>
  </si>
  <si>
    <t>floredithhidalgo@hotmail.com</t>
  </si>
  <si>
    <t>Flor Edith Hidalgo</t>
  </si>
  <si>
    <t>Alajuela Centro, de la Farmacia Fishel 200 metros oeste y 200 metros sur</t>
  </si>
  <si>
    <t>Rojas Camacho</t>
  </si>
  <si>
    <t>yorlerc@hotmail.com</t>
  </si>
  <si>
    <t>Yorleny Rojas</t>
  </si>
  <si>
    <t>Barrio San José, de la Pops, 600 metros norte, casa a mano derecha</t>
  </si>
  <si>
    <t>L, M, V Tarde o K, M Mañana</t>
  </si>
  <si>
    <t>Ramírez Rivera</t>
  </si>
  <si>
    <t>Blanco Hidalgo</t>
  </si>
  <si>
    <t>Marta</t>
  </si>
  <si>
    <t>martablancohidalgo@hotmail.com</t>
  </si>
  <si>
    <t>xiniajimenezalvarado@gmail.com</t>
  </si>
  <si>
    <t>Xinia Jimenez Alvarado</t>
  </si>
  <si>
    <t>Tuetal Sur, Proyecto Carlos Luis Fallas, Casa 23</t>
  </si>
  <si>
    <t>Idali</t>
  </si>
  <si>
    <t>rseguracastro@gmail.com</t>
  </si>
  <si>
    <t>Lilly Jimenez</t>
  </si>
  <si>
    <t>Tuetal Sur, Proyecto Carlos Luis Fallas, Casa 33</t>
  </si>
  <si>
    <t xml:space="preserve">Delgado Alfaro </t>
  </si>
  <si>
    <t>Tacacori, 300 Sur del Super Yiré</t>
  </si>
  <si>
    <t>Hernandez Delgado</t>
  </si>
  <si>
    <t xml:space="preserve">Maria Fernanda </t>
  </si>
  <si>
    <t>nanda172009@hotmail.es</t>
  </si>
  <si>
    <t>Marifer Hernandez</t>
  </si>
  <si>
    <t>Carrillos de Poas, Del Super don Jose, 175 oeste</t>
  </si>
  <si>
    <t>Carrillos de Poas</t>
  </si>
  <si>
    <t>Aguero Barrantes</t>
  </si>
  <si>
    <t>Cristina Aguero</t>
  </si>
  <si>
    <t>Montecillos, Urbanizacion Gregorio Casa 361</t>
  </si>
  <si>
    <t>Guerrero</t>
  </si>
  <si>
    <t>83102304/24430848</t>
  </si>
  <si>
    <t>vero_gchavarria@hotmail.com</t>
  </si>
  <si>
    <t>Vero Gchavarria</t>
  </si>
  <si>
    <t>San Antonio del Tejar, Frente a la Escuela</t>
  </si>
  <si>
    <t>Nuñez Córdoba</t>
  </si>
  <si>
    <t>Estibaliz</t>
  </si>
  <si>
    <t>e.nunez@carnescastillo.net</t>
  </si>
  <si>
    <t>Estibaliz Nuñez</t>
  </si>
  <si>
    <t>Villa Bonita, 100 este Industrias Sol y Sol</t>
  </si>
  <si>
    <t>Campos Araya</t>
  </si>
  <si>
    <t>Seiyris</t>
  </si>
  <si>
    <t>seyriscampos@gmail.com</t>
  </si>
  <si>
    <t>Seirys Campos</t>
  </si>
  <si>
    <t>La Trinidad,  25 metros sur y 75 oeste de Farmacia La Trinidad</t>
  </si>
  <si>
    <t>Dominguez Durán</t>
  </si>
  <si>
    <t>Ana Julia_Dominch</t>
  </si>
  <si>
    <t>Alajuela Centro, 100 metros del EBAIS</t>
  </si>
  <si>
    <t>Maria</t>
  </si>
  <si>
    <t>Tuetal Norte, 400 este de la Escuela de Tuetal Norte</t>
  </si>
  <si>
    <t xml:space="preserve">Tardes </t>
  </si>
  <si>
    <t>Acosta Quiros</t>
  </si>
  <si>
    <t>Zeidy</t>
  </si>
  <si>
    <t>acostazeidy@gmail.com</t>
  </si>
  <si>
    <t>Tacacori, de la Calle del Diamante, entrada de mimbre, apartamentos al fondo, verdes</t>
  </si>
  <si>
    <t>Martinez Mena</t>
  </si>
  <si>
    <t>Jeanette Martinez</t>
  </si>
  <si>
    <t>San Antonio del Tejar, 800 sur del Bar las Tejitas</t>
  </si>
  <si>
    <t>Mañanas/Tardes</t>
  </si>
  <si>
    <t>Salas Molina</t>
  </si>
  <si>
    <t>maiizol1995@gmail.com</t>
  </si>
  <si>
    <t>Marisol Salas</t>
  </si>
  <si>
    <t>Alajuela Centro, de la Farmacia del Este, 200 Este ( Paso Flores)</t>
  </si>
  <si>
    <t>Arroyo Araya</t>
  </si>
  <si>
    <t>arroyolady25@gmail.com</t>
  </si>
  <si>
    <t>lady0325</t>
  </si>
  <si>
    <t>Coco, Santiago Oeste, 100 Norte y 25 oeste del Abastecedor Pedregal</t>
  </si>
  <si>
    <t>Arce Ramirez</t>
  </si>
  <si>
    <t>Guiselle Arce</t>
  </si>
  <si>
    <t>Pueblo Nuevo, 125 sur del Supermercado San Andrés,Frente al AserraderoSi</t>
  </si>
  <si>
    <t>Aguilar Masis</t>
  </si>
  <si>
    <t>Ana Grace</t>
  </si>
  <si>
    <t>anaguilar7812@gmail.com</t>
  </si>
  <si>
    <t>Ana Aguilar</t>
  </si>
  <si>
    <t>San Rafael, del Megasuper, 25 este</t>
  </si>
  <si>
    <t>Jueves o Viernes</t>
  </si>
  <si>
    <t>Alvarez Fajardo</t>
  </si>
  <si>
    <t>Marjorie Alvarez Fajardo</t>
  </si>
  <si>
    <t>Herrera Soto</t>
  </si>
  <si>
    <t>Stephanie Herrera</t>
  </si>
  <si>
    <t>Canoas, 300 sur de la Iglesia Los Angeles, Canoas</t>
  </si>
  <si>
    <t>Si (Stephanie Herrera)</t>
  </si>
  <si>
    <t>Canoas, 250 sur,de la segunda entrada de la plaza</t>
  </si>
  <si>
    <t>Barrio San Jose, de la primera entrada Cacao 750 Norte</t>
  </si>
  <si>
    <t>Juarez Guerrero</t>
  </si>
  <si>
    <t>Guadalupe Juarez</t>
  </si>
  <si>
    <t>Barrio San Joe</t>
  </si>
  <si>
    <t>Rotativo</t>
  </si>
  <si>
    <t>Hidalgo Navarro</t>
  </si>
  <si>
    <t>lihidnav@gmail.com</t>
  </si>
  <si>
    <t>Lilliana Hidalgo</t>
  </si>
  <si>
    <t>San Antonio, 100 Este, 50 al Norte del Bar las Tejitas</t>
  </si>
  <si>
    <t>Chavez Lopez</t>
  </si>
  <si>
    <t>71060476/24303082</t>
  </si>
  <si>
    <t xml:space="preserve">kimberlychaves90@gmail.com
</t>
  </si>
  <si>
    <t>Kimberly Chavez Lopez</t>
  </si>
  <si>
    <t>San Antonio, 300 oeste Salsas Alfaro</t>
  </si>
  <si>
    <t>Invu, Urbanizacion el Pasito, Casa 13 F</t>
  </si>
  <si>
    <t>Invu las Cañas</t>
  </si>
  <si>
    <t>Vargas Reyes</t>
  </si>
  <si>
    <t>Solis Sanahuja</t>
  </si>
  <si>
    <t>Alejandra Solis Sanahuja</t>
  </si>
  <si>
    <t>Montecillos, 25 metros al Oeste de la Escuela de Montecillos</t>
  </si>
  <si>
    <t>Blanco Solis</t>
  </si>
  <si>
    <t>Maria Jose</t>
  </si>
  <si>
    <t>89386994(mama)</t>
  </si>
  <si>
    <t>Maria Jose Blanco</t>
  </si>
  <si>
    <t>Rodriguez Naranjo</t>
  </si>
  <si>
    <t>TOTAL</t>
  </si>
  <si>
    <t>MAYORES DE 60 AÑOS</t>
  </si>
  <si>
    <t>OTRAS</t>
  </si>
  <si>
    <t>Sevilla Alvarado</t>
  </si>
  <si>
    <t>mariaant14091@hotmail.com</t>
  </si>
  <si>
    <t>Mari Sevilla</t>
  </si>
  <si>
    <t>La Garita, Urbanización La Torre, Calle Los Llanos, casa 4</t>
  </si>
  <si>
    <t>Tardes, excepto jueves</t>
  </si>
  <si>
    <t>Morales Araya</t>
  </si>
  <si>
    <t>Edith</t>
  </si>
  <si>
    <t>Morales Herrera</t>
  </si>
  <si>
    <t>Martha</t>
  </si>
  <si>
    <t>Rio Segundo, diagonal al Super  Villa Elia, casa esquinera color blanco</t>
  </si>
  <si>
    <t>Leitón Rojas</t>
  </si>
  <si>
    <t>Villalobos Espinoza</t>
  </si>
  <si>
    <t>Salas Quesada</t>
  </si>
  <si>
    <t>Ugalde Umaña</t>
  </si>
  <si>
    <t>Cambronero</t>
  </si>
  <si>
    <t>Denia</t>
  </si>
  <si>
    <t>Tacacorí, 25 metros oeste de la escuela</t>
  </si>
  <si>
    <t>Pereira Arguedas</t>
  </si>
  <si>
    <t>María Isabel</t>
  </si>
  <si>
    <t>Herrera Quirós</t>
  </si>
  <si>
    <t>Noemy</t>
  </si>
  <si>
    <t>Perez Torres</t>
  </si>
  <si>
    <t>Calvo Rosales</t>
  </si>
  <si>
    <t>Idalia</t>
  </si>
  <si>
    <t>62</t>
  </si>
  <si>
    <t>24874482</t>
  </si>
  <si>
    <t>71848419</t>
  </si>
  <si>
    <t>Herrera Alpízar</t>
  </si>
  <si>
    <t>Flora</t>
  </si>
  <si>
    <t>Barboza Soto</t>
  </si>
  <si>
    <t>Giselle</t>
  </si>
  <si>
    <t>Arroyo G</t>
  </si>
  <si>
    <t>Rosa Isela</t>
  </si>
  <si>
    <t>49</t>
  </si>
  <si>
    <t>83129937</t>
  </si>
  <si>
    <t>Morales Rojas</t>
  </si>
  <si>
    <t>Hilda</t>
  </si>
  <si>
    <t>Barboza</t>
  </si>
  <si>
    <t>Milagro</t>
  </si>
  <si>
    <t>Salazar Fernández</t>
  </si>
  <si>
    <t>Virginia</t>
  </si>
  <si>
    <t>Marín Vega</t>
  </si>
  <si>
    <t>Olga</t>
  </si>
  <si>
    <t>Santana Martínez</t>
  </si>
  <si>
    <t>Martínez Gutiérrez</t>
  </si>
  <si>
    <t>jennymg02@hotmail.com</t>
  </si>
  <si>
    <t>Tacacorí, del Salón El Diamante 25 metros oeste y 50 metros norte</t>
  </si>
  <si>
    <t>L,M,V Mañana o J en la tarde</t>
  </si>
  <si>
    <t>L,M,J Tarde, V Mañana o tarde</t>
  </si>
  <si>
    <t>kimsant03@hotmail.com</t>
  </si>
  <si>
    <t>Kimberly Santana</t>
  </si>
  <si>
    <t>Gloria</t>
  </si>
  <si>
    <t>Navarro Sánchez</t>
  </si>
  <si>
    <t>octagos15@gmail.com</t>
  </si>
  <si>
    <t>Jeannette Navarro Sánchez</t>
  </si>
  <si>
    <t>Sabanilla, El Cerro, 550 metros oeste del cementerio, casa color crema</t>
  </si>
  <si>
    <t>Noche, excepto jueves</t>
  </si>
  <si>
    <t>Padilla Mojica</t>
  </si>
  <si>
    <t>Glorialila</t>
  </si>
  <si>
    <t>Guácima, Rincón Herrera, del super Kaly 75 metros oeste, 300 sur y 75 oeste, Calle Muñon</t>
  </si>
  <si>
    <t>Madrigal Gónzalez</t>
  </si>
  <si>
    <t>Geimmy</t>
  </si>
  <si>
    <t>gmadrihgal21@gmail.com</t>
  </si>
  <si>
    <t>Geimy de Rodríguez</t>
  </si>
  <si>
    <t>El Roble, Calle Villa Anatoli, 300 metros al sur de la entrada</t>
  </si>
  <si>
    <t>Soto Vargas</t>
  </si>
  <si>
    <t>Molina Gónzalez</t>
  </si>
  <si>
    <t>sandrymogan@hotmail.com</t>
  </si>
  <si>
    <t>El Coyol, Urbanización La Amistad, Casa 26B</t>
  </si>
  <si>
    <t>Andrea Soto</t>
  </si>
  <si>
    <t>andretita85@hotmail.com</t>
  </si>
  <si>
    <t>Segura Fallas</t>
  </si>
  <si>
    <t>transportesmatth@hotmail.com</t>
  </si>
  <si>
    <t>Kattia Segura</t>
  </si>
  <si>
    <t>Monserrat, 50 metros oeste y 25 sur del ebais</t>
  </si>
  <si>
    <t>Ávila Sancho</t>
  </si>
  <si>
    <t>Rosario</t>
  </si>
  <si>
    <t>Alajuela Centro, Barrio La Agonia, Urbanización Paso Flores, de la farmacia Fishel 100 este, 50 norte y 75 este</t>
  </si>
  <si>
    <t>Castillo Ramírez</t>
  </si>
  <si>
    <t>Cecilia</t>
  </si>
  <si>
    <t>Bolaños Venegas</t>
  </si>
  <si>
    <t>napolve@gmail.com</t>
  </si>
  <si>
    <t>Natalia Bolaños Venegas</t>
  </si>
  <si>
    <t>Alajuela Centro, La Agonia, Urbanización Paso Flores, de la Farmacia Fishel, 100 este, 25 norte y 50 este</t>
  </si>
  <si>
    <t>Bueso Velásquez</t>
  </si>
  <si>
    <t>Wualkiria</t>
  </si>
  <si>
    <t>wbueso1976hn@gmail.com</t>
  </si>
  <si>
    <t>Wualkiria L Bueso Velásquez</t>
  </si>
  <si>
    <t>Alajuela Centro, de la farmacia del Este, 600 metros este</t>
  </si>
  <si>
    <t>Noche cualquiera, excepto lunes</t>
  </si>
  <si>
    <t>Gonzalez Avila</t>
  </si>
  <si>
    <t>guiselle0107@gmail.com</t>
  </si>
  <si>
    <t>Guiselle Gonzalez</t>
  </si>
  <si>
    <t>Alajuela centro, 25 sur de la Maria Pacheco</t>
  </si>
  <si>
    <t>20/01/2017</t>
  </si>
  <si>
    <t>Paniagua Castro</t>
  </si>
  <si>
    <t>Guiselle Paniagua Castro</t>
  </si>
  <si>
    <t>Tuetal Norte, 1 km de la Iglesia Catolica al este</t>
  </si>
  <si>
    <t>Maria Isabel Mejia Morales</t>
  </si>
  <si>
    <t>Tambor, 600 mts este de la Iglesia Catolica</t>
  </si>
  <si>
    <t>Regina</t>
  </si>
  <si>
    <t>San Antonio,200 al este de fabrica Cinta Azul, taller Carrucha</t>
  </si>
  <si>
    <t>olgamarin09@hotmail.com</t>
  </si>
  <si>
    <t>Olga Marin Rojas</t>
  </si>
  <si>
    <t>San Antonio, 400 este de laplaza de deportes, taller Carrucha</t>
  </si>
  <si>
    <t>fsalazar.2916@gmail.com</t>
  </si>
  <si>
    <t>Fer Salazar</t>
  </si>
  <si>
    <t>Alajuela centro,50 al este del antiguo seguro</t>
  </si>
  <si>
    <t>ale_m.v@hotmail.com</t>
  </si>
  <si>
    <t>Alejandra Marin Vega</t>
  </si>
  <si>
    <t>San Antonio, 200 mts este de la fabrica Cinta Azul</t>
  </si>
  <si>
    <t>franciny601@gmail.com</t>
  </si>
  <si>
    <t>Franciny Gonzales</t>
  </si>
  <si>
    <t>Mañana, K y J. NocheL,M y K</t>
  </si>
  <si>
    <t>Marjorie Vargas</t>
  </si>
  <si>
    <t>silviabarbozasanchez@hotmail.com</t>
  </si>
  <si>
    <t>Silvia Barboza</t>
  </si>
  <si>
    <t>Canoas, Urb. Campo Verde Casa# 107</t>
  </si>
  <si>
    <t>jalvaradocastro@gmail.com</t>
  </si>
  <si>
    <t>Jeannette Alvarado Castro</t>
  </si>
  <si>
    <t>San Isidro, 200Moeste de la iglesia san isidro, 10M Norte, segunda casa manoderecha</t>
  </si>
  <si>
    <t>Castillo</t>
  </si>
  <si>
    <t>Fabiana</t>
  </si>
  <si>
    <t>canelacr.ch@gmail.com</t>
  </si>
  <si>
    <t>Fabiola CH</t>
  </si>
  <si>
    <t>Molina</t>
  </si>
  <si>
    <t>kimberlymolinamorales@gmail.com</t>
  </si>
  <si>
    <t>Kim Molina Morales</t>
  </si>
  <si>
    <t>Mañana y Tarde</t>
  </si>
  <si>
    <t>Maria del Pilar</t>
  </si>
  <si>
    <t>pi.morera@yahoo.es</t>
  </si>
  <si>
    <t>Sabanilla,Calle Lajas 375M Norte</t>
  </si>
  <si>
    <t>Maria de los Angeles</t>
  </si>
  <si>
    <t>DannayDerek@gmail.com</t>
  </si>
  <si>
    <t>Maria de los Angeles Castillo</t>
  </si>
  <si>
    <t>Solano Picado</t>
  </si>
  <si>
    <t>jennisolano@hotmail.com</t>
  </si>
  <si>
    <t>Jennifer Solano</t>
  </si>
  <si>
    <t>Monserrat, 75 metros oeste de la Fabrica de Tortillas Ilusión</t>
  </si>
  <si>
    <t>Acosta Quirós</t>
  </si>
  <si>
    <t>Zeidy Acosta</t>
  </si>
  <si>
    <t>Tacacorí, de la Calle del Diamante, entrada de mimbre, apartamentos al fondo, color verde</t>
  </si>
  <si>
    <t>Tacacorí</t>
  </si>
  <si>
    <t>Tacacorí, 50 sur del Hotel Sandari</t>
  </si>
  <si>
    <t>Tacacorí, 300 Sur del Super Yiré</t>
  </si>
  <si>
    <t>Tacacorí, 200 mts del Super el Diamante, alfrente de la Iglesia</t>
  </si>
  <si>
    <t>50 sur del Hotel Sandari en Tacacorí</t>
  </si>
  <si>
    <t>Agüero Barrantes</t>
  </si>
  <si>
    <t>Montecillos, Urbanización Gregorio, Casa 361</t>
  </si>
  <si>
    <t>Porras Jarquín</t>
  </si>
  <si>
    <t>Denisse</t>
  </si>
  <si>
    <t>Castillo Sánchez</t>
  </si>
  <si>
    <t>María Luisa</t>
  </si>
  <si>
    <t>Arce Sánchez</t>
  </si>
  <si>
    <t>61</t>
  </si>
  <si>
    <t>87823828</t>
  </si>
  <si>
    <t>Porras Chaves</t>
  </si>
  <si>
    <t>María Irene</t>
  </si>
  <si>
    <t>Solo llamadas</t>
  </si>
  <si>
    <t>Guácima Arriba, 300 norte y 100 oeste de Loto's Bar</t>
  </si>
  <si>
    <t>Pereira Chaves</t>
  </si>
  <si>
    <t>Ana Cecilia Pereira Chaves</t>
  </si>
  <si>
    <t>acnoviasymas59@yahoo.es</t>
  </si>
  <si>
    <t>Alajuela Centro, Barrio San Martín, 75 metros noreste del CEN CINAI</t>
  </si>
  <si>
    <t>Mañana, martes prefiere, cualquiera</t>
  </si>
  <si>
    <t>Jiménez Salazar</t>
  </si>
  <si>
    <t>titamari92@hotmail.com</t>
  </si>
  <si>
    <t>María Jiménez</t>
  </si>
  <si>
    <t>La Garita, calle Los Llanos, entrada a las quintas, Urbanización La Torre</t>
  </si>
  <si>
    <t>Túrrucares</t>
  </si>
  <si>
    <t>Ortega Alvarado</t>
  </si>
  <si>
    <t>Cinthia</t>
  </si>
  <si>
    <t>alicinty14@gmail.com</t>
  </si>
  <si>
    <t>Cinthia Alvarado</t>
  </si>
  <si>
    <t>Tambor, de la Plaza de Deportes 400 norte y 200 sur, última casa</t>
  </si>
  <si>
    <t>Quesada Quirós</t>
  </si>
  <si>
    <t>soniaquesadaquiros@gmail.com</t>
  </si>
  <si>
    <t>Sonia Quesada Quirós</t>
  </si>
  <si>
    <t>El Roble, La Cañada, contiguo al supermercado Águila de Oro</t>
  </si>
  <si>
    <t>mjmorera@bancobcr.com</t>
  </si>
  <si>
    <t>María José Morera H</t>
  </si>
  <si>
    <t>El Roble, de la Plaza de deportes, 500 sur y 25 oeste</t>
  </si>
  <si>
    <t>lunes cualquier hora, o sino noche</t>
  </si>
  <si>
    <t>Bastos Bravo</t>
  </si>
  <si>
    <t>María Elena</t>
  </si>
  <si>
    <t>elenabastos68@gmail.com</t>
  </si>
  <si>
    <t>Desamparados, 15 metros al este el Super Yireh</t>
  </si>
  <si>
    <t>San Pedro</t>
  </si>
  <si>
    <t>L, M, J, mañana</t>
  </si>
  <si>
    <t>Gutierrez Arias</t>
  </si>
  <si>
    <t>anayancy2505@gmail.com</t>
  </si>
  <si>
    <t>Ana Yancy Gutierrez</t>
  </si>
  <si>
    <t>Desamparados, Rosales, de laPulperia de Rosales El Alto 400 mts norte</t>
  </si>
  <si>
    <t>23/01/2017</t>
  </si>
  <si>
    <t>Zamora Chavarria</t>
  </si>
  <si>
    <t>Elisa</t>
  </si>
  <si>
    <t>Elisa Zamora</t>
  </si>
  <si>
    <t>VillaBonita</t>
  </si>
  <si>
    <t>Noche o tarde pordefinir</t>
  </si>
  <si>
    <t>Rodriguez Herrera</t>
  </si>
  <si>
    <t>Marta Rodriguez</t>
  </si>
  <si>
    <t>La Ceiba, De la UNADECA 1 KM AL norte 75oeste, calle La Esperanza</t>
  </si>
  <si>
    <t>Coronado Sequeira</t>
  </si>
  <si>
    <t>Helleine</t>
  </si>
  <si>
    <t>jahnma28@gmail.com</t>
  </si>
  <si>
    <t>Helleine Coronado</t>
  </si>
  <si>
    <t>El Roble, Villa Anatolia Lote 2a</t>
  </si>
  <si>
    <t>Sabado o mañana o tarde</t>
  </si>
  <si>
    <t>Morales Soto</t>
  </si>
  <si>
    <t>El de Ana Yancy Alfaro Morales</t>
  </si>
  <si>
    <t>Yolanda Morales</t>
  </si>
  <si>
    <t>Turrucares, Sebadilla, 150mts alsur de Laguito Phillips</t>
  </si>
  <si>
    <t>Madriz Moya</t>
  </si>
  <si>
    <t>Rosa</t>
  </si>
  <si>
    <t>rmadrizm@yahoo.com</t>
  </si>
  <si>
    <t>Rosa MDZ</t>
  </si>
  <si>
    <t>La Ceiba, Urbanizacion Villa La Ceiba parque Jovenes 25 alsur</t>
  </si>
  <si>
    <t>Salazar Arroyo</t>
  </si>
  <si>
    <t>24877078/89088757</t>
  </si>
  <si>
    <t>Maria Auxiliadora Salazar Arroyo</t>
  </si>
  <si>
    <t>LaGarita, Los Llanos, Urbanizacion La Torre</t>
  </si>
  <si>
    <t>Jimenez Mendez</t>
  </si>
  <si>
    <t>Yariela</t>
  </si>
  <si>
    <t>yarielajim@gmail.com</t>
  </si>
  <si>
    <t>Yariela Jimenez</t>
  </si>
  <si>
    <t>Alajuela centro de pollos Papi 1 110 al norte</t>
  </si>
  <si>
    <t>MAñANA o noche</t>
  </si>
  <si>
    <t>Morales Villalobos</t>
  </si>
  <si>
    <t>El Roble La Cañada, 200 mts del Super Aguila de Oro a mano izquierda ultima casa</t>
  </si>
  <si>
    <t>Melendez Avila</t>
  </si>
  <si>
    <t>El Roble La Cañada, frente a Miniboddegas</t>
  </si>
  <si>
    <t>Arguedas Ruiz</t>
  </si>
  <si>
    <t>Maria Marcela</t>
  </si>
  <si>
    <t>marcecr08@hotmail.com</t>
  </si>
  <si>
    <t>Marcela Arguedas</t>
  </si>
  <si>
    <t>Alajuela centro, Los Higuerones 150 alsur de laClinica Marcial</t>
  </si>
  <si>
    <t>Umaña Arguedas</t>
  </si>
  <si>
    <t>karisma1012@hotmail.com</t>
  </si>
  <si>
    <t>Karol Umaña</t>
  </si>
  <si>
    <t>Alajuela centro, Los Higuerones 125 sur de la Clinica Marcial</t>
  </si>
  <si>
    <t>Mañana o noche</t>
  </si>
  <si>
    <t xml:space="preserve">Hidalgo Mora </t>
  </si>
  <si>
    <t>Lidieth</t>
  </si>
  <si>
    <t>Sabanilla, 700 metros al este de la Delegación</t>
  </si>
  <si>
    <t>Navarrete Angulo</t>
  </si>
  <si>
    <t>Clara Lissete</t>
  </si>
  <si>
    <t>El Roble, Urbanización Luz del Sol, casa 126</t>
  </si>
  <si>
    <t>Salas Mayorga</t>
  </si>
  <si>
    <t>anaesm7919@gmail.com</t>
  </si>
  <si>
    <t>Tacacorí, del Super Diamante 100 metros al Norte</t>
  </si>
  <si>
    <t>Noche/Sábados</t>
  </si>
  <si>
    <t>25/01/2017</t>
  </si>
  <si>
    <t>Lopez Sirias</t>
  </si>
  <si>
    <t>Miri Lopez</t>
  </si>
  <si>
    <t>La Garita, Urb. La Torre, Casa # 34</t>
  </si>
  <si>
    <t>Tarde/Sábado</t>
  </si>
  <si>
    <t>Vargas Alvarado</t>
  </si>
  <si>
    <t>trinivargas15@hotmail.com</t>
  </si>
  <si>
    <t>Yorleny Vargas Alvarado</t>
  </si>
  <si>
    <t>Rincon Herrera, 800 Sur de la Plaza de Deportes del Roble</t>
  </si>
  <si>
    <t>Cordero Sibaja</t>
  </si>
  <si>
    <t>marielos010263@hotmail.com</t>
  </si>
  <si>
    <t>Marielos Cordero</t>
  </si>
  <si>
    <t>Alajuela Centro, 300 Norte y 200 Oeste del Antiguo Hospital</t>
  </si>
  <si>
    <t>Tarde/Noche</t>
  </si>
  <si>
    <t>Lucy Tania</t>
  </si>
  <si>
    <t>mlucyta@gmail.com</t>
  </si>
  <si>
    <t>Lucy Tania Morales</t>
  </si>
  <si>
    <t>Desamparados, Punta del Este, Casa F 39</t>
  </si>
  <si>
    <t>Ramirez Campos</t>
  </si>
  <si>
    <t>Luz Mary</t>
  </si>
  <si>
    <t>Pavas de Carrizal, 800 NE de la Escuela de Pavas</t>
  </si>
  <si>
    <t>K o J Mañana, Tardes, Sábado</t>
  </si>
  <si>
    <t>Cambronero Jimenez</t>
  </si>
  <si>
    <t>Shirley Cristina</t>
  </si>
  <si>
    <t>San Rafael, 200 al este del Salon Comunal, Barrio Nazareth</t>
  </si>
  <si>
    <t>Tardes/Sábados</t>
  </si>
  <si>
    <t>Campos Villalobos</t>
  </si>
  <si>
    <t>Maria del Rocio</t>
  </si>
  <si>
    <t>Maria Villalobos</t>
  </si>
  <si>
    <t>Ciruelas, Proyecto Santa Fe, Casa 8 A</t>
  </si>
  <si>
    <t>Noches, no lunes</t>
  </si>
  <si>
    <t>Jimenez Alvarez</t>
  </si>
  <si>
    <t>Gonzalez Arrieta</t>
  </si>
  <si>
    <t>Ana Ligia</t>
  </si>
  <si>
    <t>Ana Ligia Gonzalez</t>
  </si>
  <si>
    <t>San Rafael, Barrio Lourdes, 600 metros este de la entrada</t>
  </si>
  <si>
    <t>Ramirez Gomez</t>
  </si>
  <si>
    <t>Marianella</t>
  </si>
  <si>
    <t>Marianella Ramirez</t>
  </si>
  <si>
    <t>Sabados Tarde/ Rotativos</t>
  </si>
  <si>
    <t>Mena Rojas</t>
  </si>
  <si>
    <t>Ana Gabriela</t>
  </si>
  <si>
    <t>gabmena76@gmail.com</t>
  </si>
  <si>
    <t>Gaby Mena</t>
  </si>
  <si>
    <t>El Roble, de la Plaza 300 al sur</t>
  </si>
  <si>
    <t>Maria Fernanda</t>
  </si>
  <si>
    <t>60908484/24380750</t>
  </si>
  <si>
    <t>mfmorera1@hotmail.com</t>
  </si>
  <si>
    <t>Maria Fernanda Morera</t>
  </si>
  <si>
    <t>El Roble, 500 Sur de la Plaza</t>
  </si>
  <si>
    <t>jimenezalvarerebeca@gmail.com</t>
  </si>
  <si>
    <t>Rebeca Jimenez</t>
  </si>
  <si>
    <t>Montecillos, Urbanizacion Gregorio Jose Ramirez, entrando rotonda Capulina</t>
  </si>
  <si>
    <t>Mañana/Tarde/Sabado</t>
  </si>
  <si>
    <t>Guzman Guzman</t>
  </si>
  <si>
    <t>roxanaguzmanguzman@hotmail.com</t>
  </si>
  <si>
    <t>Roxana Guzman Guzman</t>
  </si>
  <si>
    <t>El Roble, Loma Linda 2, Casa 26 D</t>
  </si>
  <si>
    <t>Días</t>
  </si>
  <si>
    <t>Horario de preferencia</t>
  </si>
  <si>
    <t>Mañana, Tarde</t>
  </si>
  <si>
    <t>L,K,M,J,V,S</t>
  </si>
  <si>
    <t>L, K,S</t>
  </si>
  <si>
    <t>S</t>
  </si>
  <si>
    <t>K</t>
  </si>
  <si>
    <t>Tarde, Noche</t>
  </si>
  <si>
    <t>Manaña, Tarde</t>
  </si>
  <si>
    <t>L,K,M,J,V</t>
  </si>
  <si>
    <t>Sábado a cualquier hora</t>
  </si>
  <si>
    <t>L,M,J,V</t>
  </si>
  <si>
    <t>V,S</t>
  </si>
  <si>
    <t>Sábado</t>
  </si>
  <si>
    <t>L,M,J</t>
  </si>
  <si>
    <t>M</t>
  </si>
  <si>
    <t>K,J,S</t>
  </si>
  <si>
    <t>L,M,V</t>
  </si>
  <si>
    <t>K,M,J,V,S</t>
  </si>
  <si>
    <t>L,M,V,S</t>
  </si>
  <si>
    <t>Viernes</t>
  </si>
  <si>
    <t>K,M,J</t>
  </si>
  <si>
    <t>Mañana, Noche</t>
  </si>
  <si>
    <t>M,J</t>
  </si>
  <si>
    <t>J,V</t>
  </si>
  <si>
    <t>L,K,J,V,S</t>
  </si>
  <si>
    <t>J</t>
  </si>
  <si>
    <t>L</t>
  </si>
  <si>
    <t>V</t>
  </si>
  <si>
    <t>34,23</t>
  </si>
  <si>
    <t>33,31</t>
  </si>
  <si>
    <t>Alajuela Centro, De la distribuidora La Agonia 300 al este</t>
  </si>
  <si>
    <t>ALAJUELA CENTRO</t>
  </si>
  <si>
    <t>BRASIL-ESTADIO</t>
  </si>
  <si>
    <t>LA AGONIA-PASO FLORES</t>
  </si>
  <si>
    <t>Invu Las Cañas</t>
  </si>
  <si>
    <t>Desamparados, Rosales, de la Pulperia de Rosales El Alto 400 mts norte</t>
  </si>
  <si>
    <t>Hernandez Murillo</t>
  </si>
  <si>
    <t>Urbanización Lisboa</t>
  </si>
  <si>
    <t>El Cacao</t>
  </si>
  <si>
    <t>Santa Rita</t>
  </si>
  <si>
    <t>Barrio San José, Santa Rita, de la Iglesia Católica, 200 m norte, 100 m noreste y 25 m sur</t>
  </si>
  <si>
    <t>Barrio San José, Lotes Vargas, entrando 100 y 75 este</t>
  </si>
  <si>
    <t>Barrio San Jose, de las antiguas Tinajitas 100 al este</t>
  </si>
  <si>
    <t>Canoas, 300 sur de la Iglesia Los Angeles</t>
  </si>
  <si>
    <t>CANOAS</t>
  </si>
  <si>
    <t>Carrizal, Cinco esquinas, frente a Pulperia La Union</t>
  </si>
  <si>
    <t>Carrizal, Pavas, 500 norte de escuela Jose Manuel Herrera</t>
  </si>
  <si>
    <t>Carrizal, Pavas, 800 NE de la Escuela de Pavas</t>
  </si>
  <si>
    <t>Carrizal, Pavas, calle La Primavera tercera casa mano derecha</t>
  </si>
  <si>
    <t>Pavas</t>
  </si>
  <si>
    <t>Cinco Esquinas</t>
  </si>
  <si>
    <t>CARRIZAL</t>
  </si>
  <si>
    <t>CIRUELAS</t>
  </si>
  <si>
    <t>Ciruelas, Urbanización La Lucha, casa #43</t>
  </si>
  <si>
    <t>Alajuela Centro, 100 mts sur y 25 este de Correos de Costa Rica, Edificio Doctores Barrantes 2da Planta</t>
  </si>
  <si>
    <t>COYOL</t>
  </si>
  <si>
    <t>Coyol, 75 m noroeste del Monumento del Pacto</t>
  </si>
  <si>
    <t>Coyol, Residencial Monte Rocoso. Casa 6A</t>
  </si>
  <si>
    <t>Coyol, Urbanización La Amistad, Casa 26B</t>
  </si>
  <si>
    <t>Coyol, Los Llanos, contiguo a Fábrica Extrom entrada a mano derecha</t>
  </si>
  <si>
    <t>Los Llanos</t>
  </si>
  <si>
    <t>DESAMPARADOS</t>
  </si>
  <si>
    <t>Desamparados, Urb. Targuases casa 35A</t>
  </si>
  <si>
    <t>Desamparados, Urbanizacion Targuases</t>
  </si>
  <si>
    <t>Desamparados de Alajuela, Urbanizacion Silvia Eugenia</t>
  </si>
  <si>
    <t>El Roble, de Hogares Crea 600 sur,calle El Urbano 75 mts antes del puente</t>
  </si>
  <si>
    <t>Turrucares, Cebadilla, 150mts alsur de Laguito Phillips</t>
  </si>
  <si>
    <t>Cebadilla</t>
  </si>
  <si>
    <t>Guadalupe, de la entrada calle La Flory 25 mts N</t>
  </si>
  <si>
    <t>Guadalupe, 150 sureste de calle Las Mesas</t>
  </si>
  <si>
    <t>Invu Las Cañas #1, Casa 270</t>
  </si>
  <si>
    <t>Invu Las Cañas #1, 350 n sur de antiguo CEMACO</t>
  </si>
  <si>
    <t>Invu Las Cañas #1, casa 92</t>
  </si>
  <si>
    <t>Invu Las Cañas #3, de la escuela 200 m norte y 25 m este</t>
  </si>
  <si>
    <t>Itiquis, Alajuela, Casa 11</t>
  </si>
  <si>
    <t>Itiquis, diagonal al centro de nutricion</t>
  </si>
  <si>
    <t>La Garita, Los Llanos, Urbanizacion La Torre</t>
  </si>
  <si>
    <t>Poas, del Liceo 800 norte y 200 este</t>
  </si>
  <si>
    <t>Guácima, Rincón Herrera</t>
  </si>
  <si>
    <t>Guacima Arriba,300 mts oeste y 125 norte de Otto's Bar</t>
  </si>
  <si>
    <t>Rincón Chiquito</t>
  </si>
  <si>
    <t>Guacima Arriba</t>
  </si>
  <si>
    <t>Rio Segundo, Barrio la California.</t>
  </si>
  <si>
    <t>Río Segundo, costado sur del Aeropuerto 300m oeste de la Escuela California</t>
  </si>
  <si>
    <t>INVU 1</t>
  </si>
  <si>
    <t>INVU 2-3</t>
  </si>
  <si>
    <t>Invu Las Cañas, Urbanizacion El Pasito, Casa 13F</t>
  </si>
  <si>
    <t>Tacacori, Calle La Unidad Entrada 200m</t>
  </si>
  <si>
    <t>Tacacorí, Calle La Unión, de las Aulas de Catequecis, 25 este y 100 norte</t>
  </si>
  <si>
    <t>La Ceiba, de la UNADECA 1 km al norte 75 oeste, calle La Esperanza</t>
  </si>
  <si>
    <t>Alajuela Centro, de Pollos Papi 110 m al norte</t>
  </si>
  <si>
    <t>La Ceiba, Frente al Servicentro La Ceiba</t>
  </si>
  <si>
    <t>La Ceiba, Barrio San Martin, del Pilon 100 metros al Este</t>
  </si>
  <si>
    <t>La Garita, Los Llanos,Urbanizacion La Fabiola, casa 29</t>
  </si>
  <si>
    <t>Griselda Leiton Rojas</t>
  </si>
  <si>
    <t>Benita Rodriguez Araya</t>
  </si>
  <si>
    <t>Isabel Salas</t>
  </si>
  <si>
    <t>Flori Villalobos</t>
  </si>
  <si>
    <t>Pilar Rojas Molina</t>
  </si>
  <si>
    <t>Arelis Zamora</t>
  </si>
  <si>
    <t>Stephanie Valenciano Salazar</t>
  </si>
  <si>
    <t>Rosy Vargas Loría</t>
  </si>
  <si>
    <t>Mariana Vasquez</t>
  </si>
  <si>
    <t>Viviana Vega</t>
  </si>
  <si>
    <t>Patricia Villalta</t>
  </si>
  <si>
    <t>Montecillos, 75m Oeste del Salón Manchester</t>
  </si>
  <si>
    <t>Barrio San Jose, Urbanizacion Lisboa, tercera entrada 100 al oeste y 25 al norte, casa k12-2</t>
  </si>
  <si>
    <t xml:space="preserve">Pacto del Jocote, La Plywood, Residencial Lisboa, de la Entrada Principal, 300 metros. </t>
  </si>
  <si>
    <t>Pacto del Jocote, La Trinidad,  25 metros sur y 75 oeste de Farmacia La Trinidad</t>
  </si>
  <si>
    <t>La Trinidad</t>
  </si>
  <si>
    <t>Pacto del Jocote, Urbanizacion La Trinidad, 75 m norte del Supermercado Los Jardines</t>
  </si>
  <si>
    <t>La Plywood</t>
  </si>
  <si>
    <t>Pacto del Jocote Urbanizacion Su Casa, casa 16 A</t>
  </si>
  <si>
    <t>PACTO DEL JOCOTE</t>
  </si>
  <si>
    <t>Poas, San Pedro, Sabana Redonda</t>
  </si>
  <si>
    <t>Poas, Carrillos, del Super don Jose, 175 oeste</t>
  </si>
  <si>
    <t>Carrillos</t>
  </si>
  <si>
    <t>Poás, Carrillos, 50 m oeste Iglesia</t>
  </si>
  <si>
    <t>Pueblo Nuevo, 125 sur del Supermercado San Andrés, Frente al Aserradero</t>
  </si>
  <si>
    <t>Pueblo Nuevo, Residencial Alajuela, Segunda entrada penúltima casa</t>
  </si>
  <si>
    <t>PUEBLO NUEVO</t>
  </si>
  <si>
    <t>SABANILLA</t>
  </si>
  <si>
    <t>Sabanilla, 600 al sur de la Pista Bella</t>
  </si>
  <si>
    <t>El Roble La Cañada, frente a Mini bodegas</t>
  </si>
  <si>
    <t>Los Ángeles</t>
  </si>
  <si>
    <t>Sabanilla, Los Angeles,  200 mts norte puente Carache</t>
  </si>
  <si>
    <t>SAN ANTONIO</t>
  </si>
  <si>
    <t>San Antonio, Santiago Este, El Coco, 925 metros este, 65 SE Iglesia del Coco</t>
  </si>
  <si>
    <t>Guácima, Urbanizacion Monte Sion, casa 20 A</t>
  </si>
  <si>
    <t>San Antonio del Tejar 700 mts sur del Bar Las Tejitas</t>
  </si>
  <si>
    <t>San Antonio, 300 mts al este de Cinta Azul, detrás de Taller Mecánico Carrucha</t>
  </si>
  <si>
    <t>San Antonio, El Coco, Santiago Oeste, 100 Norte y 25 oeste del Abastecedor Pedregal</t>
  </si>
  <si>
    <t>San Antonio, Santiago Este, El Coco, de la Escuela León Cortés, 1 km al este, mano derecha, segunda alameda casa color naranja</t>
  </si>
  <si>
    <t>Yendry Ureña</t>
  </si>
  <si>
    <t>71060476</t>
  </si>
  <si>
    <t>SAN ISIDRO</t>
  </si>
  <si>
    <t>San Isidro, del Templo Católico 200 oeste y 100 norte</t>
  </si>
  <si>
    <t>San Isidro, Laguna Fraijanes, Restaurant Chubasco 300 Este, 100 Norte</t>
  </si>
  <si>
    <t>San Isidro, Fraijanes, de la central telefonica delICE, 100 aleste 50alnorte y 25 aleste</t>
  </si>
  <si>
    <t xml:space="preserve">San Isidro de Alajuela, Dulce Nombre 225m sur de la iglesia catolica  </t>
  </si>
  <si>
    <t>Pilas</t>
  </si>
  <si>
    <t>SAN RAFAEL</t>
  </si>
  <si>
    <t>Guacima Arriba, 25 este y 300 Sur de la Central del ICE</t>
  </si>
  <si>
    <t>Guácima Arriba</t>
  </si>
  <si>
    <t>TAMBOR</t>
  </si>
  <si>
    <t>Tambor, de la Iglesia Católica, 300 Este y 300 Sur</t>
  </si>
  <si>
    <t>TUETAL</t>
  </si>
  <si>
    <t>Alajuela Centro, Los Higuerones 125 sur de la Clinica Marcial</t>
  </si>
  <si>
    <t>LA GARITA-TURRUCARES</t>
  </si>
  <si>
    <t>Alajuela Centro, de la Farmacia Fishel del Este, 400 Este y 50 Norte</t>
  </si>
  <si>
    <t>Paso Flores</t>
  </si>
  <si>
    <t>Pacto del Jocote, La Trinidad, de Rapicomidas 100 Sur y 75 Oeste</t>
  </si>
  <si>
    <t>Urbanizacion La Independencia, de la entrada principal 300 sur</t>
  </si>
  <si>
    <t>Alajuela Centro, Parque Arroyo, 125 m este</t>
  </si>
  <si>
    <t>Alajuela Centro, El Arroyo, 100mts este y 25 norte del parque</t>
  </si>
  <si>
    <t>Brasil-Estadio</t>
  </si>
  <si>
    <t>Vanessa Manudita</t>
  </si>
  <si>
    <t>Esther Valverde</t>
  </si>
  <si>
    <t>La Agonia-Paso Flores</t>
  </si>
  <si>
    <t>Barrio Cristo Rey,frente al Bancredito, Plaza ferias</t>
  </si>
  <si>
    <t>El Arroyo</t>
  </si>
  <si>
    <t>Guzmán Chávez</t>
  </si>
  <si>
    <t>24875869/60234105</t>
  </si>
  <si>
    <t>Turrucares, 100 metros antes del Cementerio</t>
  </si>
  <si>
    <t>Montecillos, Urbanización Gregorio  José Ramírez, del Albergue Leoncinos 75 Sur</t>
  </si>
  <si>
    <t>Mañana(Lunes)</t>
  </si>
  <si>
    <t>Sibaja León</t>
  </si>
  <si>
    <t>Maureen</t>
  </si>
  <si>
    <t>decmausl@yahoo.es</t>
  </si>
  <si>
    <t>Rincón Herrera, San Francisco Casa # 96</t>
  </si>
  <si>
    <t>Rincón Herrera</t>
  </si>
  <si>
    <t>Moreno Urrutia</t>
  </si>
  <si>
    <t>Cinthya</t>
  </si>
  <si>
    <t>La Ceiba, Frente a Estación de Servicio La Ceiba</t>
  </si>
  <si>
    <t>Mañanas( menos lunes o martes) Lunes tardes, Jueves tardes</t>
  </si>
  <si>
    <t>Loria Soto</t>
  </si>
  <si>
    <t>24339002/62480218</t>
  </si>
  <si>
    <t>La Ceiba, de la Universidad Adventista 250 norte</t>
  </si>
  <si>
    <t>Lunes, Jueves o Viernes</t>
  </si>
  <si>
    <t>Gónzalez Angulo</t>
  </si>
  <si>
    <t>Modesta</t>
  </si>
  <si>
    <t>Itiquis, 100 metros al norte del Diamante</t>
  </si>
  <si>
    <t>Chavez Angulo</t>
  </si>
  <si>
    <t>Turrucares, 800 metros al este del Cementerio</t>
  </si>
  <si>
    <t>Mañanas/Sábados</t>
  </si>
  <si>
    <t>Jessenia</t>
  </si>
  <si>
    <t>San Isidro, 300 metros al Norte de la Iglesia Católica</t>
  </si>
  <si>
    <t>Sábados/Noches</t>
  </si>
  <si>
    <t>Calvo</t>
  </si>
  <si>
    <t xml:space="preserve"> Karol</t>
  </si>
  <si>
    <t>Carrizal, 500 metros norte del Centro de Amigos</t>
  </si>
  <si>
    <t>Sábados</t>
  </si>
  <si>
    <t>Ruth</t>
  </si>
  <si>
    <t>Zuñiga</t>
  </si>
  <si>
    <t>Madrigal Alvarado</t>
  </si>
  <si>
    <t>Castro Alpizar</t>
  </si>
  <si>
    <t>Blanca Nieves</t>
  </si>
  <si>
    <t>24408011/62126662</t>
  </si>
  <si>
    <t>Montecillos, El Rostro de Maria</t>
  </si>
  <si>
    <t>Mañnas</t>
  </si>
  <si>
    <t>Bonilla</t>
  </si>
  <si>
    <t>Vega Chavez</t>
  </si>
  <si>
    <t>Melania</t>
  </si>
  <si>
    <t>Montecillos, Gregorio Copán casa 718</t>
  </si>
  <si>
    <t>Chavez Artavia</t>
  </si>
  <si>
    <t>Luzmilda</t>
  </si>
  <si>
    <t>Barrio San José, 400 este de la Iglesia Católica, Urb. Hermanos Herrera</t>
  </si>
  <si>
    <t>Herrera Batres</t>
  </si>
  <si>
    <t>LA CEIBA - ITIQUIS</t>
  </si>
  <si>
    <t>TACACORÍ</t>
  </si>
  <si>
    <t>Fátima</t>
  </si>
  <si>
    <t>BARRIO SAN JOSE 1</t>
  </si>
  <si>
    <t>BARRIO SAN JOSE 2</t>
  </si>
  <si>
    <t>Benavides Meléndez</t>
  </si>
  <si>
    <t>El Roble, Calle Villa Anatolia, 300 metros al sur de la entrada</t>
  </si>
  <si>
    <t>El Roble La Cañada, 350 m norte del Super El Pueblo</t>
  </si>
  <si>
    <t>El Roble 25 este de la Iglesia Católica</t>
  </si>
  <si>
    <t>EL ROBLE 1</t>
  </si>
  <si>
    <t>EL ROBLE 2</t>
  </si>
  <si>
    <t>GUÁCIMA</t>
  </si>
  <si>
    <t>Montecillos, Urbanización Gregorio Copán casa 718</t>
  </si>
  <si>
    <t>MONTECILLOS 1</t>
  </si>
  <si>
    <t>MONTECILLOS 2</t>
  </si>
  <si>
    <t>Villa Bonita, 50 m este del CEN CINAI</t>
  </si>
  <si>
    <t>Monserrat, 50 m oeste y 25 sur del EBAIS</t>
  </si>
  <si>
    <t>Villa Bonita Centro, de los semáforos 100 m norte, Calle Álvarez</t>
  </si>
  <si>
    <t>Villa Bonita, 50 m al oeste y 50 m de pollos Cadete</t>
  </si>
  <si>
    <t>Villa Bonita, 100 m este Industrias Sol y Sol</t>
  </si>
  <si>
    <t>Villa Bonita, Lotes Murillo, del Abastecedor el Progreso, 50 m sur, 50 m oeste, 125 m sureste, entrando Calle La Trocha</t>
  </si>
  <si>
    <t>Villa Bonita, de la UTN 50 m al sur</t>
  </si>
  <si>
    <t>Villa Bonita, 50 m oeste y 10 m Sur del CEN CINAI</t>
  </si>
  <si>
    <t>Monserrat, por la Radial</t>
  </si>
  <si>
    <t>Campos Céspedes</t>
  </si>
  <si>
    <t>González Rodriguez</t>
  </si>
  <si>
    <t>Zamora Chavarría</t>
  </si>
  <si>
    <t>Núñez Córdoba</t>
  </si>
  <si>
    <t>Víquez Solano</t>
  </si>
  <si>
    <t>López Sandoval</t>
  </si>
  <si>
    <t>Argüello Zúñiga</t>
  </si>
  <si>
    <t>Durán Chavarría</t>
  </si>
  <si>
    <t>Villa Bonita, Lotes Sánchez de la pulpería La Rueda 4ta casa</t>
  </si>
  <si>
    <t>Villa Bonita, del Bar Flechas 25 m oeste, casa de alto portón blanco</t>
  </si>
  <si>
    <t>VILLA BONITA SUR</t>
  </si>
  <si>
    <t>VILLA BONITA NORTE</t>
  </si>
  <si>
    <t>Ramos Solórzano</t>
  </si>
  <si>
    <t>Arce Ramírez</t>
  </si>
  <si>
    <t>Mora Rubí</t>
  </si>
  <si>
    <t>Chacón Campos</t>
  </si>
  <si>
    <t>Marín Rojas</t>
  </si>
  <si>
    <t>Chávez López</t>
  </si>
  <si>
    <t>Morera González</t>
  </si>
  <si>
    <t>Gutiérrez Lanzas</t>
  </si>
  <si>
    <t>Zamora Quirós</t>
  </si>
  <si>
    <t>González Arrieta</t>
  </si>
  <si>
    <t>Ramírez Gómez</t>
  </si>
  <si>
    <t>Rodríguez Núñez</t>
  </si>
  <si>
    <t>Mejía Morales</t>
  </si>
  <si>
    <t>Loría Murillo</t>
  </si>
  <si>
    <t>Meléndez González</t>
  </si>
  <si>
    <t xml:space="preserve">Jiménez Alvarado </t>
  </si>
  <si>
    <t>Lobo Chávez</t>
  </si>
  <si>
    <t>Pueblo Nuevo, de la plaza 800 m al norte</t>
  </si>
  <si>
    <t>Tuetal Norte 25 m este escuela</t>
  </si>
  <si>
    <t>Tuetal Sur, 50 m Oeste Escuela</t>
  </si>
  <si>
    <t>Villa Bonita, Lotes Sanchez de la pulperia La rueda 4ta casa</t>
  </si>
  <si>
    <t>Pastores Nestor y Patricia</t>
  </si>
  <si>
    <t>63,9</t>
  </si>
  <si>
    <t>144</t>
  </si>
  <si>
    <t>28</t>
  </si>
  <si>
    <t xml:space="preserve">Vasquez Alvarado </t>
  </si>
  <si>
    <t>Mariana</t>
  </si>
  <si>
    <t>Clasificación IMC</t>
  </si>
  <si>
    <t xml:space="preserve">trinivargas15@hotmail.com </t>
  </si>
  <si>
    <t>Whatsapp</t>
  </si>
  <si>
    <t>La Ceiba, Urbanizacion Villa La Ceiba parque Jovenes 25 sur</t>
  </si>
  <si>
    <t>Peso Reportado</t>
  </si>
  <si>
    <t>Talla Reportada</t>
  </si>
  <si>
    <t>Fecha del tamizaje                    dd-mm-aa</t>
  </si>
  <si>
    <t>Referir al hospital</t>
  </si>
  <si>
    <t>Base grande</t>
  </si>
  <si>
    <t>División sectorial</t>
  </si>
  <si>
    <t>Sin mapear, como en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</si>
</sst>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9"/>
      <color indexed="81"/>
      <name val="Tahoma"/>
      <charset val="1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2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1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Fill="1"/>
    <xf numFmtId="0" fontId="3" fillId="0" borderId="0" xfId="1" applyFill="1"/>
    <xf numFmtId="1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3" fillId="0" borderId="0" xfId="1" applyFill="1" applyAlignment="1">
      <alignment horizontal="left"/>
    </xf>
    <xf numFmtId="49" fontId="0" fillId="0" borderId="0" xfId="0" quotePrefix="1" applyNumberFormat="1" applyFill="1"/>
    <xf numFmtId="49" fontId="4" fillId="0" borderId="0" xfId="0" applyNumberFormat="1" applyFont="1" applyFill="1"/>
    <xf numFmtId="1" fontId="5" fillId="0" borderId="0" xfId="0" applyNumberFormat="1" applyFont="1" applyFill="1"/>
    <xf numFmtId="1" fontId="4" fillId="0" borderId="0" xfId="0" applyNumberFormat="1" applyFont="1" applyFill="1"/>
    <xf numFmtId="1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9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49" fontId="0" fillId="4" borderId="0" xfId="0" applyNumberFormat="1" applyFill="1"/>
    <xf numFmtId="1" fontId="0" fillId="4" borderId="0" xfId="0" applyNumberFormat="1" applyFill="1" applyAlignment="1">
      <alignment horizontal="right"/>
    </xf>
    <xf numFmtId="1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3" fillId="4" borderId="0" xfId="1" applyFill="1"/>
    <xf numFmtId="14" fontId="0" fillId="4" borderId="0" xfId="0" applyNumberFormat="1" applyFill="1"/>
    <xf numFmtId="1" fontId="0" fillId="4" borderId="0" xfId="0" applyNumberFormat="1" applyFill="1" applyAlignment="1">
      <alignment horizontal="left"/>
    </xf>
    <xf numFmtId="0" fontId="5" fillId="0" borderId="0" xfId="0" applyFont="1"/>
    <xf numFmtId="0" fontId="11" fillId="0" borderId="0" xfId="0" applyFont="1"/>
    <xf numFmtId="49" fontId="0" fillId="5" borderId="0" xfId="0" applyNumberFormat="1" applyFill="1"/>
    <xf numFmtId="49" fontId="0" fillId="5" borderId="0" xfId="0" applyNumberFormat="1" applyFill="1" applyAlignment="1">
      <alignment horizontal="right"/>
    </xf>
    <xf numFmtId="0" fontId="0" fillId="5" borderId="0" xfId="0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0" fontId="3" fillId="5" borderId="0" xfId="1" applyFill="1"/>
    <xf numFmtId="14" fontId="0" fillId="5" borderId="0" xfId="0" applyNumberFormat="1" applyFill="1"/>
    <xf numFmtId="0" fontId="5" fillId="6" borderId="0" xfId="0" applyFont="1" applyFill="1"/>
    <xf numFmtId="14" fontId="0" fillId="4" borderId="0" xfId="0" applyNumberFormat="1" applyFill="1" applyAlignment="1">
      <alignment horizontal="right"/>
    </xf>
    <xf numFmtId="0" fontId="11" fillId="5" borderId="0" xfId="0" applyFont="1" applyFill="1"/>
    <xf numFmtId="1" fontId="1" fillId="2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Fill="1" applyAlignment="1"/>
    <xf numFmtId="0" fontId="0" fillId="0" borderId="0" xfId="0" applyFill="1" applyAlignmen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3" fillId="0" borderId="0" xfId="1" applyNumberFormat="1" applyFill="1" applyAlignment="1">
      <alignment horizontal="left"/>
    </xf>
    <xf numFmtId="0" fontId="3" fillId="0" borderId="0" xfId="1" applyFill="1" applyBorder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/>
    <xf numFmtId="164" fontId="0" fillId="0" borderId="0" xfId="0" applyNumberFormat="1" applyFill="1" applyAlignment="1"/>
    <xf numFmtId="164" fontId="0" fillId="0" borderId="0" xfId="0" applyNumberFormat="1" applyAlignment="1"/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right"/>
    </xf>
    <xf numFmtId="0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49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" fontId="0" fillId="3" borderId="1" xfId="0" applyNumberFormat="1" applyFill="1" applyBorder="1"/>
    <xf numFmtId="1" fontId="0" fillId="3" borderId="1" xfId="0" applyNumberFormat="1" applyFill="1" applyBorder="1" applyAlignment="1">
      <alignment horizontal="right"/>
    </xf>
    <xf numFmtId="0" fontId="3" fillId="3" borderId="1" xfId="1" applyFill="1" applyBorder="1"/>
    <xf numFmtId="49" fontId="0" fillId="3" borderId="1" xfId="0" applyNumberFormat="1" applyFill="1" applyBorder="1" applyAlignment="1">
      <alignment wrapText="1"/>
    </xf>
    <xf numFmtId="2" fontId="0" fillId="3" borderId="1" xfId="0" applyNumberFormat="1" applyFill="1" applyBorder="1"/>
    <xf numFmtId="49" fontId="0" fillId="3" borderId="1" xfId="0" applyNumberFormat="1" applyFill="1" applyBorder="1" applyAlignment="1">
      <alignment horizontal="right"/>
    </xf>
    <xf numFmtId="49" fontId="0" fillId="7" borderId="1" xfId="0" applyNumberFormat="1" applyFill="1" applyBorder="1"/>
    <xf numFmtId="2" fontId="0" fillId="7" borderId="1" xfId="0" applyNumberFormat="1" applyFill="1" applyBorder="1"/>
    <xf numFmtId="2" fontId="1" fillId="2" borderId="0" xfId="0" applyNumberFormat="1" applyFont="1" applyFill="1" applyAlignment="1">
      <alignment horizontal="right"/>
    </xf>
    <xf numFmtId="2" fontId="9" fillId="0" borderId="0" xfId="0" applyNumberFormat="1" applyFont="1" applyAlignment="1">
      <alignment horizontal="right"/>
    </xf>
    <xf numFmtId="2" fontId="0" fillId="7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1" fontId="9" fillId="0" borderId="0" xfId="0" applyNumberFormat="1" applyFont="1" applyAlignment="1">
      <alignment horizontal="right"/>
    </xf>
    <xf numFmtId="1" fontId="0" fillId="7" borderId="1" xfId="0" applyNumberFormat="1" applyFill="1" applyBorder="1" applyAlignment="1">
      <alignment horizontal="right"/>
    </xf>
    <xf numFmtId="0" fontId="9" fillId="0" borderId="0" xfId="0" applyFont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2" fontId="0" fillId="4" borderId="0" xfId="0" applyNumberFormat="1" applyFill="1" applyAlignment="1">
      <alignment horizontal="right"/>
    </xf>
    <xf numFmtId="2" fontId="1" fillId="0" borderId="0" xfId="0" applyNumberFormat="1" applyFont="1" applyFill="1" applyAlignment="1">
      <alignment horizontal="right" vertical="center" wrapText="1"/>
    </xf>
    <xf numFmtId="2" fontId="0" fillId="5" borderId="0" xfId="0" applyNumberFormat="1" applyFill="1" applyAlignment="1">
      <alignment horizontal="right"/>
    </xf>
    <xf numFmtId="0" fontId="0" fillId="8" borderId="0" xfId="0" applyFill="1"/>
    <xf numFmtId="0" fontId="0" fillId="9" borderId="0" xfId="0" applyFill="1"/>
    <xf numFmtId="1" fontId="12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" fontId="13" fillId="0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FFA9"/>
      <color rgb="FF93ADFF"/>
      <color rgb="FFF4D968"/>
      <color rgb="FFFF5D5D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ugenia.gonzalez34@dgmail.com" TargetMode="External"/><Relationship Id="rId117" Type="http://schemas.openxmlformats.org/officeDocument/2006/relationships/hyperlink" Target="mailto:marielajr3@hotmail.com" TargetMode="External"/><Relationship Id="rId21" Type="http://schemas.openxmlformats.org/officeDocument/2006/relationships/hyperlink" Target="mailto:andrea1985@hotmail.com" TargetMode="External"/><Relationship Id="rId42" Type="http://schemas.openxmlformats.org/officeDocument/2006/relationships/hyperlink" Target="mailto:mari1610986@gmail.com" TargetMode="External"/><Relationship Id="rId47" Type="http://schemas.openxmlformats.org/officeDocument/2006/relationships/hyperlink" Target="mailto:anaalfaro30@hotmail.com" TargetMode="External"/><Relationship Id="rId63" Type="http://schemas.openxmlformats.org/officeDocument/2006/relationships/hyperlink" Target="mailto:juadri1531@hotmail.com" TargetMode="External"/><Relationship Id="rId68" Type="http://schemas.openxmlformats.org/officeDocument/2006/relationships/hyperlink" Target="mailto:yamilethrodriguez67@hotmail.com" TargetMode="External"/><Relationship Id="rId84" Type="http://schemas.openxmlformats.org/officeDocument/2006/relationships/hyperlink" Target="mailto:kattiarodriguezj@gmail.com" TargetMode="External"/><Relationship Id="rId89" Type="http://schemas.openxmlformats.org/officeDocument/2006/relationships/hyperlink" Target="mailto:rgmarin13@gmail.com" TargetMode="External"/><Relationship Id="rId112" Type="http://schemas.openxmlformats.org/officeDocument/2006/relationships/hyperlink" Target="mailto:kjloriam@gmail.com" TargetMode="External"/><Relationship Id="rId133" Type="http://schemas.openxmlformats.org/officeDocument/2006/relationships/hyperlink" Target="mailto:zulyas@hotmail.com" TargetMode="External"/><Relationship Id="rId138" Type="http://schemas.openxmlformats.org/officeDocument/2006/relationships/hyperlink" Target="mailto:ana.jimenez74@hotmail.com" TargetMode="External"/><Relationship Id="rId154" Type="http://schemas.openxmlformats.org/officeDocument/2006/relationships/hyperlink" Target="mailto:kimberlychaves90@gmail.com" TargetMode="External"/><Relationship Id="rId159" Type="http://schemas.openxmlformats.org/officeDocument/2006/relationships/hyperlink" Target="mailto:gmadrihgal21@gmail.com" TargetMode="External"/><Relationship Id="rId175" Type="http://schemas.openxmlformats.org/officeDocument/2006/relationships/hyperlink" Target="mailto:marcecr08@hotmail.com" TargetMode="External"/><Relationship Id="rId170" Type="http://schemas.openxmlformats.org/officeDocument/2006/relationships/hyperlink" Target="mailto:elenabastos68@gmail.com" TargetMode="External"/><Relationship Id="rId16" Type="http://schemas.openxmlformats.org/officeDocument/2006/relationships/hyperlink" Target="mailto:yendrimendezs@gmail.com" TargetMode="External"/><Relationship Id="rId107" Type="http://schemas.openxmlformats.org/officeDocument/2006/relationships/hyperlink" Target="mailto:Marjorie55@hotmail.es" TargetMode="External"/><Relationship Id="rId11" Type="http://schemas.openxmlformats.org/officeDocument/2006/relationships/hyperlink" Target="mailto:mvegajimenez@hotmail.com" TargetMode="External"/><Relationship Id="rId32" Type="http://schemas.openxmlformats.org/officeDocument/2006/relationships/hyperlink" Target="mailto:marga1860@hotmail.com" TargetMode="External"/><Relationship Id="rId37" Type="http://schemas.openxmlformats.org/officeDocument/2006/relationships/hyperlink" Target="mailto:sumorera1984@gmail.com" TargetMode="External"/><Relationship Id="rId53" Type="http://schemas.openxmlformats.org/officeDocument/2006/relationships/hyperlink" Target="mailto:flory012011@hotmail.com" TargetMode="External"/><Relationship Id="rId58" Type="http://schemas.openxmlformats.org/officeDocument/2006/relationships/hyperlink" Target="mailto:yendryugalderodriguez78@gmail.com" TargetMode="External"/><Relationship Id="rId74" Type="http://schemas.openxmlformats.org/officeDocument/2006/relationships/hyperlink" Target="mailto:benitarodriguez03@gmail.com" TargetMode="External"/><Relationship Id="rId79" Type="http://schemas.openxmlformats.org/officeDocument/2006/relationships/hyperlink" Target="mailto:krenug@gmail.com" TargetMode="External"/><Relationship Id="rId102" Type="http://schemas.openxmlformats.org/officeDocument/2006/relationships/hyperlink" Target="mailto:atatianagomez1220@gmail.com" TargetMode="External"/><Relationship Id="rId123" Type="http://schemas.openxmlformats.org/officeDocument/2006/relationships/hyperlink" Target="mailto:hazelsan04@hotmail.com" TargetMode="External"/><Relationship Id="rId128" Type="http://schemas.openxmlformats.org/officeDocument/2006/relationships/hyperlink" Target="mailto:ahernandez1981@gmail.com" TargetMode="External"/><Relationship Id="rId144" Type="http://schemas.openxmlformats.org/officeDocument/2006/relationships/hyperlink" Target="mailto:vero_gchavarria@hotmail.com" TargetMode="External"/><Relationship Id="rId149" Type="http://schemas.openxmlformats.org/officeDocument/2006/relationships/hyperlink" Target="mailto:maiizol1995@gmail.com" TargetMode="External"/><Relationship Id="rId5" Type="http://schemas.openxmlformats.org/officeDocument/2006/relationships/hyperlink" Target="mailto:cicalama04@hotmail.com" TargetMode="External"/><Relationship Id="rId90" Type="http://schemas.openxmlformats.org/officeDocument/2006/relationships/hyperlink" Target="mailto:liinaml03@gmail.com" TargetMode="External"/><Relationship Id="rId95" Type="http://schemas.openxmlformats.org/officeDocument/2006/relationships/hyperlink" Target="mailto:shirleymolina09@hotmail.com" TargetMode="External"/><Relationship Id="rId160" Type="http://schemas.openxmlformats.org/officeDocument/2006/relationships/hyperlink" Target="mailto:andretita85@hotmail.com" TargetMode="External"/><Relationship Id="rId165" Type="http://schemas.openxmlformats.org/officeDocument/2006/relationships/hyperlink" Target="mailto:acnoviasymas59@yahoo.es" TargetMode="External"/><Relationship Id="rId181" Type="http://schemas.openxmlformats.org/officeDocument/2006/relationships/hyperlink" Target="mailto:gabmena76@gmail.com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mailto:lubigo61@hotmail.com" TargetMode="External"/><Relationship Id="rId27" Type="http://schemas.openxmlformats.org/officeDocument/2006/relationships/hyperlink" Target="mailto:vanessa3042@hotmail.com" TargetMode="External"/><Relationship Id="rId43" Type="http://schemas.openxmlformats.org/officeDocument/2006/relationships/hyperlink" Target="mailto:roseemilerosemilel@hotmail.com" TargetMode="External"/><Relationship Id="rId48" Type="http://schemas.openxmlformats.org/officeDocument/2006/relationships/hyperlink" Target="mailto:silviarodriguezn@hotmail.com" TargetMode="External"/><Relationship Id="rId64" Type="http://schemas.openxmlformats.org/officeDocument/2006/relationships/hyperlink" Target="mailto:pilarrojasmolina@gmail.com" TargetMode="External"/><Relationship Id="rId69" Type="http://schemas.openxmlformats.org/officeDocument/2006/relationships/hyperlink" Target="mailto:apattri2604@gmail.com" TargetMode="External"/><Relationship Id="rId113" Type="http://schemas.openxmlformats.org/officeDocument/2006/relationships/hyperlink" Target="mailto:himartelo@hotmail.com" TargetMode="External"/><Relationship Id="rId118" Type="http://schemas.openxmlformats.org/officeDocument/2006/relationships/hyperlink" Target="mailto:ada_campos_quesada@hotmail.com" TargetMode="External"/><Relationship Id="rId134" Type="http://schemas.openxmlformats.org/officeDocument/2006/relationships/hyperlink" Target="mailto:rebe1@hotmail.com" TargetMode="External"/><Relationship Id="rId139" Type="http://schemas.openxmlformats.org/officeDocument/2006/relationships/hyperlink" Target="mailto:floredithhidalgo@hotmail.com" TargetMode="External"/><Relationship Id="rId80" Type="http://schemas.openxmlformats.org/officeDocument/2006/relationships/hyperlink" Target="mailto:cindymorera14@hotmail.es" TargetMode="External"/><Relationship Id="rId85" Type="http://schemas.openxmlformats.org/officeDocument/2006/relationships/hyperlink" Target="mailto:tharedu82@hotmail.com" TargetMode="External"/><Relationship Id="rId150" Type="http://schemas.openxmlformats.org/officeDocument/2006/relationships/hyperlink" Target="mailto:arroyolady25@gmail.com" TargetMode="External"/><Relationship Id="rId155" Type="http://schemas.openxmlformats.org/officeDocument/2006/relationships/hyperlink" Target="mailto:mariaant14091@hotmail.com" TargetMode="External"/><Relationship Id="rId171" Type="http://schemas.openxmlformats.org/officeDocument/2006/relationships/hyperlink" Target="mailto:anayancy2505@gmail.com" TargetMode="External"/><Relationship Id="rId176" Type="http://schemas.openxmlformats.org/officeDocument/2006/relationships/hyperlink" Target="mailto:karisma1012@hotmail.com" TargetMode="External"/><Relationship Id="rId12" Type="http://schemas.openxmlformats.org/officeDocument/2006/relationships/hyperlink" Target="mailto:MildredTaleno@gmail.com" TargetMode="External"/><Relationship Id="rId17" Type="http://schemas.openxmlformats.org/officeDocument/2006/relationships/hyperlink" Target="mailto:hernandezmarlin1@gmail.com" TargetMode="External"/><Relationship Id="rId33" Type="http://schemas.openxmlformats.org/officeDocument/2006/relationships/hyperlink" Target="mailto:nalebalt@gmail.com" TargetMode="External"/><Relationship Id="rId38" Type="http://schemas.openxmlformats.org/officeDocument/2006/relationships/hyperlink" Target="mailto:jake8064@hotmail.com" TargetMode="External"/><Relationship Id="rId59" Type="http://schemas.openxmlformats.org/officeDocument/2006/relationships/hyperlink" Target="mailto:fer.vanegas.qr@hotmail.com" TargetMode="External"/><Relationship Id="rId103" Type="http://schemas.openxmlformats.org/officeDocument/2006/relationships/hyperlink" Target="mailto:katamaro2@hotmail.com" TargetMode="External"/><Relationship Id="rId108" Type="http://schemas.openxmlformats.org/officeDocument/2006/relationships/hyperlink" Target="mailto:mailennch1965@gmail.com" TargetMode="External"/><Relationship Id="rId124" Type="http://schemas.openxmlformats.org/officeDocument/2006/relationships/hyperlink" Target="mailto:carolin.artavia0522@gmail.com" TargetMode="External"/><Relationship Id="rId129" Type="http://schemas.openxmlformats.org/officeDocument/2006/relationships/hyperlink" Target="mailto:payasitamarinita@hotmail.com" TargetMode="External"/><Relationship Id="rId54" Type="http://schemas.openxmlformats.org/officeDocument/2006/relationships/hyperlink" Target="mailto:anaherreritav@gmail.com" TargetMode="External"/><Relationship Id="rId70" Type="http://schemas.openxmlformats.org/officeDocument/2006/relationships/hyperlink" Target="mailto:vivianavj09@gmail.com" TargetMode="External"/><Relationship Id="rId75" Type="http://schemas.openxmlformats.org/officeDocument/2006/relationships/hyperlink" Target="mailto:arelis.celeste15@gmail.com" TargetMode="External"/><Relationship Id="rId91" Type="http://schemas.openxmlformats.org/officeDocument/2006/relationships/hyperlink" Target="mailto:eugeniacambronero11@gmail.com" TargetMode="External"/><Relationship Id="rId96" Type="http://schemas.openxmlformats.org/officeDocument/2006/relationships/hyperlink" Target="mailto:lizbethsolano2007@gmail.com" TargetMode="External"/><Relationship Id="rId140" Type="http://schemas.openxmlformats.org/officeDocument/2006/relationships/hyperlink" Target="mailto:yorlerc@hotmail.com" TargetMode="External"/><Relationship Id="rId145" Type="http://schemas.openxmlformats.org/officeDocument/2006/relationships/hyperlink" Target="mailto:e.nunez@carnescastillo.net" TargetMode="External"/><Relationship Id="rId161" Type="http://schemas.openxmlformats.org/officeDocument/2006/relationships/hyperlink" Target="mailto:transportesmatth@hotmail.com" TargetMode="External"/><Relationship Id="rId166" Type="http://schemas.openxmlformats.org/officeDocument/2006/relationships/hyperlink" Target="mailto:titamari92@hotmail.com" TargetMode="External"/><Relationship Id="rId182" Type="http://schemas.openxmlformats.org/officeDocument/2006/relationships/hyperlink" Target="mailto:mfmorera1@hotmail.com" TargetMode="External"/><Relationship Id="rId1" Type="http://schemas.openxmlformats.org/officeDocument/2006/relationships/hyperlink" Target="mailto:crys233@hotmail.com" TargetMode="External"/><Relationship Id="rId6" Type="http://schemas.openxmlformats.org/officeDocument/2006/relationships/hyperlink" Target="mailto:mayelarivera.1960@hotmail.com" TargetMode="External"/><Relationship Id="rId23" Type="http://schemas.openxmlformats.org/officeDocument/2006/relationships/hyperlink" Target="mailto:xiniasibaja10@gmail.xom" TargetMode="External"/><Relationship Id="rId28" Type="http://schemas.openxmlformats.org/officeDocument/2006/relationships/hyperlink" Target="mailto:katinails2014@gmail.com" TargetMode="External"/><Relationship Id="rId49" Type="http://schemas.openxmlformats.org/officeDocument/2006/relationships/hyperlink" Target="mailto:marielosmp11@gmail.com" TargetMode="External"/><Relationship Id="rId114" Type="http://schemas.openxmlformats.org/officeDocument/2006/relationships/hyperlink" Target="mailto:jeaninahj@gmail.com" TargetMode="External"/><Relationship Id="rId119" Type="http://schemas.openxmlformats.org/officeDocument/2006/relationships/hyperlink" Target="mailto:jagilcoco@gmail.com" TargetMode="External"/><Relationship Id="rId44" Type="http://schemas.openxmlformats.org/officeDocument/2006/relationships/hyperlink" Target="mailto:mary-vasq@hotmail.com" TargetMode="External"/><Relationship Id="rId60" Type="http://schemas.openxmlformats.org/officeDocument/2006/relationships/hyperlink" Target="mailto:elisaperezcam@gmail.com" TargetMode="External"/><Relationship Id="rId65" Type="http://schemas.openxmlformats.org/officeDocument/2006/relationships/hyperlink" Target="mailto:cordean83@gmail.com" TargetMode="External"/><Relationship Id="rId81" Type="http://schemas.openxmlformats.org/officeDocument/2006/relationships/hyperlink" Target="mailto:fenix.rnl150@gmail.com" TargetMode="External"/><Relationship Id="rId86" Type="http://schemas.openxmlformats.org/officeDocument/2006/relationships/hyperlink" Target="mailto:laura.95.rmos@gmail.com" TargetMode="External"/><Relationship Id="rId130" Type="http://schemas.openxmlformats.org/officeDocument/2006/relationships/hyperlink" Target="mailto:kattylyon0407@gmail.com" TargetMode="External"/><Relationship Id="rId135" Type="http://schemas.openxmlformats.org/officeDocument/2006/relationships/hyperlink" Target="mailto:majo.empresarial2@gmail.com" TargetMode="External"/><Relationship Id="rId151" Type="http://schemas.openxmlformats.org/officeDocument/2006/relationships/hyperlink" Target="mailto:anaguilar7812@gmail.com" TargetMode="External"/><Relationship Id="rId156" Type="http://schemas.openxmlformats.org/officeDocument/2006/relationships/hyperlink" Target="mailto:jennymg02@hotmail.com" TargetMode="External"/><Relationship Id="rId177" Type="http://schemas.openxmlformats.org/officeDocument/2006/relationships/hyperlink" Target="mailto:anaesm7919@gmail.com" TargetMode="External"/><Relationship Id="rId4" Type="http://schemas.openxmlformats.org/officeDocument/2006/relationships/hyperlink" Target="mailto:rosmary2872@gmail.com" TargetMode="External"/><Relationship Id="rId9" Type="http://schemas.openxmlformats.org/officeDocument/2006/relationships/hyperlink" Target="mailto:rosyvargasloria@hotmail.com" TargetMode="External"/><Relationship Id="rId172" Type="http://schemas.openxmlformats.org/officeDocument/2006/relationships/hyperlink" Target="mailto:jahnma28@gmail.com" TargetMode="External"/><Relationship Id="rId180" Type="http://schemas.openxmlformats.org/officeDocument/2006/relationships/hyperlink" Target="mailto:mlucyta@gmail.com" TargetMode="External"/><Relationship Id="rId13" Type="http://schemas.openxmlformats.org/officeDocument/2006/relationships/hyperlink" Target="mailto:ragomez631@gmail.com" TargetMode="External"/><Relationship Id="rId18" Type="http://schemas.openxmlformats.org/officeDocument/2006/relationships/hyperlink" Target="mailto:marisolmelendez197258@gmail.com" TargetMode="External"/><Relationship Id="rId39" Type="http://schemas.openxmlformats.org/officeDocument/2006/relationships/hyperlink" Target="mailto:patriciajimenezpuravida@gmail.com" TargetMode="External"/><Relationship Id="rId109" Type="http://schemas.openxmlformats.org/officeDocument/2006/relationships/hyperlink" Target="mailto:adsconta2009@gmail.com" TargetMode="External"/><Relationship Id="rId34" Type="http://schemas.openxmlformats.org/officeDocument/2006/relationships/hyperlink" Target="mailto:e.morera68@hotmail.com" TargetMode="External"/><Relationship Id="rId50" Type="http://schemas.openxmlformats.org/officeDocument/2006/relationships/hyperlink" Target="mailto:nahomycp@hotmail.com" TargetMode="External"/><Relationship Id="rId55" Type="http://schemas.openxmlformats.org/officeDocument/2006/relationships/hyperlink" Target="mailto:pamela86.pm41@gmail.com" TargetMode="External"/><Relationship Id="rId76" Type="http://schemas.openxmlformats.org/officeDocument/2006/relationships/hyperlink" Target="mailto:mesvi0414@gmail.com" TargetMode="External"/><Relationship Id="rId97" Type="http://schemas.openxmlformats.org/officeDocument/2006/relationships/hyperlink" Target="mailto:rousfvalverde@yahoo.com" TargetMode="External"/><Relationship Id="rId104" Type="http://schemas.openxmlformats.org/officeDocument/2006/relationships/hyperlink" Target="mailto:madriz37@yahoo.es" TargetMode="External"/><Relationship Id="rId120" Type="http://schemas.openxmlformats.org/officeDocument/2006/relationships/hyperlink" Target="mailto:francis27.fyz@gmail.com" TargetMode="External"/><Relationship Id="rId125" Type="http://schemas.openxmlformats.org/officeDocument/2006/relationships/hyperlink" Target="mailto:gisellezamora@hotmail.com" TargetMode="External"/><Relationship Id="rId141" Type="http://schemas.openxmlformats.org/officeDocument/2006/relationships/hyperlink" Target="mailto:nanda172009@hotmail.es" TargetMode="External"/><Relationship Id="rId146" Type="http://schemas.openxmlformats.org/officeDocument/2006/relationships/hyperlink" Target="mailto:seyriscampos@gmail.com" TargetMode="External"/><Relationship Id="rId167" Type="http://schemas.openxmlformats.org/officeDocument/2006/relationships/hyperlink" Target="mailto:alicinty14@gmail.com" TargetMode="External"/><Relationship Id="rId7" Type="http://schemas.openxmlformats.org/officeDocument/2006/relationships/hyperlink" Target="mailto:estef.21@hotmail.com" TargetMode="External"/><Relationship Id="rId71" Type="http://schemas.openxmlformats.org/officeDocument/2006/relationships/hyperlink" Target="mailto:vale17_09@hotmail.com" TargetMode="External"/><Relationship Id="rId92" Type="http://schemas.openxmlformats.org/officeDocument/2006/relationships/hyperlink" Target="mailto:aliciamariacastro123@gmail.com" TargetMode="External"/><Relationship Id="rId162" Type="http://schemas.openxmlformats.org/officeDocument/2006/relationships/hyperlink" Target="mailto:napolve@gmail.com" TargetMode="External"/><Relationship Id="rId183" Type="http://schemas.openxmlformats.org/officeDocument/2006/relationships/hyperlink" Target="mailto:jimenezalvarerebeca@gmail.com" TargetMode="External"/><Relationship Id="rId2" Type="http://schemas.openxmlformats.org/officeDocument/2006/relationships/hyperlink" Target="mailto:vilmasilvan@gmail.com" TargetMode="External"/><Relationship Id="rId29" Type="http://schemas.openxmlformats.org/officeDocument/2006/relationships/hyperlink" Target="mailto:esthervr165@gmail.com" TargetMode="External"/><Relationship Id="rId24" Type="http://schemas.openxmlformats.org/officeDocument/2006/relationships/hyperlink" Target="mailto:poletterb@gmail.com" TargetMode="External"/><Relationship Id="rId40" Type="http://schemas.openxmlformats.org/officeDocument/2006/relationships/hyperlink" Target="mailto:sas79@hotmail.es" TargetMode="External"/><Relationship Id="rId45" Type="http://schemas.openxmlformats.org/officeDocument/2006/relationships/hyperlink" Target="mailto:avane24@gmail.com" TargetMode="External"/><Relationship Id="rId66" Type="http://schemas.openxmlformats.org/officeDocument/2006/relationships/hyperlink" Target="mailto:fajardocampos.natasha0@gmail.com" TargetMode="External"/><Relationship Id="rId87" Type="http://schemas.openxmlformats.org/officeDocument/2006/relationships/hyperlink" Target="mailto:joss.rs.95@gmail.com" TargetMode="External"/><Relationship Id="rId110" Type="http://schemas.openxmlformats.org/officeDocument/2006/relationships/hyperlink" Target="mailto:xinia77@hotmail.es" TargetMode="External"/><Relationship Id="rId115" Type="http://schemas.openxmlformats.org/officeDocument/2006/relationships/hyperlink" Target="mailto:rosalbarojasf@hotmail.com" TargetMode="External"/><Relationship Id="rId131" Type="http://schemas.openxmlformats.org/officeDocument/2006/relationships/hyperlink" Target="mailto:marielos.soto@hotmail.com" TargetMode="External"/><Relationship Id="rId136" Type="http://schemas.openxmlformats.org/officeDocument/2006/relationships/hyperlink" Target="mailto:jeimyperez2@gmail.com" TargetMode="External"/><Relationship Id="rId157" Type="http://schemas.openxmlformats.org/officeDocument/2006/relationships/hyperlink" Target="mailto:kimsant03@hotmail.com" TargetMode="External"/><Relationship Id="rId178" Type="http://schemas.openxmlformats.org/officeDocument/2006/relationships/hyperlink" Target="mailto:trinivargas15@hotmail.com" TargetMode="External"/><Relationship Id="rId61" Type="http://schemas.openxmlformats.org/officeDocument/2006/relationships/hyperlink" Target="mailto:marisol.29ch@gmail.com" TargetMode="External"/><Relationship Id="rId82" Type="http://schemas.openxmlformats.org/officeDocument/2006/relationships/hyperlink" Target="mailto:susyasusy@gmail.com" TargetMode="External"/><Relationship Id="rId152" Type="http://schemas.openxmlformats.org/officeDocument/2006/relationships/hyperlink" Target="mailto:herreras1987@gmail.com" TargetMode="External"/><Relationship Id="rId173" Type="http://schemas.openxmlformats.org/officeDocument/2006/relationships/hyperlink" Target="mailto:rmadrizm@yahoo.com" TargetMode="External"/><Relationship Id="rId19" Type="http://schemas.openxmlformats.org/officeDocument/2006/relationships/hyperlink" Target="mailto:nanyu.cf@gmail.com" TargetMode="External"/><Relationship Id="rId14" Type="http://schemas.openxmlformats.org/officeDocument/2006/relationships/hyperlink" Target="mailto:felizyo24@gmail.com" TargetMode="External"/><Relationship Id="rId30" Type="http://schemas.openxmlformats.org/officeDocument/2006/relationships/hyperlink" Target="mailto:mary.salazar1963@hotmail.com" TargetMode="External"/><Relationship Id="rId35" Type="http://schemas.openxmlformats.org/officeDocument/2006/relationships/hyperlink" Target="mailto:rosemaryvillalobos@gmail.com" TargetMode="External"/><Relationship Id="rId56" Type="http://schemas.openxmlformats.org/officeDocument/2006/relationships/hyperlink" Target="mailto:m.elena.mayorga@hotmail.com" TargetMode="External"/><Relationship Id="rId77" Type="http://schemas.openxmlformats.org/officeDocument/2006/relationships/hyperlink" Target="mailto:zulaybarboza13@gmail.com" TargetMode="External"/><Relationship Id="rId100" Type="http://schemas.openxmlformats.org/officeDocument/2006/relationships/hyperlink" Target="mailto:oconny.04@hotmail.com" TargetMode="External"/><Relationship Id="rId105" Type="http://schemas.openxmlformats.org/officeDocument/2006/relationships/hyperlink" Target="mailto:mariaeugecespedes@hotmail.com" TargetMode="External"/><Relationship Id="rId126" Type="http://schemas.openxmlformats.org/officeDocument/2006/relationships/hyperlink" Target="mailto:ajjr1470@hotmail.com" TargetMode="External"/><Relationship Id="rId147" Type="http://schemas.openxmlformats.org/officeDocument/2006/relationships/hyperlink" Target="mailto:dominguezajdd@hotmail.com" TargetMode="External"/><Relationship Id="rId168" Type="http://schemas.openxmlformats.org/officeDocument/2006/relationships/hyperlink" Target="mailto:soniaquesadaquiros@gmail.com" TargetMode="External"/><Relationship Id="rId8" Type="http://schemas.openxmlformats.org/officeDocument/2006/relationships/hyperlink" Target="mailto:lubigo61@hotmail.com" TargetMode="External"/><Relationship Id="rId51" Type="http://schemas.openxmlformats.org/officeDocument/2006/relationships/hyperlink" Target="mailto:fannyariascr@gmail.com" TargetMode="External"/><Relationship Id="rId72" Type="http://schemas.openxmlformats.org/officeDocument/2006/relationships/hyperlink" Target="mailto:fa_fe77@hotmail.com" TargetMode="External"/><Relationship Id="rId93" Type="http://schemas.openxmlformats.org/officeDocument/2006/relationships/hyperlink" Target="mailto:violetmayorquin@hotmail.com" TargetMode="External"/><Relationship Id="rId98" Type="http://schemas.openxmlformats.org/officeDocument/2006/relationships/hyperlink" Target="mailto:apam6028@hotmail.es" TargetMode="External"/><Relationship Id="rId121" Type="http://schemas.openxmlformats.org/officeDocument/2006/relationships/hyperlink" Target="mailto:astorga.c@hotmail.com" TargetMode="External"/><Relationship Id="rId142" Type="http://schemas.openxmlformats.org/officeDocument/2006/relationships/hyperlink" Target="mailto:rseguracastro@gmail.com" TargetMode="External"/><Relationship Id="rId163" Type="http://schemas.openxmlformats.org/officeDocument/2006/relationships/hyperlink" Target="mailto:wbueso1976hn@gmail.com" TargetMode="External"/><Relationship Id="rId184" Type="http://schemas.openxmlformats.org/officeDocument/2006/relationships/hyperlink" Target="mailto:roxanaguzmanguzman@hotmail.com" TargetMode="External"/><Relationship Id="rId3" Type="http://schemas.openxmlformats.org/officeDocument/2006/relationships/hyperlink" Target="mailto:fernandatrejos94@gmail.com" TargetMode="External"/><Relationship Id="rId25" Type="http://schemas.openxmlformats.org/officeDocument/2006/relationships/hyperlink" Target="mailto:krkhr104@gmail.com" TargetMode="External"/><Relationship Id="rId46" Type="http://schemas.openxmlformats.org/officeDocument/2006/relationships/hyperlink" Target="mailto:patrines19@gmail.com" TargetMode="External"/><Relationship Id="rId67" Type="http://schemas.openxmlformats.org/officeDocument/2006/relationships/hyperlink" Target="mailto:aycordero9@gmail.com" TargetMode="External"/><Relationship Id="rId116" Type="http://schemas.openxmlformats.org/officeDocument/2006/relationships/hyperlink" Target="mailto:lesliegabriela@gmsil.com" TargetMode="External"/><Relationship Id="rId137" Type="http://schemas.openxmlformats.org/officeDocument/2006/relationships/hyperlink" Target="mailto:seidyjime@gmail.com" TargetMode="External"/><Relationship Id="rId158" Type="http://schemas.openxmlformats.org/officeDocument/2006/relationships/hyperlink" Target="mailto:octagos15@gmail.com" TargetMode="External"/><Relationship Id="rId20" Type="http://schemas.openxmlformats.org/officeDocument/2006/relationships/hyperlink" Target="mailto:agonzalez1688@hotmail.com" TargetMode="External"/><Relationship Id="rId41" Type="http://schemas.openxmlformats.org/officeDocument/2006/relationships/hyperlink" Target="mailto:gretteljarasolis@yicluod.com" TargetMode="External"/><Relationship Id="rId62" Type="http://schemas.openxmlformats.org/officeDocument/2006/relationships/hyperlink" Target="mailto:elena.sanchez.benavides@gmail.com" TargetMode="External"/><Relationship Id="rId83" Type="http://schemas.openxmlformats.org/officeDocument/2006/relationships/hyperlink" Target="mailto:andyvacu@gmail.com" TargetMode="External"/><Relationship Id="rId88" Type="http://schemas.openxmlformats.org/officeDocument/2006/relationships/hyperlink" Target="mailto:luciguier@hotmail.com" TargetMode="External"/><Relationship Id="rId111" Type="http://schemas.openxmlformats.org/officeDocument/2006/relationships/hyperlink" Target="mailto:mjimenez3128@hotmail.com" TargetMode="External"/><Relationship Id="rId132" Type="http://schemas.openxmlformats.org/officeDocument/2006/relationships/hyperlink" Target="mailto:ladyaraya@hotmail.es" TargetMode="External"/><Relationship Id="rId153" Type="http://schemas.openxmlformats.org/officeDocument/2006/relationships/hyperlink" Target="mailto:lihidnav@gmail.com" TargetMode="External"/><Relationship Id="rId174" Type="http://schemas.openxmlformats.org/officeDocument/2006/relationships/hyperlink" Target="mailto:yarielajim@gmail.com" TargetMode="External"/><Relationship Id="rId179" Type="http://schemas.openxmlformats.org/officeDocument/2006/relationships/hyperlink" Target="mailto:marielos010263@hotmail.com" TargetMode="External"/><Relationship Id="rId15" Type="http://schemas.openxmlformats.org/officeDocument/2006/relationships/hyperlink" Target="mailto:anitasevilla29@gmail.com" TargetMode="External"/><Relationship Id="rId36" Type="http://schemas.openxmlformats.org/officeDocument/2006/relationships/hyperlink" Target="mailto:diana_-16@hotmail.com" TargetMode="External"/><Relationship Id="rId57" Type="http://schemas.openxmlformats.org/officeDocument/2006/relationships/hyperlink" Target="mailto:gabibarrantesu@gmail.com" TargetMode="External"/><Relationship Id="rId106" Type="http://schemas.openxmlformats.org/officeDocument/2006/relationships/hyperlink" Target="mailto:ana.margarita.murillo@gmail.com" TargetMode="External"/><Relationship Id="rId127" Type="http://schemas.openxmlformats.org/officeDocument/2006/relationships/hyperlink" Target="mailto:artelmar.2@gmail.com" TargetMode="External"/><Relationship Id="rId10" Type="http://schemas.openxmlformats.org/officeDocument/2006/relationships/hyperlink" Target="mailto:yensanja@hotmail.com" TargetMode="External"/><Relationship Id="rId31" Type="http://schemas.openxmlformats.org/officeDocument/2006/relationships/hyperlink" Target="mailto:constructora.eras.sa@gmail.com" TargetMode="External"/><Relationship Id="rId52" Type="http://schemas.openxmlformats.org/officeDocument/2006/relationships/hyperlink" Target="mailto:telimay57@gmail.com" TargetMode="External"/><Relationship Id="rId73" Type="http://schemas.openxmlformats.org/officeDocument/2006/relationships/hyperlink" Target="mailto:stephanie15942010@hotmail.com" TargetMode="External"/><Relationship Id="rId78" Type="http://schemas.openxmlformats.org/officeDocument/2006/relationships/hyperlink" Target="mailto:yeimyjimenez22@hotmail.com" TargetMode="External"/><Relationship Id="rId94" Type="http://schemas.openxmlformats.org/officeDocument/2006/relationships/hyperlink" Target="mailto:meugeniaramm@hotmail.com" TargetMode="External"/><Relationship Id="rId99" Type="http://schemas.openxmlformats.org/officeDocument/2006/relationships/hyperlink" Target="mailto:w.rodriguezaleman@yahoo.es" TargetMode="External"/><Relationship Id="rId101" Type="http://schemas.openxmlformats.org/officeDocument/2006/relationships/hyperlink" Target="mailto:hazel.arroyo13@gmail.com" TargetMode="External"/><Relationship Id="rId122" Type="http://schemas.openxmlformats.org/officeDocument/2006/relationships/hyperlink" Target="mailto:mayra-30@hotmail.es" TargetMode="External"/><Relationship Id="rId143" Type="http://schemas.openxmlformats.org/officeDocument/2006/relationships/hyperlink" Target="mailto:xiniajimenezalvarado@gmail.com" TargetMode="External"/><Relationship Id="rId148" Type="http://schemas.openxmlformats.org/officeDocument/2006/relationships/hyperlink" Target="mailto:acostazeidy@gmail.com" TargetMode="External"/><Relationship Id="rId164" Type="http://schemas.openxmlformats.org/officeDocument/2006/relationships/hyperlink" Target="mailto:jennisolano@hotmail.com" TargetMode="External"/><Relationship Id="rId169" Type="http://schemas.openxmlformats.org/officeDocument/2006/relationships/hyperlink" Target="mailto:mjmorera@bancobcr.com" TargetMode="External"/><Relationship Id="rId185" Type="http://schemas.openxmlformats.org/officeDocument/2006/relationships/hyperlink" Target="mailto:decmausl@yahoo.e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enitarodriguez03@gmail.com" TargetMode="External"/><Relationship Id="rId18" Type="http://schemas.openxmlformats.org/officeDocument/2006/relationships/hyperlink" Target="mailto:mvegajimenez@hotmail.com" TargetMode="External"/><Relationship Id="rId26" Type="http://schemas.openxmlformats.org/officeDocument/2006/relationships/hyperlink" Target="mailto:hazel.arroyo13@gmail.com" TargetMode="External"/><Relationship Id="rId39" Type="http://schemas.openxmlformats.org/officeDocument/2006/relationships/hyperlink" Target="mailto:rebe1@hotmail.com" TargetMode="External"/><Relationship Id="rId21" Type="http://schemas.openxmlformats.org/officeDocument/2006/relationships/hyperlink" Target="mailto:lubigo61@hotmail.com" TargetMode="External"/><Relationship Id="rId34" Type="http://schemas.openxmlformats.org/officeDocument/2006/relationships/hyperlink" Target="mailto:carolin.artavia0522@gmail.com" TargetMode="External"/><Relationship Id="rId42" Type="http://schemas.openxmlformats.org/officeDocument/2006/relationships/hyperlink" Target="mailto:anaguilar7812@gmail.com" TargetMode="External"/><Relationship Id="rId47" Type="http://schemas.openxmlformats.org/officeDocument/2006/relationships/hyperlink" Target="mailto:octagos15@gmail.com" TargetMode="External"/><Relationship Id="rId50" Type="http://schemas.openxmlformats.org/officeDocument/2006/relationships/hyperlink" Target="mailto:acnoviasymas59@yahoo.es" TargetMode="External"/><Relationship Id="rId55" Type="http://schemas.openxmlformats.org/officeDocument/2006/relationships/hyperlink" Target="mailto:jahnma28@gmail.com" TargetMode="External"/><Relationship Id="rId7" Type="http://schemas.openxmlformats.org/officeDocument/2006/relationships/hyperlink" Target="mailto:nalebalt@gmail.com" TargetMode="External"/><Relationship Id="rId12" Type="http://schemas.openxmlformats.org/officeDocument/2006/relationships/hyperlink" Target="mailto:m.elena.mayorga@hotmail.com" TargetMode="External"/><Relationship Id="rId17" Type="http://schemas.openxmlformats.org/officeDocument/2006/relationships/hyperlink" Target="mailto:rosyvargasloria@hotmail.com" TargetMode="External"/><Relationship Id="rId25" Type="http://schemas.openxmlformats.org/officeDocument/2006/relationships/hyperlink" Target="mailto:meugeniaramm@hotmail.com" TargetMode="External"/><Relationship Id="rId33" Type="http://schemas.openxmlformats.org/officeDocument/2006/relationships/hyperlink" Target="mailto:mayra-30@hotmail.es" TargetMode="External"/><Relationship Id="rId38" Type="http://schemas.openxmlformats.org/officeDocument/2006/relationships/hyperlink" Target="mailto:zulyas@hotmail.com" TargetMode="External"/><Relationship Id="rId46" Type="http://schemas.openxmlformats.org/officeDocument/2006/relationships/hyperlink" Target="mailto:kimsant03@hotmail.com" TargetMode="External"/><Relationship Id="rId59" Type="http://schemas.openxmlformats.org/officeDocument/2006/relationships/hyperlink" Target="mailto:roxanaguzmanguzman@hotmail.com" TargetMode="External"/><Relationship Id="rId2" Type="http://schemas.openxmlformats.org/officeDocument/2006/relationships/hyperlink" Target="mailto:constructora.eras.sa@gmail.com" TargetMode="External"/><Relationship Id="rId16" Type="http://schemas.openxmlformats.org/officeDocument/2006/relationships/hyperlink" Target="mailto:stephanie15942010@hotmail.com" TargetMode="External"/><Relationship Id="rId20" Type="http://schemas.openxmlformats.org/officeDocument/2006/relationships/hyperlink" Target="mailto:vivianavj09@gmail.com" TargetMode="External"/><Relationship Id="rId29" Type="http://schemas.openxmlformats.org/officeDocument/2006/relationships/hyperlink" Target="mailto:ada_campos_quesada@hotmail.com" TargetMode="External"/><Relationship Id="rId41" Type="http://schemas.openxmlformats.org/officeDocument/2006/relationships/hyperlink" Target="mailto:vero_gchavarria@hotmail.com" TargetMode="External"/><Relationship Id="rId54" Type="http://schemas.openxmlformats.org/officeDocument/2006/relationships/hyperlink" Target="mailto:mjmorera@bancobcr.com" TargetMode="External"/><Relationship Id="rId1" Type="http://schemas.openxmlformats.org/officeDocument/2006/relationships/hyperlink" Target="mailto:griseldaleiton@hotmail.com" TargetMode="External"/><Relationship Id="rId6" Type="http://schemas.openxmlformats.org/officeDocument/2006/relationships/hyperlink" Target="mailto:martablancohidalgo@hotmail.com" TargetMode="External"/><Relationship Id="rId11" Type="http://schemas.openxmlformats.org/officeDocument/2006/relationships/hyperlink" Target="mailto:constructora.eras.sa@gmail.com" TargetMode="External"/><Relationship Id="rId24" Type="http://schemas.openxmlformats.org/officeDocument/2006/relationships/hyperlink" Target="mailto:kattiarodriguezj@gmail.com" TargetMode="External"/><Relationship Id="rId32" Type="http://schemas.openxmlformats.org/officeDocument/2006/relationships/hyperlink" Target="mailto:astorga.c@hotmail.com" TargetMode="External"/><Relationship Id="rId37" Type="http://schemas.openxmlformats.org/officeDocument/2006/relationships/hyperlink" Target="mailto:ladyaraya@hotmail.es" TargetMode="External"/><Relationship Id="rId40" Type="http://schemas.openxmlformats.org/officeDocument/2006/relationships/hyperlink" Target="mailto:yorlerc@hotmail.com" TargetMode="External"/><Relationship Id="rId45" Type="http://schemas.openxmlformats.org/officeDocument/2006/relationships/hyperlink" Target="mailto:jennymg02@hotmail.com" TargetMode="External"/><Relationship Id="rId53" Type="http://schemas.openxmlformats.org/officeDocument/2006/relationships/hyperlink" Target="mailto:soniaquesadaquiros@gmail.com" TargetMode="External"/><Relationship Id="rId58" Type="http://schemas.openxmlformats.org/officeDocument/2006/relationships/hyperlink" Target="mailto:trinivargas15@hotmail.com" TargetMode="External"/><Relationship Id="rId5" Type="http://schemas.openxmlformats.org/officeDocument/2006/relationships/hyperlink" Target="mailto:samo5029@hotmail.es" TargetMode="External"/><Relationship Id="rId15" Type="http://schemas.openxmlformats.org/officeDocument/2006/relationships/hyperlink" Target="mailto:arelis.celeste15@gmail.com" TargetMode="External"/><Relationship Id="rId23" Type="http://schemas.openxmlformats.org/officeDocument/2006/relationships/hyperlink" Target="mailto:cicalama04@hotmail.com" TargetMode="External"/><Relationship Id="rId28" Type="http://schemas.openxmlformats.org/officeDocument/2006/relationships/hyperlink" Target="mailto:jeaninahj@gmail.com" TargetMode="External"/><Relationship Id="rId36" Type="http://schemas.openxmlformats.org/officeDocument/2006/relationships/hyperlink" Target="mailto:marielos.soto@hotmail.com" TargetMode="External"/><Relationship Id="rId49" Type="http://schemas.openxmlformats.org/officeDocument/2006/relationships/hyperlink" Target="mailto:jennisolano@hotmail.com" TargetMode="External"/><Relationship Id="rId57" Type="http://schemas.openxmlformats.org/officeDocument/2006/relationships/hyperlink" Target="mailto:anaesm7919@gmail.com" TargetMode="External"/><Relationship Id="rId10" Type="http://schemas.openxmlformats.org/officeDocument/2006/relationships/hyperlink" Target="mailto:gretteljarasolis@yicluod.com" TargetMode="External"/><Relationship Id="rId19" Type="http://schemas.openxmlformats.org/officeDocument/2006/relationships/hyperlink" Target="mailto:mary-vasq@hotmail.com" TargetMode="External"/><Relationship Id="rId31" Type="http://schemas.openxmlformats.org/officeDocument/2006/relationships/hyperlink" Target="mailto:francis27.fyz@gmail.com" TargetMode="External"/><Relationship Id="rId44" Type="http://schemas.openxmlformats.org/officeDocument/2006/relationships/hyperlink" Target="mailto:mariaant14091@hotmail.com" TargetMode="External"/><Relationship Id="rId52" Type="http://schemas.openxmlformats.org/officeDocument/2006/relationships/hyperlink" Target="mailto:alicinty14@gmail.com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mailto:tanialoria@gmail.com" TargetMode="External"/><Relationship Id="rId9" Type="http://schemas.openxmlformats.org/officeDocument/2006/relationships/hyperlink" Target="mailto:estef.21@hotmail.com" TargetMode="External"/><Relationship Id="rId14" Type="http://schemas.openxmlformats.org/officeDocument/2006/relationships/hyperlink" Target="mailto:pilarrojasmolina@gmail.com" TargetMode="External"/><Relationship Id="rId22" Type="http://schemas.openxmlformats.org/officeDocument/2006/relationships/hyperlink" Target="mailto:samo5029@hotmail.es" TargetMode="External"/><Relationship Id="rId27" Type="http://schemas.openxmlformats.org/officeDocument/2006/relationships/hyperlink" Target="mailto:adsconta2009@gmail.com" TargetMode="External"/><Relationship Id="rId30" Type="http://schemas.openxmlformats.org/officeDocument/2006/relationships/hyperlink" Target="mailto:jagilcoco@gmail.com" TargetMode="External"/><Relationship Id="rId35" Type="http://schemas.openxmlformats.org/officeDocument/2006/relationships/hyperlink" Target="mailto:payasitamarinita@hotmail.com" TargetMode="External"/><Relationship Id="rId43" Type="http://schemas.openxmlformats.org/officeDocument/2006/relationships/hyperlink" Target="mailto:lihidnav@gmail.com" TargetMode="External"/><Relationship Id="rId48" Type="http://schemas.openxmlformats.org/officeDocument/2006/relationships/hyperlink" Target="mailto:jalvaradocastro@gmail.com" TargetMode="External"/><Relationship Id="rId56" Type="http://schemas.openxmlformats.org/officeDocument/2006/relationships/hyperlink" Target="mailto:rmadrizm@yahoo.com" TargetMode="External"/><Relationship Id="rId8" Type="http://schemas.openxmlformats.org/officeDocument/2006/relationships/hyperlink" Target="mailto:nanyu.cf@gmail.com" TargetMode="External"/><Relationship Id="rId51" Type="http://schemas.openxmlformats.org/officeDocument/2006/relationships/hyperlink" Target="mailto:titamari92@hotmail.com" TargetMode="External"/><Relationship Id="rId3" Type="http://schemas.openxmlformats.org/officeDocument/2006/relationships/hyperlink" Target="mailto:isabelitatica@yahoo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rosalbarojasf@hotmail.com" TargetMode="External"/><Relationship Id="rId117" Type="http://schemas.openxmlformats.org/officeDocument/2006/relationships/hyperlink" Target="mailto:kjloriam@gmail.com" TargetMode="External"/><Relationship Id="rId21" Type="http://schemas.openxmlformats.org/officeDocument/2006/relationships/hyperlink" Target="mailto:atatianagomez1220@gmail.com" TargetMode="External"/><Relationship Id="rId42" Type="http://schemas.openxmlformats.org/officeDocument/2006/relationships/hyperlink" Target="mailto:hazelsan04@hotmail.com" TargetMode="External"/><Relationship Id="rId47" Type="http://schemas.openxmlformats.org/officeDocument/2006/relationships/hyperlink" Target="mailto:fernandatrejos94@gmail.com" TargetMode="External"/><Relationship Id="rId63" Type="http://schemas.openxmlformats.org/officeDocument/2006/relationships/hyperlink" Target="mailto:violetmayorquin@hotmail.com" TargetMode="External"/><Relationship Id="rId68" Type="http://schemas.openxmlformats.org/officeDocument/2006/relationships/hyperlink" Target="mailto:pi.morera@yahoo.es" TargetMode="External"/><Relationship Id="rId84" Type="http://schemas.openxmlformats.org/officeDocument/2006/relationships/hyperlink" Target="mailto:elena.sanchez.benavides@gmail.com" TargetMode="External"/><Relationship Id="rId89" Type="http://schemas.openxmlformats.org/officeDocument/2006/relationships/hyperlink" Target="mailto:apam6028@hotmail.es" TargetMode="External"/><Relationship Id="rId112" Type="http://schemas.openxmlformats.org/officeDocument/2006/relationships/hyperlink" Target="mailto:rousfvalverde@yahoo.com" TargetMode="External"/><Relationship Id="rId133" Type="http://schemas.openxmlformats.org/officeDocument/2006/relationships/hyperlink" Target="mailto:hernandezmarlin1@gmail.com" TargetMode="External"/><Relationship Id="rId138" Type="http://schemas.openxmlformats.org/officeDocument/2006/relationships/printerSettings" Target="../printerSettings/printerSettings3.bin"/><Relationship Id="rId16" Type="http://schemas.openxmlformats.org/officeDocument/2006/relationships/hyperlink" Target="mailto:fa_fe77@hotmail.com" TargetMode="External"/><Relationship Id="rId107" Type="http://schemas.openxmlformats.org/officeDocument/2006/relationships/hyperlink" Target="mailto:eugeniacambronero11@gmail.com" TargetMode="External"/><Relationship Id="rId11" Type="http://schemas.openxmlformats.org/officeDocument/2006/relationships/hyperlink" Target="mailto:Marjorie55@hotmail.es" TargetMode="External"/><Relationship Id="rId32" Type="http://schemas.openxmlformats.org/officeDocument/2006/relationships/hyperlink" Target="mailto:ragomez631@gmail.com" TargetMode="External"/><Relationship Id="rId37" Type="http://schemas.openxmlformats.org/officeDocument/2006/relationships/hyperlink" Target="mailto:andretita85@hotmail.com" TargetMode="External"/><Relationship Id="rId53" Type="http://schemas.openxmlformats.org/officeDocument/2006/relationships/hyperlink" Target="mailto:mjimenez3128@hotmail.com" TargetMode="External"/><Relationship Id="rId58" Type="http://schemas.openxmlformats.org/officeDocument/2006/relationships/hyperlink" Target="mailto:mfmorera1@hotmail.com" TargetMode="External"/><Relationship Id="rId74" Type="http://schemas.openxmlformats.org/officeDocument/2006/relationships/hyperlink" Target="mailto:franciny601@gmail.com" TargetMode="External"/><Relationship Id="rId79" Type="http://schemas.openxmlformats.org/officeDocument/2006/relationships/hyperlink" Target="mailto:cordean83@gmail.com" TargetMode="External"/><Relationship Id="rId102" Type="http://schemas.openxmlformats.org/officeDocument/2006/relationships/hyperlink" Target="mailto:arroyolady25@gmail.com" TargetMode="External"/><Relationship Id="rId123" Type="http://schemas.openxmlformats.org/officeDocument/2006/relationships/hyperlink" Target="mailto:anaherreritav@gmail.com" TargetMode="External"/><Relationship Id="rId128" Type="http://schemas.openxmlformats.org/officeDocument/2006/relationships/hyperlink" Target="mailto:vanessa3042@hotmail.com" TargetMode="External"/><Relationship Id="rId5" Type="http://schemas.openxmlformats.org/officeDocument/2006/relationships/hyperlink" Target="mailto:fsalazar.2916@gmail.com" TargetMode="External"/><Relationship Id="rId90" Type="http://schemas.openxmlformats.org/officeDocument/2006/relationships/hyperlink" Target="mailto:w.rodriguezaleman@yahoo.es" TargetMode="External"/><Relationship Id="rId95" Type="http://schemas.openxmlformats.org/officeDocument/2006/relationships/hyperlink" Target="mailto:tharedu82@hotmail.com" TargetMode="External"/><Relationship Id="rId22" Type="http://schemas.openxmlformats.org/officeDocument/2006/relationships/hyperlink" Target="mailto:herreras1987@gmail.com" TargetMode="External"/><Relationship Id="rId27" Type="http://schemas.openxmlformats.org/officeDocument/2006/relationships/hyperlink" Target="mailto:sumorera1984@gmail.com" TargetMode="External"/><Relationship Id="rId43" Type="http://schemas.openxmlformats.org/officeDocument/2006/relationships/hyperlink" Target="mailto:ana.jimenez74@hotmail.com" TargetMode="External"/><Relationship Id="rId48" Type="http://schemas.openxmlformats.org/officeDocument/2006/relationships/hyperlink" Target="mailto:marielosmp11@gmail.com" TargetMode="External"/><Relationship Id="rId64" Type="http://schemas.openxmlformats.org/officeDocument/2006/relationships/hyperlink" Target="mailto:apattri2604@gmail.com" TargetMode="External"/><Relationship Id="rId69" Type="http://schemas.openxmlformats.org/officeDocument/2006/relationships/hyperlink" Target="mailto:marga1860@hotmail.com" TargetMode="External"/><Relationship Id="rId113" Type="http://schemas.openxmlformats.org/officeDocument/2006/relationships/hyperlink" Target="mailto:anaalfaro30@hotmail.com" TargetMode="External"/><Relationship Id="rId118" Type="http://schemas.openxmlformats.org/officeDocument/2006/relationships/hyperlink" Target="mailto:diana_-16@hotmail.com" TargetMode="External"/><Relationship Id="rId134" Type="http://schemas.openxmlformats.org/officeDocument/2006/relationships/hyperlink" Target="mailto:tharedu82@hotmail.com" TargetMode="External"/><Relationship Id="rId139" Type="http://schemas.openxmlformats.org/officeDocument/2006/relationships/vmlDrawing" Target="../drawings/vmlDrawing1.vml"/><Relationship Id="rId8" Type="http://schemas.openxmlformats.org/officeDocument/2006/relationships/hyperlink" Target="mailto:wbueso1976hn@gmail.com" TargetMode="External"/><Relationship Id="rId51" Type="http://schemas.openxmlformats.org/officeDocument/2006/relationships/hyperlink" Target="mailto:e.morera68@hotmail.com" TargetMode="External"/><Relationship Id="rId72" Type="http://schemas.openxmlformats.org/officeDocument/2006/relationships/hyperlink" Target="mailto:DannayDerek@gmail.com" TargetMode="External"/><Relationship Id="rId80" Type="http://schemas.openxmlformats.org/officeDocument/2006/relationships/hyperlink" Target="mailto:aycordero9@gmail.com" TargetMode="External"/><Relationship Id="rId85" Type="http://schemas.openxmlformats.org/officeDocument/2006/relationships/hyperlink" Target="mailto:patrines19@gmail.com" TargetMode="External"/><Relationship Id="rId93" Type="http://schemas.openxmlformats.org/officeDocument/2006/relationships/hyperlink" Target="mailto:lubigo61@hotmail.com" TargetMode="External"/><Relationship Id="rId98" Type="http://schemas.openxmlformats.org/officeDocument/2006/relationships/hyperlink" Target="mailto:marisol.29ch@gmail.com" TargetMode="External"/><Relationship Id="rId121" Type="http://schemas.openxmlformats.org/officeDocument/2006/relationships/hyperlink" Target="mailto:xiniajimenezalvarado@gmail.com" TargetMode="External"/><Relationship Id="rId3" Type="http://schemas.openxmlformats.org/officeDocument/2006/relationships/hyperlink" Target="mailto:guiselle0107@gmail.com" TargetMode="External"/><Relationship Id="rId12" Type="http://schemas.openxmlformats.org/officeDocument/2006/relationships/hyperlink" Target="mailto:flory012011@hotmail.com" TargetMode="External"/><Relationship Id="rId17" Type="http://schemas.openxmlformats.org/officeDocument/2006/relationships/hyperlink" Target="mailto:andyvacu@gmail.com" TargetMode="External"/><Relationship Id="rId25" Type="http://schemas.openxmlformats.org/officeDocument/2006/relationships/hyperlink" Target="mailto:yendryugalderodriguez78@gmail.com" TargetMode="External"/><Relationship Id="rId33" Type="http://schemas.openxmlformats.org/officeDocument/2006/relationships/hyperlink" Target="mailto:krkhr104@gmail.com" TargetMode="External"/><Relationship Id="rId38" Type="http://schemas.openxmlformats.org/officeDocument/2006/relationships/hyperlink" Target="mailto:jake8064@hotmail.com" TargetMode="External"/><Relationship Id="rId46" Type="http://schemas.openxmlformats.org/officeDocument/2006/relationships/hyperlink" Target="mailto:mlucyta@gmail.com" TargetMode="External"/><Relationship Id="rId59" Type="http://schemas.openxmlformats.org/officeDocument/2006/relationships/hyperlink" Target="mailto:mayelarivera.1960@hotmail.com" TargetMode="External"/><Relationship Id="rId67" Type="http://schemas.openxmlformats.org/officeDocument/2006/relationships/hyperlink" Target="mailto:kimberlymolinamorales@gmail.com" TargetMode="External"/><Relationship Id="rId103" Type="http://schemas.openxmlformats.org/officeDocument/2006/relationships/hyperlink" Target="mailto:kimberlychaves90@gmail.com" TargetMode="External"/><Relationship Id="rId108" Type="http://schemas.openxmlformats.org/officeDocument/2006/relationships/hyperlink" Target="mailto:aliciamariacastro123@gmail.com" TargetMode="External"/><Relationship Id="rId116" Type="http://schemas.openxmlformats.org/officeDocument/2006/relationships/hyperlink" Target="mailto:ana.margarita.murillo@gmail.com" TargetMode="External"/><Relationship Id="rId124" Type="http://schemas.openxmlformats.org/officeDocument/2006/relationships/hyperlink" Target="mailto:crys233@hotmail.com" TargetMode="External"/><Relationship Id="rId129" Type="http://schemas.openxmlformats.org/officeDocument/2006/relationships/hyperlink" Target="mailto:esthervr165@gmail.com" TargetMode="External"/><Relationship Id="rId137" Type="http://schemas.openxmlformats.org/officeDocument/2006/relationships/hyperlink" Target="mailto:decmausl@yahoo.es" TargetMode="External"/><Relationship Id="rId20" Type="http://schemas.openxmlformats.org/officeDocument/2006/relationships/hyperlink" Target="mailto:krenug@gmail.com" TargetMode="External"/><Relationship Id="rId41" Type="http://schemas.openxmlformats.org/officeDocument/2006/relationships/hyperlink" Target="mailto:luciguier@hotmail.com" TargetMode="External"/><Relationship Id="rId54" Type="http://schemas.openxmlformats.org/officeDocument/2006/relationships/hyperlink" Target="mailto:majo.empresarial2@gmail.com" TargetMode="External"/><Relationship Id="rId62" Type="http://schemas.openxmlformats.org/officeDocument/2006/relationships/hyperlink" Target="mailto:mesvi0414@gmail.com" TargetMode="External"/><Relationship Id="rId70" Type="http://schemas.openxmlformats.org/officeDocument/2006/relationships/hyperlink" Target="mailto:kattylyon0407@gmail.com" TargetMode="External"/><Relationship Id="rId75" Type="http://schemas.openxmlformats.org/officeDocument/2006/relationships/hyperlink" Target="mailto:fajardocampos.natasha0@gmail.com" TargetMode="External"/><Relationship Id="rId83" Type="http://schemas.openxmlformats.org/officeDocument/2006/relationships/hyperlink" Target="mailto:juadri1531@hotmail.com" TargetMode="External"/><Relationship Id="rId88" Type="http://schemas.openxmlformats.org/officeDocument/2006/relationships/hyperlink" Target="mailto:oconny.04@hotmail.com" TargetMode="External"/><Relationship Id="rId91" Type="http://schemas.openxmlformats.org/officeDocument/2006/relationships/hyperlink" Target="mailto:ajjr1470@hotmail.com" TargetMode="External"/><Relationship Id="rId96" Type="http://schemas.openxmlformats.org/officeDocument/2006/relationships/hyperlink" Target="mailto:nahomycp@hotmail.com" TargetMode="External"/><Relationship Id="rId111" Type="http://schemas.openxmlformats.org/officeDocument/2006/relationships/hyperlink" Target="mailto:silviarodriguezn@hotmail.com" TargetMode="External"/><Relationship Id="rId132" Type="http://schemas.openxmlformats.org/officeDocument/2006/relationships/hyperlink" Target="mailto:canelacr.ch@gmail.com" TargetMode="External"/><Relationship Id="rId140" Type="http://schemas.openxmlformats.org/officeDocument/2006/relationships/comments" Target="../comments1.xml"/><Relationship Id="rId1" Type="http://schemas.openxmlformats.org/officeDocument/2006/relationships/hyperlink" Target="mailto:floredithhidalgo@hotmail.com" TargetMode="External"/><Relationship Id="rId6" Type="http://schemas.openxmlformats.org/officeDocument/2006/relationships/hyperlink" Target="mailto:marielos010263@hotmail.com" TargetMode="External"/><Relationship Id="rId15" Type="http://schemas.openxmlformats.org/officeDocument/2006/relationships/hyperlink" Target="mailto:katinails2014@gmail.com" TargetMode="External"/><Relationship Id="rId23" Type="http://schemas.openxmlformats.org/officeDocument/2006/relationships/hyperlink" Target="mailto:silviabarbozasanchez@hotmail.com" TargetMode="External"/><Relationship Id="rId28" Type="http://schemas.openxmlformats.org/officeDocument/2006/relationships/hyperlink" Target="mailto:mari1610986@gmail.com" TargetMode="External"/><Relationship Id="rId36" Type="http://schemas.openxmlformats.org/officeDocument/2006/relationships/hyperlink" Target="mailto:sandrymogan@hotmail.com" TargetMode="External"/><Relationship Id="rId49" Type="http://schemas.openxmlformats.org/officeDocument/2006/relationships/hyperlink" Target="mailto:susyasusy@gmail.com" TargetMode="External"/><Relationship Id="rId57" Type="http://schemas.openxmlformats.org/officeDocument/2006/relationships/hyperlink" Target="mailto:gabmena76@gmail.com" TargetMode="External"/><Relationship Id="rId106" Type="http://schemas.openxmlformats.org/officeDocument/2006/relationships/hyperlink" Target="mailto:liinaml03@gmail.com" TargetMode="External"/><Relationship Id="rId114" Type="http://schemas.openxmlformats.org/officeDocument/2006/relationships/hyperlink" Target="mailto:marisolmelendez197258@gmail.com" TargetMode="External"/><Relationship Id="rId119" Type="http://schemas.openxmlformats.org/officeDocument/2006/relationships/hyperlink" Target="mailto:seidyjime@gmail.com" TargetMode="External"/><Relationship Id="rId127" Type="http://schemas.openxmlformats.org/officeDocument/2006/relationships/hyperlink" Target="mailto:andrea1985@hotmail.com" TargetMode="External"/><Relationship Id="rId10" Type="http://schemas.openxmlformats.org/officeDocument/2006/relationships/hyperlink" Target="mailto:maiizol1995@gmail.com" TargetMode="External"/><Relationship Id="rId31" Type="http://schemas.openxmlformats.org/officeDocument/2006/relationships/hyperlink" Target="mailto:felizyo24@gmail.com" TargetMode="External"/><Relationship Id="rId44" Type="http://schemas.openxmlformats.org/officeDocument/2006/relationships/hyperlink" Target="mailto:elenabastos68@gmail.com" TargetMode="External"/><Relationship Id="rId52" Type="http://schemas.openxmlformats.org/officeDocument/2006/relationships/hyperlink" Target="mailto:xinia77@hotmail.es" TargetMode="External"/><Relationship Id="rId60" Type="http://schemas.openxmlformats.org/officeDocument/2006/relationships/hyperlink" Target="mailto:pamela86.pm41@gmail.com" TargetMode="External"/><Relationship Id="rId65" Type="http://schemas.openxmlformats.org/officeDocument/2006/relationships/hyperlink" Target="mailto:fannyariascr@gmail.com" TargetMode="External"/><Relationship Id="rId73" Type="http://schemas.openxmlformats.org/officeDocument/2006/relationships/hyperlink" Target="mailto:agonzalez1688@hotmail.com" TargetMode="External"/><Relationship Id="rId78" Type="http://schemas.openxmlformats.org/officeDocument/2006/relationships/hyperlink" Target="mailto:jimenezalvarerebeca@gmail.com" TargetMode="External"/><Relationship Id="rId81" Type="http://schemas.openxmlformats.org/officeDocument/2006/relationships/hyperlink" Target="mailto:fenix.rnl150@gmail.com" TargetMode="External"/><Relationship Id="rId86" Type="http://schemas.openxmlformats.org/officeDocument/2006/relationships/hyperlink" Target="mailto:avane24@gmail.com" TargetMode="External"/><Relationship Id="rId94" Type="http://schemas.openxmlformats.org/officeDocument/2006/relationships/hyperlink" Target="mailto:nanda172009@hotmail.es" TargetMode="External"/><Relationship Id="rId99" Type="http://schemas.openxmlformats.org/officeDocument/2006/relationships/hyperlink" Target="mailto:mary.salazar1963@hotmail.com" TargetMode="External"/><Relationship Id="rId101" Type="http://schemas.openxmlformats.org/officeDocument/2006/relationships/hyperlink" Target="mailto:cindymorera14@hotmail.es" TargetMode="External"/><Relationship Id="rId122" Type="http://schemas.openxmlformats.org/officeDocument/2006/relationships/hyperlink" Target="mailto:karisma1012@hotmail.com" TargetMode="External"/><Relationship Id="rId130" Type="http://schemas.openxmlformats.org/officeDocument/2006/relationships/hyperlink" Target="mailto:lesliegabriela@gmsil.com" TargetMode="External"/><Relationship Id="rId135" Type="http://schemas.openxmlformats.org/officeDocument/2006/relationships/hyperlink" Target="mailto:laura.95.rmos@gmail.com" TargetMode="External"/><Relationship Id="rId4" Type="http://schemas.openxmlformats.org/officeDocument/2006/relationships/hyperlink" Target="mailto:marcecr08@hotmail.com" TargetMode="External"/><Relationship Id="rId9" Type="http://schemas.openxmlformats.org/officeDocument/2006/relationships/hyperlink" Target="mailto:artelmar.2@gmail.com" TargetMode="External"/><Relationship Id="rId13" Type="http://schemas.openxmlformats.org/officeDocument/2006/relationships/hyperlink" Target="mailto:ahernandez1981@gmail.com" TargetMode="External"/><Relationship Id="rId18" Type="http://schemas.openxmlformats.org/officeDocument/2006/relationships/hyperlink" Target="mailto:yamilethrodriguez67@hotmail.com" TargetMode="External"/><Relationship Id="rId39" Type="http://schemas.openxmlformats.org/officeDocument/2006/relationships/hyperlink" Target="mailto:rosmary2872@gmail.com" TargetMode="External"/><Relationship Id="rId109" Type="http://schemas.openxmlformats.org/officeDocument/2006/relationships/hyperlink" Target="mailto:mailennch1965@gmail.com" TargetMode="External"/><Relationship Id="rId34" Type="http://schemas.openxmlformats.org/officeDocument/2006/relationships/hyperlink" Target="mailto:roseemilerosemilel@hotmail.com" TargetMode="External"/><Relationship Id="rId50" Type="http://schemas.openxmlformats.org/officeDocument/2006/relationships/hyperlink" Target="mailto:elisaperezcam@gmail.com" TargetMode="External"/><Relationship Id="rId55" Type="http://schemas.openxmlformats.org/officeDocument/2006/relationships/hyperlink" Target="mailto:jeimyperez2@gmail.com" TargetMode="External"/><Relationship Id="rId76" Type="http://schemas.openxmlformats.org/officeDocument/2006/relationships/hyperlink" Target="mailto:yensanja@hotmail.com" TargetMode="External"/><Relationship Id="rId97" Type="http://schemas.openxmlformats.org/officeDocument/2006/relationships/hyperlink" Target="mailto:sas79@hotmail.es" TargetMode="External"/><Relationship Id="rId104" Type="http://schemas.openxmlformats.org/officeDocument/2006/relationships/hyperlink" Target="mailto:olgamarin09@hotmail.com" TargetMode="External"/><Relationship Id="rId120" Type="http://schemas.openxmlformats.org/officeDocument/2006/relationships/hyperlink" Target="mailto:rseguracastro@gmail.com" TargetMode="External"/><Relationship Id="rId125" Type="http://schemas.openxmlformats.org/officeDocument/2006/relationships/hyperlink" Target="mailto:patriciajimenezpuravida@gmail.com" TargetMode="External"/><Relationship Id="rId7" Type="http://schemas.openxmlformats.org/officeDocument/2006/relationships/hyperlink" Target="mailto:napolve@gmail.com" TargetMode="External"/><Relationship Id="rId71" Type="http://schemas.openxmlformats.org/officeDocument/2006/relationships/hyperlink" Target="mailto:acostazeidy@gmail.com" TargetMode="External"/><Relationship Id="rId92" Type="http://schemas.openxmlformats.org/officeDocument/2006/relationships/hyperlink" Target="mailto:zulaybarboza13@gmail.com" TargetMode="External"/><Relationship Id="rId2" Type="http://schemas.openxmlformats.org/officeDocument/2006/relationships/hyperlink" Target="mailto:himartelo@hotmail.com" TargetMode="External"/><Relationship Id="rId29" Type="http://schemas.openxmlformats.org/officeDocument/2006/relationships/hyperlink" Target="mailto:poletterb@gmail.com" TargetMode="External"/><Relationship Id="rId24" Type="http://schemas.openxmlformats.org/officeDocument/2006/relationships/hyperlink" Target="mailto:gabibarrantesu@gmail.com" TargetMode="External"/><Relationship Id="rId40" Type="http://schemas.openxmlformats.org/officeDocument/2006/relationships/hyperlink" Target="mailto:fer.vanegas.qr@hotmail.com" TargetMode="External"/><Relationship Id="rId45" Type="http://schemas.openxmlformats.org/officeDocument/2006/relationships/hyperlink" Target="mailto:anayancy2505@gmail.com" TargetMode="External"/><Relationship Id="rId66" Type="http://schemas.openxmlformats.org/officeDocument/2006/relationships/hyperlink" Target="mailto:lizbethsolano2007@gmail.com" TargetMode="External"/><Relationship Id="rId87" Type="http://schemas.openxmlformats.org/officeDocument/2006/relationships/hyperlink" Target="mailto:shirleymolina09@hotmail.com" TargetMode="External"/><Relationship Id="rId110" Type="http://schemas.openxmlformats.org/officeDocument/2006/relationships/hyperlink" Target="mailto:gisellezamora@hotmail.com" TargetMode="External"/><Relationship Id="rId115" Type="http://schemas.openxmlformats.org/officeDocument/2006/relationships/hyperlink" Target="mailto:mariaeugecespedes@hotmail.com" TargetMode="External"/><Relationship Id="rId131" Type="http://schemas.openxmlformats.org/officeDocument/2006/relationships/hyperlink" Target="mailto:e.nunez@carnescastillo.net" TargetMode="External"/><Relationship Id="rId136" Type="http://schemas.openxmlformats.org/officeDocument/2006/relationships/hyperlink" Target="mailto:joss.rs.95@gmail.com" TargetMode="External"/><Relationship Id="rId61" Type="http://schemas.openxmlformats.org/officeDocument/2006/relationships/hyperlink" Target="mailto:anitasevilla29@gmail.com" TargetMode="External"/><Relationship Id="rId82" Type="http://schemas.openxmlformats.org/officeDocument/2006/relationships/hyperlink" Target="mailto:transportesmatth@hotmail.com" TargetMode="External"/><Relationship Id="rId19" Type="http://schemas.openxmlformats.org/officeDocument/2006/relationships/hyperlink" Target="mailto:xiniasibaja10@gmail.xom" TargetMode="External"/><Relationship Id="rId14" Type="http://schemas.openxmlformats.org/officeDocument/2006/relationships/hyperlink" Target="mailto:yeimyjimenez22@hotmail.com" TargetMode="External"/><Relationship Id="rId30" Type="http://schemas.openxmlformats.org/officeDocument/2006/relationships/hyperlink" Target="mailto:vilmasilvan@gmail.com" TargetMode="External"/><Relationship Id="rId35" Type="http://schemas.openxmlformats.org/officeDocument/2006/relationships/hyperlink" Target="mailto:madriz37@yahoo.es" TargetMode="External"/><Relationship Id="rId56" Type="http://schemas.openxmlformats.org/officeDocument/2006/relationships/hyperlink" Target="mailto:gmadrihgal21@gmail.com" TargetMode="External"/><Relationship Id="rId77" Type="http://schemas.openxmlformats.org/officeDocument/2006/relationships/hyperlink" Target="mailto:rgmarin13@gmail.com" TargetMode="External"/><Relationship Id="rId100" Type="http://schemas.openxmlformats.org/officeDocument/2006/relationships/hyperlink" Target="mailto:vale17_09@hotmail.com" TargetMode="External"/><Relationship Id="rId105" Type="http://schemas.openxmlformats.org/officeDocument/2006/relationships/hyperlink" Target="mailto:ale_m.v@hotmail.com" TargetMode="External"/><Relationship Id="rId126" Type="http://schemas.openxmlformats.org/officeDocument/2006/relationships/hyperlink" Target="mailto:telimay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Z309"/>
  <sheetViews>
    <sheetView topLeftCell="K1" zoomScaleNormal="100" workbookViewId="0">
      <pane ySplit="1" topLeftCell="A2" activePane="bottomLeft" state="frozen"/>
      <selection pane="bottomLeft" activeCell="U79" sqref="U79"/>
    </sheetView>
  </sheetViews>
  <sheetFormatPr defaultColWidth="9.140625" defaultRowHeight="15" x14ac:dyDescent="0.25"/>
  <cols>
    <col min="1" max="1" width="17.85546875" style="1" customWidth="1"/>
    <col min="2" max="2" width="15.5703125" style="1" customWidth="1"/>
    <col min="3" max="3" width="8.5703125" style="34" customWidth="1"/>
    <col min="4" max="4" width="12.7109375" style="34"/>
    <col min="5" max="5" width="12.7109375" style="2"/>
    <col min="6" max="6" width="28" style="74" customWidth="1"/>
    <col min="7" max="7" width="29.28515625" style="2" customWidth="1"/>
    <col min="8" max="8" width="60.140625" style="1" customWidth="1"/>
    <col min="9" max="9" width="12.7109375" style="2"/>
    <col min="10" max="10" width="20.28515625" style="2" bestFit="1" customWidth="1"/>
    <col min="11" max="11" width="19.7109375" style="1" customWidth="1"/>
    <col min="12" max="13" width="12.7109375" style="2"/>
    <col min="14" max="14" width="16.7109375" style="3" bestFit="1" customWidth="1"/>
    <col min="15" max="15" width="15.85546875" style="79" bestFit="1" customWidth="1"/>
    <col min="16" max="16" width="13.5703125" style="76" bestFit="1" customWidth="1"/>
    <col min="17" max="17" width="13.42578125" style="81" bestFit="1" customWidth="1"/>
    <col min="18" max="18" width="9.140625" style="76"/>
    <col min="19" max="19" width="20.42578125" style="83"/>
    <col min="20" max="20" width="12.7109375" style="87"/>
    <col min="21" max="21" width="20.42578125"/>
    <col min="22" max="23" width="15.28515625" style="2"/>
    <col min="24" max="24" width="15.28515625" style="30"/>
    <col min="25" max="25" width="15.28515625"/>
    <col min="26" max="26" width="40.85546875"/>
    <col min="27" max="1026" width="10.5703125"/>
  </cols>
  <sheetData>
    <row r="1" spans="1:26" x14ac:dyDescent="0.25">
      <c r="A1" s="5" t="s">
        <v>362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6" t="s">
        <v>6</v>
      </c>
      <c r="I1" s="5" t="s">
        <v>7</v>
      </c>
      <c r="J1" s="5" t="s">
        <v>747</v>
      </c>
      <c r="K1" s="6" t="s">
        <v>8</v>
      </c>
      <c r="L1" s="5" t="s">
        <v>9</v>
      </c>
      <c r="M1" s="5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8" t="s">
        <v>1865</v>
      </c>
      <c r="T1" s="85" t="s">
        <v>17</v>
      </c>
      <c r="U1" s="5" t="s">
        <v>18</v>
      </c>
      <c r="V1" s="5" t="s">
        <v>19</v>
      </c>
      <c r="W1" s="5" t="s">
        <v>20</v>
      </c>
      <c r="X1" s="9" t="s">
        <v>21</v>
      </c>
      <c r="Y1" s="5" t="s">
        <v>22</v>
      </c>
      <c r="Z1" s="5" t="s">
        <v>23</v>
      </c>
    </row>
    <row r="2" spans="1:26" s="14" customFormat="1" x14ac:dyDescent="0.25">
      <c r="A2" s="121" t="s">
        <v>1281</v>
      </c>
      <c r="B2" s="121">
        <f>COUNTA(A4:A307)</f>
        <v>304</v>
      </c>
      <c r="C2" s="63"/>
      <c r="D2" s="63"/>
      <c r="E2" s="20"/>
      <c r="F2" s="68"/>
      <c r="G2" s="20"/>
      <c r="H2" s="21"/>
      <c r="I2" s="20"/>
      <c r="J2" s="20"/>
      <c r="K2" s="21"/>
      <c r="L2" s="20"/>
      <c r="M2" s="20"/>
      <c r="N2" s="22"/>
      <c r="O2" s="77"/>
      <c r="P2" s="75"/>
      <c r="Q2" s="75"/>
      <c r="R2" s="75"/>
      <c r="S2" s="82"/>
      <c r="T2" s="86"/>
      <c r="U2" s="20"/>
      <c r="V2" s="20"/>
      <c r="W2" s="20"/>
      <c r="X2" s="23"/>
      <c r="Y2" s="20"/>
      <c r="Z2" s="20"/>
    </row>
    <row r="3" spans="1:26" s="14" customFormat="1" x14ac:dyDescent="0.25">
      <c r="A3" s="121"/>
      <c r="B3" s="121"/>
      <c r="C3" s="63"/>
      <c r="D3" s="63"/>
      <c r="E3" s="20"/>
      <c r="F3" s="68"/>
      <c r="G3" s="20"/>
      <c r="H3" s="21"/>
      <c r="I3" s="20"/>
      <c r="J3" s="20"/>
      <c r="K3" s="21"/>
      <c r="L3" s="20"/>
      <c r="M3" s="20"/>
      <c r="N3" s="22"/>
      <c r="O3" s="77"/>
      <c r="P3" s="75"/>
      <c r="Q3" s="75"/>
      <c r="R3" s="75"/>
      <c r="S3" s="82"/>
      <c r="T3" s="86"/>
      <c r="U3" s="20"/>
      <c r="V3" s="20"/>
      <c r="W3" s="20"/>
      <c r="X3" s="23"/>
      <c r="Y3" s="20"/>
      <c r="Z3" s="20"/>
    </row>
    <row r="4" spans="1:26" s="14" customFormat="1" x14ac:dyDescent="0.25">
      <c r="A4" s="10" t="s">
        <v>1423</v>
      </c>
      <c r="B4" s="10" t="s">
        <v>1225</v>
      </c>
      <c r="C4" s="64">
        <v>39</v>
      </c>
      <c r="D4" s="64">
        <v>86589335</v>
      </c>
      <c r="E4" s="11" t="s">
        <v>25</v>
      </c>
      <c r="F4" s="25" t="s">
        <v>1226</v>
      </c>
      <c r="G4" s="11" t="s">
        <v>1424</v>
      </c>
      <c r="H4" s="10" t="s">
        <v>1425</v>
      </c>
      <c r="I4" s="11" t="s">
        <v>25</v>
      </c>
      <c r="J4" s="11" t="s">
        <v>1426</v>
      </c>
      <c r="K4" s="10" t="s">
        <v>1426</v>
      </c>
      <c r="L4" s="11" t="s">
        <v>29</v>
      </c>
      <c r="M4" s="11" t="s">
        <v>29</v>
      </c>
      <c r="N4" s="12"/>
      <c r="O4" s="78"/>
      <c r="P4" s="13">
        <v>67.900000000000006</v>
      </c>
      <c r="Q4" s="80">
        <v>155.4</v>
      </c>
      <c r="R4" s="13">
        <f t="shared" ref="R4:R35" si="0">(P4)/((Q4/100)*(Q4/100))</f>
        <v>28.116920008811899</v>
      </c>
      <c r="S4" s="72" t="str">
        <f t="shared" ref="S4:S28" si="1">+IF(R4&lt;18.5,"Bajo peso",IF(R4&lt;=24.9,"Peso Normal",IF(R4&lt;=29.9,"Sobrepeso",IF(R4&lt;=34.9,"Obesidad Grado 1",IF(R4&lt;=39.9,"Obesidad Grado 2",IF(R4&gt;=40,"Obesidad Grado 3","Nunca se da el caso"))))))</f>
        <v>Sobrepeso</v>
      </c>
      <c r="T4" s="84">
        <v>24</v>
      </c>
      <c r="U4" s="14" t="str">
        <f t="shared" ref="U4:U12" si="2">+IF(T4&gt;14,"Riesgo","No riesgo")</f>
        <v>Riesgo</v>
      </c>
      <c r="V4" s="11" t="s">
        <v>283</v>
      </c>
      <c r="W4" s="11"/>
      <c r="X4" s="32">
        <v>42751</v>
      </c>
    </row>
    <row r="5" spans="1:26" s="14" customFormat="1" x14ac:dyDescent="0.25">
      <c r="A5" s="10" t="s">
        <v>1431</v>
      </c>
      <c r="B5" s="10" t="s">
        <v>422</v>
      </c>
      <c r="C5" s="64">
        <v>42</v>
      </c>
      <c r="D5" s="64">
        <v>83285259</v>
      </c>
      <c r="E5" s="11" t="s">
        <v>25</v>
      </c>
      <c r="F5" s="69" t="s">
        <v>29</v>
      </c>
      <c r="G5" s="11" t="s">
        <v>1201</v>
      </c>
      <c r="H5" s="10" t="s">
        <v>1432</v>
      </c>
      <c r="I5" s="11" t="s">
        <v>25</v>
      </c>
      <c r="J5" s="11" t="s">
        <v>116</v>
      </c>
      <c r="K5" s="10" t="s">
        <v>116</v>
      </c>
      <c r="L5" s="11" t="s">
        <v>29</v>
      </c>
      <c r="M5" s="11" t="s">
        <v>29</v>
      </c>
      <c r="N5" s="12"/>
      <c r="O5" s="78"/>
      <c r="P5" s="13">
        <v>78.5</v>
      </c>
      <c r="Q5" s="80">
        <v>153</v>
      </c>
      <c r="R5" s="13">
        <f t="shared" si="0"/>
        <v>33.534110812080826</v>
      </c>
      <c r="S5" s="72" t="str">
        <f t="shared" si="1"/>
        <v>Obesidad Grado 1</v>
      </c>
      <c r="T5" s="84">
        <v>30</v>
      </c>
      <c r="U5" s="14" t="str">
        <f t="shared" si="2"/>
        <v>Riesgo</v>
      </c>
      <c r="V5" s="11" t="s">
        <v>283</v>
      </c>
      <c r="W5" s="11"/>
      <c r="X5" s="32">
        <v>42751</v>
      </c>
    </row>
    <row r="6" spans="1:26" s="14" customFormat="1" x14ac:dyDescent="0.25">
      <c r="A6" s="10" t="s">
        <v>489</v>
      </c>
      <c r="B6" s="10" t="s">
        <v>357</v>
      </c>
      <c r="C6" s="64">
        <v>28</v>
      </c>
      <c r="D6" s="64">
        <v>83921883</v>
      </c>
      <c r="E6" s="11" t="s">
        <v>25</v>
      </c>
      <c r="F6" s="69" t="s">
        <v>29</v>
      </c>
      <c r="G6" s="11" t="s">
        <v>29</v>
      </c>
      <c r="H6" s="10" t="s">
        <v>358</v>
      </c>
      <c r="I6" s="11" t="s">
        <v>29</v>
      </c>
      <c r="J6" s="11" t="s">
        <v>112</v>
      </c>
      <c r="K6" s="11" t="s">
        <v>112</v>
      </c>
      <c r="L6" s="11" t="s">
        <v>29</v>
      </c>
      <c r="M6" s="11" t="s">
        <v>29</v>
      </c>
      <c r="N6" s="12"/>
      <c r="O6" s="78"/>
      <c r="P6" s="13">
        <v>107.4</v>
      </c>
      <c r="Q6" s="80">
        <v>163</v>
      </c>
      <c r="R6" s="13">
        <f t="shared" si="0"/>
        <v>40.423049418495246</v>
      </c>
      <c r="S6" s="72" t="str">
        <f t="shared" si="1"/>
        <v>Obesidad Grado 3</v>
      </c>
      <c r="T6" s="84">
        <v>16</v>
      </c>
      <c r="U6" s="14" t="str">
        <f t="shared" si="2"/>
        <v>Riesgo</v>
      </c>
      <c r="V6" s="11" t="s">
        <v>304</v>
      </c>
      <c r="W6" s="11"/>
      <c r="X6" s="32"/>
    </row>
    <row r="7" spans="1:26" s="14" customFormat="1" x14ac:dyDescent="0.25">
      <c r="A7" s="10" t="s">
        <v>489</v>
      </c>
      <c r="B7" s="10" t="s">
        <v>207</v>
      </c>
      <c r="C7" s="64">
        <v>39</v>
      </c>
      <c r="D7" s="64">
        <v>62278714</v>
      </c>
      <c r="E7" s="11" t="s">
        <v>25</v>
      </c>
      <c r="F7" s="69" t="s">
        <v>29</v>
      </c>
      <c r="G7" s="11" t="s">
        <v>29</v>
      </c>
      <c r="H7" s="10" t="s">
        <v>112</v>
      </c>
      <c r="I7" s="11" t="s">
        <v>25</v>
      </c>
      <c r="J7" s="11" t="s">
        <v>112</v>
      </c>
      <c r="K7" s="10" t="s">
        <v>112</v>
      </c>
      <c r="L7" s="11" t="s">
        <v>29</v>
      </c>
      <c r="M7" s="11" t="s">
        <v>29</v>
      </c>
      <c r="N7" s="12"/>
      <c r="O7" s="78"/>
      <c r="P7" s="13">
        <v>87.3</v>
      </c>
      <c r="Q7" s="80">
        <v>152</v>
      </c>
      <c r="R7" s="13">
        <f t="shared" si="0"/>
        <v>37.7856648199446</v>
      </c>
      <c r="S7" s="72" t="str">
        <f t="shared" si="1"/>
        <v>Obesidad Grado 2</v>
      </c>
      <c r="T7" s="84">
        <v>26</v>
      </c>
      <c r="U7" s="14" t="str">
        <f t="shared" si="2"/>
        <v>Riesgo</v>
      </c>
      <c r="V7" s="11"/>
      <c r="W7" s="11"/>
      <c r="X7" s="32"/>
    </row>
    <row r="8" spans="1:26" s="14" customFormat="1" x14ac:dyDescent="0.25">
      <c r="A8" s="10" t="s">
        <v>922</v>
      </c>
      <c r="B8" s="10" t="s">
        <v>923</v>
      </c>
      <c r="C8" s="64">
        <v>53</v>
      </c>
      <c r="D8" s="64">
        <v>71547056</v>
      </c>
      <c r="E8" s="11" t="s">
        <v>924</v>
      </c>
      <c r="F8" s="69" t="s">
        <v>29</v>
      </c>
      <c r="G8" s="11" t="s">
        <v>29</v>
      </c>
      <c r="H8" s="10" t="s">
        <v>925</v>
      </c>
      <c r="I8" s="11" t="s">
        <v>25</v>
      </c>
      <c r="J8" s="11" t="s">
        <v>300</v>
      </c>
      <c r="K8" s="10" t="s">
        <v>300</v>
      </c>
      <c r="L8" s="11" t="s">
        <v>29</v>
      </c>
      <c r="M8" s="11" t="s">
        <v>29</v>
      </c>
      <c r="N8" s="12"/>
      <c r="O8" s="78"/>
      <c r="P8" s="13">
        <v>76.400000000000006</v>
      </c>
      <c r="Q8" s="80">
        <v>153</v>
      </c>
      <c r="R8" s="13">
        <f t="shared" si="0"/>
        <v>32.637019949592037</v>
      </c>
      <c r="S8" s="72" t="str">
        <f t="shared" si="1"/>
        <v>Obesidad Grado 1</v>
      </c>
      <c r="T8" s="84">
        <v>23</v>
      </c>
      <c r="U8" s="14" t="str">
        <f t="shared" si="2"/>
        <v>Riesgo</v>
      </c>
      <c r="V8" s="11" t="s">
        <v>283</v>
      </c>
      <c r="W8" s="11"/>
      <c r="X8" s="32">
        <v>42744</v>
      </c>
    </row>
    <row r="9" spans="1:26" s="14" customFormat="1" x14ac:dyDescent="0.25">
      <c r="A9" s="10" t="s">
        <v>1243</v>
      </c>
      <c r="B9" s="10" t="s">
        <v>1244</v>
      </c>
      <c r="C9" s="64">
        <v>38</v>
      </c>
      <c r="D9" s="64">
        <v>87839186</v>
      </c>
      <c r="E9" s="11" t="s">
        <v>25</v>
      </c>
      <c r="F9" s="25" t="s">
        <v>1245</v>
      </c>
      <c r="G9" s="11" t="s">
        <v>1246</v>
      </c>
      <c r="H9" s="10" t="s">
        <v>1247</v>
      </c>
      <c r="I9" s="11" t="s">
        <v>25</v>
      </c>
      <c r="J9" s="11" t="s">
        <v>300</v>
      </c>
      <c r="K9" s="10" t="s">
        <v>300</v>
      </c>
      <c r="L9" s="11" t="s">
        <v>29</v>
      </c>
      <c r="M9" s="11" t="s">
        <v>29</v>
      </c>
      <c r="N9" s="12"/>
      <c r="O9" s="78"/>
      <c r="P9" s="13">
        <v>89.1</v>
      </c>
      <c r="Q9" s="80">
        <v>153.1</v>
      </c>
      <c r="R9" s="13">
        <f t="shared" si="0"/>
        <v>38.01257785432437</v>
      </c>
      <c r="S9" s="72" t="str">
        <f t="shared" si="1"/>
        <v>Obesidad Grado 2</v>
      </c>
      <c r="T9" s="84">
        <v>14</v>
      </c>
      <c r="U9" s="14" t="str">
        <f t="shared" si="2"/>
        <v>No riesgo</v>
      </c>
      <c r="V9" s="11" t="s">
        <v>1248</v>
      </c>
      <c r="W9" s="11"/>
      <c r="X9" s="32">
        <v>42751</v>
      </c>
    </row>
    <row r="10" spans="1:26" s="14" customFormat="1" x14ac:dyDescent="0.25">
      <c r="A10" s="10" t="s">
        <v>871</v>
      </c>
      <c r="B10" s="10" t="s">
        <v>872</v>
      </c>
      <c r="C10" s="64">
        <v>56</v>
      </c>
      <c r="D10" s="64">
        <v>85775666</v>
      </c>
      <c r="E10" s="11" t="s">
        <v>25</v>
      </c>
      <c r="F10" s="25" t="s">
        <v>874</v>
      </c>
      <c r="G10" s="11" t="s">
        <v>873</v>
      </c>
      <c r="H10" s="10" t="s">
        <v>875</v>
      </c>
      <c r="I10" s="11" t="s">
        <v>25</v>
      </c>
      <c r="J10" s="10" t="s">
        <v>280</v>
      </c>
      <c r="K10" s="10" t="s">
        <v>280</v>
      </c>
      <c r="L10" s="11" t="s">
        <v>29</v>
      </c>
      <c r="M10" s="11" t="s">
        <v>29</v>
      </c>
      <c r="N10" s="12"/>
      <c r="O10" s="78"/>
      <c r="P10" s="13">
        <v>94.8</v>
      </c>
      <c r="Q10" s="80">
        <v>156</v>
      </c>
      <c r="R10" s="13">
        <f t="shared" si="0"/>
        <v>38.954635108481256</v>
      </c>
      <c r="S10" s="72" t="str">
        <f t="shared" si="1"/>
        <v>Obesidad Grado 2</v>
      </c>
      <c r="T10" s="84">
        <v>20</v>
      </c>
      <c r="U10" s="14" t="str">
        <f t="shared" si="2"/>
        <v>Riesgo</v>
      </c>
      <c r="V10" s="11" t="s">
        <v>304</v>
      </c>
      <c r="W10" s="11"/>
      <c r="X10" s="32">
        <v>42856</v>
      </c>
    </row>
    <row r="11" spans="1:26" s="14" customFormat="1" x14ac:dyDescent="0.25">
      <c r="A11" s="10" t="s">
        <v>377</v>
      </c>
      <c r="B11" s="10" t="s">
        <v>118</v>
      </c>
      <c r="C11" s="64">
        <v>27</v>
      </c>
      <c r="D11" s="64">
        <v>85235996</v>
      </c>
      <c r="E11" s="11" t="s">
        <v>25</v>
      </c>
      <c r="F11" s="24" t="s">
        <v>29</v>
      </c>
      <c r="G11" s="10" t="s">
        <v>491</v>
      </c>
      <c r="H11" s="10" t="s">
        <v>492</v>
      </c>
      <c r="I11" s="11" t="s">
        <v>25</v>
      </c>
      <c r="J11" s="11" t="s">
        <v>748</v>
      </c>
      <c r="K11" s="10" t="s">
        <v>145</v>
      </c>
      <c r="L11" s="14" t="s">
        <v>29</v>
      </c>
      <c r="M11" s="14" t="s">
        <v>29</v>
      </c>
      <c r="N11" s="12" t="s">
        <v>32</v>
      </c>
      <c r="O11" s="78">
        <v>159</v>
      </c>
      <c r="P11" s="13">
        <v>100.01</v>
      </c>
      <c r="Q11" s="80">
        <v>159.9</v>
      </c>
      <c r="R11" s="13">
        <f t="shared" si="0"/>
        <v>39.115285076937937</v>
      </c>
      <c r="S11" s="72" t="str">
        <f t="shared" si="1"/>
        <v>Obesidad Grado 2</v>
      </c>
      <c r="T11" s="84">
        <v>18</v>
      </c>
      <c r="U11" s="14" t="str">
        <f t="shared" si="2"/>
        <v>Riesgo</v>
      </c>
      <c r="X11" s="31"/>
    </row>
    <row r="12" spans="1:26" s="14" customFormat="1" x14ac:dyDescent="0.25">
      <c r="A12" s="10" t="s">
        <v>289</v>
      </c>
      <c r="B12" s="10" t="s">
        <v>290</v>
      </c>
      <c r="C12" s="64">
        <v>34</v>
      </c>
      <c r="D12" s="64">
        <v>86739669</v>
      </c>
      <c r="E12" s="11" t="s">
        <v>291</v>
      </c>
      <c r="F12" s="25" t="s">
        <v>292</v>
      </c>
      <c r="G12" s="11" t="s">
        <v>493</v>
      </c>
      <c r="H12" s="10" t="s">
        <v>494</v>
      </c>
      <c r="I12" s="11" t="s">
        <v>25</v>
      </c>
      <c r="J12" s="11" t="s">
        <v>144</v>
      </c>
      <c r="K12" s="10" t="s">
        <v>144</v>
      </c>
      <c r="L12" s="11" t="s">
        <v>29</v>
      </c>
      <c r="M12" s="11" t="s">
        <v>29</v>
      </c>
      <c r="N12" s="12"/>
      <c r="O12" s="78"/>
      <c r="P12" s="13">
        <v>94.5</v>
      </c>
      <c r="Q12" s="80">
        <v>157.80000000000001</v>
      </c>
      <c r="R12" s="13">
        <f t="shared" si="0"/>
        <v>37.950526970174494</v>
      </c>
      <c r="S12" s="72" t="str">
        <f t="shared" si="1"/>
        <v>Obesidad Grado 2</v>
      </c>
      <c r="T12" s="84">
        <v>16</v>
      </c>
      <c r="U12" s="14" t="str">
        <f t="shared" si="2"/>
        <v>Riesgo</v>
      </c>
      <c r="V12" s="11" t="s">
        <v>128</v>
      </c>
      <c r="W12" s="11"/>
      <c r="X12" s="32"/>
    </row>
    <row r="13" spans="1:26" s="14" customFormat="1" x14ac:dyDescent="0.25">
      <c r="A13" s="10" t="s">
        <v>1140</v>
      </c>
      <c r="B13" s="10" t="s">
        <v>1141</v>
      </c>
      <c r="C13" s="64">
        <v>36</v>
      </c>
      <c r="D13" s="64">
        <v>85014314</v>
      </c>
      <c r="E13" s="11" t="s">
        <v>25</v>
      </c>
      <c r="F13" s="25" t="s">
        <v>1142</v>
      </c>
      <c r="G13" s="11" t="s">
        <v>1143</v>
      </c>
      <c r="H13" s="10" t="s">
        <v>1144</v>
      </c>
      <c r="I13" s="11" t="s">
        <v>25</v>
      </c>
      <c r="J13" s="11" t="s">
        <v>239</v>
      </c>
      <c r="K13" s="10" t="s">
        <v>239</v>
      </c>
      <c r="L13" s="11" t="s">
        <v>29</v>
      </c>
      <c r="M13" s="11" t="s">
        <v>29</v>
      </c>
      <c r="N13" s="12"/>
      <c r="O13" s="78"/>
      <c r="P13" s="13">
        <v>87.7</v>
      </c>
      <c r="Q13" s="80">
        <v>153.1</v>
      </c>
      <c r="R13" s="13">
        <f t="shared" si="0"/>
        <v>37.4152982920791</v>
      </c>
      <c r="S13" s="72" t="str">
        <f t="shared" si="1"/>
        <v>Obesidad Grado 2</v>
      </c>
      <c r="T13" s="84">
        <v>14</v>
      </c>
      <c r="U13" s="14" t="str">
        <f>+IF(T12&gt;14,"Riesgo","No riesgo")</f>
        <v>Riesgo</v>
      </c>
      <c r="V13" s="11" t="s">
        <v>240</v>
      </c>
      <c r="W13" s="11"/>
      <c r="X13" s="32">
        <v>42747</v>
      </c>
    </row>
    <row r="14" spans="1:26" s="14" customFormat="1" x14ac:dyDescent="0.25">
      <c r="A14" s="10" t="s">
        <v>1140</v>
      </c>
      <c r="B14" s="10" t="s">
        <v>1145</v>
      </c>
      <c r="C14" s="64">
        <v>31</v>
      </c>
      <c r="D14" s="64">
        <v>60809905</v>
      </c>
      <c r="E14" s="11" t="s">
        <v>25</v>
      </c>
      <c r="F14" s="25" t="s">
        <v>1146</v>
      </c>
      <c r="G14" s="11" t="s">
        <v>1147</v>
      </c>
      <c r="H14" s="10" t="s">
        <v>1144</v>
      </c>
      <c r="I14" s="11" t="s">
        <v>29</v>
      </c>
      <c r="J14" s="11"/>
      <c r="K14" s="10"/>
      <c r="L14" s="11" t="s">
        <v>29</v>
      </c>
      <c r="M14" s="11" t="s">
        <v>29</v>
      </c>
      <c r="N14" s="12"/>
      <c r="O14" s="78"/>
      <c r="P14" s="80">
        <v>97.4</v>
      </c>
      <c r="Q14" s="80">
        <v>163.30000000000001</v>
      </c>
      <c r="R14" s="13">
        <f t="shared" si="0"/>
        <v>36.524694105686869</v>
      </c>
      <c r="S14" s="72" t="str">
        <f t="shared" si="1"/>
        <v>Obesidad Grado 2</v>
      </c>
      <c r="T14" s="84">
        <v>14</v>
      </c>
      <c r="U14" s="14" t="str">
        <f t="shared" ref="U14:U45" si="3">+IF(T14&gt;14,"Riesgo","No riesgo")</f>
        <v>No riesgo</v>
      </c>
      <c r="V14" s="11" t="s">
        <v>240</v>
      </c>
      <c r="W14" s="11"/>
      <c r="X14" s="32">
        <v>42747</v>
      </c>
    </row>
    <row r="15" spans="1:26" s="14" customFormat="1" x14ac:dyDescent="0.25">
      <c r="A15" s="10" t="s">
        <v>45</v>
      </c>
      <c r="B15" s="10" t="s">
        <v>415</v>
      </c>
      <c r="C15" s="64">
        <v>52</v>
      </c>
      <c r="D15" s="64">
        <v>60707484</v>
      </c>
      <c r="E15" s="11" t="s">
        <v>25</v>
      </c>
      <c r="F15" s="69" t="s">
        <v>29</v>
      </c>
      <c r="G15" s="11" t="s">
        <v>646</v>
      </c>
      <c r="H15" s="10" t="s">
        <v>647</v>
      </c>
      <c r="I15" s="11" t="s">
        <v>25</v>
      </c>
      <c r="J15" s="11" t="s">
        <v>648</v>
      </c>
      <c r="K15" s="10" t="s">
        <v>648</v>
      </c>
      <c r="L15" s="11" t="s">
        <v>29</v>
      </c>
      <c r="M15" s="11" t="s">
        <v>29</v>
      </c>
      <c r="N15" s="12"/>
      <c r="O15" s="78"/>
      <c r="P15" s="13">
        <v>83.3</v>
      </c>
      <c r="Q15" s="80">
        <v>166</v>
      </c>
      <c r="R15" s="13">
        <f t="shared" si="0"/>
        <v>30.229351139497751</v>
      </c>
      <c r="S15" s="72" t="str">
        <f t="shared" si="1"/>
        <v>Obesidad Grado 1</v>
      </c>
      <c r="T15" s="84">
        <v>20</v>
      </c>
      <c r="U15" s="14" t="str">
        <f t="shared" si="3"/>
        <v>Riesgo</v>
      </c>
      <c r="V15" s="11" t="s">
        <v>649</v>
      </c>
      <c r="W15" s="11"/>
      <c r="X15" s="32"/>
    </row>
    <row r="16" spans="1:26" s="14" customFormat="1" x14ac:dyDescent="0.25">
      <c r="A16" s="10" t="s">
        <v>419</v>
      </c>
      <c r="B16" s="10" t="s">
        <v>417</v>
      </c>
      <c r="C16" s="64">
        <v>55</v>
      </c>
      <c r="D16" s="64">
        <v>60222010</v>
      </c>
      <c r="E16" s="11" t="s">
        <v>25</v>
      </c>
      <c r="F16" s="69" t="s">
        <v>29</v>
      </c>
      <c r="G16" s="11" t="s">
        <v>1165</v>
      </c>
      <c r="H16" s="10" t="s">
        <v>1166</v>
      </c>
      <c r="I16" s="11" t="s">
        <v>25</v>
      </c>
      <c r="J16" s="11" t="s">
        <v>50</v>
      </c>
      <c r="K16" s="10" t="s">
        <v>50</v>
      </c>
      <c r="L16" s="11" t="s">
        <v>29</v>
      </c>
      <c r="M16" s="11" t="s">
        <v>29</v>
      </c>
      <c r="N16" s="12"/>
      <c r="O16" s="78"/>
      <c r="P16" s="13">
        <v>74.7</v>
      </c>
      <c r="Q16" s="80">
        <v>159.5</v>
      </c>
      <c r="R16" s="13">
        <f t="shared" si="0"/>
        <v>29.362918996472128</v>
      </c>
      <c r="S16" s="72" t="str">
        <f t="shared" si="1"/>
        <v>Sobrepeso</v>
      </c>
      <c r="T16" s="84">
        <v>18</v>
      </c>
      <c r="U16" s="14" t="str">
        <f t="shared" si="3"/>
        <v>Riesgo</v>
      </c>
      <c r="V16" s="11" t="s">
        <v>1167</v>
      </c>
      <c r="W16" s="11"/>
      <c r="X16" s="32">
        <v>42751</v>
      </c>
    </row>
    <row r="17" spans="1:24" s="14" customFormat="1" x14ac:dyDescent="0.25">
      <c r="A17" s="10" t="s">
        <v>742</v>
      </c>
      <c r="B17" s="10" t="s">
        <v>113</v>
      </c>
      <c r="C17" s="64">
        <v>35</v>
      </c>
      <c r="D17" s="64">
        <v>87477851</v>
      </c>
      <c r="E17" s="11" t="s">
        <v>25</v>
      </c>
      <c r="F17" s="69" t="s">
        <v>29</v>
      </c>
      <c r="G17" s="11" t="s">
        <v>29</v>
      </c>
      <c r="H17" s="10" t="s">
        <v>740</v>
      </c>
      <c r="I17" s="11" t="s">
        <v>25</v>
      </c>
      <c r="J17" s="11" t="s">
        <v>46</v>
      </c>
      <c r="K17" s="10" t="s">
        <v>46</v>
      </c>
      <c r="L17" s="11" t="s">
        <v>29</v>
      </c>
      <c r="M17" s="11" t="s">
        <v>29</v>
      </c>
      <c r="N17" s="12"/>
      <c r="O17" s="78"/>
      <c r="P17" s="13">
        <v>112.7</v>
      </c>
      <c r="Q17" s="80">
        <v>162.1</v>
      </c>
      <c r="R17" s="13">
        <f t="shared" si="0"/>
        <v>42.890181725738032</v>
      </c>
      <c r="S17" s="72" t="str">
        <f t="shared" si="1"/>
        <v>Obesidad Grado 3</v>
      </c>
      <c r="T17" s="84">
        <v>16</v>
      </c>
      <c r="U17" s="14" t="str">
        <f t="shared" si="3"/>
        <v>Riesgo</v>
      </c>
      <c r="V17" s="11" t="s">
        <v>741</v>
      </c>
      <c r="W17" s="11"/>
      <c r="X17" s="32" t="s">
        <v>704</v>
      </c>
    </row>
    <row r="18" spans="1:24" s="14" customFormat="1" x14ac:dyDescent="0.25">
      <c r="A18" s="10" t="s">
        <v>418</v>
      </c>
      <c r="B18" s="10" t="s">
        <v>424</v>
      </c>
      <c r="C18" s="64">
        <v>43</v>
      </c>
      <c r="D18" s="64">
        <v>83720973</v>
      </c>
      <c r="E18" s="11" t="s">
        <v>25</v>
      </c>
      <c r="F18" s="25" t="s">
        <v>1148</v>
      </c>
      <c r="G18" s="11" t="s">
        <v>1149</v>
      </c>
      <c r="H18" s="10" t="s">
        <v>1150</v>
      </c>
      <c r="I18" s="11" t="s">
        <v>25</v>
      </c>
      <c r="J18" s="11" t="s">
        <v>239</v>
      </c>
      <c r="K18" s="11" t="s">
        <v>239</v>
      </c>
      <c r="L18" s="11" t="s">
        <v>29</v>
      </c>
      <c r="M18" s="11" t="s">
        <v>29</v>
      </c>
      <c r="N18" s="12"/>
      <c r="O18" s="78"/>
      <c r="P18" s="13">
        <v>76.7</v>
      </c>
      <c r="Q18" s="80">
        <v>158.5</v>
      </c>
      <c r="R18" s="13">
        <f t="shared" si="0"/>
        <v>30.530704853267522</v>
      </c>
      <c r="S18" s="72" t="str">
        <f t="shared" si="1"/>
        <v>Obesidad Grado 1</v>
      </c>
      <c r="T18" s="84">
        <v>16</v>
      </c>
      <c r="U18" s="14" t="str">
        <f t="shared" si="3"/>
        <v>Riesgo</v>
      </c>
      <c r="V18" s="11" t="s">
        <v>128</v>
      </c>
      <c r="W18" s="11"/>
      <c r="X18" s="32">
        <v>42751</v>
      </c>
    </row>
    <row r="19" spans="1:24" s="14" customFormat="1" x14ac:dyDescent="0.25">
      <c r="A19" s="10" t="s">
        <v>1249</v>
      </c>
      <c r="B19" s="10" t="s">
        <v>104</v>
      </c>
      <c r="C19" s="64">
        <v>43</v>
      </c>
      <c r="D19" s="64">
        <v>89943717</v>
      </c>
      <c r="E19" s="11" t="s">
        <v>25</v>
      </c>
      <c r="F19" s="69" t="s">
        <v>29</v>
      </c>
      <c r="G19" s="11" t="s">
        <v>1250</v>
      </c>
      <c r="H19" s="10" t="s">
        <v>1256</v>
      </c>
      <c r="I19" s="11" t="s">
        <v>25</v>
      </c>
      <c r="J19" s="11" t="s">
        <v>287</v>
      </c>
      <c r="K19" s="10" t="s">
        <v>287</v>
      </c>
      <c r="L19" s="11" t="s">
        <v>29</v>
      </c>
      <c r="M19" s="11" t="s">
        <v>29</v>
      </c>
      <c r="N19" s="12"/>
      <c r="O19" s="78"/>
      <c r="P19" s="13">
        <v>69.900000000000006</v>
      </c>
      <c r="Q19" s="80">
        <v>161.30000000000001</v>
      </c>
      <c r="R19" s="13">
        <f t="shared" si="0"/>
        <v>26.866335942968028</v>
      </c>
      <c r="S19" s="72" t="str">
        <f t="shared" si="1"/>
        <v>Sobrepeso</v>
      </c>
      <c r="T19" s="84">
        <v>16</v>
      </c>
      <c r="U19" s="14" t="str">
        <f t="shared" si="3"/>
        <v>Riesgo</v>
      </c>
      <c r="V19" s="11" t="s">
        <v>1260</v>
      </c>
      <c r="W19" s="11"/>
      <c r="X19" s="32">
        <v>42751</v>
      </c>
    </row>
    <row r="20" spans="1:24" s="14" customFormat="1" x14ac:dyDescent="0.25">
      <c r="A20" s="10" t="s">
        <v>1067</v>
      </c>
      <c r="B20" s="10" t="s">
        <v>1068</v>
      </c>
      <c r="C20" s="64">
        <v>59</v>
      </c>
      <c r="D20" s="64">
        <v>24307382</v>
      </c>
      <c r="E20" s="11">
        <v>88040345</v>
      </c>
      <c r="F20" s="69" t="s">
        <v>29</v>
      </c>
      <c r="G20" s="11" t="s">
        <v>1070</v>
      </c>
      <c r="H20" s="10" t="s">
        <v>1071</v>
      </c>
      <c r="I20" s="11" t="s">
        <v>25</v>
      </c>
      <c r="J20" s="11" t="s">
        <v>75</v>
      </c>
      <c r="K20" s="10" t="s">
        <v>75</v>
      </c>
      <c r="L20" s="11" t="s">
        <v>29</v>
      </c>
      <c r="M20" s="11" t="s">
        <v>29</v>
      </c>
      <c r="N20" s="12"/>
      <c r="O20" s="78"/>
      <c r="P20" s="13">
        <v>99.4</v>
      </c>
      <c r="Q20" s="80">
        <v>164.3</v>
      </c>
      <c r="R20" s="13">
        <f t="shared" si="0"/>
        <v>36.822329297571471</v>
      </c>
      <c r="S20" s="72" t="str">
        <f t="shared" si="1"/>
        <v>Obesidad Grado 2</v>
      </c>
      <c r="T20" s="84">
        <v>17</v>
      </c>
      <c r="U20" s="14" t="str">
        <f t="shared" si="3"/>
        <v>Riesgo</v>
      </c>
      <c r="V20" s="11" t="s">
        <v>304</v>
      </c>
      <c r="W20" s="11"/>
      <c r="X20" s="32">
        <v>42747</v>
      </c>
    </row>
    <row r="21" spans="1:24" s="14" customFormat="1" x14ac:dyDescent="0.25">
      <c r="A21" s="10" t="s">
        <v>398</v>
      </c>
      <c r="B21" s="10" t="s">
        <v>154</v>
      </c>
      <c r="C21" s="64">
        <v>31</v>
      </c>
      <c r="D21" s="64">
        <v>62338435</v>
      </c>
      <c r="E21" s="11" t="s">
        <v>25</v>
      </c>
      <c r="F21" s="69" t="s">
        <v>29</v>
      </c>
      <c r="G21" s="11" t="s">
        <v>498</v>
      </c>
      <c r="H21" s="10" t="s">
        <v>1427</v>
      </c>
      <c r="I21" s="11" t="s">
        <v>25</v>
      </c>
      <c r="J21" s="11" t="s">
        <v>689</v>
      </c>
      <c r="K21" s="10" t="s">
        <v>689</v>
      </c>
      <c r="L21" s="11" t="s">
        <v>29</v>
      </c>
      <c r="M21" s="11" t="s">
        <v>29</v>
      </c>
      <c r="N21" s="12"/>
      <c r="O21" s="78"/>
      <c r="P21" s="13">
        <v>91.2</v>
      </c>
      <c r="Q21" s="80">
        <v>157</v>
      </c>
      <c r="R21" s="13">
        <f t="shared" si="0"/>
        <v>36.99947259523713</v>
      </c>
      <c r="S21" s="72" t="str">
        <f t="shared" si="1"/>
        <v>Obesidad Grado 2</v>
      </c>
      <c r="T21" s="84">
        <v>19</v>
      </c>
      <c r="U21" s="14" t="str">
        <f t="shared" si="3"/>
        <v>Riesgo</v>
      </c>
      <c r="V21" s="11" t="s">
        <v>495</v>
      </c>
      <c r="W21" s="11"/>
      <c r="X21" s="32"/>
    </row>
    <row r="22" spans="1:24" s="14" customFormat="1" x14ac:dyDescent="0.25">
      <c r="A22" s="10" t="s">
        <v>411</v>
      </c>
      <c r="B22" s="10" t="s">
        <v>1072</v>
      </c>
      <c r="C22" s="64">
        <v>30</v>
      </c>
      <c r="D22" s="64">
        <v>40302743</v>
      </c>
      <c r="E22" s="11">
        <v>60691250</v>
      </c>
      <c r="F22" s="25" t="s">
        <v>1074</v>
      </c>
      <c r="G22" s="11" t="s">
        <v>29</v>
      </c>
      <c r="H22" s="10" t="s">
        <v>1075</v>
      </c>
      <c r="I22" s="11" t="s">
        <v>25</v>
      </c>
      <c r="J22" s="11" t="s">
        <v>75</v>
      </c>
      <c r="K22" s="10" t="s">
        <v>75</v>
      </c>
      <c r="L22" s="11" t="s">
        <v>29</v>
      </c>
      <c r="M22" s="11" t="s">
        <v>29</v>
      </c>
      <c r="N22" s="12"/>
      <c r="O22" s="78"/>
      <c r="P22" s="13">
        <v>84.5</v>
      </c>
      <c r="Q22" s="80">
        <v>169.2</v>
      </c>
      <c r="R22" s="13">
        <f t="shared" si="0"/>
        <v>29.5158973671121</v>
      </c>
      <c r="S22" s="72" t="str">
        <f t="shared" si="1"/>
        <v>Sobrepeso</v>
      </c>
      <c r="T22" s="84">
        <v>14</v>
      </c>
      <c r="U22" s="14" t="str">
        <f t="shared" si="3"/>
        <v>No riesgo</v>
      </c>
      <c r="V22" s="11" t="s">
        <v>304</v>
      </c>
      <c r="W22" s="11"/>
      <c r="X22" s="32">
        <v>42747</v>
      </c>
    </row>
    <row r="23" spans="1:24" s="14" customFormat="1" x14ac:dyDescent="0.25">
      <c r="A23" s="10" t="s">
        <v>1135</v>
      </c>
      <c r="B23" s="10" t="s">
        <v>1136</v>
      </c>
      <c r="C23" s="64">
        <v>33</v>
      </c>
      <c r="D23" s="64">
        <v>88219797</v>
      </c>
      <c r="E23" s="11" t="s">
        <v>25</v>
      </c>
      <c r="F23" s="25" t="s">
        <v>1137</v>
      </c>
      <c r="G23" s="11" t="s">
        <v>1138</v>
      </c>
      <c r="H23" s="10" t="s">
        <v>1139</v>
      </c>
      <c r="I23" s="11" t="s">
        <v>25</v>
      </c>
      <c r="J23" s="11" t="s">
        <v>239</v>
      </c>
      <c r="K23" s="10" t="s">
        <v>239</v>
      </c>
      <c r="L23" s="11" t="s">
        <v>29</v>
      </c>
      <c r="M23" s="11" t="s">
        <v>29</v>
      </c>
      <c r="N23" s="12"/>
      <c r="O23" s="78"/>
      <c r="P23" s="13">
        <v>61.1</v>
      </c>
      <c r="Q23" s="80">
        <v>149</v>
      </c>
      <c r="R23" s="13">
        <f t="shared" si="0"/>
        <v>27.52128282509797</v>
      </c>
      <c r="S23" s="72" t="str">
        <f t="shared" si="1"/>
        <v>Sobrepeso</v>
      </c>
      <c r="T23" s="84">
        <v>14</v>
      </c>
      <c r="U23" s="14" t="str">
        <f t="shared" si="3"/>
        <v>No riesgo</v>
      </c>
      <c r="V23" s="11" t="s">
        <v>240</v>
      </c>
      <c r="W23" s="11"/>
      <c r="X23" s="32">
        <v>42747</v>
      </c>
    </row>
    <row r="24" spans="1:24" s="14" customFormat="1" x14ac:dyDescent="0.25">
      <c r="A24" s="10" t="s">
        <v>991</v>
      </c>
      <c r="B24" s="10" t="s">
        <v>55</v>
      </c>
      <c r="C24" s="64">
        <v>39</v>
      </c>
      <c r="D24" s="64">
        <v>89945934</v>
      </c>
      <c r="E24" s="11" t="s">
        <v>25</v>
      </c>
      <c r="F24" s="25" t="s">
        <v>957</v>
      </c>
      <c r="G24" s="11" t="s">
        <v>958</v>
      </c>
      <c r="H24" s="10" t="s">
        <v>959</v>
      </c>
      <c r="I24" s="11" t="s">
        <v>29</v>
      </c>
      <c r="J24" s="11" t="s">
        <v>239</v>
      </c>
      <c r="K24" s="10" t="s">
        <v>239</v>
      </c>
      <c r="L24" s="11" t="s">
        <v>29</v>
      </c>
      <c r="M24" s="11" t="s">
        <v>29</v>
      </c>
      <c r="N24" s="12"/>
      <c r="O24" s="78"/>
      <c r="P24" s="13">
        <v>69.3</v>
      </c>
      <c r="Q24" s="80">
        <v>149.5</v>
      </c>
      <c r="R24" s="13">
        <f t="shared" si="0"/>
        <v>31.006364582051649</v>
      </c>
      <c r="S24" s="72" t="str">
        <f t="shared" si="1"/>
        <v>Obesidad Grado 1</v>
      </c>
      <c r="T24" s="84">
        <v>22</v>
      </c>
      <c r="U24" s="14" t="str">
        <f t="shared" si="3"/>
        <v>Riesgo</v>
      </c>
      <c r="V24" s="11" t="s">
        <v>832</v>
      </c>
      <c r="W24" s="11"/>
      <c r="X24" s="32">
        <v>42744</v>
      </c>
    </row>
    <row r="25" spans="1:24" s="14" customFormat="1" x14ac:dyDescent="0.25">
      <c r="A25" s="10" t="s">
        <v>956</v>
      </c>
      <c r="B25" s="10" t="s">
        <v>960</v>
      </c>
      <c r="C25" s="64">
        <v>29</v>
      </c>
      <c r="D25" s="64">
        <v>61495080</v>
      </c>
      <c r="E25" s="11" t="s">
        <v>25</v>
      </c>
      <c r="F25" s="25" t="s">
        <v>961</v>
      </c>
      <c r="G25" s="11" t="s">
        <v>962</v>
      </c>
      <c r="H25" s="10" t="s">
        <v>963</v>
      </c>
      <c r="I25" s="11" t="s">
        <v>29</v>
      </c>
      <c r="J25" s="11" t="s">
        <v>239</v>
      </c>
      <c r="K25" s="10" t="s">
        <v>239</v>
      </c>
      <c r="L25" s="11" t="s">
        <v>29</v>
      </c>
      <c r="M25" s="11" t="s">
        <v>29</v>
      </c>
      <c r="N25" s="12"/>
      <c r="O25" s="78"/>
      <c r="P25" s="13">
        <v>56.2</v>
      </c>
      <c r="Q25" s="80">
        <v>155.5</v>
      </c>
      <c r="R25" s="13">
        <f t="shared" si="0"/>
        <v>23.242108745773933</v>
      </c>
      <c r="S25" s="72" t="str">
        <f t="shared" si="1"/>
        <v>Peso Normal</v>
      </c>
      <c r="T25" s="84">
        <v>20</v>
      </c>
      <c r="U25" s="14" t="str">
        <f t="shared" si="3"/>
        <v>Riesgo</v>
      </c>
      <c r="V25" s="11" t="s">
        <v>741</v>
      </c>
      <c r="W25" s="11"/>
      <c r="X25" s="32">
        <v>42744</v>
      </c>
    </row>
    <row r="26" spans="1:24" s="14" customFormat="1" x14ac:dyDescent="0.25">
      <c r="A26" s="10" t="s">
        <v>382</v>
      </c>
      <c r="B26" s="10" t="s">
        <v>79</v>
      </c>
      <c r="C26" s="64">
        <v>37</v>
      </c>
      <c r="D26" s="64">
        <v>85332899</v>
      </c>
      <c r="E26" s="11" t="s">
        <v>25</v>
      </c>
      <c r="F26" s="69" t="s">
        <v>29</v>
      </c>
      <c r="G26" s="11" t="s">
        <v>500</v>
      </c>
      <c r="H26" s="10" t="s">
        <v>501</v>
      </c>
      <c r="I26" s="11" t="s">
        <v>25</v>
      </c>
      <c r="J26" s="11" t="s">
        <v>199</v>
      </c>
      <c r="K26" s="10" t="s">
        <v>199</v>
      </c>
      <c r="L26" s="11" t="s">
        <v>29</v>
      </c>
      <c r="M26" s="11" t="s">
        <v>29</v>
      </c>
      <c r="N26" s="12"/>
      <c r="O26" s="78"/>
      <c r="P26" s="13">
        <v>80</v>
      </c>
      <c r="Q26" s="80">
        <v>155</v>
      </c>
      <c r="R26" s="13">
        <f t="shared" si="0"/>
        <v>33.298647242455772</v>
      </c>
      <c r="S26" s="72" t="str">
        <f t="shared" si="1"/>
        <v>Obesidad Grado 1</v>
      </c>
      <c r="T26" s="84">
        <v>18</v>
      </c>
      <c r="U26" s="14" t="str">
        <f t="shared" si="3"/>
        <v>Riesgo</v>
      </c>
      <c r="V26" s="11" t="s">
        <v>240</v>
      </c>
      <c r="W26" s="11"/>
      <c r="X26" s="32"/>
    </row>
    <row r="27" spans="1:24" s="14" customFormat="1" x14ac:dyDescent="0.25">
      <c r="A27" s="10" t="s">
        <v>400</v>
      </c>
      <c r="B27" s="10" t="s">
        <v>410</v>
      </c>
      <c r="C27" s="64">
        <v>51</v>
      </c>
      <c r="D27" s="64">
        <v>87877685</v>
      </c>
      <c r="E27" s="11" t="s">
        <v>25</v>
      </c>
      <c r="F27" s="69" t="s">
        <v>29</v>
      </c>
      <c r="G27" s="11" t="s">
        <v>29</v>
      </c>
      <c r="H27" s="10" t="s">
        <v>502</v>
      </c>
      <c r="I27" s="11" t="s">
        <v>29</v>
      </c>
      <c r="J27" s="11" t="s">
        <v>337</v>
      </c>
      <c r="K27" s="10" t="s">
        <v>337</v>
      </c>
      <c r="L27" s="11" t="s">
        <v>29</v>
      </c>
      <c r="M27" s="11" t="s">
        <v>29</v>
      </c>
      <c r="N27" s="12"/>
      <c r="O27" s="78"/>
      <c r="P27" s="13">
        <v>67</v>
      </c>
      <c r="Q27" s="80">
        <v>160.6</v>
      </c>
      <c r="R27" s="13">
        <f t="shared" si="0"/>
        <v>25.976684568608693</v>
      </c>
      <c r="S27" s="72" t="str">
        <f t="shared" si="1"/>
        <v>Sobrepeso</v>
      </c>
      <c r="T27" s="84">
        <v>27</v>
      </c>
      <c r="U27" s="14" t="str">
        <f t="shared" si="3"/>
        <v>Riesgo</v>
      </c>
      <c r="V27" s="11"/>
      <c r="W27" s="11"/>
      <c r="X27" s="32"/>
    </row>
    <row r="28" spans="1:24" s="14" customFormat="1" x14ac:dyDescent="0.25">
      <c r="A28" s="10" t="s">
        <v>1240</v>
      </c>
      <c r="B28" s="10" t="s">
        <v>1100</v>
      </c>
      <c r="C28" s="64">
        <v>59</v>
      </c>
      <c r="D28" s="64">
        <v>88812430</v>
      </c>
      <c r="E28" s="11" t="s">
        <v>25</v>
      </c>
      <c r="F28" s="69" t="s">
        <v>29</v>
      </c>
      <c r="G28" s="11" t="s">
        <v>1241</v>
      </c>
      <c r="H28" s="10" t="s">
        <v>1242</v>
      </c>
      <c r="I28" s="11"/>
      <c r="J28" s="11" t="s">
        <v>46</v>
      </c>
      <c r="K28" s="10" t="s">
        <v>46</v>
      </c>
      <c r="L28" s="11" t="s">
        <v>29</v>
      </c>
      <c r="M28" s="11" t="s">
        <v>29</v>
      </c>
      <c r="N28" s="12"/>
      <c r="O28" s="78"/>
      <c r="P28" s="13">
        <v>66.2</v>
      </c>
      <c r="Q28" s="80">
        <v>150.6</v>
      </c>
      <c r="R28" s="13">
        <f t="shared" si="0"/>
        <v>29.18824921650274</v>
      </c>
      <c r="S28" s="72" t="str">
        <f t="shared" si="1"/>
        <v>Sobrepeso</v>
      </c>
      <c r="T28" s="84">
        <v>30</v>
      </c>
      <c r="U28" s="14" t="str">
        <f t="shared" si="3"/>
        <v>Riesgo</v>
      </c>
      <c r="V28" s="11" t="s">
        <v>283</v>
      </c>
      <c r="W28" s="11"/>
      <c r="X28" s="32">
        <v>42751</v>
      </c>
    </row>
    <row r="29" spans="1:24" s="14" customFormat="1" x14ac:dyDescent="0.25">
      <c r="A29" s="10" t="s">
        <v>1515</v>
      </c>
      <c r="B29" s="10" t="s">
        <v>1516</v>
      </c>
      <c r="C29" s="64">
        <v>51</v>
      </c>
      <c r="D29" s="64">
        <v>60247576</v>
      </c>
      <c r="E29" s="11" t="s">
        <v>25</v>
      </c>
      <c r="F29" s="25" t="s">
        <v>1517</v>
      </c>
      <c r="G29" s="11" t="s">
        <v>1518</v>
      </c>
      <c r="H29" s="10" t="s">
        <v>1519</v>
      </c>
      <c r="I29" s="11" t="s">
        <v>25</v>
      </c>
      <c r="J29" s="11" t="s">
        <v>748</v>
      </c>
      <c r="K29" s="10" t="s">
        <v>752</v>
      </c>
      <c r="L29" s="11" t="s">
        <v>29</v>
      </c>
      <c r="M29" s="11" t="s">
        <v>29</v>
      </c>
      <c r="N29" s="12"/>
      <c r="O29" s="78"/>
      <c r="P29" s="13">
        <v>53.6</v>
      </c>
      <c r="Q29" s="80">
        <v>143</v>
      </c>
      <c r="R29" s="13">
        <f t="shared" si="0"/>
        <v>26.211550687075167</v>
      </c>
      <c r="S29" s="72" t="str">
        <f>+IF(R29&lt;18.5,"Bajo peso",IF(R29&lt;=24.9,"Peso Normal",IF(R29&lt;=29.9,"Sobrepeso",IF(R29&lt;=34.9,"Obesidad Grado I",IF(R29&lt;=39.9,"Obesidad Grado II",IF(R29&gt;=40,"Obesidad Grado 3","Nunca se da el caso"))))))</f>
        <v>Sobrepeso</v>
      </c>
      <c r="T29" s="84">
        <v>17</v>
      </c>
      <c r="U29" s="14" t="str">
        <f t="shared" si="3"/>
        <v>Riesgo</v>
      </c>
      <c r="V29" s="11" t="s">
        <v>240</v>
      </c>
      <c r="W29" s="11"/>
      <c r="X29" s="32" t="s">
        <v>1477</v>
      </c>
    </row>
    <row r="30" spans="1:24" s="14" customFormat="1" x14ac:dyDescent="0.25">
      <c r="A30" s="10" t="s">
        <v>490</v>
      </c>
      <c r="B30" s="10" t="s">
        <v>180</v>
      </c>
      <c r="C30" s="64">
        <v>55</v>
      </c>
      <c r="D30" s="64">
        <v>72327510</v>
      </c>
      <c r="E30" s="11" t="s">
        <v>25</v>
      </c>
      <c r="F30" s="25" t="s">
        <v>281</v>
      </c>
      <c r="G30" s="11" t="s">
        <v>1859</v>
      </c>
      <c r="H30" s="10" t="s">
        <v>282</v>
      </c>
      <c r="I30" s="11" t="s">
        <v>25</v>
      </c>
      <c r="J30" s="11" t="s">
        <v>280</v>
      </c>
      <c r="K30" s="10" t="s">
        <v>280</v>
      </c>
      <c r="L30" s="11" t="s">
        <v>29</v>
      </c>
      <c r="M30" s="11" t="s">
        <v>29</v>
      </c>
      <c r="N30" s="12"/>
      <c r="O30" s="78"/>
      <c r="P30" s="13">
        <v>68.7</v>
      </c>
      <c r="Q30" s="80">
        <v>150.4</v>
      </c>
      <c r="R30" s="13">
        <f t="shared" si="0"/>
        <v>30.371137958352197</v>
      </c>
      <c r="S30" s="72" t="str">
        <f t="shared" ref="S30:S61" si="4">+IF(R30&lt;18.5,"Bajo peso",IF(R30&lt;=24.9,"Peso Normal",IF(R30&lt;=29.9,"Sobrepeso",IF(R30&lt;=34.9,"Obesidad Grado 1",IF(R30&lt;=39.9,"Obesidad Grado 2",IF(R30&gt;=40,"Obesidad Grado 3","Nunca se da el caso"))))))</f>
        <v>Obesidad Grado 1</v>
      </c>
      <c r="T30" s="84">
        <v>26</v>
      </c>
      <c r="U30" s="14" t="str">
        <f t="shared" si="3"/>
        <v>Riesgo</v>
      </c>
      <c r="V30" s="11" t="s">
        <v>284</v>
      </c>
      <c r="W30" s="11"/>
      <c r="X30" s="32"/>
    </row>
    <row r="31" spans="1:24" s="14" customFormat="1" x14ac:dyDescent="0.25">
      <c r="A31" s="10" t="s">
        <v>468</v>
      </c>
      <c r="B31" s="10" t="s">
        <v>129</v>
      </c>
      <c r="C31" s="64">
        <v>49</v>
      </c>
      <c r="D31" s="64">
        <v>89701779</v>
      </c>
      <c r="E31" s="11" t="s">
        <v>25</v>
      </c>
      <c r="F31" s="25" t="s">
        <v>469</v>
      </c>
      <c r="G31" s="11" t="s">
        <v>504</v>
      </c>
      <c r="H31" s="10" t="s">
        <v>505</v>
      </c>
      <c r="I31" s="11" t="s">
        <v>25</v>
      </c>
      <c r="J31" s="11" t="s">
        <v>49</v>
      </c>
      <c r="K31" s="10" t="s">
        <v>49</v>
      </c>
      <c r="L31" s="11" t="s">
        <v>29</v>
      </c>
      <c r="M31" s="11" t="s">
        <v>29</v>
      </c>
      <c r="N31" s="12"/>
      <c r="O31" s="78"/>
      <c r="P31" s="13">
        <v>89.4</v>
      </c>
      <c r="Q31" s="80">
        <v>155.5</v>
      </c>
      <c r="R31" s="13">
        <f t="shared" si="0"/>
        <v>36.972322453241809</v>
      </c>
      <c r="S31" s="72" t="str">
        <f t="shared" si="4"/>
        <v>Obesidad Grado 2</v>
      </c>
      <c r="T31" s="84">
        <v>15</v>
      </c>
      <c r="U31" s="14" t="str">
        <f t="shared" si="3"/>
        <v>Riesgo</v>
      </c>
      <c r="V31" s="11"/>
      <c r="W31" s="11"/>
      <c r="X31" s="32" t="s">
        <v>443</v>
      </c>
    </row>
    <row r="32" spans="1:24" s="14" customFormat="1" x14ac:dyDescent="0.25">
      <c r="A32" s="10" t="s">
        <v>808</v>
      </c>
      <c r="B32" s="10" t="s">
        <v>809</v>
      </c>
      <c r="C32" s="64">
        <v>34</v>
      </c>
      <c r="D32" s="64" t="s">
        <v>810</v>
      </c>
      <c r="E32" s="11" t="s">
        <v>25</v>
      </c>
      <c r="F32" s="69" t="s">
        <v>29</v>
      </c>
      <c r="G32" s="11" t="s">
        <v>811</v>
      </c>
      <c r="H32" s="10" t="s">
        <v>812</v>
      </c>
      <c r="I32" s="11" t="s">
        <v>25</v>
      </c>
      <c r="J32" s="11" t="s">
        <v>112</v>
      </c>
      <c r="K32" s="10" t="s">
        <v>112</v>
      </c>
      <c r="L32" s="11" t="s">
        <v>29</v>
      </c>
      <c r="M32" s="11" t="s">
        <v>29</v>
      </c>
      <c r="N32" s="12"/>
      <c r="O32" s="78"/>
      <c r="P32" s="13">
        <v>87.1</v>
      </c>
      <c r="Q32" s="80">
        <v>159.5</v>
      </c>
      <c r="R32" s="13">
        <f t="shared" si="0"/>
        <v>34.237084934306857</v>
      </c>
      <c r="S32" s="72" t="str">
        <f t="shared" si="4"/>
        <v>Obesidad Grado 1</v>
      </c>
      <c r="T32" s="84">
        <v>19</v>
      </c>
      <c r="U32" s="14" t="str">
        <f t="shared" si="3"/>
        <v>Riesgo</v>
      </c>
      <c r="V32" s="11" t="s">
        <v>128</v>
      </c>
      <c r="W32" s="11"/>
      <c r="X32" s="32">
        <v>42856</v>
      </c>
    </row>
    <row r="33" spans="1:26" s="14" customFormat="1" x14ac:dyDescent="0.25">
      <c r="A33" s="10" t="s">
        <v>808</v>
      </c>
      <c r="B33" s="10" t="s">
        <v>387</v>
      </c>
      <c r="C33" s="64">
        <v>40</v>
      </c>
      <c r="D33" s="64" t="s">
        <v>813</v>
      </c>
      <c r="E33" s="11" t="s">
        <v>29</v>
      </c>
      <c r="F33" s="69" t="s">
        <v>29</v>
      </c>
      <c r="G33" s="11" t="s">
        <v>29</v>
      </c>
      <c r="H33" s="10" t="s">
        <v>815</v>
      </c>
      <c r="I33" s="11" t="s">
        <v>25</v>
      </c>
      <c r="J33" s="11" t="s">
        <v>816</v>
      </c>
      <c r="K33" s="10" t="s">
        <v>816</v>
      </c>
      <c r="L33" s="11" t="s">
        <v>29</v>
      </c>
      <c r="M33" s="11" t="s">
        <v>29</v>
      </c>
      <c r="N33" s="12"/>
      <c r="O33" s="78"/>
      <c r="P33" s="13">
        <v>79</v>
      </c>
      <c r="Q33" s="80">
        <v>154</v>
      </c>
      <c r="R33" s="13">
        <f t="shared" si="0"/>
        <v>33.310844999156686</v>
      </c>
      <c r="S33" s="72" t="str">
        <f t="shared" si="4"/>
        <v>Obesidad Grado 1</v>
      </c>
      <c r="T33" s="84">
        <v>20</v>
      </c>
      <c r="U33" s="14" t="str">
        <f t="shared" si="3"/>
        <v>Riesgo</v>
      </c>
      <c r="V33" s="11" t="s">
        <v>128</v>
      </c>
      <c r="W33" s="11"/>
      <c r="X33" s="32">
        <v>42856</v>
      </c>
      <c r="Z33" s="14" t="s">
        <v>814</v>
      </c>
    </row>
    <row r="34" spans="1:26" s="14" customFormat="1" x14ac:dyDescent="0.25">
      <c r="A34" s="10" t="s">
        <v>313</v>
      </c>
      <c r="B34" s="10" t="s">
        <v>312</v>
      </c>
      <c r="C34" s="64">
        <v>54</v>
      </c>
      <c r="D34" s="64">
        <v>24429371</v>
      </c>
      <c r="E34" s="24">
        <v>70162847</v>
      </c>
      <c r="F34" s="25" t="s">
        <v>314</v>
      </c>
      <c r="G34" s="11" t="s">
        <v>506</v>
      </c>
      <c r="H34" s="10" t="s">
        <v>507</v>
      </c>
      <c r="I34" s="11" t="s">
        <v>25</v>
      </c>
      <c r="J34" s="11" t="s">
        <v>315</v>
      </c>
      <c r="K34" s="10" t="s">
        <v>315</v>
      </c>
      <c r="L34" s="11" t="s">
        <v>29</v>
      </c>
      <c r="M34" s="11" t="s">
        <v>29</v>
      </c>
      <c r="N34" s="12"/>
      <c r="O34" s="78"/>
      <c r="P34" s="13">
        <v>81.900000000000006</v>
      </c>
      <c r="Q34" s="80">
        <v>163</v>
      </c>
      <c r="R34" s="13">
        <f t="shared" si="0"/>
        <v>30.825398020249168</v>
      </c>
      <c r="S34" s="72" t="str">
        <f t="shared" si="4"/>
        <v>Obesidad Grado 1</v>
      </c>
      <c r="T34" s="84">
        <v>25</v>
      </c>
      <c r="U34" s="14" t="str">
        <f t="shared" si="3"/>
        <v>Riesgo</v>
      </c>
      <c r="V34" s="11" t="s">
        <v>124</v>
      </c>
      <c r="W34" s="11"/>
      <c r="X34" s="32"/>
    </row>
    <row r="35" spans="1:26" s="14" customFormat="1" x14ac:dyDescent="0.25">
      <c r="A35" s="10" t="s">
        <v>325</v>
      </c>
      <c r="B35" s="10" t="s">
        <v>326</v>
      </c>
      <c r="C35" s="64">
        <v>50</v>
      </c>
      <c r="D35" s="64">
        <v>61830883</v>
      </c>
      <c r="E35" s="11" t="s">
        <v>25</v>
      </c>
      <c r="F35" s="69" t="s">
        <v>29</v>
      </c>
      <c r="G35" s="11" t="s">
        <v>508</v>
      </c>
      <c r="H35" s="10" t="s">
        <v>509</v>
      </c>
      <c r="I35" s="11" t="s">
        <v>25</v>
      </c>
      <c r="J35" s="11" t="s">
        <v>679</v>
      </c>
      <c r="K35" s="10"/>
      <c r="L35" s="11" t="s">
        <v>29</v>
      </c>
      <c r="M35" s="11" t="s">
        <v>29</v>
      </c>
      <c r="N35" s="12"/>
      <c r="O35" s="78"/>
      <c r="P35" s="13">
        <v>73.5</v>
      </c>
      <c r="Q35" s="80">
        <v>146.69999999999999</v>
      </c>
      <c r="R35" s="13">
        <f t="shared" si="0"/>
        <v>34.15286263718648</v>
      </c>
      <c r="S35" s="72" t="str">
        <f t="shared" si="4"/>
        <v>Obesidad Grado 1</v>
      </c>
      <c r="T35" s="84">
        <v>14</v>
      </c>
      <c r="U35" s="14" t="str">
        <f t="shared" si="3"/>
        <v>No riesgo</v>
      </c>
      <c r="V35" s="11"/>
      <c r="W35" s="11"/>
      <c r="X35" s="32"/>
    </row>
    <row r="36" spans="1:26" s="14" customFormat="1" x14ac:dyDescent="0.25">
      <c r="A36" s="10" t="s">
        <v>126</v>
      </c>
      <c r="B36" s="10" t="s">
        <v>30</v>
      </c>
      <c r="C36" s="64">
        <v>46</v>
      </c>
      <c r="D36" s="64">
        <v>84102526</v>
      </c>
      <c r="E36" s="11" t="s">
        <v>25</v>
      </c>
      <c r="F36" s="69" t="s">
        <v>29</v>
      </c>
      <c r="G36" s="11" t="s">
        <v>510</v>
      </c>
      <c r="H36" s="10" t="s">
        <v>511</v>
      </c>
      <c r="I36" s="11" t="s">
        <v>25</v>
      </c>
      <c r="J36" s="11" t="s">
        <v>748</v>
      </c>
      <c r="K36" s="10" t="s">
        <v>31</v>
      </c>
      <c r="L36" s="11" t="s">
        <v>29</v>
      </c>
      <c r="M36" s="11" t="s">
        <v>27</v>
      </c>
      <c r="N36" s="12">
        <v>90</v>
      </c>
      <c r="O36" s="78">
        <v>157</v>
      </c>
      <c r="P36" s="13">
        <v>98.3</v>
      </c>
      <c r="Q36" s="13">
        <v>156.1</v>
      </c>
      <c r="R36" s="13">
        <f t="shared" ref="R36:R67" si="5">(P36)/((Q36/100)*(Q36/100))</f>
        <v>40.341097729284556</v>
      </c>
      <c r="S36" s="72" t="str">
        <f t="shared" si="4"/>
        <v>Obesidad Grado 3</v>
      </c>
      <c r="T36" s="84">
        <v>42</v>
      </c>
      <c r="U36" s="14" t="str">
        <f t="shared" si="3"/>
        <v>Riesgo</v>
      </c>
      <c r="V36" s="11" t="s">
        <v>127</v>
      </c>
      <c r="W36" s="11"/>
      <c r="X36" s="32" t="s">
        <v>125</v>
      </c>
    </row>
    <row r="37" spans="1:26" s="14" customFormat="1" x14ac:dyDescent="0.25">
      <c r="A37" s="10" t="s">
        <v>1082</v>
      </c>
      <c r="B37" s="10" t="s">
        <v>1083</v>
      </c>
      <c r="C37" s="64">
        <v>56</v>
      </c>
      <c r="D37" s="64">
        <v>61712930</v>
      </c>
      <c r="E37" s="11" t="s">
        <v>25</v>
      </c>
      <c r="F37" s="25" t="s">
        <v>1084</v>
      </c>
      <c r="G37" s="11" t="s">
        <v>1085</v>
      </c>
      <c r="H37" s="10" t="s">
        <v>1086</v>
      </c>
      <c r="I37" s="11" t="s">
        <v>25</v>
      </c>
      <c r="J37" s="11" t="s">
        <v>748</v>
      </c>
      <c r="K37" s="10" t="s">
        <v>31</v>
      </c>
      <c r="L37" s="11" t="s">
        <v>29</v>
      </c>
      <c r="M37" s="11" t="s">
        <v>29</v>
      </c>
      <c r="N37" s="12"/>
      <c r="O37" s="78"/>
      <c r="P37" s="13">
        <v>70.8</v>
      </c>
      <c r="Q37" s="80">
        <v>156.30000000000001</v>
      </c>
      <c r="R37" s="13">
        <f t="shared" si="5"/>
        <v>28.981129109702163</v>
      </c>
      <c r="S37" s="72" t="str">
        <f t="shared" si="4"/>
        <v>Sobrepeso</v>
      </c>
      <c r="T37" s="84">
        <v>14</v>
      </c>
      <c r="U37" s="14" t="str">
        <f t="shared" si="3"/>
        <v>No riesgo</v>
      </c>
      <c r="V37" s="11" t="s">
        <v>1081</v>
      </c>
      <c r="W37" s="11"/>
      <c r="X37" s="32">
        <v>42747</v>
      </c>
    </row>
    <row r="38" spans="1:26" s="14" customFormat="1" x14ac:dyDescent="0.25">
      <c r="A38" s="10" t="s">
        <v>1236</v>
      </c>
      <c r="B38" s="10" t="s">
        <v>1136</v>
      </c>
      <c r="C38" s="64">
        <v>52</v>
      </c>
      <c r="D38" s="64">
        <v>83241958</v>
      </c>
      <c r="E38" s="11" t="s">
        <v>25</v>
      </c>
      <c r="F38" s="25" t="s">
        <v>1237</v>
      </c>
      <c r="G38" s="11" t="s">
        <v>1238</v>
      </c>
      <c r="H38" s="10" t="s">
        <v>1239</v>
      </c>
      <c r="I38" s="11" t="s">
        <v>25</v>
      </c>
      <c r="J38" s="11" t="s">
        <v>199</v>
      </c>
      <c r="K38" s="10" t="s">
        <v>199</v>
      </c>
      <c r="L38" s="11" t="s">
        <v>29</v>
      </c>
      <c r="M38" s="11" t="s">
        <v>29</v>
      </c>
      <c r="N38" s="12"/>
      <c r="O38" s="78"/>
      <c r="P38" s="13">
        <v>74.7</v>
      </c>
      <c r="Q38" s="80">
        <v>152.1</v>
      </c>
      <c r="R38" s="13">
        <f t="shared" si="5"/>
        <v>32.289563468443767</v>
      </c>
      <c r="S38" s="72" t="str">
        <f t="shared" si="4"/>
        <v>Obesidad Grado 1</v>
      </c>
      <c r="T38" s="84">
        <v>17</v>
      </c>
      <c r="U38" s="14" t="str">
        <f t="shared" si="3"/>
        <v>Riesgo</v>
      </c>
      <c r="V38" s="11" t="s">
        <v>283</v>
      </c>
      <c r="W38" s="11"/>
      <c r="X38" s="32">
        <v>42751</v>
      </c>
    </row>
    <row r="39" spans="1:26" s="14" customFormat="1" x14ac:dyDescent="0.25">
      <c r="A39" s="10" t="s">
        <v>884</v>
      </c>
      <c r="B39" s="10" t="s">
        <v>885</v>
      </c>
      <c r="C39" s="64">
        <v>32</v>
      </c>
      <c r="D39" s="64">
        <v>85301099</v>
      </c>
      <c r="E39" s="11" t="s">
        <v>25</v>
      </c>
      <c r="F39" s="25" t="s">
        <v>886</v>
      </c>
      <c r="G39" s="11" t="s">
        <v>887</v>
      </c>
      <c r="H39" s="10" t="s">
        <v>888</v>
      </c>
      <c r="I39" s="11" t="s">
        <v>25</v>
      </c>
      <c r="J39" s="10" t="s">
        <v>239</v>
      </c>
      <c r="K39" s="10" t="s">
        <v>239</v>
      </c>
      <c r="L39" s="11" t="s">
        <v>29</v>
      </c>
      <c r="M39" s="11" t="s">
        <v>29</v>
      </c>
      <c r="N39" s="12"/>
      <c r="O39" s="78"/>
      <c r="P39" s="13">
        <v>67.5</v>
      </c>
      <c r="Q39" s="80">
        <v>161.5</v>
      </c>
      <c r="R39" s="13">
        <f t="shared" si="5"/>
        <v>25.879669123637722</v>
      </c>
      <c r="S39" s="72" t="str">
        <f t="shared" si="4"/>
        <v>Sobrepeso</v>
      </c>
      <c r="T39" s="84">
        <v>14</v>
      </c>
      <c r="U39" s="14" t="str">
        <f t="shared" si="3"/>
        <v>No riesgo</v>
      </c>
      <c r="V39" s="11" t="s">
        <v>128</v>
      </c>
      <c r="W39" s="11"/>
      <c r="X39" s="32">
        <v>42856</v>
      </c>
    </row>
    <row r="40" spans="1:26" s="14" customFormat="1" x14ac:dyDescent="0.25">
      <c r="A40" s="10" t="s">
        <v>162</v>
      </c>
      <c r="B40" s="10" t="s">
        <v>372</v>
      </c>
      <c r="C40" s="64">
        <v>59</v>
      </c>
      <c r="D40" s="64">
        <v>88694388</v>
      </c>
      <c r="E40" s="11" t="s">
        <v>25</v>
      </c>
      <c r="F40" s="25" t="s">
        <v>92</v>
      </c>
      <c r="G40" s="10" t="s">
        <v>512</v>
      </c>
      <c r="H40" s="10" t="s">
        <v>513</v>
      </c>
      <c r="I40" s="11" t="s">
        <v>25</v>
      </c>
      <c r="J40" s="11" t="s">
        <v>46</v>
      </c>
      <c r="K40" s="10" t="s">
        <v>46</v>
      </c>
      <c r="L40" s="11" t="s">
        <v>29</v>
      </c>
      <c r="M40" s="11" t="s">
        <v>25</v>
      </c>
      <c r="N40" s="12">
        <v>79.599999999999994</v>
      </c>
      <c r="O40" s="78">
        <v>164</v>
      </c>
      <c r="P40" s="13">
        <v>77.5</v>
      </c>
      <c r="Q40" s="80">
        <v>162.9</v>
      </c>
      <c r="R40" s="13">
        <f t="shared" si="5"/>
        <v>29.205156236280644</v>
      </c>
      <c r="S40" s="72" t="str">
        <f t="shared" si="4"/>
        <v>Sobrepeso</v>
      </c>
      <c r="T40" s="84">
        <v>26</v>
      </c>
      <c r="U40" s="14" t="str">
        <f t="shared" si="3"/>
        <v>Riesgo</v>
      </c>
      <c r="X40" s="31"/>
      <c r="Z40" s="14" t="s">
        <v>93</v>
      </c>
    </row>
    <row r="41" spans="1:26" s="14" customFormat="1" x14ac:dyDescent="0.25">
      <c r="A41" s="10" t="s">
        <v>1012</v>
      </c>
      <c r="B41" s="10" t="s">
        <v>1013</v>
      </c>
      <c r="C41" s="64">
        <v>36</v>
      </c>
      <c r="D41" s="64">
        <v>84311444</v>
      </c>
      <c r="E41" s="11" t="s">
        <v>25</v>
      </c>
      <c r="F41" s="69" t="s">
        <v>29</v>
      </c>
      <c r="G41" s="11" t="s">
        <v>1014</v>
      </c>
      <c r="H41" s="10" t="s">
        <v>1015</v>
      </c>
      <c r="I41" s="11" t="s">
        <v>25</v>
      </c>
      <c r="J41" s="11" t="s">
        <v>340</v>
      </c>
      <c r="K41" s="10" t="s">
        <v>340</v>
      </c>
      <c r="L41" s="11" t="s">
        <v>29</v>
      </c>
      <c r="M41" s="11" t="s">
        <v>29</v>
      </c>
      <c r="N41" s="12"/>
      <c r="O41" s="78"/>
      <c r="P41" s="13">
        <v>106.2</v>
      </c>
      <c r="Q41" s="80">
        <v>153</v>
      </c>
      <c r="R41" s="13">
        <f t="shared" si="5"/>
        <v>45.367166474432914</v>
      </c>
      <c r="S41" s="72" t="str">
        <f t="shared" si="4"/>
        <v>Obesidad Grado 3</v>
      </c>
      <c r="T41" s="84">
        <v>36</v>
      </c>
      <c r="U41" s="14" t="str">
        <f t="shared" si="3"/>
        <v>Riesgo</v>
      </c>
      <c r="V41" s="11" t="s">
        <v>1016</v>
      </c>
      <c r="W41" s="11"/>
      <c r="X41" s="32">
        <v>42747</v>
      </c>
    </row>
    <row r="42" spans="1:26" s="14" customFormat="1" x14ac:dyDescent="0.25">
      <c r="A42" s="10" t="s">
        <v>1093</v>
      </c>
      <c r="B42" s="10" t="s">
        <v>1094</v>
      </c>
      <c r="C42" s="64">
        <v>47</v>
      </c>
      <c r="D42" s="64" t="s">
        <v>1095</v>
      </c>
      <c r="E42" s="11" t="s">
        <v>25</v>
      </c>
      <c r="F42" s="25" t="s">
        <v>1096</v>
      </c>
      <c r="G42" s="11" t="s">
        <v>1097</v>
      </c>
      <c r="H42" s="10" t="s">
        <v>1098</v>
      </c>
      <c r="I42" s="11" t="s">
        <v>25</v>
      </c>
      <c r="J42" s="11" t="s">
        <v>239</v>
      </c>
      <c r="K42" s="10" t="s">
        <v>239</v>
      </c>
      <c r="L42" s="11" t="s">
        <v>29</v>
      </c>
      <c r="M42" s="11" t="s">
        <v>29</v>
      </c>
      <c r="N42" s="12"/>
      <c r="O42" s="78"/>
      <c r="P42" s="13">
        <v>74.3</v>
      </c>
      <c r="Q42" s="80">
        <v>157.19999999999999</v>
      </c>
      <c r="R42" s="13">
        <f t="shared" si="5"/>
        <v>30.06655918782252</v>
      </c>
      <c r="S42" s="72" t="str">
        <f t="shared" si="4"/>
        <v>Obesidad Grado 1</v>
      </c>
      <c r="T42" s="84">
        <v>14</v>
      </c>
      <c r="U42" s="14" t="str">
        <f t="shared" si="3"/>
        <v>No riesgo</v>
      </c>
      <c r="V42" s="11" t="s">
        <v>304</v>
      </c>
      <c r="W42" s="11"/>
      <c r="X42" s="32">
        <v>42747</v>
      </c>
    </row>
    <row r="43" spans="1:26" s="14" customFormat="1" x14ac:dyDescent="0.25">
      <c r="A43" s="10" t="s">
        <v>766</v>
      </c>
      <c r="B43" s="10" t="s">
        <v>407</v>
      </c>
      <c r="C43" s="64">
        <v>34</v>
      </c>
      <c r="D43" s="64">
        <v>87836507</v>
      </c>
      <c r="E43" s="11" t="s">
        <v>25</v>
      </c>
      <c r="F43" s="25" t="s">
        <v>767</v>
      </c>
      <c r="G43" s="11" t="s">
        <v>768</v>
      </c>
      <c r="H43" s="10" t="s">
        <v>769</v>
      </c>
      <c r="I43" s="11" t="s">
        <v>25</v>
      </c>
      <c r="J43" s="11" t="s">
        <v>46</v>
      </c>
      <c r="K43" s="10" t="s">
        <v>46</v>
      </c>
      <c r="L43" s="11" t="s">
        <v>29</v>
      </c>
      <c r="M43" s="11" t="s">
        <v>29</v>
      </c>
      <c r="N43" s="12"/>
      <c r="O43" s="78"/>
      <c r="P43" s="13">
        <v>137.5</v>
      </c>
      <c r="Q43" s="80">
        <v>172.9</v>
      </c>
      <c r="R43" s="13">
        <f t="shared" si="5"/>
        <v>45.995221180147055</v>
      </c>
      <c r="S43" s="72" t="str">
        <f t="shared" si="4"/>
        <v>Obesidad Grado 3</v>
      </c>
      <c r="T43" s="84">
        <v>26</v>
      </c>
      <c r="U43" s="14" t="str">
        <f t="shared" si="3"/>
        <v>Riesgo</v>
      </c>
      <c r="V43" s="11" t="s">
        <v>304</v>
      </c>
      <c r="W43" s="11"/>
      <c r="X43" s="32" t="s">
        <v>704</v>
      </c>
    </row>
    <row r="44" spans="1:26" s="14" customFormat="1" x14ac:dyDescent="0.25">
      <c r="A44" s="10" t="s">
        <v>1076</v>
      </c>
      <c r="B44" s="10" t="s">
        <v>1077</v>
      </c>
      <c r="C44" s="64">
        <v>43</v>
      </c>
      <c r="D44" s="64">
        <v>88792068</v>
      </c>
      <c r="E44" s="11" t="s">
        <v>25</v>
      </c>
      <c r="F44" s="25" t="s">
        <v>1078</v>
      </c>
      <c r="G44" s="11" t="s">
        <v>1079</v>
      </c>
      <c r="H44" s="10" t="s">
        <v>1080</v>
      </c>
      <c r="I44" s="11" t="s">
        <v>25</v>
      </c>
      <c r="J44" s="11" t="s">
        <v>46</v>
      </c>
      <c r="K44" s="10" t="s">
        <v>46</v>
      </c>
      <c r="L44" s="11" t="s">
        <v>29</v>
      </c>
      <c r="M44" s="11" t="s">
        <v>29</v>
      </c>
      <c r="N44" s="12"/>
      <c r="O44" s="78"/>
      <c r="P44" s="13">
        <v>77.8</v>
      </c>
      <c r="Q44" s="80">
        <v>160</v>
      </c>
      <c r="R44" s="13">
        <f t="shared" si="5"/>
        <v>30.390624999999993</v>
      </c>
      <c r="S44" s="72" t="str">
        <f t="shared" si="4"/>
        <v>Obesidad Grado 1</v>
      </c>
      <c r="T44" s="84">
        <v>14</v>
      </c>
      <c r="U44" s="14" t="str">
        <f t="shared" si="3"/>
        <v>No riesgo</v>
      </c>
      <c r="V44" s="11" t="s">
        <v>1081</v>
      </c>
      <c r="W44" s="11"/>
      <c r="X44" s="32">
        <v>42747</v>
      </c>
    </row>
    <row r="45" spans="1:26" s="14" customFormat="1" x14ac:dyDescent="0.25">
      <c r="A45" s="10" t="s">
        <v>405</v>
      </c>
      <c r="B45" s="10" t="s">
        <v>234</v>
      </c>
      <c r="C45" s="64">
        <v>31</v>
      </c>
      <c r="D45" s="64">
        <v>89120361</v>
      </c>
      <c r="E45" s="11" t="s">
        <v>25</v>
      </c>
      <c r="F45" s="25" t="s">
        <v>235</v>
      </c>
      <c r="G45" s="11" t="s">
        <v>514</v>
      </c>
      <c r="H45" s="10" t="s">
        <v>515</v>
      </c>
      <c r="I45" s="11" t="s">
        <v>25</v>
      </c>
      <c r="J45" s="11" t="s">
        <v>66</v>
      </c>
      <c r="K45" s="10" t="s">
        <v>66</v>
      </c>
      <c r="L45" s="11" t="s">
        <v>29</v>
      </c>
      <c r="M45" s="11" t="s">
        <v>29</v>
      </c>
      <c r="N45" s="12"/>
      <c r="O45" s="78"/>
      <c r="P45" s="13">
        <v>85.4</v>
      </c>
      <c r="Q45" s="80">
        <v>152.69999999999999</v>
      </c>
      <c r="R45" s="13">
        <f t="shared" si="5"/>
        <v>36.625182429004404</v>
      </c>
      <c r="S45" s="72" t="str">
        <f t="shared" si="4"/>
        <v>Obesidad Grado 2</v>
      </c>
      <c r="T45" s="84">
        <v>14</v>
      </c>
      <c r="U45" s="14" t="str">
        <f t="shared" si="3"/>
        <v>No riesgo</v>
      </c>
      <c r="V45" s="11" t="s">
        <v>236</v>
      </c>
      <c r="W45" s="11"/>
      <c r="X45" s="32"/>
    </row>
    <row r="46" spans="1:26" s="14" customFormat="1" x14ac:dyDescent="0.25">
      <c r="A46" s="10" t="s">
        <v>661</v>
      </c>
      <c r="B46" s="10" t="s">
        <v>434</v>
      </c>
      <c r="C46" s="64">
        <v>50</v>
      </c>
      <c r="D46" s="64">
        <v>88282389</v>
      </c>
      <c r="E46" s="11" t="s">
        <v>25</v>
      </c>
      <c r="F46" s="25" t="s">
        <v>662</v>
      </c>
      <c r="G46" s="11" t="s">
        <v>663</v>
      </c>
      <c r="H46" s="10" t="s">
        <v>664</v>
      </c>
      <c r="I46" s="11" t="s">
        <v>29</v>
      </c>
      <c r="J46" s="11" t="s">
        <v>648</v>
      </c>
      <c r="K46" s="11" t="s">
        <v>648</v>
      </c>
      <c r="L46" s="11" t="s">
        <v>29</v>
      </c>
      <c r="M46" s="11" t="s">
        <v>29</v>
      </c>
      <c r="N46" s="12"/>
      <c r="O46" s="78"/>
      <c r="P46" s="13">
        <v>79.599999999999994</v>
      </c>
      <c r="Q46" s="80">
        <v>161</v>
      </c>
      <c r="R46" s="13">
        <f t="shared" si="5"/>
        <v>30.708691794298055</v>
      </c>
      <c r="S46" s="72" t="str">
        <f t="shared" si="4"/>
        <v>Obesidad Grado 1</v>
      </c>
      <c r="T46" s="84">
        <v>31</v>
      </c>
      <c r="U46" s="14" t="str">
        <f t="shared" ref="U46:U77" si="6">+IF(T46&gt;14,"Riesgo","No riesgo")</f>
        <v>Riesgo</v>
      </c>
      <c r="V46" s="11" t="s">
        <v>240</v>
      </c>
      <c r="W46" s="11"/>
      <c r="X46" s="32"/>
    </row>
    <row r="47" spans="1:26" s="14" customFormat="1" x14ac:dyDescent="0.25">
      <c r="A47" s="10" t="s">
        <v>496</v>
      </c>
      <c r="B47" s="10" t="s">
        <v>129</v>
      </c>
      <c r="C47" s="64">
        <v>34</v>
      </c>
      <c r="D47" s="64">
        <v>86205284</v>
      </c>
      <c r="E47" s="11" t="s">
        <v>25</v>
      </c>
      <c r="F47" s="70" t="s">
        <v>38</v>
      </c>
      <c r="G47" s="10" t="s">
        <v>27</v>
      </c>
      <c r="H47" s="10" t="s">
        <v>516</v>
      </c>
      <c r="I47" s="11" t="s">
        <v>25</v>
      </c>
      <c r="J47" s="11" t="s">
        <v>34</v>
      </c>
      <c r="K47" s="10" t="s">
        <v>34</v>
      </c>
      <c r="L47" s="11" t="s">
        <v>29</v>
      </c>
      <c r="M47" s="11" t="s">
        <v>29</v>
      </c>
      <c r="N47" s="12">
        <v>87</v>
      </c>
      <c r="O47" s="78">
        <v>168</v>
      </c>
      <c r="P47" s="13">
        <v>88.9</v>
      </c>
      <c r="Q47" s="13">
        <v>165.5</v>
      </c>
      <c r="R47" s="13">
        <f t="shared" si="5"/>
        <v>32.456804884949932</v>
      </c>
      <c r="S47" s="72" t="str">
        <f t="shared" si="4"/>
        <v>Obesidad Grado 1</v>
      </c>
      <c r="T47" s="84">
        <v>29</v>
      </c>
      <c r="U47" s="14" t="str">
        <f t="shared" si="6"/>
        <v>Riesgo</v>
      </c>
      <c r="V47" s="11" t="s">
        <v>130</v>
      </c>
      <c r="W47" s="11"/>
      <c r="X47" s="32" t="s">
        <v>125</v>
      </c>
    </row>
    <row r="48" spans="1:26" s="14" customFormat="1" x14ac:dyDescent="0.25">
      <c r="A48" s="10" t="s">
        <v>338</v>
      </c>
      <c r="B48" s="10" t="s">
        <v>286</v>
      </c>
      <c r="C48" s="64">
        <v>43</v>
      </c>
      <c r="D48" s="64">
        <v>87812022</v>
      </c>
      <c r="E48" s="11" t="s">
        <v>25</v>
      </c>
      <c r="F48" s="25" t="s">
        <v>339</v>
      </c>
      <c r="G48" s="11" t="s">
        <v>517</v>
      </c>
      <c r="H48" s="10" t="s">
        <v>518</v>
      </c>
      <c r="I48" s="11" t="s">
        <v>25</v>
      </c>
      <c r="J48" s="11" t="s">
        <v>340</v>
      </c>
      <c r="K48" s="10" t="s">
        <v>340</v>
      </c>
      <c r="L48" s="11" t="s">
        <v>29</v>
      </c>
      <c r="M48" s="11" t="s">
        <v>29</v>
      </c>
      <c r="N48" s="12"/>
      <c r="O48" s="78"/>
      <c r="P48" s="13">
        <v>81.2</v>
      </c>
      <c r="Q48" s="80">
        <v>158.9</v>
      </c>
      <c r="R48" s="13">
        <f t="shared" si="5"/>
        <v>32.159422017560154</v>
      </c>
      <c r="S48" s="72" t="str">
        <f t="shared" si="4"/>
        <v>Obesidad Grado 1</v>
      </c>
      <c r="T48" s="84">
        <v>18</v>
      </c>
      <c r="U48" s="14" t="str">
        <f t="shared" si="6"/>
        <v>Riesgo</v>
      </c>
      <c r="V48" s="11" t="s">
        <v>128</v>
      </c>
      <c r="W48" s="11"/>
      <c r="X48" s="32"/>
    </row>
    <row r="49" spans="1:26" s="14" customFormat="1" x14ac:dyDescent="0.25">
      <c r="A49" s="10" t="s">
        <v>1467</v>
      </c>
      <c r="B49" s="10" t="s">
        <v>1468</v>
      </c>
      <c r="C49" s="64">
        <v>48</v>
      </c>
      <c r="D49" s="64">
        <v>24303438</v>
      </c>
      <c r="E49" s="11">
        <v>61840099</v>
      </c>
      <c r="F49" s="25" t="s">
        <v>1469</v>
      </c>
      <c r="G49" s="11"/>
      <c r="H49" s="10" t="s">
        <v>1470</v>
      </c>
      <c r="I49" s="11" t="s">
        <v>25</v>
      </c>
      <c r="J49" s="10" t="s">
        <v>1471</v>
      </c>
      <c r="K49" s="10" t="s">
        <v>1471</v>
      </c>
      <c r="L49" s="11" t="s">
        <v>29</v>
      </c>
      <c r="M49" s="11" t="s">
        <v>29</v>
      </c>
      <c r="N49" s="12"/>
      <c r="O49" s="78"/>
      <c r="P49" s="13">
        <v>86.4</v>
      </c>
      <c r="Q49" s="80">
        <v>153.6</v>
      </c>
      <c r="R49" s="13">
        <f t="shared" si="5"/>
        <v>36.62109375</v>
      </c>
      <c r="S49" s="72" t="str">
        <f t="shared" si="4"/>
        <v>Obesidad Grado 2</v>
      </c>
      <c r="T49" s="84">
        <v>16</v>
      </c>
      <c r="U49" s="14" t="str">
        <f t="shared" si="6"/>
        <v>Riesgo</v>
      </c>
      <c r="V49" s="11" t="s">
        <v>1472</v>
      </c>
      <c r="W49" s="11"/>
      <c r="X49" s="32">
        <v>42758</v>
      </c>
    </row>
    <row r="50" spans="1:26" s="14" customFormat="1" x14ac:dyDescent="0.25">
      <c r="A50" s="10" t="s">
        <v>672</v>
      </c>
      <c r="B50" s="10" t="s">
        <v>673</v>
      </c>
      <c r="C50" s="64">
        <v>18</v>
      </c>
      <c r="D50" s="64">
        <v>60960534</v>
      </c>
      <c r="E50" s="11" t="s">
        <v>25</v>
      </c>
      <c r="F50" s="69" t="s">
        <v>29</v>
      </c>
      <c r="G50" s="11" t="s">
        <v>674</v>
      </c>
      <c r="H50" s="10" t="s">
        <v>669</v>
      </c>
      <c r="I50" s="11" t="s">
        <v>25</v>
      </c>
      <c r="J50" s="11" t="s">
        <v>287</v>
      </c>
      <c r="K50" s="10" t="s">
        <v>670</v>
      </c>
      <c r="L50" s="11" t="s">
        <v>29</v>
      </c>
      <c r="M50" s="11" t="s">
        <v>29</v>
      </c>
      <c r="N50" s="12"/>
      <c r="O50" s="78"/>
      <c r="P50" s="13">
        <v>89</v>
      </c>
      <c r="Q50" s="80">
        <v>165.2</v>
      </c>
      <c r="R50" s="13">
        <f t="shared" si="5"/>
        <v>32.611435841213826</v>
      </c>
      <c r="S50" s="72" t="str">
        <f t="shared" si="4"/>
        <v>Obesidad Grado 1</v>
      </c>
      <c r="T50" s="84">
        <v>16</v>
      </c>
      <c r="U50" s="14" t="str">
        <f t="shared" si="6"/>
        <v>Riesgo</v>
      </c>
      <c r="V50" s="11" t="s">
        <v>675</v>
      </c>
      <c r="W50" s="11"/>
      <c r="X50" s="32" t="s">
        <v>686</v>
      </c>
    </row>
    <row r="51" spans="1:26" s="14" customFormat="1" x14ac:dyDescent="0.25">
      <c r="A51" s="10" t="s">
        <v>1276</v>
      </c>
      <c r="B51" s="10" t="s">
        <v>1277</v>
      </c>
      <c r="C51" s="64">
        <v>19</v>
      </c>
      <c r="D51" s="64" t="s">
        <v>1278</v>
      </c>
      <c r="E51" s="11" t="s">
        <v>25</v>
      </c>
      <c r="F51" s="69" t="s">
        <v>29</v>
      </c>
      <c r="G51" s="11" t="s">
        <v>1279</v>
      </c>
      <c r="H51" s="10" t="s">
        <v>1275</v>
      </c>
      <c r="I51" s="11" t="s">
        <v>25</v>
      </c>
      <c r="J51" s="11" t="s">
        <v>116</v>
      </c>
      <c r="K51" s="10" t="s">
        <v>116</v>
      </c>
      <c r="L51" s="11" t="s">
        <v>29</v>
      </c>
      <c r="M51" s="11" t="s">
        <v>29</v>
      </c>
      <c r="N51" s="12"/>
      <c r="O51" s="78"/>
      <c r="P51" s="13">
        <v>81</v>
      </c>
      <c r="Q51" s="80">
        <v>155.5</v>
      </c>
      <c r="R51" s="13">
        <f t="shared" si="5"/>
        <v>33.498412960990898</v>
      </c>
      <c r="S51" s="72" t="str">
        <f t="shared" si="4"/>
        <v>Obesidad Grado 1</v>
      </c>
      <c r="T51" s="84">
        <v>34</v>
      </c>
      <c r="U51" s="14" t="str">
        <f t="shared" si="6"/>
        <v>Riesgo</v>
      </c>
      <c r="V51" s="11" t="s">
        <v>240</v>
      </c>
      <c r="W51" s="11"/>
      <c r="X51" s="32">
        <v>42751</v>
      </c>
    </row>
    <row r="52" spans="1:26" s="14" customFormat="1" x14ac:dyDescent="0.25">
      <c r="A52" s="10" t="s">
        <v>1364</v>
      </c>
      <c r="B52" s="10" t="s">
        <v>388</v>
      </c>
      <c r="C52" s="64">
        <v>22</v>
      </c>
      <c r="D52" s="64">
        <v>89538501</v>
      </c>
      <c r="E52" s="11" t="s">
        <v>25</v>
      </c>
      <c r="F52" s="25" t="s">
        <v>1365</v>
      </c>
      <c r="G52" s="11" t="s">
        <v>1366</v>
      </c>
      <c r="H52" s="10" t="s">
        <v>1367</v>
      </c>
      <c r="I52" s="11" t="s">
        <v>29</v>
      </c>
      <c r="J52" s="11"/>
      <c r="K52" s="10"/>
      <c r="L52" s="11" t="s">
        <v>29</v>
      </c>
      <c r="M52" s="11" t="s">
        <v>29</v>
      </c>
      <c r="N52" s="12"/>
      <c r="O52" s="78"/>
      <c r="P52" s="13">
        <v>73.400000000000006</v>
      </c>
      <c r="Q52" s="80">
        <v>155.11000000000001</v>
      </c>
      <c r="R52" s="13">
        <f t="shared" si="5"/>
        <v>30.508191530476299</v>
      </c>
      <c r="S52" s="72" t="str">
        <f t="shared" si="4"/>
        <v>Obesidad Grado 1</v>
      </c>
      <c r="T52" s="84">
        <v>14</v>
      </c>
      <c r="U52" s="14" t="str">
        <f t="shared" si="6"/>
        <v>No riesgo</v>
      </c>
      <c r="V52" s="11" t="s">
        <v>272</v>
      </c>
      <c r="W52" s="11"/>
      <c r="X52" s="32"/>
    </row>
    <row r="53" spans="1:26" s="14" customFormat="1" x14ac:dyDescent="0.25">
      <c r="A53" s="10" t="s">
        <v>1794</v>
      </c>
      <c r="B53" s="10" t="s">
        <v>437</v>
      </c>
      <c r="C53" s="65">
        <v>45</v>
      </c>
      <c r="D53" s="65">
        <v>71585427</v>
      </c>
      <c r="E53" s="10" t="s">
        <v>25</v>
      </c>
      <c r="F53" s="69" t="s">
        <v>29</v>
      </c>
      <c r="G53" s="10" t="s">
        <v>29</v>
      </c>
      <c r="H53" s="10" t="s">
        <v>1792</v>
      </c>
      <c r="I53" s="10" t="s">
        <v>25</v>
      </c>
      <c r="J53" s="10" t="s">
        <v>116</v>
      </c>
      <c r="K53" s="10" t="s">
        <v>116</v>
      </c>
      <c r="L53" s="10" t="s">
        <v>29</v>
      </c>
      <c r="M53" s="10" t="s">
        <v>29</v>
      </c>
      <c r="N53" s="10"/>
      <c r="O53" s="66"/>
      <c r="P53" s="65">
        <v>87.5</v>
      </c>
      <c r="Q53" s="65">
        <v>157.19999999999999</v>
      </c>
      <c r="R53" s="65">
        <f t="shared" si="5"/>
        <v>35.408128249454521</v>
      </c>
      <c r="S53" s="69" t="str">
        <f t="shared" si="4"/>
        <v>Obesidad Grado 2</v>
      </c>
      <c r="T53" s="84">
        <v>21</v>
      </c>
      <c r="U53" s="10" t="str">
        <f t="shared" si="6"/>
        <v>Riesgo</v>
      </c>
      <c r="V53" s="10" t="s">
        <v>124</v>
      </c>
      <c r="W53" s="10"/>
      <c r="X53" s="10">
        <v>42949</v>
      </c>
      <c r="Y53" s="10"/>
      <c r="Z53" s="10"/>
    </row>
    <row r="54" spans="1:26" s="14" customFormat="1" x14ac:dyDescent="0.25">
      <c r="A54" s="10" t="s">
        <v>1368</v>
      </c>
      <c r="B54" s="10" t="s">
        <v>1369</v>
      </c>
      <c r="C54" s="64">
        <v>40</v>
      </c>
      <c r="D54" s="64">
        <v>60036559</v>
      </c>
      <c r="E54" s="11" t="s">
        <v>25</v>
      </c>
      <c r="F54" s="25" t="s">
        <v>1370</v>
      </c>
      <c r="G54" s="11" t="s">
        <v>1371</v>
      </c>
      <c r="H54" s="10" t="s">
        <v>1372</v>
      </c>
      <c r="I54" s="11" t="s">
        <v>25</v>
      </c>
      <c r="J54" s="11" t="s">
        <v>122</v>
      </c>
      <c r="K54" s="10" t="s">
        <v>122</v>
      </c>
      <c r="L54" s="11" t="s">
        <v>29</v>
      </c>
      <c r="M54" s="11" t="s">
        <v>29</v>
      </c>
      <c r="N54" s="12"/>
      <c r="O54" s="78"/>
      <c r="P54" s="13">
        <v>96.8</v>
      </c>
      <c r="Q54" s="80">
        <v>160.1</v>
      </c>
      <c r="R54" s="13">
        <f t="shared" si="5"/>
        <v>37.765278649625998</v>
      </c>
      <c r="S54" s="72" t="str">
        <f t="shared" si="4"/>
        <v>Obesidad Grado 2</v>
      </c>
      <c r="T54" s="84">
        <v>20</v>
      </c>
      <c r="U54" s="14" t="str">
        <f t="shared" si="6"/>
        <v>Riesgo</v>
      </c>
      <c r="V54" s="11" t="s">
        <v>1373</v>
      </c>
      <c r="W54" s="11"/>
      <c r="X54" s="32"/>
    </row>
    <row r="55" spans="1:26" s="14" customFormat="1" x14ac:dyDescent="0.25">
      <c r="A55" s="10" t="s">
        <v>123</v>
      </c>
      <c r="B55" s="10" t="s">
        <v>24</v>
      </c>
      <c r="C55" s="64">
        <v>27</v>
      </c>
      <c r="D55" s="64">
        <v>61089125</v>
      </c>
      <c r="E55" s="11" t="s">
        <v>25</v>
      </c>
      <c r="F55" s="70" t="s">
        <v>26</v>
      </c>
      <c r="G55" s="10" t="s">
        <v>519</v>
      </c>
      <c r="H55" s="10" t="s">
        <v>520</v>
      </c>
      <c r="I55" s="11" t="s">
        <v>29</v>
      </c>
      <c r="J55" s="11" t="s">
        <v>287</v>
      </c>
      <c r="K55" s="11" t="s">
        <v>287</v>
      </c>
      <c r="L55" s="11" t="s">
        <v>29</v>
      </c>
      <c r="M55" s="11" t="s">
        <v>29</v>
      </c>
      <c r="N55" s="12">
        <v>56.5</v>
      </c>
      <c r="O55" s="78">
        <v>158</v>
      </c>
      <c r="P55" s="13">
        <v>58.3</v>
      </c>
      <c r="Q55" s="13">
        <v>162</v>
      </c>
      <c r="R55" s="13">
        <f t="shared" si="5"/>
        <v>22.214601432708424</v>
      </c>
      <c r="S55" s="72" t="str">
        <f t="shared" si="4"/>
        <v>Peso Normal</v>
      </c>
      <c r="T55" s="84">
        <v>32</v>
      </c>
      <c r="U55" s="14" t="str">
        <f t="shared" si="6"/>
        <v>Riesgo</v>
      </c>
      <c r="V55" s="11" t="s">
        <v>124</v>
      </c>
      <c r="W55" s="11"/>
      <c r="X55" s="32" t="s">
        <v>125</v>
      </c>
    </row>
    <row r="56" spans="1:26" s="14" customFormat="1" x14ac:dyDescent="0.25">
      <c r="A56" s="10" t="s">
        <v>1782</v>
      </c>
      <c r="B56" s="10" t="s">
        <v>1783</v>
      </c>
      <c r="C56" s="65">
        <v>36</v>
      </c>
      <c r="D56" s="65">
        <v>85890406</v>
      </c>
      <c r="E56" s="10" t="s">
        <v>25</v>
      </c>
      <c r="F56" s="69" t="s">
        <v>29</v>
      </c>
      <c r="G56" s="10" t="s">
        <v>29</v>
      </c>
      <c r="H56" s="10" t="s">
        <v>1784</v>
      </c>
      <c r="I56" s="10" t="s">
        <v>25</v>
      </c>
      <c r="J56" s="10" t="s">
        <v>340</v>
      </c>
      <c r="K56" s="10" t="s">
        <v>340</v>
      </c>
      <c r="L56" s="10" t="s">
        <v>29</v>
      </c>
      <c r="M56" s="10" t="s">
        <v>29</v>
      </c>
      <c r="N56" s="10"/>
      <c r="O56" s="66"/>
      <c r="P56" s="65">
        <v>85</v>
      </c>
      <c r="Q56" s="65">
        <v>154</v>
      </c>
      <c r="R56" s="65">
        <f t="shared" si="5"/>
        <v>35.840782594029349</v>
      </c>
      <c r="S56" s="69" t="str">
        <f t="shared" si="4"/>
        <v>Obesidad Grado 2</v>
      </c>
      <c r="T56" s="84">
        <v>16</v>
      </c>
      <c r="U56" s="10" t="str">
        <f t="shared" si="6"/>
        <v>Riesgo</v>
      </c>
      <c r="V56" s="10" t="s">
        <v>1785</v>
      </c>
      <c r="W56" s="10"/>
      <c r="X56" s="10">
        <v>42980</v>
      </c>
      <c r="Y56" s="10"/>
      <c r="Z56" s="10"/>
    </row>
    <row r="57" spans="1:26" s="14" customFormat="1" x14ac:dyDescent="0.25">
      <c r="A57" s="10" t="s">
        <v>1782</v>
      </c>
      <c r="B57" s="10" t="s">
        <v>1786</v>
      </c>
      <c r="C57" s="65">
        <v>39</v>
      </c>
      <c r="D57" s="65">
        <v>85276352</v>
      </c>
      <c r="E57" s="10" t="s">
        <v>25</v>
      </c>
      <c r="F57" s="69" t="s">
        <v>29</v>
      </c>
      <c r="G57" s="10" t="s">
        <v>29</v>
      </c>
      <c r="H57" s="10" t="s">
        <v>1784</v>
      </c>
      <c r="I57" s="10" t="s">
        <v>25</v>
      </c>
      <c r="J57" s="10" t="s">
        <v>340</v>
      </c>
      <c r="K57" s="10" t="s">
        <v>340</v>
      </c>
      <c r="L57" s="10" t="s">
        <v>29</v>
      </c>
      <c r="M57" s="10" t="s">
        <v>29</v>
      </c>
      <c r="N57" s="10"/>
      <c r="O57" s="66"/>
      <c r="P57" s="65">
        <v>85</v>
      </c>
      <c r="Q57" s="65">
        <v>162</v>
      </c>
      <c r="R57" s="65">
        <f t="shared" si="5"/>
        <v>32.38835543362292</v>
      </c>
      <c r="S57" s="69" t="str">
        <f t="shared" si="4"/>
        <v>Obesidad Grado 1</v>
      </c>
      <c r="T57" s="84">
        <v>20</v>
      </c>
      <c r="U57" s="10" t="str">
        <f t="shared" si="6"/>
        <v>Riesgo</v>
      </c>
      <c r="V57" s="10" t="s">
        <v>1785</v>
      </c>
      <c r="W57" s="10"/>
      <c r="X57" s="10">
        <v>42980</v>
      </c>
      <c r="Y57" s="10"/>
      <c r="Z57" s="10"/>
    </row>
    <row r="58" spans="1:26" s="14" customFormat="1" x14ac:dyDescent="0.25">
      <c r="A58" s="10" t="s">
        <v>828</v>
      </c>
      <c r="B58" s="10" t="s">
        <v>195</v>
      </c>
      <c r="C58" s="64">
        <v>45</v>
      </c>
      <c r="D58" s="64">
        <v>62909302</v>
      </c>
      <c r="E58" s="11" t="s">
        <v>25</v>
      </c>
      <c r="F58" s="25" t="s">
        <v>829</v>
      </c>
      <c r="G58" s="11" t="s">
        <v>830</v>
      </c>
      <c r="H58" s="10" t="s">
        <v>831</v>
      </c>
      <c r="I58" s="11" t="s">
        <v>25</v>
      </c>
      <c r="J58" s="10" t="s">
        <v>679</v>
      </c>
      <c r="K58" s="10" t="s">
        <v>679</v>
      </c>
      <c r="L58" s="11" t="s">
        <v>29</v>
      </c>
      <c r="M58" s="11" t="s">
        <v>29</v>
      </c>
      <c r="N58" s="12"/>
      <c r="O58" s="78"/>
      <c r="P58" s="13">
        <v>87.5</v>
      </c>
      <c r="Q58" s="80">
        <v>158.5</v>
      </c>
      <c r="R58" s="13">
        <f t="shared" si="5"/>
        <v>34.829682850859299</v>
      </c>
      <c r="S58" s="72" t="str">
        <f t="shared" si="4"/>
        <v>Obesidad Grado 1</v>
      </c>
      <c r="T58" s="84">
        <v>21</v>
      </c>
      <c r="U58" s="14" t="str">
        <f t="shared" si="6"/>
        <v>Riesgo</v>
      </c>
      <c r="V58" s="11" t="s">
        <v>832</v>
      </c>
      <c r="W58" s="11"/>
      <c r="X58" s="32">
        <v>42856</v>
      </c>
    </row>
    <row r="59" spans="1:26" s="14" customFormat="1" x14ac:dyDescent="0.25">
      <c r="A59" s="10" t="s">
        <v>712</v>
      </c>
      <c r="B59" s="10" t="s">
        <v>436</v>
      </c>
      <c r="C59" s="64">
        <v>47</v>
      </c>
      <c r="D59" s="64" t="s">
        <v>687</v>
      </c>
      <c r="E59" s="11" t="s">
        <v>25</v>
      </c>
      <c r="F59" s="69" t="s">
        <v>29</v>
      </c>
      <c r="G59" s="11" t="s">
        <v>29</v>
      </c>
      <c r="H59" s="10" t="s">
        <v>688</v>
      </c>
      <c r="I59" s="11" t="s">
        <v>25</v>
      </c>
      <c r="J59" s="11" t="s">
        <v>1426</v>
      </c>
      <c r="K59" s="10" t="s">
        <v>689</v>
      </c>
      <c r="L59" s="11" t="s">
        <v>29</v>
      </c>
      <c r="M59" s="11" t="s">
        <v>29</v>
      </c>
      <c r="N59" s="12"/>
      <c r="O59" s="78"/>
      <c r="P59" s="13">
        <v>74.5</v>
      </c>
      <c r="Q59" s="80">
        <v>142.5</v>
      </c>
      <c r="R59" s="13">
        <f t="shared" si="5"/>
        <v>36.688211757463833</v>
      </c>
      <c r="S59" s="72" t="str">
        <f t="shared" si="4"/>
        <v>Obesidad Grado 2</v>
      </c>
      <c r="T59" s="84">
        <v>16</v>
      </c>
      <c r="U59" s="14" t="str">
        <f t="shared" si="6"/>
        <v>Riesgo</v>
      </c>
      <c r="V59" s="11" t="s">
        <v>179</v>
      </c>
      <c r="W59" s="11"/>
      <c r="X59" s="32" t="s">
        <v>686</v>
      </c>
    </row>
    <row r="60" spans="1:26" s="14" customFormat="1" x14ac:dyDescent="0.25">
      <c r="A60" s="10" t="s">
        <v>1557</v>
      </c>
      <c r="B60" s="10" t="s">
        <v>1558</v>
      </c>
      <c r="C60" s="64">
        <v>34</v>
      </c>
      <c r="D60" s="64">
        <v>86388784</v>
      </c>
      <c r="E60" s="11" t="s">
        <v>25</v>
      </c>
      <c r="F60" s="69" t="s">
        <v>29</v>
      </c>
      <c r="G60" s="11" t="s">
        <v>29</v>
      </c>
      <c r="H60" s="10" t="s">
        <v>1559</v>
      </c>
      <c r="I60" s="11" t="s">
        <v>25</v>
      </c>
      <c r="J60" s="11" t="s">
        <v>300</v>
      </c>
      <c r="K60" s="10" t="s">
        <v>300</v>
      </c>
      <c r="L60" s="11" t="s">
        <v>29</v>
      </c>
      <c r="M60" s="11" t="s">
        <v>29</v>
      </c>
      <c r="N60" s="12"/>
      <c r="O60" s="78"/>
      <c r="P60" s="13">
        <v>70.3</v>
      </c>
      <c r="Q60" s="80">
        <v>163.30000000000001</v>
      </c>
      <c r="R60" s="13">
        <f t="shared" si="5"/>
        <v>26.362279215911567</v>
      </c>
      <c r="S60" s="72" t="str">
        <f t="shared" si="4"/>
        <v>Sobrepeso</v>
      </c>
      <c r="T60" s="84">
        <v>17</v>
      </c>
      <c r="U60" s="14" t="str">
        <f t="shared" si="6"/>
        <v>Riesgo</v>
      </c>
      <c r="V60" s="11" t="s">
        <v>1560</v>
      </c>
      <c r="W60" s="11"/>
      <c r="X60" s="32" t="s">
        <v>1535</v>
      </c>
    </row>
    <row r="61" spans="1:26" s="14" customFormat="1" x14ac:dyDescent="0.25">
      <c r="A61" s="10" t="s">
        <v>1048</v>
      </c>
      <c r="B61" s="10" t="s">
        <v>1049</v>
      </c>
      <c r="C61" s="64">
        <v>65</v>
      </c>
      <c r="D61" s="64">
        <v>60142425</v>
      </c>
      <c r="E61" s="11" t="s">
        <v>25</v>
      </c>
      <c r="F61" s="25" t="s">
        <v>1056</v>
      </c>
      <c r="G61" s="11" t="s">
        <v>1057</v>
      </c>
      <c r="H61" s="10" t="s">
        <v>1058</v>
      </c>
      <c r="I61" s="11" t="s">
        <v>25</v>
      </c>
      <c r="J61" s="11" t="s">
        <v>748</v>
      </c>
      <c r="K61" s="10" t="s">
        <v>31</v>
      </c>
      <c r="L61" s="11" t="s">
        <v>29</v>
      </c>
      <c r="M61" s="11" t="s">
        <v>29</v>
      </c>
      <c r="N61" s="12"/>
      <c r="O61" s="78"/>
      <c r="P61" s="13">
        <v>100.9</v>
      </c>
      <c r="Q61" s="80">
        <v>157</v>
      </c>
      <c r="R61" s="13">
        <f t="shared" si="5"/>
        <v>40.934723518195462</v>
      </c>
      <c r="S61" s="72" t="str">
        <f t="shared" si="4"/>
        <v>Obesidad Grado 3</v>
      </c>
      <c r="T61" s="84">
        <v>14</v>
      </c>
      <c r="U61" s="14" t="str">
        <f t="shared" si="6"/>
        <v>No riesgo</v>
      </c>
      <c r="V61" s="11" t="s">
        <v>1059</v>
      </c>
      <c r="W61" s="11"/>
      <c r="X61" s="32">
        <v>42747</v>
      </c>
    </row>
    <row r="62" spans="1:26" s="14" customFormat="1" x14ac:dyDescent="0.25">
      <c r="A62" s="10" t="s">
        <v>1213</v>
      </c>
      <c r="B62" s="10" t="s">
        <v>1214</v>
      </c>
      <c r="C62" s="64">
        <v>54</v>
      </c>
      <c r="D62" s="64">
        <v>88158949</v>
      </c>
      <c r="E62" s="11" t="s">
        <v>25</v>
      </c>
      <c r="F62" s="25" t="s">
        <v>1215</v>
      </c>
      <c r="G62" s="11" t="s">
        <v>1216</v>
      </c>
      <c r="H62" s="10" t="s">
        <v>1217</v>
      </c>
      <c r="I62" s="11" t="s">
        <v>29</v>
      </c>
      <c r="J62" s="11" t="s">
        <v>122</v>
      </c>
      <c r="K62" s="10" t="s">
        <v>280</v>
      </c>
      <c r="L62" s="11" t="s">
        <v>29</v>
      </c>
      <c r="M62" s="11" t="s">
        <v>29</v>
      </c>
      <c r="N62" s="12"/>
      <c r="O62" s="78"/>
      <c r="P62" s="13">
        <v>79.400000000000006</v>
      </c>
      <c r="Q62" s="80">
        <v>160</v>
      </c>
      <c r="R62" s="13">
        <f t="shared" si="5"/>
        <v>31.015624999999996</v>
      </c>
      <c r="S62" s="72" t="str">
        <f t="shared" ref="S62:S88" si="7">+IF(R62&lt;18.5,"Bajo peso",IF(R62&lt;=24.9,"Peso Normal",IF(R62&lt;=29.9,"Sobrepeso",IF(R62&lt;=34.9,"Obesidad Grado 1",IF(R62&lt;=39.9,"Obesidad Grado 2",IF(R62&gt;=40,"Obesidad Grado 3","Nunca se da el caso"))))))</f>
        <v>Obesidad Grado 1</v>
      </c>
      <c r="T62" s="84">
        <v>15</v>
      </c>
      <c r="U62" s="14" t="str">
        <f t="shared" si="6"/>
        <v>Riesgo</v>
      </c>
      <c r="V62" s="11" t="s">
        <v>283</v>
      </c>
      <c r="W62" s="11"/>
      <c r="X62" s="32">
        <v>42751</v>
      </c>
    </row>
    <row r="63" spans="1:26" s="14" customFormat="1" x14ac:dyDescent="0.25">
      <c r="A63" s="10" t="s">
        <v>293</v>
      </c>
      <c r="B63" s="10" t="s">
        <v>294</v>
      </c>
      <c r="C63" s="64">
        <v>42</v>
      </c>
      <c r="D63" s="64">
        <v>70482139</v>
      </c>
      <c r="E63" s="11" t="s">
        <v>521</v>
      </c>
      <c r="F63" s="69"/>
      <c r="G63" s="11" t="s">
        <v>29</v>
      </c>
      <c r="H63" s="10" t="s">
        <v>295</v>
      </c>
      <c r="I63" s="11" t="s">
        <v>29</v>
      </c>
      <c r="J63" s="11" t="s">
        <v>121</v>
      </c>
      <c r="K63" s="10" t="s">
        <v>121</v>
      </c>
      <c r="L63" s="11" t="s">
        <v>29</v>
      </c>
      <c r="M63" s="11" t="s">
        <v>29</v>
      </c>
      <c r="N63" s="12"/>
      <c r="O63" s="78"/>
      <c r="P63" s="13">
        <v>95.9</v>
      </c>
      <c r="Q63" s="80">
        <v>159.9</v>
      </c>
      <c r="R63" s="13">
        <f t="shared" si="5"/>
        <v>37.507807608022681</v>
      </c>
      <c r="S63" s="72" t="str">
        <f t="shared" si="7"/>
        <v>Obesidad Grado 2</v>
      </c>
      <c r="T63" s="84">
        <v>23</v>
      </c>
      <c r="U63" s="14" t="str">
        <f t="shared" si="6"/>
        <v>Riesgo</v>
      </c>
      <c r="V63" s="11" t="s">
        <v>296</v>
      </c>
      <c r="W63" s="11"/>
      <c r="X63" s="32"/>
    </row>
    <row r="64" spans="1:26" s="14" customFormat="1" x14ac:dyDescent="0.25">
      <c r="A64" s="10" t="s">
        <v>278</v>
      </c>
      <c r="B64" s="10" t="s">
        <v>341</v>
      </c>
      <c r="C64" s="64">
        <v>41</v>
      </c>
      <c r="D64" s="64">
        <v>60157652</v>
      </c>
      <c r="E64" s="11" t="s">
        <v>25</v>
      </c>
      <c r="F64" s="25" t="s">
        <v>279</v>
      </c>
      <c r="G64" s="11" t="s">
        <v>522</v>
      </c>
      <c r="H64" s="10" t="s">
        <v>523</v>
      </c>
      <c r="I64" s="11" t="s">
        <v>25</v>
      </c>
      <c r="J64" s="11" t="s">
        <v>280</v>
      </c>
      <c r="K64" s="10" t="s">
        <v>280</v>
      </c>
      <c r="L64" s="11" t="s">
        <v>29</v>
      </c>
      <c r="M64" s="11" t="s">
        <v>29</v>
      </c>
      <c r="N64" s="12"/>
      <c r="O64" s="78"/>
      <c r="P64" s="13">
        <v>82.2</v>
      </c>
      <c r="Q64" s="80">
        <v>155.19999999999999</v>
      </c>
      <c r="R64" s="13">
        <f t="shared" si="5"/>
        <v>34.126235519183773</v>
      </c>
      <c r="S64" s="72" t="str">
        <f t="shared" si="7"/>
        <v>Obesidad Grado 1</v>
      </c>
      <c r="T64" s="84">
        <v>15</v>
      </c>
      <c r="U64" s="14" t="str">
        <f t="shared" si="6"/>
        <v>Riesgo</v>
      </c>
      <c r="V64" s="11" t="s">
        <v>124</v>
      </c>
      <c r="W64" s="11"/>
      <c r="X64" s="32"/>
    </row>
    <row r="65" spans="1:26" s="14" customFormat="1" x14ac:dyDescent="0.25">
      <c r="A65" s="10" t="s">
        <v>394</v>
      </c>
      <c r="B65" s="10" t="s">
        <v>253</v>
      </c>
      <c r="C65" s="64">
        <v>36</v>
      </c>
      <c r="D65" s="64">
        <v>71699250</v>
      </c>
      <c r="E65" s="11" t="s">
        <v>25</v>
      </c>
      <c r="F65" s="25" t="s">
        <v>256</v>
      </c>
      <c r="G65" s="11" t="s">
        <v>524</v>
      </c>
      <c r="H65" s="10" t="s">
        <v>525</v>
      </c>
      <c r="I65" s="11" t="s">
        <v>29</v>
      </c>
      <c r="J65" s="11" t="s">
        <v>50</v>
      </c>
      <c r="K65" s="10" t="s">
        <v>50</v>
      </c>
      <c r="L65" s="11" t="s">
        <v>29</v>
      </c>
      <c r="M65" s="11" t="s">
        <v>29</v>
      </c>
      <c r="N65" s="12"/>
      <c r="O65" s="78"/>
      <c r="P65" s="13">
        <v>94.9</v>
      </c>
      <c r="Q65" s="80">
        <v>154</v>
      </c>
      <c r="R65" s="13">
        <f t="shared" si="5"/>
        <v>40.015179625569239</v>
      </c>
      <c r="S65" s="72" t="str">
        <f t="shared" si="7"/>
        <v>Obesidad Grado 3</v>
      </c>
      <c r="T65" s="84">
        <v>21</v>
      </c>
      <c r="U65" s="14" t="str">
        <f t="shared" si="6"/>
        <v>Riesgo</v>
      </c>
      <c r="V65" s="11" t="s">
        <v>225</v>
      </c>
      <c r="W65" s="11"/>
      <c r="X65" s="32"/>
    </row>
    <row r="66" spans="1:26" s="14" customFormat="1" x14ac:dyDescent="0.25">
      <c r="A66" s="10" t="s">
        <v>394</v>
      </c>
      <c r="B66" s="10" t="s">
        <v>983</v>
      </c>
      <c r="C66" s="64">
        <v>35</v>
      </c>
      <c r="D66" s="64">
        <v>60090080</v>
      </c>
      <c r="E66" s="11" t="s">
        <v>25</v>
      </c>
      <c r="F66" s="69" t="s">
        <v>29</v>
      </c>
      <c r="G66" s="11" t="s">
        <v>984</v>
      </c>
      <c r="H66" s="10" t="s">
        <v>985</v>
      </c>
      <c r="I66" s="11" t="s">
        <v>29</v>
      </c>
      <c r="J66" s="11" t="s">
        <v>158</v>
      </c>
      <c r="K66" s="10" t="s">
        <v>158</v>
      </c>
      <c r="L66" s="11" t="s">
        <v>29</v>
      </c>
      <c r="M66" s="11" t="s">
        <v>29</v>
      </c>
      <c r="N66" s="12"/>
      <c r="O66" s="78"/>
      <c r="P66" s="13">
        <v>89.1</v>
      </c>
      <c r="Q66" s="80">
        <v>168</v>
      </c>
      <c r="R66" s="13">
        <f t="shared" si="5"/>
        <v>31.56887755102041</v>
      </c>
      <c r="S66" s="72" t="str">
        <f t="shared" si="7"/>
        <v>Obesidad Grado 1</v>
      </c>
      <c r="T66" s="84">
        <v>15</v>
      </c>
      <c r="U66" s="14" t="str">
        <f t="shared" si="6"/>
        <v>Riesgo</v>
      </c>
      <c r="V66" s="11" t="s">
        <v>124</v>
      </c>
      <c r="W66" s="11"/>
      <c r="X66" s="32">
        <v>42744</v>
      </c>
    </row>
    <row r="67" spans="1:26" s="14" customFormat="1" x14ac:dyDescent="0.25">
      <c r="A67" s="10" t="s">
        <v>1561</v>
      </c>
      <c r="B67" s="10" t="s">
        <v>1562</v>
      </c>
      <c r="C67" s="64">
        <v>29</v>
      </c>
      <c r="D67" s="64">
        <v>71512933</v>
      </c>
      <c r="E67" s="11" t="s">
        <v>25</v>
      </c>
      <c r="F67" s="69" t="s">
        <v>29</v>
      </c>
      <c r="G67" s="11" t="s">
        <v>1563</v>
      </c>
      <c r="H67" s="10" t="s">
        <v>1564</v>
      </c>
      <c r="I67" s="11" t="s">
        <v>25</v>
      </c>
      <c r="J67" s="11" t="s">
        <v>251</v>
      </c>
      <c r="K67" s="10" t="s">
        <v>251</v>
      </c>
      <c r="L67" s="11" t="s">
        <v>29</v>
      </c>
      <c r="M67" s="11" t="s">
        <v>29</v>
      </c>
      <c r="N67" s="12"/>
      <c r="O67" s="78"/>
      <c r="P67" s="13">
        <v>75.8</v>
      </c>
      <c r="Q67" s="80">
        <v>164.3</v>
      </c>
      <c r="R67" s="13">
        <f t="shared" si="5"/>
        <v>28.079804434164156</v>
      </c>
      <c r="S67" s="72" t="str">
        <f t="shared" si="7"/>
        <v>Sobrepeso</v>
      </c>
      <c r="T67" s="84">
        <v>17</v>
      </c>
      <c r="U67" s="14" t="str">
        <f t="shared" si="6"/>
        <v>Riesgo</v>
      </c>
      <c r="V67" s="11" t="s">
        <v>1565</v>
      </c>
      <c r="W67" s="11"/>
      <c r="X67" s="32" t="s">
        <v>1535</v>
      </c>
    </row>
    <row r="68" spans="1:26" s="14" customFormat="1" x14ac:dyDescent="0.25">
      <c r="A68" s="10" t="s">
        <v>403</v>
      </c>
      <c r="B68" s="10" t="s">
        <v>113</v>
      </c>
      <c r="C68" s="64">
        <v>32</v>
      </c>
      <c r="D68" s="64">
        <v>85561275</v>
      </c>
      <c r="E68" s="11" t="s">
        <v>25</v>
      </c>
      <c r="F68" s="24" t="s">
        <v>29</v>
      </c>
      <c r="G68" s="10" t="s">
        <v>526</v>
      </c>
      <c r="H68" s="10" t="s">
        <v>527</v>
      </c>
      <c r="I68" s="11" t="s">
        <v>29</v>
      </c>
      <c r="J68" s="11" t="s">
        <v>112</v>
      </c>
      <c r="K68" s="14" t="s">
        <v>112</v>
      </c>
      <c r="L68" s="10" t="s">
        <v>29</v>
      </c>
      <c r="M68" s="10" t="s">
        <v>29</v>
      </c>
      <c r="N68" s="12"/>
      <c r="O68" s="78"/>
      <c r="P68" s="13">
        <v>74</v>
      </c>
      <c r="Q68" s="80">
        <v>160.5</v>
      </c>
      <c r="R68" s="13">
        <f t="shared" ref="R68:R99" si="8">(P68)/((Q68/100)*(Q68/100))</f>
        <v>28.726429285430072</v>
      </c>
      <c r="S68" s="72" t="str">
        <f t="shared" si="7"/>
        <v>Sobrepeso</v>
      </c>
      <c r="T68" s="84">
        <v>20</v>
      </c>
      <c r="U68" s="14" t="str">
        <f t="shared" si="6"/>
        <v>Riesgo</v>
      </c>
      <c r="V68" s="14" t="s">
        <v>184</v>
      </c>
      <c r="X68" s="31"/>
    </row>
    <row r="69" spans="1:26" s="14" customFormat="1" ht="13.9" customHeight="1" x14ac:dyDescent="0.25">
      <c r="A69" s="10" t="s">
        <v>1054</v>
      </c>
      <c r="B69" s="10" t="s">
        <v>1055</v>
      </c>
      <c r="C69" s="64">
        <v>52</v>
      </c>
      <c r="D69" s="64">
        <v>62816977</v>
      </c>
      <c r="E69" s="11" t="s">
        <v>25</v>
      </c>
      <c r="F69" s="69" t="s">
        <v>29</v>
      </c>
      <c r="G69" s="11" t="s">
        <v>1050</v>
      </c>
      <c r="H69" s="10" t="s">
        <v>1051</v>
      </c>
      <c r="I69" s="11" t="s">
        <v>25</v>
      </c>
      <c r="J69" s="11" t="s">
        <v>1052</v>
      </c>
      <c r="K69" s="10" t="s">
        <v>1052</v>
      </c>
      <c r="L69" s="11" t="s">
        <v>29</v>
      </c>
      <c r="M69" s="11" t="s">
        <v>29</v>
      </c>
      <c r="N69" s="12"/>
      <c r="O69" s="78"/>
      <c r="P69" s="13">
        <v>80.2</v>
      </c>
      <c r="Q69" s="80">
        <v>152.30000000000001</v>
      </c>
      <c r="R69" s="13">
        <f t="shared" si="8"/>
        <v>34.575985038341827</v>
      </c>
      <c r="S69" s="72" t="str">
        <f t="shared" si="7"/>
        <v>Obesidad Grado 1</v>
      </c>
      <c r="T69" s="84">
        <v>14</v>
      </c>
      <c r="U69" s="14" t="str">
        <f t="shared" si="6"/>
        <v>No riesgo</v>
      </c>
      <c r="V69" s="11" t="s">
        <v>1053</v>
      </c>
      <c r="W69" s="11"/>
      <c r="X69" s="32">
        <v>42747</v>
      </c>
    </row>
    <row r="70" spans="1:26" s="14" customFormat="1" x14ac:dyDescent="0.25">
      <c r="A70" s="10" t="s">
        <v>762</v>
      </c>
      <c r="B70" s="10" t="s">
        <v>763</v>
      </c>
      <c r="C70" s="64">
        <v>58</v>
      </c>
      <c r="D70" s="64">
        <v>83459737</v>
      </c>
      <c r="E70" s="11" t="s">
        <v>25</v>
      </c>
      <c r="F70" s="69" t="s">
        <v>29</v>
      </c>
      <c r="G70" s="11" t="s">
        <v>29</v>
      </c>
      <c r="H70" s="10" t="s">
        <v>764</v>
      </c>
      <c r="I70" s="11" t="s">
        <v>25</v>
      </c>
      <c r="J70" s="11" t="s">
        <v>748</v>
      </c>
      <c r="K70" s="10" t="s">
        <v>280</v>
      </c>
      <c r="L70" s="11" t="s">
        <v>29</v>
      </c>
      <c r="M70" s="11" t="s">
        <v>29</v>
      </c>
      <c r="N70" s="12"/>
      <c r="O70" s="78"/>
      <c r="P70" s="13">
        <v>66.400000000000006</v>
      </c>
      <c r="Q70" s="80">
        <v>146.5</v>
      </c>
      <c r="R70" s="13">
        <f t="shared" si="8"/>
        <v>30.938042376731236</v>
      </c>
      <c r="S70" s="72" t="str">
        <f t="shared" si="7"/>
        <v>Obesidad Grado 1</v>
      </c>
      <c r="T70" s="84">
        <v>14</v>
      </c>
      <c r="U70" s="14" t="str">
        <f t="shared" si="6"/>
        <v>No riesgo</v>
      </c>
      <c r="V70" s="11" t="s">
        <v>765</v>
      </c>
      <c r="W70" s="11"/>
      <c r="X70" s="32" t="s">
        <v>704</v>
      </c>
    </row>
    <row r="71" spans="1:26" s="14" customFormat="1" x14ac:dyDescent="0.25">
      <c r="A71" s="10" t="s">
        <v>1362</v>
      </c>
      <c r="B71" s="10" t="s">
        <v>1363</v>
      </c>
      <c r="C71" s="64">
        <v>55</v>
      </c>
      <c r="D71" s="64">
        <v>84685222</v>
      </c>
      <c r="E71" s="11" t="s">
        <v>1442</v>
      </c>
      <c r="F71" s="69"/>
      <c r="G71" s="11"/>
      <c r="H71" s="10" t="s">
        <v>1443</v>
      </c>
      <c r="I71" s="11" t="s">
        <v>25</v>
      </c>
      <c r="J71" s="11" t="s">
        <v>803</v>
      </c>
      <c r="K71" s="10" t="s">
        <v>803</v>
      </c>
      <c r="L71" s="11" t="s">
        <v>29</v>
      </c>
      <c r="M71" s="11" t="s">
        <v>29</v>
      </c>
      <c r="N71" s="12"/>
      <c r="O71" s="78"/>
      <c r="P71" s="13">
        <v>79</v>
      </c>
      <c r="Q71" s="80">
        <v>149.9</v>
      </c>
      <c r="R71" s="13">
        <f t="shared" si="8"/>
        <v>35.157972782388605</v>
      </c>
      <c r="S71" s="72" t="str">
        <f t="shared" si="7"/>
        <v>Obesidad Grado 2</v>
      </c>
      <c r="T71" s="84">
        <v>17</v>
      </c>
      <c r="U71" s="14" t="str">
        <f t="shared" si="6"/>
        <v>Riesgo</v>
      </c>
      <c r="V71" s="11" t="s">
        <v>128</v>
      </c>
      <c r="W71" s="11"/>
      <c r="X71" s="32">
        <v>42758</v>
      </c>
    </row>
    <row r="72" spans="1:26" s="14" customFormat="1" x14ac:dyDescent="0.25">
      <c r="A72" s="10" t="s">
        <v>192</v>
      </c>
      <c r="B72" s="10" t="s">
        <v>193</v>
      </c>
      <c r="C72" s="64">
        <v>33</v>
      </c>
      <c r="D72" s="64">
        <v>84870148</v>
      </c>
      <c r="E72" s="11" t="s">
        <v>25</v>
      </c>
      <c r="F72" s="24" t="s">
        <v>29</v>
      </c>
      <c r="G72" s="10" t="s">
        <v>528</v>
      </c>
      <c r="H72" s="10" t="s">
        <v>529</v>
      </c>
      <c r="I72" s="11" t="s">
        <v>25</v>
      </c>
      <c r="J72" s="11" t="s">
        <v>199</v>
      </c>
      <c r="K72" s="10" t="s">
        <v>199</v>
      </c>
      <c r="L72" s="10" t="s">
        <v>29</v>
      </c>
      <c r="M72" s="10" t="s">
        <v>29</v>
      </c>
      <c r="N72" s="12"/>
      <c r="O72" s="78"/>
      <c r="P72" s="13">
        <v>95.9</v>
      </c>
      <c r="Q72" s="80">
        <v>152.6</v>
      </c>
      <c r="R72" s="13">
        <f t="shared" si="8"/>
        <v>41.182199670542403</v>
      </c>
      <c r="S72" s="72" t="str">
        <f t="shared" si="7"/>
        <v>Obesidad Grado 3</v>
      </c>
      <c r="T72" s="84">
        <v>21</v>
      </c>
      <c r="U72" s="14" t="str">
        <f t="shared" si="6"/>
        <v>Riesgo</v>
      </c>
      <c r="V72" s="14" t="s">
        <v>200</v>
      </c>
      <c r="X72" s="31"/>
    </row>
    <row r="73" spans="1:26" s="14" customFormat="1" x14ac:dyDescent="0.25">
      <c r="A73" s="10" t="s">
        <v>1789</v>
      </c>
      <c r="B73" s="10" t="s">
        <v>1790</v>
      </c>
      <c r="C73" s="65">
        <v>47</v>
      </c>
      <c r="D73" s="65" t="s">
        <v>1791</v>
      </c>
      <c r="E73" s="10" t="s">
        <v>25</v>
      </c>
      <c r="F73" s="69" t="s">
        <v>29</v>
      </c>
      <c r="G73" s="10" t="s">
        <v>29</v>
      </c>
      <c r="H73" s="10" t="s">
        <v>1792</v>
      </c>
      <c r="I73" s="10" t="s">
        <v>25</v>
      </c>
      <c r="J73" s="10" t="s">
        <v>116</v>
      </c>
      <c r="K73" s="10" t="s">
        <v>116</v>
      </c>
      <c r="L73" s="10" t="s">
        <v>29</v>
      </c>
      <c r="M73" s="10" t="s">
        <v>29</v>
      </c>
      <c r="N73" s="10"/>
      <c r="O73" s="66"/>
      <c r="P73" s="65">
        <v>85.3</v>
      </c>
      <c r="Q73" s="65">
        <v>147.5</v>
      </c>
      <c r="R73" s="65">
        <f t="shared" si="8"/>
        <v>39.207124389543232</v>
      </c>
      <c r="S73" s="69" t="str">
        <f t="shared" si="7"/>
        <v>Obesidad Grado 2</v>
      </c>
      <c r="T73" s="84">
        <v>19</v>
      </c>
      <c r="U73" s="10" t="str">
        <f t="shared" si="6"/>
        <v>Riesgo</v>
      </c>
      <c r="V73" s="10" t="s">
        <v>1793</v>
      </c>
      <c r="W73" s="10"/>
      <c r="X73" s="10">
        <v>42949</v>
      </c>
      <c r="Y73" s="10"/>
      <c r="Z73" s="10"/>
    </row>
    <row r="74" spans="1:26" s="14" customFormat="1" x14ac:dyDescent="0.25">
      <c r="A74" s="10" t="s">
        <v>833</v>
      </c>
      <c r="B74" s="10" t="s">
        <v>834</v>
      </c>
      <c r="C74" s="64">
        <v>44</v>
      </c>
      <c r="D74" s="64">
        <v>61229508</v>
      </c>
      <c r="E74" s="11" t="s">
        <v>25</v>
      </c>
      <c r="F74" s="25" t="s">
        <v>835</v>
      </c>
      <c r="G74" s="11" t="s">
        <v>836</v>
      </c>
      <c r="H74" s="10" t="s">
        <v>837</v>
      </c>
      <c r="I74" s="11" t="s">
        <v>25</v>
      </c>
      <c r="J74" s="10" t="s">
        <v>679</v>
      </c>
      <c r="K74" s="10" t="s">
        <v>825</v>
      </c>
      <c r="L74" s="11" t="s">
        <v>29</v>
      </c>
      <c r="M74" s="11" t="s">
        <v>29</v>
      </c>
      <c r="N74" s="12"/>
      <c r="O74" s="78"/>
      <c r="P74" s="13">
        <v>68.3</v>
      </c>
      <c r="Q74" s="80">
        <v>152</v>
      </c>
      <c r="R74" s="13">
        <f t="shared" si="8"/>
        <v>29.561980609418281</v>
      </c>
      <c r="S74" s="72" t="str">
        <f t="shared" si="7"/>
        <v>Sobrepeso</v>
      </c>
      <c r="T74" s="84">
        <v>27</v>
      </c>
      <c r="U74" s="14" t="str">
        <f t="shared" si="6"/>
        <v>Riesgo</v>
      </c>
      <c r="V74" s="11" t="s">
        <v>304</v>
      </c>
      <c r="W74" s="11"/>
      <c r="X74" s="32">
        <v>42856</v>
      </c>
    </row>
    <row r="75" spans="1:26" s="14" customFormat="1" x14ac:dyDescent="0.25">
      <c r="A75" s="10" t="s">
        <v>308</v>
      </c>
      <c r="B75" s="10" t="s">
        <v>309</v>
      </c>
      <c r="C75" s="64">
        <v>39</v>
      </c>
      <c r="D75" s="64">
        <v>88159308</v>
      </c>
      <c r="E75" s="11" t="s">
        <v>25</v>
      </c>
      <c r="F75" s="25" t="s">
        <v>310</v>
      </c>
      <c r="G75" s="10" t="s">
        <v>530</v>
      </c>
      <c r="H75" s="10" t="s">
        <v>531</v>
      </c>
      <c r="I75" s="11" t="s">
        <v>25</v>
      </c>
      <c r="J75" s="11" t="s">
        <v>112</v>
      </c>
      <c r="K75" s="10" t="s">
        <v>112</v>
      </c>
      <c r="L75" s="11" t="s">
        <v>29</v>
      </c>
      <c r="M75" s="11" t="s">
        <v>29</v>
      </c>
      <c r="N75" s="12"/>
      <c r="O75" s="78"/>
      <c r="P75" s="13">
        <v>68.599999999999994</v>
      </c>
      <c r="Q75" s="80">
        <v>154.69999999999999</v>
      </c>
      <c r="R75" s="13">
        <f t="shared" si="8"/>
        <v>28.664441759996727</v>
      </c>
      <c r="S75" s="72" t="str">
        <f t="shared" si="7"/>
        <v>Sobrepeso</v>
      </c>
      <c r="T75" s="84">
        <v>16</v>
      </c>
      <c r="U75" s="14" t="str">
        <f t="shared" si="6"/>
        <v>Riesgo</v>
      </c>
      <c r="V75" s="11" t="s">
        <v>311</v>
      </c>
      <c r="W75" s="11"/>
      <c r="X75" s="32"/>
    </row>
    <row r="76" spans="1:26" s="14" customFormat="1" x14ac:dyDescent="0.25">
      <c r="A76" s="10" t="s">
        <v>926</v>
      </c>
      <c r="B76" s="10" t="s">
        <v>847</v>
      </c>
      <c r="C76" s="64">
        <v>53</v>
      </c>
      <c r="D76" s="64" t="s">
        <v>927</v>
      </c>
      <c r="E76" s="11" t="s">
        <v>25</v>
      </c>
      <c r="F76" s="25" t="s">
        <v>928</v>
      </c>
      <c r="G76" s="11" t="s">
        <v>929</v>
      </c>
      <c r="H76" s="10" t="s">
        <v>930</v>
      </c>
      <c r="I76" s="11" t="s">
        <v>25</v>
      </c>
      <c r="J76" s="11" t="s">
        <v>144</v>
      </c>
      <c r="K76" s="10" t="s">
        <v>144</v>
      </c>
      <c r="L76" s="11" t="s">
        <v>29</v>
      </c>
      <c r="M76" s="11" t="s">
        <v>29</v>
      </c>
      <c r="N76" s="12"/>
      <c r="O76" s="78"/>
      <c r="P76" s="13">
        <v>96.7</v>
      </c>
      <c r="Q76" s="80">
        <v>158.5</v>
      </c>
      <c r="R76" s="13">
        <f t="shared" si="8"/>
        <v>38.491775219178223</v>
      </c>
      <c r="S76" s="72" t="str">
        <f t="shared" si="7"/>
        <v>Obesidad Grado 2</v>
      </c>
      <c r="T76" s="84">
        <v>15</v>
      </c>
      <c r="U76" s="14" t="str">
        <f t="shared" si="6"/>
        <v>Riesgo</v>
      </c>
      <c r="V76" s="11" t="s">
        <v>931</v>
      </c>
      <c r="W76" s="11"/>
      <c r="X76" s="32">
        <v>42744</v>
      </c>
    </row>
    <row r="77" spans="1:26" s="14" customFormat="1" x14ac:dyDescent="0.25">
      <c r="A77" s="10" t="s">
        <v>85</v>
      </c>
      <c r="B77" s="10" t="s">
        <v>142</v>
      </c>
      <c r="C77" s="64">
        <v>47</v>
      </c>
      <c r="D77" s="64">
        <v>60676052</v>
      </c>
      <c r="E77" s="11" t="s">
        <v>25</v>
      </c>
      <c r="F77" s="25" t="s">
        <v>442</v>
      </c>
      <c r="G77" s="11" t="s">
        <v>532</v>
      </c>
      <c r="H77" s="10" t="s">
        <v>533</v>
      </c>
      <c r="I77" s="11" t="s">
        <v>29</v>
      </c>
      <c r="J77" s="11" t="s">
        <v>199</v>
      </c>
      <c r="K77" s="10" t="s">
        <v>199</v>
      </c>
      <c r="L77" s="11" t="s">
        <v>29</v>
      </c>
      <c r="M77" s="11" t="s">
        <v>29</v>
      </c>
      <c r="N77" s="12"/>
      <c r="O77" s="78"/>
      <c r="P77" s="13">
        <v>96.7</v>
      </c>
      <c r="Q77" s="80">
        <v>153.69999999999999</v>
      </c>
      <c r="R77" s="13">
        <f t="shared" si="8"/>
        <v>40.933486682224505</v>
      </c>
      <c r="S77" s="72" t="str">
        <f t="shared" si="7"/>
        <v>Obesidad Grado 3</v>
      </c>
      <c r="T77" s="84">
        <v>16</v>
      </c>
      <c r="U77" s="14" t="str">
        <f t="shared" si="6"/>
        <v>Riesgo</v>
      </c>
      <c r="V77" s="11" t="s">
        <v>128</v>
      </c>
      <c r="W77" s="11"/>
      <c r="X77" s="32" t="s">
        <v>443</v>
      </c>
    </row>
    <row r="78" spans="1:26" s="14" customFormat="1" x14ac:dyDescent="0.25">
      <c r="A78" s="10" t="s">
        <v>817</v>
      </c>
      <c r="B78" s="10" t="s">
        <v>818</v>
      </c>
      <c r="C78" s="64">
        <v>18</v>
      </c>
      <c r="D78" s="64">
        <v>85237959</v>
      </c>
      <c r="E78" s="11" t="s">
        <v>25</v>
      </c>
      <c r="F78" s="69" t="s">
        <v>29</v>
      </c>
      <c r="G78" s="11" t="s">
        <v>839</v>
      </c>
      <c r="H78" s="10" t="s">
        <v>819</v>
      </c>
      <c r="I78" s="11" t="s">
        <v>25</v>
      </c>
      <c r="J78" s="11" t="s">
        <v>315</v>
      </c>
      <c r="K78" s="10" t="s">
        <v>315</v>
      </c>
      <c r="L78" s="11" t="s">
        <v>29</v>
      </c>
      <c r="M78" s="11" t="s">
        <v>29</v>
      </c>
      <c r="N78" s="12"/>
      <c r="O78" s="78"/>
      <c r="P78" s="13">
        <v>110.2</v>
      </c>
      <c r="Q78" s="80">
        <v>158</v>
      </c>
      <c r="R78" s="13">
        <f t="shared" si="8"/>
        <v>44.143566736099977</v>
      </c>
      <c r="S78" s="72" t="str">
        <f t="shared" si="7"/>
        <v>Obesidad Grado 3</v>
      </c>
      <c r="T78" s="84">
        <v>14</v>
      </c>
      <c r="U78" s="14" t="str">
        <f t="shared" ref="U78:U109" si="9">+IF(T78&gt;14,"Riesgo","No riesgo")</f>
        <v>No riesgo</v>
      </c>
      <c r="V78" s="11" t="s">
        <v>304</v>
      </c>
      <c r="W78" s="11"/>
      <c r="X78" s="32">
        <v>42856</v>
      </c>
    </row>
    <row r="79" spans="1:26" s="14" customFormat="1" x14ac:dyDescent="0.25">
      <c r="A79" s="10" t="s">
        <v>148</v>
      </c>
      <c r="B79" s="10" t="s">
        <v>62</v>
      </c>
      <c r="C79" s="64">
        <v>33</v>
      </c>
      <c r="D79" s="64">
        <v>71033880</v>
      </c>
      <c r="E79" s="11" t="s">
        <v>25</v>
      </c>
      <c r="F79" s="71" t="s">
        <v>149</v>
      </c>
      <c r="G79" s="10" t="s">
        <v>534</v>
      </c>
      <c r="H79" s="10" t="s">
        <v>535</v>
      </c>
      <c r="I79" s="11" t="s">
        <v>25</v>
      </c>
      <c r="J79" s="11" t="s">
        <v>748</v>
      </c>
      <c r="K79" s="10" t="s">
        <v>75</v>
      </c>
      <c r="L79" s="11" t="s">
        <v>29</v>
      </c>
      <c r="M79" s="11" t="s">
        <v>29</v>
      </c>
      <c r="N79" s="12">
        <v>126</v>
      </c>
      <c r="O79" s="78">
        <v>165</v>
      </c>
      <c r="P79" s="13">
        <v>128.5</v>
      </c>
      <c r="Q79" s="80">
        <v>165.9</v>
      </c>
      <c r="R79" s="13">
        <f t="shared" si="8"/>
        <v>46.688546699991754</v>
      </c>
      <c r="S79" s="72" t="str">
        <f t="shared" si="7"/>
        <v>Obesidad Grado 3</v>
      </c>
      <c r="T79" s="84">
        <v>14</v>
      </c>
      <c r="U79" s="14" t="str">
        <f t="shared" si="9"/>
        <v>No riesgo</v>
      </c>
      <c r="X79" s="31"/>
      <c r="Z79" s="14" t="s">
        <v>63</v>
      </c>
    </row>
    <row r="80" spans="1:26" s="14" customFormat="1" x14ac:dyDescent="0.25">
      <c r="A80" s="10" t="s">
        <v>1776</v>
      </c>
      <c r="B80" s="10" t="s">
        <v>331</v>
      </c>
      <c r="C80" s="65">
        <v>27</v>
      </c>
      <c r="D80" s="65">
        <v>83722031</v>
      </c>
      <c r="E80" s="10" t="s">
        <v>25</v>
      </c>
      <c r="F80" s="69"/>
      <c r="G80" s="10" t="s">
        <v>25</v>
      </c>
      <c r="H80" s="10" t="s">
        <v>1777</v>
      </c>
      <c r="I80" s="10" t="s">
        <v>25</v>
      </c>
      <c r="J80" s="10" t="s">
        <v>224</v>
      </c>
      <c r="K80" s="10" t="s">
        <v>224</v>
      </c>
      <c r="L80" s="10" t="s">
        <v>29</v>
      </c>
      <c r="M80" s="10" t="s">
        <v>29</v>
      </c>
      <c r="N80" s="10"/>
      <c r="O80" s="66"/>
      <c r="P80" s="65">
        <v>144.80000000000001</v>
      </c>
      <c r="Q80" s="65">
        <v>169</v>
      </c>
      <c r="R80" s="65">
        <f t="shared" si="8"/>
        <v>50.698504954308333</v>
      </c>
      <c r="S80" s="69" t="str">
        <f t="shared" si="7"/>
        <v>Obesidad Grado 3</v>
      </c>
      <c r="T80" s="84">
        <v>21</v>
      </c>
      <c r="U80" s="10" t="str">
        <f t="shared" si="9"/>
        <v>Riesgo</v>
      </c>
      <c r="V80" s="10" t="s">
        <v>1778</v>
      </c>
      <c r="W80" s="10"/>
      <c r="X80" s="10">
        <v>42980</v>
      </c>
      <c r="Y80" s="10"/>
      <c r="Z80" s="10"/>
    </row>
    <row r="81" spans="1:26" s="14" customFormat="1" x14ac:dyDescent="0.25">
      <c r="A81" s="10" t="s">
        <v>1798</v>
      </c>
      <c r="B81" s="10" t="s">
        <v>1799</v>
      </c>
      <c r="C81" s="65"/>
      <c r="D81" s="65">
        <v>86391700</v>
      </c>
      <c r="E81" s="10" t="s">
        <v>25</v>
      </c>
      <c r="F81" s="69" t="s">
        <v>29</v>
      </c>
      <c r="G81" s="10" t="s">
        <v>29</v>
      </c>
      <c r="H81" s="10" t="s">
        <v>1797</v>
      </c>
      <c r="I81" s="10" t="s">
        <v>25</v>
      </c>
      <c r="J81" s="10" t="s">
        <v>116</v>
      </c>
      <c r="K81" s="10" t="s">
        <v>116</v>
      </c>
      <c r="L81" s="10" t="s">
        <v>29</v>
      </c>
      <c r="M81" s="10" t="s">
        <v>29</v>
      </c>
      <c r="N81" s="10"/>
      <c r="O81" s="66"/>
      <c r="P81" s="65">
        <v>77.5</v>
      </c>
      <c r="Q81" s="65">
        <v>155.4</v>
      </c>
      <c r="R81" s="65">
        <f t="shared" si="8"/>
        <v>32.09221355939502</v>
      </c>
      <c r="S81" s="69" t="str">
        <f t="shared" si="7"/>
        <v>Obesidad Grado 1</v>
      </c>
      <c r="T81" s="84">
        <v>17</v>
      </c>
      <c r="U81" s="10" t="str">
        <f t="shared" si="9"/>
        <v>Riesgo</v>
      </c>
      <c r="V81" s="10" t="s">
        <v>304</v>
      </c>
      <c r="W81" s="10"/>
      <c r="X81" s="10">
        <v>42949</v>
      </c>
      <c r="Y81" s="10"/>
      <c r="Z81" s="10"/>
    </row>
    <row r="82" spans="1:26" s="14" customFormat="1" x14ac:dyDescent="0.25">
      <c r="A82" s="10" t="s">
        <v>1265</v>
      </c>
      <c r="B82" s="10" t="s">
        <v>389</v>
      </c>
      <c r="C82" s="64">
        <v>26</v>
      </c>
      <c r="D82" s="64" t="s">
        <v>1266</v>
      </c>
      <c r="E82" s="11" t="s">
        <v>25</v>
      </c>
      <c r="F82" s="25" t="s">
        <v>1267</v>
      </c>
      <c r="G82" s="11" t="s">
        <v>1268</v>
      </c>
      <c r="H82" s="10" t="s">
        <v>1269</v>
      </c>
      <c r="I82" s="11" t="s">
        <v>25</v>
      </c>
      <c r="J82" s="11" t="s">
        <v>199</v>
      </c>
      <c r="K82" s="10" t="s">
        <v>199</v>
      </c>
      <c r="L82" s="11" t="s">
        <v>29</v>
      </c>
      <c r="M82" s="11" t="s">
        <v>29</v>
      </c>
      <c r="N82" s="12"/>
      <c r="O82" s="78"/>
      <c r="P82" s="13">
        <v>81.599999999999994</v>
      </c>
      <c r="Q82" s="80">
        <v>155</v>
      </c>
      <c r="R82" s="13">
        <f t="shared" si="8"/>
        <v>33.964620187304881</v>
      </c>
      <c r="S82" s="72" t="str">
        <f t="shared" si="7"/>
        <v>Obesidad Grado 1</v>
      </c>
      <c r="T82" s="84">
        <v>18</v>
      </c>
      <c r="U82" s="14" t="str">
        <f t="shared" si="9"/>
        <v>Riesgo</v>
      </c>
      <c r="V82" s="11" t="s">
        <v>304</v>
      </c>
      <c r="W82" s="11"/>
      <c r="X82" s="32">
        <v>42751</v>
      </c>
    </row>
    <row r="83" spans="1:26" s="14" customFormat="1" x14ac:dyDescent="0.25">
      <c r="A83" s="10" t="s">
        <v>1001</v>
      </c>
      <c r="B83" s="10" t="s">
        <v>997</v>
      </c>
      <c r="C83" s="64">
        <v>48</v>
      </c>
      <c r="D83" s="64">
        <v>70173963</v>
      </c>
      <c r="E83" s="11" t="s">
        <v>25</v>
      </c>
      <c r="F83" s="69" t="s">
        <v>29</v>
      </c>
      <c r="G83" s="11" t="s">
        <v>1000</v>
      </c>
      <c r="H83" s="10" t="s">
        <v>1002</v>
      </c>
      <c r="I83" s="11" t="s">
        <v>25</v>
      </c>
      <c r="J83" s="11" t="s">
        <v>996</v>
      </c>
      <c r="K83" s="10" t="s">
        <v>996</v>
      </c>
      <c r="L83" s="11" t="s">
        <v>29</v>
      </c>
      <c r="M83" s="11" t="s">
        <v>29</v>
      </c>
      <c r="N83" s="12"/>
      <c r="O83" s="78"/>
      <c r="P83" s="13">
        <v>111</v>
      </c>
      <c r="Q83" s="80">
        <v>163</v>
      </c>
      <c r="R83" s="13">
        <f t="shared" si="8"/>
        <v>41.778011968835862</v>
      </c>
      <c r="S83" s="72" t="str">
        <f t="shared" si="7"/>
        <v>Obesidad Grado 3</v>
      </c>
      <c r="T83" s="84">
        <v>24</v>
      </c>
      <c r="U83" s="14" t="str">
        <f t="shared" si="9"/>
        <v>Riesgo</v>
      </c>
      <c r="V83" s="11" t="s">
        <v>240</v>
      </c>
      <c r="W83" s="11"/>
      <c r="X83" s="32">
        <v>42747</v>
      </c>
    </row>
    <row r="84" spans="1:26" s="14" customFormat="1" x14ac:dyDescent="0.25">
      <c r="A84" s="10" t="s">
        <v>717</v>
      </c>
      <c r="B84" s="10" t="s">
        <v>718</v>
      </c>
      <c r="C84" s="64">
        <v>47</v>
      </c>
      <c r="D84" s="64">
        <v>84468960</v>
      </c>
      <c r="E84" s="11" t="s">
        <v>29</v>
      </c>
      <c r="F84" s="69" t="s">
        <v>29</v>
      </c>
      <c r="G84" s="11" t="s">
        <v>29</v>
      </c>
      <c r="H84" s="10" t="s">
        <v>719</v>
      </c>
      <c r="I84" s="11" t="s">
        <v>25</v>
      </c>
      <c r="J84" s="11" t="s">
        <v>684</v>
      </c>
      <c r="K84" s="10" t="s">
        <v>121</v>
      </c>
      <c r="L84" s="11" t="s">
        <v>29</v>
      </c>
      <c r="M84" s="11" t="s">
        <v>29</v>
      </c>
      <c r="N84" s="12"/>
      <c r="O84" s="78"/>
      <c r="P84" s="13">
        <v>111.5</v>
      </c>
      <c r="Q84" s="80">
        <v>156</v>
      </c>
      <c r="R84" s="13">
        <f t="shared" si="8"/>
        <v>45.816896778435236</v>
      </c>
      <c r="S84" s="72" t="str">
        <f t="shared" si="7"/>
        <v>Obesidad Grado 3</v>
      </c>
      <c r="T84" s="84">
        <v>22</v>
      </c>
      <c r="U84" s="14" t="str">
        <f t="shared" si="9"/>
        <v>Riesgo</v>
      </c>
      <c r="V84" s="11" t="s">
        <v>711</v>
      </c>
      <c r="W84" s="11"/>
      <c r="X84" s="32" t="s">
        <v>704</v>
      </c>
    </row>
    <row r="85" spans="1:26" s="14" customFormat="1" x14ac:dyDescent="0.25">
      <c r="A85" s="10" t="s">
        <v>430</v>
      </c>
      <c r="B85" s="10" t="s">
        <v>290</v>
      </c>
      <c r="C85" s="64">
        <v>27</v>
      </c>
      <c r="D85" s="64">
        <v>87478863</v>
      </c>
      <c r="E85" s="11" t="s">
        <v>25</v>
      </c>
      <c r="F85" s="25" t="s">
        <v>462</v>
      </c>
      <c r="G85" s="11" t="s">
        <v>537</v>
      </c>
      <c r="H85" s="10" t="s">
        <v>538</v>
      </c>
      <c r="I85" s="11" t="s">
        <v>25</v>
      </c>
      <c r="J85" s="11" t="s">
        <v>121</v>
      </c>
      <c r="K85" s="10" t="s">
        <v>121</v>
      </c>
      <c r="L85" s="11" t="s">
        <v>29</v>
      </c>
      <c r="M85" s="11" t="s">
        <v>29</v>
      </c>
      <c r="N85" s="12"/>
      <c r="O85" s="78"/>
      <c r="P85" s="13">
        <v>77.400000000000006</v>
      </c>
      <c r="Q85" s="80">
        <v>164.7</v>
      </c>
      <c r="R85" s="13">
        <f t="shared" si="8"/>
        <v>28.533415615741166</v>
      </c>
      <c r="S85" s="72" t="str">
        <f t="shared" si="7"/>
        <v>Sobrepeso</v>
      </c>
      <c r="T85" s="84">
        <v>18</v>
      </c>
      <c r="U85" s="14" t="str">
        <f t="shared" si="9"/>
        <v>Riesgo</v>
      </c>
      <c r="V85" s="11" t="s">
        <v>463</v>
      </c>
      <c r="W85" s="11"/>
      <c r="X85" s="32" t="s">
        <v>443</v>
      </c>
    </row>
    <row r="86" spans="1:26" s="14" customFormat="1" x14ac:dyDescent="0.25">
      <c r="A86" s="10" t="s">
        <v>536</v>
      </c>
      <c r="B86" s="10" t="s">
        <v>255</v>
      </c>
      <c r="C86" s="64">
        <v>33</v>
      </c>
      <c r="D86" s="64">
        <v>60893685</v>
      </c>
      <c r="E86" s="11" t="s">
        <v>25</v>
      </c>
      <c r="F86" s="25" t="s">
        <v>456</v>
      </c>
      <c r="G86" s="11" t="s">
        <v>540</v>
      </c>
      <c r="H86" s="10" t="s">
        <v>538</v>
      </c>
      <c r="I86" s="11" t="s">
        <v>25</v>
      </c>
      <c r="J86" s="11" t="s">
        <v>121</v>
      </c>
      <c r="K86" s="10" t="s">
        <v>121</v>
      </c>
      <c r="L86" s="11" t="s">
        <v>29</v>
      </c>
      <c r="M86" s="11" t="s">
        <v>29</v>
      </c>
      <c r="N86" s="12"/>
      <c r="O86" s="78"/>
      <c r="P86" s="13">
        <v>88.2</v>
      </c>
      <c r="Q86" s="80">
        <v>159.5</v>
      </c>
      <c r="R86" s="13">
        <f t="shared" si="8"/>
        <v>34.669470622340583</v>
      </c>
      <c r="S86" s="72" t="str">
        <f t="shared" si="7"/>
        <v>Obesidad Grado 1</v>
      </c>
      <c r="T86" s="84">
        <v>15</v>
      </c>
      <c r="U86" s="14" t="str">
        <f t="shared" si="9"/>
        <v>Riesgo</v>
      </c>
      <c r="V86" s="11" t="s">
        <v>128</v>
      </c>
      <c r="W86" s="11"/>
      <c r="X86" s="32" t="s">
        <v>443</v>
      </c>
    </row>
    <row r="87" spans="1:26" s="14" customFormat="1" x14ac:dyDescent="0.25">
      <c r="A87" s="10" t="s">
        <v>1544</v>
      </c>
      <c r="B87" s="10" t="s">
        <v>1416</v>
      </c>
      <c r="C87" s="64">
        <v>54</v>
      </c>
      <c r="D87" s="64">
        <v>83026011</v>
      </c>
      <c r="E87" s="11" t="s">
        <v>25</v>
      </c>
      <c r="F87" s="25" t="s">
        <v>1545</v>
      </c>
      <c r="G87" s="11" t="s">
        <v>1546</v>
      </c>
      <c r="H87" s="10" t="s">
        <v>1547</v>
      </c>
      <c r="I87" s="11" t="s">
        <v>25</v>
      </c>
      <c r="J87" s="11" t="s">
        <v>122</v>
      </c>
      <c r="K87" s="10" t="s">
        <v>122</v>
      </c>
      <c r="L87" s="11" t="s">
        <v>29</v>
      </c>
      <c r="M87" s="11" t="s">
        <v>29</v>
      </c>
      <c r="N87" s="12"/>
      <c r="O87" s="78"/>
      <c r="P87" s="13">
        <v>59.4</v>
      </c>
      <c r="Q87" s="80">
        <v>156.1</v>
      </c>
      <c r="R87" s="13">
        <f t="shared" si="8"/>
        <v>24.377021415254351</v>
      </c>
      <c r="S87" s="72" t="str">
        <f t="shared" si="7"/>
        <v>Peso Normal</v>
      </c>
      <c r="T87" s="84">
        <v>17</v>
      </c>
      <c r="U87" s="14" t="str">
        <f t="shared" si="9"/>
        <v>Riesgo</v>
      </c>
      <c r="V87" s="11" t="s">
        <v>1548</v>
      </c>
      <c r="W87" s="11"/>
      <c r="X87" s="32" t="s">
        <v>1535</v>
      </c>
    </row>
    <row r="88" spans="1:26" s="14" customFormat="1" x14ac:dyDescent="0.25">
      <c r="A88" s="10" t="s">
        <v>539</v>
      </c>
      <c r="B88" s="10" t="s">
        <v>64</v>
      </c>
      <c r="C88" s="64">
        <v>24</v>
      </c>
      <c r="D88" s="64">
        <v>84015638</v>
      </c>
      <c r="E88" s="11" t="s">
        <v>25</v>
      </c>
      <c r="F88" s="25" t="s">
        <v>178</v>
      </c>
      <c r="G88" s="10" t="s">
        <v>541</v>
      </c>
      <c r="H88" s="10" t="s">
        <v>542</v>
      </c>
      <c r="I88" s="11" t="s">
        <v>25</v>
      </c>
      <c r="J88" s="11" t="s">
        <v>337</v>
      </c>
      <c r="K88" s="10" t="s">
        <v>337</v>
      </c>
      <c r="L88" s="11" t="s">
        <v>29</v>
      </c>
      <c r="M88" s="11" t="s">
        <v>29</v>
      </c>
      <c r="N88" s="12">
        <v>91</v>
      </c>
      <c r="O88" s="78">
        <v>161</v>
      </c>
      <c r="P88" s="13">
        <v>92.5</v>
      </c>
      <c r="Q88" s="80">
        <v>162.5</v>
      </c>
      <c r="R88" s="13">
        <f t="shared" si="8"/>
        <v>35.029585798816569</v>
      </c>
      <c r="S88" s="72" t="str">
        <f t="shared" si="7"/>
        <v>Obesidad Grado 2</v>
      </c>
      <c r="T88" s="84">
        <v>14</v>
      </c>
      <c r="U88" s="14" t="str">
        <f t="shared" si="9"/>
        <v>No riesgo</v>
      </c>
      <c r="V88" s="14" t="s">
        <v>179</v>
      </c>
      <c r="X88" s="31"/>
    </row>
    <row r="89" spans="1:26" s="14" customFormat="1" x14ac:dyDescent="0.25">
      <c r="A89" s="10" t="s">
        <v>1486</v>
      </c>
      <c r="B89" s="10" t="s">
        <v>1487</v>
      </c>
      <c r="C89" s="64">
        <v>36</v>
      </c>
      <c r="D89" s="64">
        <v>60511326</v>
      </c>
      <c r="E89" s="11" t="s">
        <v>25</v>
      </c>
      <c r="F89" s="25" t="s">
        <v>1488</v>
      </c>
      <c r="G89" s="11" t="s">
        <v>1489</v>
      </c>
      <c r="H89" s="10" t="s">
        <v>1490</v>
      </c>
      <c r="I89" s="11" t="s">
        <v>25</v>
      </c>
      <c r="J89" s="11" t="s">
        <v>239</v>
      </c>
      <c r="K89" s="10" t="s">
        <v>239</v>
      </c>
      <c r="L89" s="11" t="s">
        <v>29</v>
      </c>
      <c r="M89" s="11" t="s">
        <v>29</v>
      </c>
      <c r="N89" s="12"/>
      <c r="O89" s="78"/>
      <c r="P89" s="13">
        <v>79.400000000000006</v>
      </c>
      <c r="Q89" s="80">
        <v>164.5</v>
      </c>
      <c r="R89" s="13">
        <f t="shared" si="8"/>
        <v>29.341931430788705</v>
      </c>
      <c r="S89" s="72" t="str">
        <f>+IF(R89&lt;18.5,"Bajo peso",IF(R89&lt;=24.9,"Peso Normal",IF(R89&lt;=29.9,"Sobrepeso",IF(R89&lt;=34.9,"Obesidad Grado I",IF(R89&lt;=39.9,"Obesidad Grado II",IF(R89&gt;=40,"Obesidad Grado 3","Nunca se da el caso"))))))</f>
        <v>Sobrepeso</v>
      </c>
      <c r="T89" s="84">
        <v>15</v>
      </c>
      <c r="U89" s="14" t="str">
        <f t="shared" si="9"/>
        <v>Riesgo</v>
      </c>
      <c r="V89" s="11" t="s">
        <v>1491</v>
      </c>
      <c r="W89" s="11"/>
      <c r="X89" s="32" t="s">
        <v>1477</v>
      </c>
    </row>
    <row r="90" spans="1:26" s="14" customFormat="1" x14ac:dyDescent="0.25">
      <c r="A90" s="10" t="s">
        <v>383</v>
      </c>
      <c r="B90" s="10" t="s">
        <v>1221</v>
      </c>
      <c r="C90" s="64">
        <v>56</v>
      </c>
      <c r="D90" s="64">
        <v>24311873</v>
      </c>
      <c r="E90" s="11" t="s">
        <v>29</v>
      </c>
      <c r="F90" s="69" t="s">
        <v>29</v>
      </c>
      <c r="G90" s="11" t="s">
        <v>29</v>
      </c>
      <c r="H90" s="10" t="s">
        <v>1222</v>
      </c>
      <c r="I90" s="11" t="s">
        <v>25</v>
      </c>
      <c r="J90" s="11" t="s">
        <v>791</v>
      </c>
      <c r="K90" s="10" t="s">
        <v>791</v>
      </c>
      <c r="L90" s="11" t="s">
        <v>29</v>
      </c>
      <c r="M90" s="11" t="s">
        <v>29</v>
      </c>
      <c r="N90" s="12"/>
      <c r="O90" s="78"/>
      <c r="P90" s="13">
        <v>62.3</v>
      </c>
      <c r="Q90" s="80">
        <v>153.6</v>
      </c>
      <c r="R90" s="13">
        <f t="shared" si="8"/>
        <v>26.406182183159721</v>
      </c>
      <c r="S90" s="72" t="str">
        <f t="shared" ref="S90:S113" si="10">+IF(R90&lt;18.5,"Bajo peso",IF(R90&lt;=24.9,"Peso Normal",IF(R90&lt;=29.9,"Sobrepeso",IF(R90&lt;=34.9,"Obesidad Grado 1",IF(R90&lt;=39.9,"Obesidad Grado 2",IF(R90&gt;=40,"Obesidad Grado 3","Nunca se da el caso"))))))</f>
        <v>Sobrepeso</v>
      </c>
      <c r="T90" s="84">
        <v>14</v>
      </c>
      <c r="U90" s="14" t="str">
        <f t="shared" si="9"/>
        <v>No riesgo</v>
      </c>
      <c r="V90" s="11" t="s">
        <v>1223</v>
      </c>
      <c r="W90" s="11"/>
      <c r="X90" s="32">
        <v>42751</v>
      </c>
    </row>
    <row r="91" spans="1:26" s="14" customFormat="1" x14ac:dyDescent="0.25">
      <c r="A91" s="10" t="s">
        <v>951</v>
      </c>
      <c r="B91" s="10" t="s">
        <v>952</v>
      </c>
      <c r="C91" s="64">
        <v>46</v>
      </c>
      <c r="D91" s="64">
        <v>89983909</v>
      </c>
      <c r="E91" s="11" t="s">
        <v>25</v>
      </c>
      <c r="F91" s="25" t="s">
        <v>953</v>
      </c>
      <c r="G91" s="11" t="s">
        <v>954</v>
      </c>
      <c r="H91" s="10" t="s">
        <v>955</v>
      </c>
      <c r="I91" s="11" t="s">
        <v>25</v>
      </c>
      <c r="J91" s="11" t="s">
        <v>121</v>
      </c>
      <c r="K91" s="10" t="s">
        <v>804</v>
      </c>
      <c r="L91" s="11" t="s">
        <v>29</v>
      </c>
      <c r="M91" s="11" t="s">
        <v>29</v>
      </c>
      <c r="N91" s="12"/>
      <c r="O91" s="78"/>
      <c r="P91" s="13">
        <v>110.7</v>
      </c>
      <c r="Q91" s="80">
        <v>162</v>
      </c>
      <c r="R91" s="13">
        <f t="shared" si="8"/>
        <v>42.181069958847729</v>
      </c>
      <c r="S91" s="72" t="str">
        <f t="shared" si="10"/>
        <v>Obesidad Grado 3</v>
      </c>
      <c r="T91" s="84">
        <v>14</v>
      </c>
      <c r="U91" s="14" t="str">
        <f t="shared" si="9"/>
        <v>No riesgo</v>
      </c>
      <c r="V91" s="11" t="s">
        <v>304</v>
      </c>
      <c r="W91" s="11"/>
      <c r="X91" s="32">
        <v>42744</v>
      </c>
    </row>
    <row r="92" spans="1:26" s="14" customFormat="1" x14ac:dyDescent="0.25">
      <c r="A92" s="10" t="s">
        <v>919</v>
      </c>
      <c r="B92" s="10" t="s">
        <v>920</v>
      </c>
      <c r="C92" s="64">
        <v>31</v>
      </c>
      <c r="D92" s="64">
        <v>85022300</v>
      </c>
      <c r="E92" s="11" t="s">
        <v>25</v>
      </c>
      <c r="F92" s="69" t="s">
        <v>29</v>
      </c>
      <c r="G92" s="28" t="s">
        <v>25</v>
      </c>
      <c r="H92" s="10" t="s">
        <v>921</v>
      </c>
      <c r="I92" s="11" t="s">
        <v>25</v>
      </c>
      <c r="J92" s="11" t="s">
        <v>300</v>
      </c>
      <c r="K92" s="10" t="s">
        <v>300</v>
      </c>
      <c r="L92" s="11" t="s">
        <v>29</v>
      </c>
      <c r="M92" s="11" t="s">
        <v>29</v>
      </c>
      <c r="N92" s="12"/>
      <c r="O92" s="78"/>
      <c r="P92" s="13">
        <v>130.80000000000001</v>
      </c>
      <c r="Q92" s="80">
        <v>163.5</v>
      </c>
      <c r="R92" s="13">
        <f t="shared" si="8"/>
        <v>48.929663608562699</v>
      </c>
      <c r="S92" s="72" t="str">
        <f t="shared" si="10"/>
        <v>Obesidad Grado 3</v>
      </c>
      <c r="T92" s="84">
        <v>16</v>
      </c>
      <c r="U92" s="14" t="str">
        <f t="shared" si="9"/>
        <v>Riesgo</v>
      </c>
      <c r="V92" s="11" t="s">
        <v>283</v>
      </c>
      <c r="W92" s="11"/>
      <c r="X92" s="32">
        <v>42744</v>
      </c>
    </row>
    <row r="93" spans="1:26" s="14" customFormat="1" x14ac:dyDescent="0.25">
      <c r="A93" s="10" t="s">
        <v>1192</v>
      </c>
      <c r="B93" s="10" t="s">
        <v>945</v>
      </c>
      <c r="C93" s="64">
        <v>41</v>
      </c>
      <c r="D93" s="64">
        <v>61644536</v>
      </c>
      <c r="E93" s="11" t="s">
        <v>25</v>
      </c>
      <c r="F93" s="69" t="s">
        <v>29</v>
      </c>
      <c r="G93" s="11" t="s">
        <v>29</v>
      </c>
      <c r="H93" s="10" t="s">
        <v>1428</v>
      </c>
      <c r="I93" s="11" t="s">
        <v>29</v>
      </c>
      <c r="J93" s="11" t="s">
        <v>1426</v>
      </c>
      <c r="K93" s="10" t="s">
        <v>689</v>
      </c>
      <c r="L93" s="11" t="s">
        <v>29</v>
      </c>
      <c r="M93" s="11" t="s">
        <v>29</v>
      </c>
      <c r="N93" s="12"/>
      <c r="O93" s="78"/>
      <c r="P93" s="13">
        <v>100.1</v>
      </c>
      <c r="Q93" s="80">
        <v>154.5</v>
      </c>
      <c r="R93" s="13">
        <f t="shared" si="8"/>
        <v>41.9350446685728</v>
      </c>
      <c r="S93" s="72" t="str">
        <f t="shared" si="10"/>
        <v>Obesidad Grado 3</v>
      </c>
      <c r="T93" s="84">
        <v>24</v>
      </c>
      <c r="U93" s="14" t="str">
        <f t="shared" si="9"/>
        <v>Riesgo</v>
      </c>
      <c r="V93" s="11" t="s">
        <v>741</v>
      </c>
      <c r="W93" s="11"/>
      <c r="X93" s="32">
        <v>42751</v>
      </c>
    </row>
    <row r="94" spans="1:26" s="14" customFormat="1" x14ac:dyDescent="0.25">
      <c r="A94" s="10" t="s">
        <v>1218</v>
      </c>
      <c r="B94" s="10" t="s">
        <v>1104</v>
      </c>
      <c r="C94" s="64">
        <v>39</v>
      </c>
      <c r="D94" s="64">
        <v>86161896</v>
      </c>
      <c r="E94" s="11" t="s">
        <v>25</v>
      </c>
      <c r="F94" s="25" t="s">
        <v>80</v>
      </c>
      <c r="G94" s="11" t="s">
        <v>1219</v>
      </c>
      <c r="H94" s="10" t="s">
        <v>1220</v>
      </c>
      <c r="I94" s="11" t="s">
        <v>25</v>
      </c>
      <c r="J94" s="11" t="s">
        <v>122</v>
      </c>
      <c r="K94" s="10" t="s">
        <v>31</v>
      </c>
      <c r="L94" s="11" t="s">
        <v>29</v>
      </c>
      <c r="M94" s="11" t="s">
        <v>29</v>
      </c>
      <c r="N94" s="12"/>
      <c r="O94" s="78"/>
      <c r="P94" s="13">
        <v>61.5</v>
      </c>
      <c r="Q94" s="80">
        <v>161.5</v>
      </c>
      <c r="R94" s="13">
        <f t="shared" si="8"/>
        <v>23.579254090425479</v>
      </c>
      <c r="S94" s="72" t="str">
        <f t="shared" si="10"/>
        <v>Peso Normal</v>
      </c>
      <c r="T94" s="84">
        <v>21</v>
      </c>
      <c r="U94" s="14" t="str">
        <f t="shared" si="9"/>
        <v>Riesgo</v>
      </c>
      <c r="V94" s="11" t="s">
        <v>283</v>
      </c>
      <c r="W94" s="11"/>
      <c r="X94" s="32">
        <v>42751</v>
      </c>
    </row>
    <row r="95" spans="1:26" s="14" customFormat="1" x14ac:dyDescent="0.25">
      <c r="A95" s="10" t="s">
        <v>1126</v>
      </c>
      <c r="B95" s="10" t="s">
        <v>1127</v>
      </c>
      <c r="C95" s="64">
        <v>46</v>
      </c>
      <c r="D95" s="64">
        <v>72737405</v>
      </c>
      <c r="E95" s="11" t="s">
        <v>25</v>
      </c>
      <c r="F95" s="69" t="s">
        <v>29</v>
      </c>
      <c r="G95" s="11" t="s">
        <v>1128</v>
      </c>
      <c r="H95" s="10" t="s">
        <v>1129</v>
      </c>
      <c r="I95" s="11" t="s">
        <v>29</v>
      </c>
      <c r="J95" s="11" t="s">
        <v>280</v>
      </c>
      <c r="K95" s="10" t="s">
        <v>280</v>
      </c>
      <c r="L95" s="11" t="s">
        <v>29</v>
      </c>
      <c r="M95" s="11" t="s">
        <v>29</v>
      </c>
      <c r="N95" s="12"/>
      <c r="O95" s="78"/>
      <c r="P95" s="13">
        <v>76.2</v>
      </c>
      <c r="Q95" s="80">
        <v>152.69999999999999</v>
      </c>
      <c r="R95" s="13">
        <f t="shared" si="8"/>
        <v>32.679612424943038</v>
      </c>
      <c r="S95" s="72" t="str">
        <f t="shared" si="10"/>
        <v>Obesidad Grado 1</v>
      </c>
      <c r="T95" s="84">
        <v>16</v>
      </c>
      <c r="U95" s="14" t="str">
        <f t="shared" si="9"/>
        <v>Riesgo</v>
      </c>
      <c r="V95" s="29" t="s">
        <v>1130</v>
      </c>
      <c r="W95" s="11"/>
      <c r="X95" s="32">
        <v>42747</v>
      </c>
    </row>
    <row r="96" spans="1:26" s="14" customFormat="1" x14ac:dyDescent="0.25">
      <c r="A96" s="10" t="s">
        <v>432</v>
      </c>
      <c r="B96" s="10" t="s">
        <v>444</v>
      </c>
      <c r="C96" s="64">
        <v>43</v>
      </c>
      <c r="D96" s="64">
        <v>71788742</v>
      </c>
      <c r="E96" s="11" t="s">
        <v>25</v>
      </c>
      <c r="F96" s="69" t="s">
        <v>29</v>
      </c>
      <c r="G96" s="11" t="s">
        <v>564</v>
      </c>
      <c r="H96" s="10" t="s">
        <v>565</v>
      </c>
      <c r="I96" s="11" t="s">
        <v>29</v>
      </c>
      <c r="J96" s="11" t="s">
        <v>121</v>
      </c>
      <c r="K96" s="10" t="s">
        <v>121</v>
      </c>
      <c r="L96" s="11" t="s">
        <v>29</v>
      </c>
      <c r="M96" s="11" t="s">
        <v>29</v>
      </c>
      <c r="N96" s="12"/>
      <c r="O96" s="78"/>
      <c r="P96" s="13">
        <v>78.2</v>
      </c>
      <c r="Q96" s="80">
        <v>158.69999999999999</v>
      </c>
      <c r="R96" s="13">
        <f t="shared" si="8"/>
        <v>31.049377642621668</v>
      </c>
      <c r="S96" s="72" t="str">
        <f t="shared" si="10"/>
        <v>Obesidad Grado 1</v>
      </c>
      <c r="T96" s="84">
        <v>14</v>
      </c>
      <c r="U96" s="14" t="str">
        <f t="shared" si="9"/>
        <v>No riesgo</v>
      </c>
      <c r="V96" s="11" t="s">
        <v>140</v>
      </c>
      <c r="W96" s="11"/>
      <c r="X96" s="32" t="s">
        <v>443</v>
      </c>
    </row>
    <row r="97" spans="1:26" s="14" customFormat="1" x14ac:dyDescent="0.25">
      <c r="A97" s="10" t="s">
        <v>67</v>
      </c>
      <c r="B97" s="10" t="s">
        <v>68</v>
      </c>
      <c r="C97" s="64">
        <v>29</v>
      </c>
      <c r="D97" s="64">
        <v>24312698</v>
      </c>
      <c r="E97" s="24">
        <v>86843091</v>
      </c>
      <c r="F97" s="25" t="s">
        <v>69</v>
      </c>
      <c r="G97" s="10" t="s">
        <v>566</v>
      </c>
      <c r="H97" s="10" t="s">
        <v>70</v>
      </c>
      <c r="I97" s="11" t="s">
        <v>25</v>
      </c>
      <c r="J97" s="11" t="s">
        <v>748</v>
      </c>
      <c r="K97" s="10" t="s">
        <v>145</v>
      </c>
      <c r="L97" s="11" t="s">
        <v>29</v>
      </c>
      <c r="M97" s="11" t="s">
        <v>29</v>
      </c>
      <c r="N97" s="12">
        <v>84</v>
      </c>
      <c r="O97" s="78">
        <v>165</v>
      </c>
      <c r="P97" s="13">
        <v>85.4</v>
      </c>
      <c r="Q97" s="80">
        <v>1.66</v>
      </c>
      <c r="R97" s="13">
        <f t="shared" si="8"/>
        <v>309914.35622006102</v>
      </c>
      <c r="S97" s="72" t="str">
        <f t="shared" si="10"/>
        <v>Obesidad Grado 3</v>
      </c>
      <c r="T97" s="84">
        <v>17</v>
      </c>
      <c r="U97" s="14" t="str">
        <f t="shared" si="9"/>
        <v>Riesgo</v>
      </c>
      <c r="X97" s="31"/>
      <c r="Z97" s="14" t="s">
        <v>71</v>
      </c>
    </row>
    <row r="98" spans="1:26" s="14" customFormat="1" x14ac:dyDescent="0.25">
      <c r="A98" s="10" t="s">
        <v>457</v>
      </c>
      <c r="B98" s="10" t="s">
        <v>458</v>
      </c>
      <c r="C98" s="64">
        <v>31</v>
      </c>
      <c r="D98" s="64">
        <v>87832311</v>
      </c>
      <c r="E98" s="11" t="s">
        <v>25</v>
      </c>
      <c r="F98" s="25" t="s">
        <v>459</v>
      </c>
      <c r="G98" s="11" t="s">
        <v>567</v>
      </c>
      <c r="H98" s="10" t="s">
        <v>460</v>
      </c>
      <c r="I98" s="11" t="s">
        <v>25</v>
      </c>
      <c r="J98" s="11" t="s">
        <v>461</v>
      </c>
      <c r="K98" s="10" t="s">
        <v>461</v>
      </c>
      <c r="L98" s="11" t="s">
        <v>29</v>
      </c>
      <c r="M98" s="11" t="s">
        <v>29</v>
      </c>
      <c r="N98" s="12"/>
      <c r="O98" s="78"/>
      <c r="P98" s="13">
        <v>78</v>
      </c>
      <c r="Q98" s="80">
        <v>162.5</v>
      </c>
      <c r="R98" s="13">
        <f t="shared" si="8"/>
        <v>29.53846153846154</v>
      </c>
      <c r="S98" s="72" t="str">
        <f t="shared" si="10"/>
        <v>Sobrepeso</v>
      </c>
      <c r="T98" s="84">
        <v>15</v>
      </c>
      <c r="U98" s="14" t="str">
        <f t="shared" si="9"/>
        <v>Riesgo</v>
      </c>
      <c r="V98" s="11" t="s">
        <v>128</v>
      </c>
      <c r="W98" s="11"/>
      <c r="X98" s="32" t="s">
        <v>443</v>
      </c>
    </row>
    <row r="99" spans="1:26" s="14" customFormat="1" x14ac:dyDescent="0.25">
      <c r="A99" s="10" t="s">
        <v>822</v>
      </c>
      <c r="B99" s="10" t="s">
        <v>823</v>
      </c>
      <c r="C99" s="64">
        <v>46</v>
      </c>
      <c r="D99" s="64">
        <v>84093949</v>
      </c>
      <c r="E99" s="11" t="s">
        <v>25</v>
      </c>
      <c r="F99" s="69" t="s">
        <v>29</v>
      </c>
      <c r="G99" s="11" t="s">
        <v>824</v>
      </c>
      <c r="H99" s="10" t="s">
        <v>840</v>
      </c>
      <c r="I99" s="11" t="s">
        <v>25</v>
      </c>
      <c r="J99" s="10" t="s">
        <v>679</v>
      </c>
      <c r="K99" s="10" t="s">
        <v>825</v>
      </c>
      <c r="L99" s="11" t="s">
        <v>29</v>
      </c>
      <c r="M99" s="11" t="s">
        <v>29</v>
      </c>
      <c r="O99" s="67"/>
      <c r="P99" s="13">
        <v>82.2</v>
      </c>
      <c r="Q99" s="13">
        <v>165</v>
      </c>
      <c r="R99" s="13">
        <f t="shared" si="8"/>
        <v>30.192837465564743</v>
      </c>
      <c r="S99" s="72" t="str">
        <f t="shared" si="10"/>
        <v>Obesidad Grado 1</v>
      </c>
      <c r="T99" s="84">
        <v>15</v>
      </c>
      <c r="U99" s="14" t="str">
        <f t="shared" si="9"/>
        <v>Riesgo</v>
      </c>
      <c r="V99" s="11" t="s">
        <v>128</v>
      </c>
      <c r="W99" s="11"/>
      <c r="X99" s="32">
        <v>42856</v>
      </c>
    </row>
    <row r="100" spans="1:26" s="14" customFormat="1" x14ac:dyDescent="0.25">
      <c r="A100" s="10" t="s">
        <v>863</v>
      </c>
      <c r="B100" s="10" t="s">
        <v>864</v>
      </c>
      <c r="C100" s="64">
        <v>30</v>
      </c>
      <c r="D100" s="64">
        <v>60416262</v>
      </c>
      <c r="E100" s="11" t="s">
        <v>25</v>
      </c>
      <c r="F100" s="25" t="s">
        <v>865</v>
      </c>
      <c r="G100" s="11" t="s">
        <v>866</v>
      </c>
      <c r="H100" s="10" t="s">
        <v>867</v>
      </c>
      <c r="I100" s="11" t="s">
        <v>25</v>
      </c>
      <c r="J100" s="10" t="s">
        <v>300</v>
      </c>
      <c r="K100" s="10" t="s">
        <v>300</v>
      </c>
      <c r="L100" s="11" t="s">
        <v>29</v>
      </c>
      <c r="M100" s="11" t="s">
        <v>29</v>
      </c>
      <c r="N100" s="12"/>
      <c r="O100" s="78"/>
      <c r="P100" s="13">
        <v>73.2</v>
      </c>
      <c r="Q100" s="80">
        <v>166.5</v>
      </c>
      <c r="R100" s="13">
        <f t="shared" ref="R100:R121" si="11">(P100)/((Q100/100)*(Q100/100))</f>
        <v>26.404783161539918</v>
      </c>
      <c r="S100" s="72" t="str">
        <f t="shared" si="10"/>
        <v>Sobrepeso</v>
      </c>
      <c r="T100" s="84">
        <v>20</v>
      </c>
      <c r="U100" s="14" t="str">
        <f t="shared" si="9"/>
        <v>Riesgo</v>
      </c>
      <c r="V100" s="11" t="s">
        <v>868</v>
      </c>
      <c r="W100" s="11"/>
      <c r="X100" s="32">
        <v>42856</v>
      </c>
    </row>
    <row r="101" spans="1:26" s="14" customFormat="1" x14ac:dyDescent="0.25">
      <c r="A101" s="10" t="s">
        <v>420</v>
      </c>
      <c r="B101" s="10" t="s">
        <v>421</v>
      </c>
      <c r="C101" s="64">
        <v>19</v>
      </c>
      <c r="D101" s="64">
        <v>62484166</v>
      </c>
      <c r="E101" s="11" t="s">
        <v>25</v>
      </c>
      <c r="F101" s="69" t="s">
        <v>29</v>
      </c>
      <c r="G101" s="11" t="s">
        <v>29</v>
      </c>
      <c r="H101" s="10" t="s">
        <v>1429</v>
      </c>
      <c r="I101" s="11" t="s">
        <v>29</v>
      </c>
      <c r="J101" s="11" t="s">
        <v>1426</v>
      </c>
      <c r="K101" s="10" t="s">
        <v>689</v>
      </c>
      <c r="L101" s="11" t="s">
        <v>29</v>
      </c>
      <c r="M101" s="11" t="s">
        <v>29</v>
      </c>
      <c r="N101" s="12"/>
      <c r="O101" s="78"/>
      <c r="P101" s="13">
        <v>77.8</v>
      </c>
      <c r="Q101" s="80">
        <v>162.6</v>
      </c>
      <c r="R101" s="13">
        <f t="shared" si="11"/>
        <v>29.426493526927892</v>
      </c>
      <c r="S101" s="72" t="str">
        <f t="shared" si="10"/>
        <v>Sobrepeso</v>
      </c>
      <c r="T101" s="84">
        <v>16</v>
      </c>
      <c r="U101" s="14" t="str">
        <f t="shared" si="9"/>
        <v>Riesgo</v>
      </c>
      <c r="V101" s="11" t="s">
        <v>140</v>
      </c>
      <c r="W101" s="11"/>
      <c r="X101" s="32" t="s">
        <v>443</v>
      </c>
    </row>
    <row r="102" spans="1:26" s="14" customFormat="1" x14ac:dyDescent="0.25">
      <c r="A102" s="10" t="s">
        <v>35</v>
      </c>
      <c r="B102" s="10" t="s">
        <v>230</v>
      </c>
      <c r="C102" s="64">
        <v>58</v>
      </c>
      <c r="D102" s="64">
        <v>60369106</v>
      </c>
      <c r="E102" s="11" t="s">
        <v>25</v>
      </c>
      <c r="F102" s="69" t="s">
        <v>29</v>
      </c>
      <c r="G102" s="11" t="s">
        <v>29</v>
      </c>
      <c r="H102" s="10" t="s">
        <v>231</v>
      </c>
      <c r="I102" s="11" t="s">
        <v>25</v>
      </c>
      <c r="J102" s="11" t="s">
        <v>287</v>
      </c>
      <c r="K102" s="10" t="s">
        <v>28</v>
      </c>
      <c r="L102" s="11" t="s">
        <v>29</v>
      </c>
      <c r="M102" s="11" t="s">
        <v>25</v>
      </c>
      <c r="N102" s="12"/>
      <c r="O102" s="78"/>
      <c r="P102" s="13">
        <v>60.8</v>
      </c>
      <c r="Q102" s="80">
        <v>154</v>
      </c>
      <c r="R102" s="13">
        <f t="shared" si="11"/>
        <v>25.636700961376285</v>
      </c>
      <c r="S102" s="72" t="str">
        <f t="shared" si="10"/>
        <v>Sobrepeso</v>
      </c>
      <c r="T102" s="84">
        <v>28</v>
      </c>
      <c r="U102" s="14" t="str">
        <f t="shared" si="9"/>
        <v>Riesgo</v>
      </c>
      <c r="V102" s="11" t="s">
        <v>232</v>
      </c>
      <c r="W102" s="11"/>
      <c r="X102" s="32"/>
      <c r="Z102" s="14" t="s">
        <v>390</v>
      </c>
    </row>
    <row r="103" spans="1:26" s="14" customFormat="1" x14ac:dyDescent="0.25">
      <c r="A103" s="10" t="s">
        <v>35</v>
      </c>
      <c r="B103" s="10" t="s">
        <v>36</v>
      </c>
      <c r="C103" s="64">
        <v>37</v>
      </c>
      <c r="D103" s="64">
        <v>60081887</v>
      </c>
      <c r="E103" s="11" t="s">
        <v>25</v>
      </c>
      <c r="F103" s="70" t="s">
        <v>37</v>
      </c>
      <c r="G103" s="10" t="s">
        <v>29</v>
      </c>
      <c r="H103" s="10" t="s">
        <v>568</v>
      </c>
      <c r="I103" s="11" t="s">
        <v>29</v>
      </c>
      <c r="J103" s="11" t="s">
        <v>34</v>
      </c>
      <c r="K103" s="10" t="s">
        <v>34</v>
      </c>
      <c r="L103" s="11" t="s">
        <v>29</v>
      </c>
      <c r="M103" s="11" t="s">
        <v>29</v>
      </c>
      <c r="N103" s="12">
        <v>69</v>
      </c>
      <c r="O103" s="78">
        <v>152</v>
      </c>
      <c r="P103" s="13">
        <v>61</v>
      </c>
      <c r="Q103" s="13">
        <v>151.1</v>
      </c>
      <c r="R103" s="13">
        <f t="shared" si="11"/>
        <v>26.71781302874443</v>
      </c>
      <c r="S103" s="72" t="str">
        <f t="shared" si="10"/>
        <v>Sobrepeso</v>
      </c>
      <c r="T103" s="84">
        <v>31</v>
      </c>
      <c r="U103" s="14" t="str">
        <f t="shared" si="9"/>
        <v>Riesgo</v>
      </c>
      <c r="V103" s="11" t="s">
        <v>128</v>
      </c>
      <c r="W103" s="11"/>
      <c r="X103" s="32" t="s">
        <v>125</v>
      </c>
    </row>
    <row r="104" spans="1:26" s="14" customFormat="1" x14ac:dyDescent="0.25">
      <c r="A104" s="10" t="s">
        <v>892</v>
      </c>
      <c r="B104" s="10" t="s">
        <v>893</v>
      </c>
      <c r="C104" s="64">
        <v>36</v>
      </c>
      <c r="D104" s="64">
        <v>61010148</v>
      </c>
      <c r="E104" s="11" t="s">
        <v>25</v>
      </c>
      <c r="F104" s="25" t="s">
        <v>894</v>
      </c>
      <c r="G104" s="11" t="s">
        <v>895</v>
      </c>
      <c r="H104" s="10" t="s">
        <v>896</v>
      </c>
      <c r="I104" s="11" t="s">
        <v>25</v>
      </c>
      <c r="J104" s="11" t="s">
        <v>66</v>
      </c>
      <c r="K104" s="10" t="s">
        <v>66</v>
      </c>
      <c r="L104" s="11" t="s">
        <v>29</v>
      </c>
      <c r="M104" s="11" t="s">
        <v>29</v>
      </c>
      <c r="N104" s="12"/>
      <c r="O104" s="78"/>
      <c r="P104" s="13">
        <v>89.8</v>
      </c>
      <c r="Q104" s="80">
        <v>157.5</v>
      </c>
      <c r="R104" s="13">
        <f t="shared" si="11"/>
        <v>36.200554295792394</v>
      </c>
      <c r="S104" s="72" t="str">
        <f t="shared" si="10"/>
        <v>Obesidad Grado 2</v>
      </c>
      <c r="T104" s="84">
        <v>29</v>
      </c>
      <c r="U104" s="14" t="str">
        <f t="shared" si="9"/>
        <v>Riesgo</v>
      </c>
      <c r="V104" s="11" t="s">
        <v>897</v>
      </c>
      <c r="W104" s="11"/>
      <c r="X104" s="32">
        <v>42856</v>
      </c>
    </row>
    <row r="105" spans="1:26" s="14" customFormat="1" x14ac:dyDescent="0.25">
      <c r="A105" s="10" t="s">
        <v>194</v>
      </c>
      <c r="B105" s="10" t="s">
        <v>195</v>
      </c>
      <c r="C105" s="64">
        <v>42</v>
      </c>
      <c r="D105" s="31">
        <v>24430438</v>
      </c>
      <c r="E105" s="24">
        <v>85103838</v>
      </c>
      <c r="F105" s="25" t="s">
        <v>196</v>
      </c>
      <c r="G105" s="10" t="s">
        <v>569</v>
      </c>
      <c r="H105" s="10" t="s">
        <v>570</v>
      </c>
      <c r="I105" s="11" t="s">
        <v>25</v>
      </c>
      <c r="J105" s="11" t="s">
        <v>748</v>
      </c>
      <c r="K105" s="10" t="s">
        <v>197</v>
      </c>
      <c r="L105" s="10" t="s">
        <v>29</v>
      </c>
      <c r="M105" s="10" t="s">
        <v>29</v>
      </c>
      <c r="N105" s="12"/>
      <c r="O105" s="78"/>
      <c r="P105" s="13">
        <v>82.8</v>
      </c>
      <c r="Q105" s="80">
        <v>163</v>
      </c>
      <c r="R105" s="13">
        <f t="shared" si="11"/>
        <v>31.164138657834318</v>
      </c>
      <c r="S105" s="72" t="str">
        <f t="shared" si="10"/>
        <v>Obesidad Grado 1</v>
      </c>
      <c r="T105" s="84">
        <v>21</v>
      </c>
      <c r="U105" s="14" t="str">
        <f t="shared" si="9"/>
        <v>Riesgo</v>
      </c>
      <c r="V105" s="14" t="s">
        <v>198</v>
      </c>
      <c r="X105" s="31"/>
    </row>
    <row r="106" spans="1:26" s="14" customFormat="1" x14ac:dyDescent="0.25">
      <c r="A106" s="10" t="s">
        <v>1773</v>
      </c>
      <c r="B106" s="10" t="s">
        <v>1774</v>
      </c>
      <c r="C106" s="65">
        <v>42</v>
      </c>
      <c r="D106" s="65">
        <v>63316341</v>
      </c>
      <c r="E106" s="10" t="s">
        <v>25</v>
      </c>
      <c r="F106" s="69" t="s">
        <v>29</v>
      </c>
      <c r="G106" s="10"/>
      <c r="H106" s="10" t="s">
        <v>1775</v>
      </c>
      <c r="I106" s="10" t="s">
        <v>25</v>
      </c>
      <c r="J106" s="10" t="s">
        <v>689</v>
      </c>
      <c r="K106" s="10" t="s">
        <v>689</v>
      </c>
      <c r="L106" s="10" t="s">
        <v>29</v>
      </c>
      <c r="M106" s="10" t="s">
        <v>29</v>
      </c>
      <c r="N106" s="10"/>
      <c r="O106" s="66"/>
      <c r="P106" s="65">
        <v>75</v>
      </c>
      <c r="Q106" s="65">
        <v>150</v>
      </c>
      <c r="R106" s="65">
        <f t="shared" si="11"/>
        <v>33.333333333333336</v>
      </c>
      <c r="S106" s="69" t="str">
        <f t="shared" si="10"/>
        <v>Obesidad Grado 1</v>
      </c>
      <c r="T106" s="84">
        <v>19</v>
      </c>
      <c r="U106" s="10" t="str">
        <f t="shared" si="9"/>
        <v>Riesgo</v>
      </c>
      <c r="V106" s="10" t="s">
        <v>1560</v>
      </c>
      <c r="W106" s="10"/>
      <c r="X106" s="10">
        <v>42980</v>
      </c>
      <c r="Y106" s="10"/>
      <c r="Z106" s="10"/>
    </row>
    <row r="107" spans="1:26" s="14" customFormat="1" x14ac:dyDescent="0.25">
      <c r="A107" s="10" t="s">
        <v>1567</v>
      </c>
      <c r="B107" s="10" t="s">
        <v>1568</v>
      </c>
      <c r="C107" s="64">
        <v>52</v>
      </c>
      <c r="D107" s="64">
        <v>62053211</v>
      </c>
      <c r="E107" s="11" t="s">
        <v>25</v>
      </c>
      <c r="F107" s="69" t="s">
        <v>29</v>
      </c>
      <c r="G107" s="11" t="s">
        <v>1569</v>
      </c>
      <c r="H107" s="10" t="s">
        <v>1570</v>
      </c>
      <c r="I107" s="11" t="s">
        <v>25</v>
      </c>
      <c r="J107" s="11" t="s">
        <v>300</v>
      </c>
      <c r="K107" s="10" t="s">
        <v>300</v>
      </c>
      <c r="L107" s="11" t="s">
        <v>29</v>
      </c>
      <c r="M107" s="11" t="s">
        <v>25</v>
      </c>
      <c r="N107" s="12"/>
      <c r="O107" s="78"/>
      <c r="P107" s="13">
        <v>88.5</v>
      </c>
      <c r="Q107" s="80">
        <v>162.30000000000001</v>
      </c>
      <c r="R107" s="13">
        <f t="shared" si="11"/>
        <v>33.597443405391303</v>
      </c>
      <c r="S107" s="72" t="str">
        <f t="shared" si="10"/>
        <v>Obesidad Grado 1</v>
      </c>
      <c r="T107" s="84">
        <v>15</v>
      </c>
      <c r="U107" s="14" t="str">
        <f t="shared" si="9"/>
        <v>Riesgo</v>
      </c>
      <c r="V107" s="11" t="s">
        <v>304</v>
      </c>
      <c r="W107" s="11"/>
      <c r="X107" s="32" t="s">
        <v>1535</v>
      </c>
    </row>
    <row r="108" spans="1:26" s="14" customFormat="1" x14ac:dyDescent="0.25">
      <c r="A108" s="10" t="s">
        <v>408</v>
      </c>
      <c r="B108" s="10" t="s">
        <v>154</v>
      </c>
      <c r="C108" s="64">
        <v>28</v>
      </c>
      <c r="D108" s="64">
        <v>61095062</v>
      </c>
      <c r="E108" s="11" t="s">
        <v>25</v>
      </c>
      <c r="F108" s="71" t="s">
        <v>155</v>
      </c>
      <c r="G108" s="10" t="s">
        <v>156</v>
      </c>
      <c r="H108" s="10" t="s">
        <v>157</v>
      </c>
      <c r="I108" s="11" t="s">
        <v>29</v>
      </c>
      <c r="J108" s="11" t="s">
        <v>750</v>
      </c>
      <c r="K108" s="10" t="s">
        <v>158</v>
      </c>
      <c r="L108" s="10" t="s">
        <v>29</v>
      </c>
      <c r="M108" s="10" t="s">
        <v>29</v>
      </c>
      <c r="N108" s="12"/>
      <c r="O108" s="78"/>
      <c r="P108" s="13">
        <v>66.3</v>
      </c>
      <c r="Q108" s="80">
        <v>158.5</v>
      </c>
      <c r="R108" s="13">
        <f t="shared" si="11"/>
        <v>26.390948262993959</v>
      </c>
      <c r="S108" s="72" t="str">
        <f t="shared" si="10"/>
        <v>Sobrepeso</v>
      </c>
      <c r="T108" s="84">
        <v>19</v>
      </c>
      <c r="U108" s="14" t="str">
        <f t="shared" si="9"/>
        <v>Riesgo</v>
      </c>
      <c r="X108" s="31"/>
    </row>
    <row r="109" spans="1:26" s="14" customFormat="1" x14ac:dyDescent="0.25">
      <c r="A109" s="10" t="s">
        <v>305</v>
      </c>
      <c r="B109" s="10" t="s">
        <v>342</v>
      </c>
      <c r="C109" s="64">
        <v>57</v>
      </c>
      <c r="D109" s="64">
        <v>24432456</v>
      </c>
      <c r="E109" s="24">
        <v>86741158</v>
      </c>
      <c r="F109" s="69" t="s">
        <v>29</v>
      </c>
      <c r="G109" s="11" t="s">
        <v>29</v>
      </c>
      <c r="H109" s="10" t="s">
        <v>307</v>
      </c>
      <c r="I109" s="11" t="s">
        <v>25</v>
      </c>
      <c r="J109" s="11" t="s">
        <v>684</v>
      </c>
      <c r="K109" s="10" t="s">
        <v>121</v>
      </c>
      <c r="L109" s="11" t="s">
        <v>29</v>
      </c>
      <c r="M109" s="11" t="s">
        <v>29</v>
      </c>
      <c r="N109" s="12">
        <v>149</v>
      </c>
      <c r="O109" s="78"/>
      <c r="P109" s="13">
        <v>61.8</v>
      </c>
      <c r="Q109" s="80">
        <v>146.4</v>
      </c>
      <c r="R109" s="13">
        <f t="shared" si="11"/>
        <v>28.834094777389591</v>
      </c>
      <c r="S109" s="72" t="str">
        <f t="shared" si="10"/>
        <v>Sobrepeso</v>
      </c>
      <c r="T109" s="84">
        <v>15</v>
      </c>
      <c r="U109" s="14" t="str">
        <f t="shared" si="9"/>
        <v>Riesgo</v>
      </c>
      <c r="V109" s="11" t="s">
        <v>304</v>
      </c>
      <c r="W109" s="11"/>
      <c r="X109" s="32"/>
    </row>
    <row r="110" spans="1:26" s="14" customFormat="1" x14ac:dyDescent="0.25">
      <c r="A110" s="10" t="s">
        <v>1203</v>
      </c>
      <c r="B110" s="10" t="s">
        <v>983</v>
      </c>
      <c r="C110" s="64">
        <v>28</v>
      </c>
      <c r="D110" s="64" t="s">
        <v>1204</v>
      </c>
      <c r="E110" s="11" t="s">
        <v>25</v>
      </c>
      <c r="F110" s="25" t="s">
        <v>1205</v>
      </c>
      <c r="G110" s="11" t="s">
        <v>1206</v>
      </c>
      <c r="H110" s="10" t="s">
        <v>1207</v>
      </c>
      <c r="I110" s="11" t="s">
        <v>25</v>
      </c>
      <c r="J110" s="11" t="s">
        <v>199</v>
      </c>
      <c r="K110" s="10" t="s">
        <v>199</v>
      </c>
      <c r="L110" s="11" t="s">
        <v>29</v>
      </c>
      <c r="M110" s="11" t="s">
        <v>29</v>
      </c>
      <c r="N110" s="12"/>
      <c r="O110" s="78"/>
      <c r="P110" s="13">
        <v>76.5</v>
      </c>
      <c r="Q110" s="80">
        <v>155.5</v>
      </c>
      <c r="R110" s="13">
        <f t="shared" si="11"/>
        <v>31.637390018713624</v>
      </c>
      <c r="S110" s="72" t="str">
        <f t="shared" si="10"/>
        <v>Obesidad Grado 1</v>
      </c>
      <c r="T110" s="84">
        <v>14</v>
      </c>
      <c r="U110" s="14" t="str">
        <f t="shared" ref="U110:U121" si="12">+IF(T110&gt;14,"Riesgo","No riesgo")</f>
        <v>No riesgo</v>
      </c>
      <c r="V110" s="11" t="s">
        <v>283</v>
      </c>
      <c r="W110" s="11"/>
      <c r="X110" s="32">
        <v>42751</v>
      </c>
    </row>
    <row r="111" spans="1:26" s="14" customFormat="1" x14ac:dyDescent="0.25">
      <c r="A111" s="10" t="s">
        <v>993</v>
      </c>
      <c r="B111" s="10" t="s">
        <v>994</v>
      </c>
      <c r="C111" s="64">
        <v>37</v>
      </c>
      <c r="D111" s="64">
        <v>62941175</v>
      </c>
      <c r="E111" s="11" t="s">
        <v>25</v>
      </c>
      <c r="F111" s="69" t="s">
        <v>29</v>
      </c>
      <c r="G111" s="11" t="s">
        <v>29</v>
      </c>
      <c r="H111" s="10" t="s">
        <v>995</v>
      </c>
      <c r="I111" s="11" t="s">
        <v>29</v>
      </c>
      <c r="J111" s="11" t="s">
        <v>996</v>
      </c>
      <c r="K111" s="10" t="s">
        <v>996</v>
      </c>
      <c r="L111" s="11" t="s">
        <v>29</v>
      </c>
      <c r="M111" s="11" t="s">
        <v>29</v>
      </c>
      <c r="N111" s="12"/>
      <c r="O111" s="78"/>
      <c r="P111" s="13">
        <v>91.5</v>
      </c>
      <c r="Q111" s="80">
        <v>154</v>
      </c>
      <c r="R111" s="13">
        <f t="shared" si="11"/>
        <v>38.581548321808064</v>
      </c>
      <c r="S111" s="72" t="str">
        <f t="shared" si="10"/>
        <v>Obesidad Grado 2</v>
      </c>
      <c r="T111" s="84">
        <v>39</v>
      </c>
      <c r="U111" s="14" t="str">
        <f t="shared" si="12"/>
        <v>Riesgo</v>
      </c>
      <c r="V111" s="11" t="s">
        <v>128</v>
      </c>
      <c r="W111" s="11"/>
      <c r="X111" s="32">
        <v>42747</v>
      </c>
    </row>
    <row r="112" spans="1:26" s="14" customFormat="1" x14ac:dyDescent="0.25">
      <c r="A112" s="10" t="s">
        <v>787</v>
      </c>
      <c r="B112" s="10" t="s">
        <v>171</v>
      </c>
      <c r="C112" s="64">
        <v>38</v>
      </c>
      <c r="D112" s="64">
        <v>60959905</v>
      </c>
      <c r="E112" s="11" t="s">
        <v>25</v>
      </c>
      <c r="F112" s="25" t="s">
        <v>788</v>
      </c>
      <c r="G112" s="11" t="s">
        <v>789</v>
      </c>
      <c r="H112" s="10" t="s">
        <v>790</v>
      </c>
      <c r="I112" s="11" t="s">
        <v>25</v>
      </c>
      <c r="J112" s="11" t="s">
        <v>116</v>
      </c>
      <c r="K112" s="10" t="s">
        <v>116</v>
      </c>
      <c r="L112" s="11" t="s">
        <v>29</v>
      </c>
      <c r="M112" s="11" t="s">
        <v>29</v>
      </c>
      <c r="N112" s="12"/>
      <c r="O112" s="78"/>
      <c r="P112" s="13">
        <v>102</v>
      </c>
      <c r="Q112" s="80">
        <v>153.80000000000001</v>
      </c>
      <c r="R112" s="13">
        <f t="shared" si="11"/>
        <v>43.120868640306007</v>
      </c>
      <c r="S112" s="72" t="str">
        <f t="shared" si="10"/>
        <v>Obesidad Grado 3</v>
      </c>
      <c r="T112" s="84">
        <v>17</v>
      </c>
      <c r="U112" s="14" t="str">
        <f t="shared" si="12"/>
        <v>Riesgo</v>
      </c>
      <c r="V112" s="11" t="s">
        <v>304</v>
      </c>
      <c r="W112" s="11"/>
      <c r="X112" s="32" t="s">
        <v>704</v>
      </c>
    </row>
    <row r="113" spans="1:26" s="14" customFormat="1" x14ac:dyDescent="0.25">
      <c r="A113" s="10" t="s">
        <v>782</v>
      </c>
      <c r="B113" s="10" t="s">
        <v>783</v>
      </c>
      <c r="C113" s="64">
        <v>37</v>
      </c>
      <c r="D113" s="64">
        <v>84108304</v>
      </c>
      <c r="E113" s="11" t="s">
        <v>25</v>
      </c>
      <c r="F113" s="25" t="s">
        <v>784</v>
      </c>
      <c r="G113" s="11" t="s">
        <v>785</v>
      </c>
      <c r="H113" s="10" t="s">
        <v>786</v>
      </c>
      <c r="I113" s="11" t="s">
        <v>25</v>
      </c>
      <c r="J113" s="11" t="s">
        <v>50</v>
      </c>
      <c r="K113" s="10" t="s">
        <v>50</v>
      </c>
      <c r="L113" s="11" t="s">
        <v>29</v>
      </c>
      <c r="M113" s="11" t="s">
        <v>29</v>
      </c>
      <c r="N113" s="12"/>
      <c r="O113" s="78"/>
      <c r="P113" s="13">
        <v>101.5</v>
      </c>
      <c r="Q113" s="80">
        <v>161.80000000000001</v>
      </c>
      <c r="R113" s="13">
        <f t="shared" si="11"/>
        <v>38.771178995264947</v>
      </c>
      <c r="S113" s="72" t="str">
        <f t="shared" si="10"/>
        <v>Obesidad Grado 2</v>
      </c>
      <c r="T113" s="84">
        <v>21</v>
      </c>
      <c r="U113" s="14" t="str">
        <f t="shared" si="12"/>
        <v>Riesgo</v>
      </c>
      <c r="V113" s="11" t="s">
        <v>240</v>
      </c>
      <c r="W113" s="11"/>
      <c r="X113" s="32" t="s">
        <v>704</v>
      </c>
    </row>
    <row r="114" spans="1:26" s="14" customFormat="1" x14ac:dyDescent="0.25">
      <c r="A114" s="10" t="s">
        <v>1473</v>
      </c>
      <c r="B114" s="10" t="s">
        <v>290</v>
      </c>
      <c r="C114" s="64">
        <v>40</v>
      </c>
      <c r="D114" s="64">
        <v>60311807</v>
      </c>
      <c r="E114" s="11" t="s">
        <v>25</v>
      </c>
      <c r="F114" s="25" t="s">
        <v>1474</v>
      </c>
      <c r="G114" s="11" t="s">
        <v>1475</v>
      </c>
      <c r="H114" s="10" t="s">
        <v>1476</v>
      </c>
      <c r="I114" s="11" t="s">
        <v>29</v>
      </c>
      <c r="J114" s="11" t="s">
        <v>50</v>
      </c>
      <c r="K114" s="10" t="s">
        <v>50</v>
      </c>
      <c r="L114" s="11" t="s">
        <v>29</v>
      </c>
      <c r="M114" s="11" t="s">
        <v>29</v>
      </c>
      <c r="N114" s="12"/>
      <c r="O114" s="78"/>
      <c r="P114" s="13">
        <v>55.5</v>
      </c>
      <c r="Q114" s="80">
        <v>158.19999999999999</v>
      </c>
      <c r="R114" s="13">
        <f t="shared" si="11"/>
        <v>22.175837207778407</v>
      </c>
      <c r="S114" s="72" t="str">
        <f>+IF(R114&lt;18.5,"Bajo peso",IF(R114&lt;=24.9,"Peso Normal",IF(R114&lt;=29.9,"Sobrepeso",IF(R114&lt;=34.9,"Obesidad Grado I",IF(R114&lt;=39.9,"Obesidad Grado II",IF(R114&gt;=40,"Obesidad Grado 3","Nunca se da el caso"))))))</f>
        <v>Peso Normal</v>
      </c>
      <c r="T114" s="84">
        <v>17</v>
      </c>
      <c r="U114" s="14" t="str">
        <f t="shared" si="12"/>
        <v>Riesgo</v>
      </c>
      <c r="V114" s="11" t="s">
        <v>304</v>
      </c>
      <c r="W114" s="11"/>
      <c r="X114" s="32" t="s">
        <v>1477</v>
      </c>
    </row>
    <row r="115" spans="1:26" s="14" customFormat="1" x14ac:dyDescent="0.25">
      <c r="A115" s="10" t="s">
        <v>792</v>
      </c>
      <c r="B115" s="10" t="s">
        <v>428</v>
      </c>
      <c r="C115" s="64">
        <v>28</v>
      </c>
      <c r="D115" s="64">
        <v>61087203</v>
      </c>
      <c r="E115" s="11" t="s">
        <v>25</v>
      </c>
      <c r="F115" s="69" t="s">
        <v>29</v>
      </c>
      <c r="G115" s="11" t="s">
        <v>793</v>
      </c>
      <c r="H115" s="10" t="s">
        <v>794</v>
      </c>
      <c r="I115" s="11" t="s">
        <v>25</v>
      </c>
      <c r="J115" s="11" t="s">
        <v>679</v>
      </c>
      <c r="K115" s="10" t="s">
        <v>679</v>
      </c>
      <c r="L115" s="11" t="s">
        <v>29</v>
      </c>
      <c r="M115" s="11" t="s">
        <v>29</v>
      </c>
      <c r="N115" s="12"/>
      <c r="O115" s="78"/>
      <c r="P115" s="13">
        <v>70.3</v>
      </c>
      <c r="Q115" s="80">
        <v>150.9</v>
      </c>
      <c r="R115" s="13">
        <f t="shared" si="11"/>
        <v>30.8728587169275</v>
      </c>
      <c r="S115" s="72" t="str">
        <f t="shared" ref="S115:S121" si="13">+IF(R115&lt;18.5,"Bajo peso",IF(R115&lt;=24.9,"Peso Normal",IF(R115&lt;=29.9,"Sobrepeso",IF(R115&lt;=34.9,"Obesidad Grado 1",IF(R115&lt;=39.9,"Obesidad Grado 2",IF(R115&gt;=40,"Obesidad Grado 3","Nunca se da el caso"))))))</f>
        <v>Obesidad Grado 1</v>
      </c>
      <c r="T115" s="84">
        <v>30</v>
      </c>
      <c r="U115" s="14" t="str">
        <f t="shared" si="12"/>
        <v>Riesgo</v>
      </c>
      <c r="V115" s="11" t="s">
        <v>240</v>
      </c>
      <c r="W115" s="11"/>
      <c r="X115" s="32" t="s">
        <v>704</v>
      </c>
    </row>
    <row r="116" spans="1:26" s="14" customFormat="1" x14ac:dyDescent="0.25">
      <c r="A116" s="10" t="s">
        <v>1755</v>
      </c>
      <c r="B116" s="10" t="s">
        <v>387</v>
      </c>
      <c r="C116" s="65">
        <v>31</v>
      </c>
      <c r="D116" s="65">
        <v>24875869</v>
      </c>
      <c r="E116" s="10">
        <v>60234105</v>
      </c>
      <c r="F116" s="69" t="s">
        <v>29</v>
      </c>
      <c r="G116" s="10" t="s">
        <v>25</v>
      </c>
      <c r="H116" s="10" t="s">
        <v>1757</v>
      </c>
      <c r="I116" s="10" t="s">
        <v>25</v>
      </c>
      <c r="J116" s="10" t="s">
        <v>224</v>
      </c>
      <c r="K116" s="10" t="s">
        <v>224</v>
      </c>
      <c r="L116" s="10" t="s">
        <v>29</v>
      </c>
      <c r="M116" s="10" t="s">
        <v>29</v>
      </c>
      <c r="N116" s="10"/>
      <c r="O116" s="66"/>
      <c r="P116" s="65">
        <v>85.5</v>
      </c>
      <c r="Q116" s="65">
        <v>155.5</v>
      </c>
      <c r="R116" s="65">
        <f t="shared" si="11"/>
        <v>35.359435903268171</v>
      </c>
      <c r="S116" s="69" t="str">
        <f t="shared" si="13"/>
        <v>Obesidad Grado 2</v>
      </c>
      <c r="T116" s="84">
        <v>29</v>
      </c>
      <c r="U116" s="10" t="str">
        <f t="shared" si="12"/>
        <v>Riesgo</v>
      </c>
      <c r="V116" s="10" t="s">
        <v>124</v>
      </c>
      <c r="W116" s="10"/>
      <c r="X116" s="10">
        <v>42980</v>
      </c>
      <c r="Y116" s="10"/>
      <c r="Z116" s="10"/>
    </row>
    <row r="117" spans="1:26" s="14" customFormat="1" x14ac:dyDescent="0.25">
      <c r="A117" s="10" t="s">
        <v>1589</v>
      </c>
      <c r="B117" s="10" t="s">
        <v>697</v>
      </c>
      <c r="C117" s="64">
        <v>59</v>
      </c>
      <c r="D117" s="64">
        <v>86931767</v>
      </c>
      <c r="E117" s="11" t="s">
        <v>25</v>
      </c>
      <c r="F117" s="25" t="s">
        <v>1590</v>
      </c>
      <c r="G117" s="11" t="s">
        <v>1591</v>
      </c>
      <c r="H117" s="10" t="s">
        <v>1592</v>
      </c>
      <c r="I117" s="11" t="s">
        <v>29</v>
      </c>
      <c r="J117" s="11" t="s">
        <v>239</v>
      </c>
      <c r="K117" s="10" t="s">
        <v>239</v>
      </c>
      <c r="L117" s="11" t="s">
        <v>29</v>
      </c>
      <c r="M117" s="11" t="s">
        <v>29</v>
      </c>
      <c r="N117" s="12"/>
      <c r="O117" s="78"/>
      <c r="P117" s="13">
        <v>65.5</v>
      </c>
      <c r="Q117" s="80">
        <v>156.6</v>
      </c>
      <c r="R117" s="13">
        <f t="shared" si="11"/>
        <v>26.709009621767809</v>
      </c>
      <c r="S117" s="72" t="str">
        <f t="shared" si="13"/>
        <v>Sobrepeso</v>
      </c>
      <c r="T117" s="84">
        <v>35</v>
      </c>
      <c r="U117" s="14" t="str">
        <f t="shared" si="12"/>
        <v>Riesgo</v>
      </c>
      <c r="V117" s="11" t="s">
        <v>283</v>
      </c>
      <c r="W117" s="11"/>
      <c r="X117" s="32" t="s">
        <v>1535</v>
      </c>
    </row>
    <row r="118" spans="1:26" s="14" customFormat="1" x14ac:dyDescent="0.25">
      <c r="A118" s="10" t="s">
        <v>137</v>
      </c>
      <c r="B118" s="10" t="s">
        <v>138</v>
      </c>
      <c r="C118" s="64">
        <v>46</v>
      </c>
      <c r="D118" s="64">
        <v>61427914</v>
      </c>
      <c r="E118" s="11" t="s">
        <v>25</v>
      </c>
      <c r="F118" s="70" t="s">
        <v>139</v>
      </c>
      <c r="G118" s="10" t="s">
        <v>571</v>
      </c>
      <c r="H118" s="10" t="s">
        <v>572</v>
      </c>
      <c r="I118" s="11" t="s">
        <v>29</v>
      </c>
      <c r="J118" s="11" t="s">
        <v>46</v>
      </c>
      <c r="K118" s="10" t="s">
        <v>46</v>
      </c>
      <c r="L118" s="11" t="s">
        <v>29</v>
      </c>
      <c r="M118" s="11" t="s">
        <v>29</v>
      </c>
      <c r="N118" s="12"/>
      <c r="O118" s="78"/>
      <c r="P118" s="13">
        <v>109.9</v>
      </c>
      <c r="Q118" s="13">
        <v>158.9</v>
      </c>
      <c r="R118" s="13">
        <f t="shared" si="11"/>
        <v>43.526114282387454</v>
      </c>
      <c r="S118" s="72" t="str">
        <f t="shared" si="13"/>
        <v>Obesidad Grado 3</v>
      </c>
      <c r="T118" s="84">
        <v>26</v>
      </c>
      <c r="U118" s="14" t="str">
        <f t="shared" si="12"/>
        <v>Riesgo</v>
      </c>
      <c r="V118" s="11" t="s">
        <v>140</v>
      </c>
      <c r="W118" s="11"/>
      <c r="X118" s="32" t="s">
        <v>125</v>
      </c>
    </row>
    <row r="119" spans="1:26" s="14" customFormat="1" x14ac:dyDescent="0.25">
      <c r="A119" s="10" t="s">
        <v>1194</v>
      </c>
      <c r="B119" s="10" t="s">
        <v>1195</v>
      </c>
      <c r="C119" s="64">
        <v>22</v>
      </c>
      <c r="D119" s="64">
        <v>63623190</v>
      </c>
      <c r="E119" s="11" t="s">
        <v>25</v>
      </c>
      <c r="F119" s="25" t="s">
        <v>1196</v>
      </c>
      <c r="G119" s="11" t="s">
        <v>1197</v>
      </c>
      <c r="H119" s="10" t="s">
        <v>1198</v>
      </c>
      <c r="I119" s="11" t="s">
        <v>25</v>
      </c>
      <c r="J119" s="11" t="s">
        <v>1199</v>
      </c>
      <c r="K119" s="10" t="s">
        <v>1199</v>
      </c>
      <c r="L119" s="11" t="s">
        <v>29</v>
      </c>
      <c r="M119" s="11" t="s">
        <v>29</v>
      </c>
      <c r="N119" s="12"/>
      <c r="O119" s="78"/>
      <c r="P119" s="13">
        <v>103.3</v>
      </c>
      <c r="Q119" s="80">
        <v>158.80000000000001</v>
      </c>
      <c r="R119" s="13">
        <f t="shared" si="11"/>
        <v>40.963714001103988</v>
      </c>
      <c r="S119" s="72" t="str">
        <f t="shared" si="13"/>
        <v>Obesidad Grado 3</v>
      </c>
      <c r="T119" s="84">
        <v>16</v>
      </c>
      <c r="U119" s="14" t="str">
        <f t="shared" si="12"/>
        <v>Riesgo</v>
      </c>
      <c r="V119" s="11" t="s">
        <v>741</v>
      </c>
      <c r="W119" s="11"/>
      <c r="X119" s="32">
        <v>42751</v>
      </c>
    </row>
    <row r="120" spans="1:26" s="14" customFormat="1" x14ac:dyDescent="0.25">
      <c r="A120" s="10" t="s">
        <v>381</v>
      </c>
      <c r="B120" s="10" t="s">
        <v>182</v>
      </c>
      <c r="C120" s="64">
        <v>20</v>
      </c>
      <c r="D120" s="64">
        <v>84203765</v>
      </c>
      <c r="E120" s="11" t="s">
        <v>25</v>
      </c>
      <c r="F120" s="25" t="s">
        <v>190</v>
      </c>
      <c r="G120" s="10" t="s">
        <v>573</v>
      </c>
      <c r="H120" s="10" t="s">
        <v>574</v>
      </c>
      <c r="I120" s="11" t="s">
        <v>25</v>
      </c>
      <c r="J120" s="11" t="s">
        <v>34</v>
      </c>
      <c r="K120" s="10" t="s">
        <v>34</v>
      </c>
      <c r="L120" s="10" t="s">
        <v>29</v>
      </c>
      <c r="M120" s="10" t="s">
        <v>29</v>
      </c>
      <c r="N120" s="12"/>
      <c r="O120" s="78"/>
      <c r="P120" s="13">
        <v>79</v>
      </c>
      <c r="Q120" s="80">
        <v>160.5</v>
      </c>
      <c r="R120" s="13">
        <f t="shared" si="11"/>
        <v>30.667404237148318</v>
      </c>
      <c r="S120" s="72" t="str">
        <f t="shared" si="13"/>
        <v>Obesidad Grado 1</v>
      </c>
      <c r="T120" s="84">
        <v>20</v>
      </c>
      <c r="U120" s="14" t="str">
        <f t="shared" si="12"/>
        <v>Riesgo</v>
      </c>
      <c r="V120" s="14" t="s">
        <v>191</v>
      </c>
      <c r="X120" s="31"/>
    </row>
    <row r="121" spans="1:26" s="14" customFormat="1" x14ac:dyDescent="0.25">
      <c r="A121" s="10" t="s">
        <v>1112</v>
      </c>
      <c r="B121" s="10" t="s">
        <v>255</v>
      </c>
      <c r="C121" s="64">
        <v>35</v>
      </c>
      <c r="D121" s="64">
        <v>60183774</v>
      </c>
      <c r="E121" s="11" t="s">
        <v>25</v>
      </c>
      <c r="F121" s="25" t="s">
        <v>1113</v>
      </c>
      <c r="G121" s="11" t="s">
        <v>1114</v>
      </c>
      <c r="H121" s="10" t="s">
        <v>1115</v>
      </c>
      <c r="I121" s="11" t="s">
        <v>25</v>
      </c>
      <c r="J121" s="11" t="s">
        <v>287</v>
      </c>
      <c r="K121" s="10" t="s">
        <v>287</v>
      </c>
      <c r="L121" s="11" t="s">
        <v>29</v>
      </c>
      <c r="M121" s="11" t="s">
        <v>29</v>
      </c>
      <c r="N121" s="12"/>
      <c r="O121" s="78"/>
      <c r="P121" s="13">
        <v>93</v>
      </c>
      <c r="Q121" s="80">
        <v>153.6</v>
      </c>
      <c r="R121" s="13">
        <f t="shared" si="11"/>
        <v>39.418538411458336</v>
      </c>
      <c r="S121" s="72" t="str">
        <f t="shared" si="13"/>
        <v>Obesidad Grado 2</v>
      </c>
      <c r="T121" s="84">
        <v>26</v>
      </c>
      <c r="U121" s="14" t="str">
        <f t="shared" si="12"/>
        <v>Riesgo</v>
      </c>
      <c r="V121" s="11" t="s">
        <v>240</v>
      </c>
      <c r="W121" s="11"/>
      <c r="X121" s="32">
        <v>42747</v>
      </c>
    </row>
    <row r="122" spans="1:26" s="14" customFormat="1" x14ac:dyDescent="0.25">
      <c r="A122" s="10" t="s">
        <v>1801</v>
      </c>
      <c r="B122" s="10" t="s">
        <v>52</v>
      </c>
      <c r="C122" s="65">
        <v>34</v>
      </c>
      <c r="D122" s="65">
        <v>89685782</v>
      </c>
      <c r="E122" s="10" t="s">
        <v>25</v>
      </c>
      <c r="F122" s="69" t="s">
        <v>29</v>
      </c>
      <c r="G122" s="10" t="s">
        <v>29</v>
      </c>
      <c r="H122" s="10" t="s">
        <v>1800</v>
      </c>
      <c r="I122" s="10" t="s">
        <v>25</v>
      </c>
      <c r="J122" s="10" t="s">
        <v>28</v>
      </c>
      <c r="K122" s="10" t="s">
        <v>28</v>
      </c>
      <c r="L122" s="10" t="s">
        <v>29</v>
      </c>
      <c r="M122" s="10" t="s">
        <v>29</v>
      </c>
      <c r="N122" s="10"/>
      <c r="O122" s="66"/>
      <c r="P122" s="65" t="s">
        <v>1860</v>
      </c>
      <c r="Q122" s="65" t="s">
        <v>1861</v>
      </c>
      <c r="R122" s="13" t="e">
        <f t="shared" ref="R122:R123" si="14">(P122)/((Q122/100)*(Q122/100))</f>
        <v>#VALUE!</v>
      </c>
      <c r="S122" s="72" t="e">
        <f t="shared" ref="S122:S124" si="15">+IF(R122&lt;18.5,"Bajo peso",IF(R122&lt;=24.9,"Peso Normal",IF(R122&lt;=29.9,"Sobrepeso",IF(R122&lt;=34.9,"Obesidad Grado 1",IF(R122&lt;=39.9,"Obesidad Grado 2",IF(R122&gt;=40,"Obesidad Grado 3","Nunca se da el caso"))))))</f>
        <v>#VALUE!</v>
      </c>
      <c r="T122" s="84" t="s">
        <v>1862</v>
      </c>
      <c r="U122" s="14" t="str">
        <f t="shared" ref="U122:U124" si="16">+IF(T122&gt;14,"Riesgo","No riesgo")</f>
        <v>Riesgo</v>
      </c>
      <c r="V122" s="10"/>
      <c r="W122" s="10"/>
      <c r="X122" s="10"/>
      <c r="Y122" s="10"/>
      <c r="Z122" s="10"/>
    </row>
    <row r="123" spans="1:26" s="14" customFormat="1" x14ac:dyDescent="0.25">
      <c r="A123" s="10" t="s">
        <v>1032</v>
      </c>
      <c r="B123" s="10" t="s">
        <v>1033</v>
      </c>
      <c r="C123" s="64">
        <v>58</v>
      </c>
      <c r="D123" s="64">
        <v>85110646</v>
      </c>
      <c r="E123" s="11" t="s">
        <v>25</v>
      </c>
      <c r="F123" s="69" t="s">
        <v>29</v>
      </c>
      <c r="G123" s="11" t="s">
        <v>29</v>
      </c>
      <c r="H123" s="10" t="s">
        <v>1038</v>
      </c>
      <c r="I123" s="11" t="s">
        <v>25</v>
      </c>
      <c r="J123" s="11" t="s">
        <v>239</v>
      </c>
      <c r="K123" s="10" t="s">
        <v>132</v>
      </c>
      <c r="L123" s="11" t="s">
        <v>29</v>
      </c>
      <c r="M123" s="11" t="s">
        <v>29</v>
      </c>
      <c r="N123" s="12"/>
      <c r="O123" s="78"/>
      <c r="P123" s="13">
        <v>75.5</v>
      </c>
      <c r="Q123" s="80">
        <v>153.9</v>
      </c>
      <c r="R123" s="13">
        <f t="shared" si="14"/>
        <v>31.876432592322377</v>
      </c>
      <c r="S123" s="72" t="str">
        <f t="shared" si="15"/>
        <v>Obesidad Grado 1</v>
      </c>
      <c r="T123" s="84">
        <v>15</v>
      </c>
      <c r="U123" s="14" t="str">
        <f t="shared" si="16"/>
        <v>Riesgo</v>
      </c>
      <c r="V123" s="11" t="s">
        <v>240</v>
      </c>
      <c r="W123" s="11"/>
      <c r="X123" s="32">
        <v>42747</v>
      </c>
    </row>
    <row r="124" spans="1:26" s="14" customFormat="1" x14ac:dyDescent="0.25">
      <c r="A124" s="10" t="s">
        <v>445</v>
      </c>
      <c r="B124" s="10" t="s">
        <v>446</v>
      </c>
      <c r="C124" s="64">
        <v>27</v>
      </c>
      <c r="D124" s="64">
        <v>84470198</v>
      </c>
      <c r="E124" s="11" t="s">
        <v>25</v>
      </c>
      <c r="F124" s="25" t="s">
        <v>447</v>
      </c>
      <c r="G124" s="11" t="s">
        <v>575</v>
      </c>
      <c r="H124" s="10" t="s">
        <v>576</v>
      </c>
      <c r="I124" s="11" t="s">
        <v>25</v>
      </c>
      <c r="J124" s="11" t="s">
        <v>280</v>
      </c>
      <c r="K124" s="10" t="s">
        <v>280</v>
      </c>
      <c r="L124" s="11" t="s">
        <v>29</v>
      </c>
      <c r="M124" s="11" t="s">
        <v>29</v>
      </c>
      <c r="N124" s="12"/>
      <c r="O124" s="78"/>
      <c r="P124" s="13">
        <v>117.9</v>
      </c>
      <c r="Q124" s="80">
        <v>170.5</v>
      </c>
      <c r="R124" s="13">
        <f t="shared" ref="R124:R155" si="17">(P124)/((Q124/100)*(Q124/100))</f>
        <v>40.556926755015866</v>
      </c>
      <c r="S124" s="72" t="str">
        <f t="shared" si="15"/>
        <v>Obesidad Grado 3</v>
      </c>
      <c r="T124" s="84">
        <v>23</v>
      </c>
      <c r="U124" s="14" t="str">
        <f t="shared" si="16"/>
        <v>Riesgo</v>
      </c>
      <c r="V124" s="11" t="s">
        <v>140</v>
      </c>
      <c r="W124" s="11"/>
      <c r="X124" s="32" t="s">
        <v>443</v>
      </c>
    </row>
    <row r="125" spans="1:26" s="14" customFormat="1" x14ac:dyDescent="0.25">
      <c r="A125" s="10" t="s">
        <v>1251</v>
      </c>
      <c r="B125" s="10" t="s">
        <v>64</v>
      </c>
      <c r="C125" s="64">
        <v>29</v>
      </c>
      <c r="D125" s="64">
        <v>60412017</v>
      </c>
      <c r="E125" s="11" t="s">
        <v>25</v>
      </c>
      <c r="F125" s="25" t="s">
        <v>65</v>
      </c>
      <c r="G125" s="11" t="s">
        <v>1252</v>
      </c>
      <c r="H125" s="10" t="s">
        <v>1253</v>
      </c>
      <c r="I125" s="11" t="s">
        <v>25</v>
      </c>
      <c r="J125" s="11" t="s">
        <v>66</v>
      </c>
      <c r="K125" s="10" t="s">
        <v>66</v>
      </c>
      <c r="L125" s="11" t="s">
        <v>29</v>
      </c>
      <c r="M125" s="11" t="s">
        <v>29</v>
      </c>
      <c r="N125" s="12"/>
      <c r="O125" s="78"/>
      <c r="P125" s="13">
        <v>73</v>
      </c>
      <c r="Q125" s="80">
        <v>156.4</v>
      </c>
      <c r="R125" s="13">
        <f t="shared" si="17"/>
        <v>29.843473028041416</v>
      </c>
      <c r="S125" s="72" t="str">
        <f>+IF(R125&lt;18.5,"Bajo peso",IF(R125&lt;=24.9,"Peso Normal",IF(R125&lt;=29.9,"Sobrepeso",IF(R125&lt;=34.9,"Obesidad Grado 1",IF(R125&lt;=39.9,"Obesidad Grado 2",IF(R125&gt;=40,"Obesidad Grado 3","Nunca se da el caso"))))))</f>
        <v>Sobrepeso</v>
      </c>
      <c r="T125" s="84">
        <v>16</v>
      </c>
      <c r="U125" s="14" t="str">
        <f t="shared" ref="U125:U156" si="18">+IF(T125&gt;14,"Riesgo","No riesgo")</f>
        <v>Riesgo</v>
      </c>
      <c r="V125" s="11" t="s">
        <v>304</v>
      </c>
      <c r="W125" s="11"/>
      <c r="X125" s="32">
        <v>42751</v>
      </c>
    </row>
    <row r="126" spans="1:26" s="14" customFormat="1" x14ac:dyDescent="0.25">
      <c r="A126" s="10" t="s">
        <v>327</v>
      </c>
      <c r="B126" s="10" t="s">
        <v>328</v>
      </c>
      <c r="C126" s="64">
        <v>34</v>
      </c>
      <c r="D126" s="64">
        <v>24876895</v>
      </c>
      <c r="E126" s="24">
        <v>83934378</v>
      </c>
      <c r="F126" s="25" t="s">
        <v>329</v>
      </c>
      <c r="G126" s="11" t="s">
        <v>577</v>
      </c>
      <c r="H126" s="10" t="s">
        <v>578</v>
      </c>
      <c r="I126" s="11" t="s">
        <v>25</v>
      </c>
      <c r="J126" s="11" t="s">
        <v>224</v>
      </c>
      <c r="K126" s="10" t="s">
        <v>224</v>
      </c>
      <c r="L126" s="11" t="s">
        <v>29</v>
      </c>
      <c r="M126" s="11" t="s">
        <v>29</v>
      </c>
      <c r="N126" s="12"/>
      <c r="O126" s="78"/>
      <c r="P126" s="13">
        <v>102.4</v>
      </c>
      <c r="Q126" s="80">
        <v>155.19999999999999</v>
      </c>
      <c r="R126" s="13">
        <f t="shared" si="17"/>
        <v>42.512488043362751</v>
      </c>
      <c r="S126" s="72" t="str">
        <f>+IF(R126&lt;18.5,"Bajo peso",IF(R126&lt;=24.9,"Peso Normal",IF(R126&lt;=29.9,"Sobrepeso",IF(R126&lt;=34.9,"Obesidad Grado 1",IF(R126&lt;=39.9,"Obesidad Grado 2",IF(R126&gt;=40,"Obesidad Grado 3","Nunca se da el caso"))))))</f>
        <v>Obesidad Grado 3</v>
      </c>
      <c r="T126" s="84">
        <v>22</v>
      </c>
      <c r="U126" s="14" t="str">
        <f t="shared" si="18"/>
        <v>Riesgo</v>
      </c>
      <c r="V126" s="11"/>
      <c r="W126" s="11"/>
      <c r="X126" s="32"/>
    </row>
    <row r="127" spans="1:26" s="14" customFormat="1" x14ac:dyDescent="0.25">
      <c r="A127" s="10" t="s">
        <v>431</v>
      </c>
      <c r="B127" s="10" t="s">
        <v>550</v>
      </c>
      <c r="C127" s="64">
        <v>51</v>
      </c>
      <c r="D127" s="64" t="s">
        <v>551</v>
      </c>
      <c r="E127" s="11" t="s">
        <v>25</v>
      </c>
      <c r="F127" s="69" t="s">
        <v>29</v>
      </c>
      <c r="G127" s="11" t="s">
        <v>857</v>
      </c>
      <c r="H127" s="10" t="s">
        <v>552</v>
      </c>
      <c r="I127" s="11" t="s">
        <v>25</v>
      </c>
      <c r="J127" s="11" t="s">
        <v>121</v>
      </c>
      <c r="K127" s="10" t="s">
        <v>121</v>
      </c>
      <c r="L127" s="11" t="s">
        <v>29</v>
      </c>
      <c r="M127" s="11" t="s">
        <v>29</v>
      </c>
      <c r="N127" s="12"/>
      <c r="O127" s="78"/>
      <c r="P127" s="13">
        <v>97</v>
      </c>
      <c r="Q127" s="80">
        <v>162.5</v>
      </c>
      <c r="R127" s="13">
        <f t="shared" si="17"/>
        <v>36.73372781065089</v>
      </c>
      <c r="S127" s="72" t="str">
        <f>+IF(R127&lt;18.5,"Bajo peso",IF(R127&lt;=24.9,"Peso Normal",IF(R127&lt;=29.9,"Sobrepeso",IF(R127&lt;=34.9,"Obesidad Grado 1",IF(R127&lt;=39.9,"Obesidad Grado 2",IF(R127&gt;=40,"Obesidad Grado 3","Nunca se da el caso"))))))</f>
        <v>Obesidad Grado 2</v>
      </c>
      <c r="T127" s="84">
        <v>14</v>
      </c>
      <c r="U127" s="14" t="str">
        <f t="shared" si="18"/>
        <v>No riesgo</v>
      </c>
      <c r="V127" s="11" t="s">
        <v>553</v>
      </c>
      <c r="W127" s="11"/>
      <c r="X127" s="32" t="s">
        <v>443</v>
      </c>
    </row>
    <row r="128" spans="1:26" s="14" customFormat="1" x14ac:dyDescent="0.25">
      <c r="A128" s="10" t="s">
        <v>431</v>
      </c>
      <c r="B128" s="10" t="s">
        <v>1172</v>
      </c>
      <c r="C128" s="64">
        <v>29</v>
      </c>
      <c r="D128" s="64">
        <v>60830332</v>
      </c>
      <c r="E128" s="11" t="s">
        <v>25</v>
      </c>
      <c r="F128" s="25" t="s">
        <v>1173</v>
      </c>
      <c r="G128" s="11" t="s">
        <v>1174</v>
      </c>
      <c r="H128" s="10" t="s">
        <v>1175</v>
      </c>
      <c r="I128" s="11" t="s">
        <v>25</v>
      </c>
      <c r="J128" s="11" t="s">
        <v>122</v>
      </c>
      <c r="K128" s="10" t="s">
        <v>31</v>
      </c>
      <c r="L128" s="11" t="s">
        <v>29</v>
      </c>
      <c r="M128" s="11" t="s">
        <v>29</v>
      </c>
      <c r="N128" s="12"/>
      <c r="O128" s="78"/>
      <c r="P128" s="13">
        <v>94.2</v>
      </c>
      <c r="Q128" s="80">
        <v>146.5</v>
      </c>
      <c r="R128" s="13">
        <f t="shared" si="17"/>
        <v>43.891017950121721</v>
      </c>
      <c r="S128" s="72" t="str">
        <f>+IF(R128&lt;18.5,"Bajo peso",IF(R128&lt;=24.9,"Peso Normal",IF(R128&lt;=29.9,"Sobrepeso",IF(R128&lt;=34.9,"Obesidad Grado 1",IF(R128&lt;=39.9,"Obesidad Grado 2",IF(R128&gt;=40,"Obesidad Grado 3","Nunca se da el caso"))))))</f>
        <v>Obesidad Grado 3</v>
      </c>
      <c r="T128" s="84">
        <v>28</v>
      </c>
      <c r="U128" s="14" t="str">
        <f t="shared" si="18"/>
        <v>Riesgo</v>
      </c>
      <c r="V128" s="11" t="s">
        <v>128</v>
      </c>
      <c r="W128" s="11"/>
      <c r="X128" s="32">
        <v>42751</v>
      </c>
    </row>
    <row r="129" spans="1:26" s="14" customFormat="1" x14ac:dyDescent="0.25">
      <c r="A129" s="10" t="s">
        <v>998</v>
      </c>
      <c r="B129" s="10" t="s">
        <v>999</v>
      </c>
      <c r="C129" s="64">
        <v>26</v>
      </c>
      <c r="D129" s="64">
        <v>89388657</v>
      </c>
      <c r="E129" s="11" t="s">
        <v>25</v>
      </c>
      <c r="F129" s="25" t="s">
        <v>1003</v>
      </c>
      <c r="G129" s="11" t="s">
        <v>1004</v>
      </c>
      <c r="H129" s="10" t="s">
        <v>1005</v>
      </c>
      <c r="I129" s="11" t="s">
        <v>25</v>
      </c>
      <c r="J129" s="11" t="s">
        <v>748</v>
      </c>
      <c r="K129" s="10" t="s">
        <v>31</v>
      </c>
      <c r="L129" s="11" t="s">
        <v>29</v>
      </c>
      <c r="M129" s="11" t="s">
        <v>29</v>
      </c>
      <c r="N129" s="12"/>
      <c r="O129" s="78"/>
      <c r="P129" s="13">
        <v>48.3</v>
      </c>
      <c r="Q129" s="80">
        <v>157.5</v>
      </c>
      <c r="R129" s="13">
        <f t="shared" si="17"/>
        <v>19.470899470899472</v>
      </c>
      <c r="S129" s="72" t="str">
        <f>+IF(R129&lt;18.5,"Bajo peso",IF(R129&lt;=24.9,"Peso Normal",IF(R129&lt;=29.9,"Sobrepeso",IF(R129&lt;=34.9,"Obesidad Grado 1",IF(R129&lt;=39.9,"Obesidad Grado 2",IF(R129&gt;=40,"Obesidad Grado 3","Nunca se da el caso"))))))</f>
        <v>Peso Normal</v>
      </c>
      <c r="T129" s="84">
        <v>14</v>
      </c>
      <c r="U129" s="14" t="str">
        <f t="shared" si="18"/>
        <v>No riesgo</v>
      </c>
      <c r="V129" s="11" t="s">
        <v>128</v>
      </c>
      <c r="W129" s="11"/>
      <c r="X129" s="32">
        <v>42747</v>
      </c>
    </row>
    <row r="130" spans="1:26" s="14" customFormat="1" x14ac:dyDescent="0.25">
      <c r="A130" s="10" t="s">
        <v>1525</v>
      </c>
      <c r="B130" s="10" t="s">
        <v>1526</v>
      </c>
      <c r="C130" s="64">
        <v>52</v>
      </c>
      <c r="D130" s="64">
        <v>83690393</v>
      </c>
      <c r="E130" s="11" t="s">
        <v>25</v>
      </c>
      <c r="F130" s="69" t="s">
        <v>29</v>
      </c>
      <c r="G130" s="10" t="s">
        <v>29</v>
      </c>
      <c r="H130" s="10" t="s">
        <v>1527</v>
      </c>
      <c r="I130" s="11" t="s">
        <v>25</v>
      </c>
      <c r="J130" s="11" t="s">
        <v>112</v>
      </c>
      <c r="K130" s="10" t="s">
        <v>112</v>
      </c>
      <c r="L130" s="11" t="s">
        <v>29</v>
      </c>
      <c r="M130" s="11" t="s">
        <v>29</v>
      </c>
      <c r="N130" s="12"/>
      <c r="O130" s="78"/>
      <c r="P130" s="13">
        <v>61.2</v>
      </c>
      <c r="Q130" s="80">
        <v>152.69999999999999</v>
      </c>
      <c r="R130" s="13">
        <f t="shared" si="17"/>
        <v>26.24661785310386</v>
      </c>
      <c r="S130" s="72" t="str">
        <f>+IF(R130&lt;18.5,"Bajo peso",IF(R130&lt;=24.9,"Peso Normal",IF(R130&lt;=29.9,"Sobrepeso",IF(R130&lt;=34.9,"Obesidad Grado I",IF(R130&lt;=39.9,"Obesidad Grado II",IF(R130&gt;=40,"Obesidad Grado 3","Nunca se da el caso"))))))</f>
        <v>Sobrepeso</v>
      </c>
      <c r="T130" s="84">
        <v>20</v>
      </c>
      <c r="U130" s="14" t="str">
        <f t="shared" si="18"/>
        <v>Riesgo</v>
      </c>
      <c r="V130" s="11" t="s">
        <v>240</v>
      </c>
      <c r="W130" s="11"/>
      <c r="X130" s="32" t="s">
        <v>1477</v>
      </c>
    </row>
    <row r="131" spans="1:26" s="14" customFormat="1" x14ac:dyDescent="0.25">
      <c r="A131" s="10" t="s">
        <v>1261</v>
      </c>
      <c r="B131" s="10" t="s">
        <v>117</v>
      </c>
      <c r="C131" s="64">
        <v>50</v>
      </c>
      <c r="D131" s="64">
        <v>85138121</v>
      </c>
      <c r="E131" s="11" t="s">
        <v>25</v>
      </c>
      <c r="F131" s="25" t="s">
        <v>1262</v>
      </c>
      <c r="G131" s="11" t="s">
        <v>1263</v>
      </c>
      <c r="H131" s="10" t="s">
        <v>1264</v>
      </c>
      <c r="I131" s="11" t="s">
        <v>25</v>
      </c>
      <c r="J131" s="11" t="s">
        <v>199</v>
      </c>
      <c r="K131" s="10" t="s">
        <v>199</v>
      </c>
      <c r="L131" s="11" t="s">
        <v>29</v>
      </c>
      <c r="M131" s="11" t="s">
        <v>29</v>
      </c>
      <c r="N131" s="12"/>
      <c r="O131" s="78"/>
      <c r="P131" s="13">
        <v>88.8</v>
      </c>
      <c r="Q131" s="80">
        <v>159.9</v>
      </c>
      <c r="R131" s="13">
        <f t="shared" si="17"/>
        <v>34.730900058315058</v>
      </c>
      <c r="S131" s="72" t="str">
        <f t="shared" ref="S131:S139" si="19">+IF(R131&lt;18.5,"Bajo peso",IF(R131&lt;=24.9,"Peso Normal",IF(R131&lt;=29.9,"Sobrepeso",IF(R131&lt;=34.9,"Obesidad Grado 1",IF(R131&lt;=39.9,"Obesidad Grado 2",IF(R131&gt;=40,"Obesidad Grado 3","Nunca se da el caso"))))))</f>
        <v>Obesidad Grado 1</v>
      </c>
      <c r="T131" s="84">
        <v>14</v>
      </c>
      <c r="U131" s="14" t="str">
        <f t="shared" si="18"/>
        <v>No riesgo</v>
      </c>
      <c r="V131" s="11" t="s">
        <v>1260</v>
      </c>
      <c r="W131" s="11"/>
      <c r="X131" s="32">
        <v>42751</v>
      </c>
    </row>
    <row r="132" spans="1:26" s="14" customFormat="1" x14ac:dyDescent="0.25">
      <c r="A132" s="10" t="s">
        <v>261</v>
      </c>
      <c r="B132" s="10" t="s">
        <v>262</v>
      </c>
      <c r="C132" s="64">
        <v>44</v>
      </c>
      <c r="D132" s="64">
        <v>24332305</v>
      </c>
      <c r="E132" s="11" t="s">
        <v>29</v>
      </c>
      <c r="F132" s="25" t="s">
        <v>263</v>
      </c>
      <c r="G132" s="11" t="s">
        <v>579</v>
      </c>
      <c r="H132" s="10" t="s">
        <v>580</v>
      </c>
      <c r="I132" s="11" t="s">
        <v>25</v>
      </c>
      <c r="J132" s="11" t="s">
        <v>287</v>
      </c>
      <c r="K132" s="10" t="s">
        <v>28</v>
      </c>
      <c r="L132" s="11" t="s">
        <v>29</v>
      </c>
      <c r="M132" s="11" t="s">
        <v>29</v>
      </c>
      <c r="N132" s="12"/>
      <c r="O132" s="78"/>
      <c r="P132" s="13">
        <v>76.599999999999994</v>
      </c>
      <c r="Q132" s="80">
        <v>158.5</v>
      </c>
      <c r="R132" s="13">
        <f t="shared" si="17"/>
        <v>30.490899501437966</v>
      </c>
      <c r="S132" s="72" t="str">
        <f t="shared" si="19"/>
        <v>Obesidad Grado 1</v>
      </c>
      <c r="T132" s="84">
        <v>14</v>
      </c>
      <c r="U132" s="14" t="str">
        <f t="shared" si="18"/>
        <v>No riesgo</v>
      </c>
      <c r="V132" s="11" t="s">
        <v>264</v>
      </c>
      <c r="W132" s="11"/>
      <c r="X132" s="32"/>
    </row>
    <row r="133" spans="1:26" s="14" customFormat="1" x14ac:dyDescent="0.25">
      <c r="A133" s="10" t="s">
        <v>1159</v>
      </c>
      <c r="B133" s="10" t="s">
        <v>1163</v>
      </c>
      <c r="C133" s="64">
        <v>48</v>
      </c>
      <c r="D133" s="64">
        <v>24304695</v>
      </c>
      <c r="E133" s="11">
        <v>60635336</v>
      </c>
      <c r="F133" s="25" t="s">
        <v>1160</v>
      </c>
      <c r="G133" s="11" t="s">
        <v>1161</v>
      </c>
      <c r="H133" s="10" t="s">
        <v>1162</v>
      </c>
      <c r="I133" s="11" t="s">
        <v>25</v>
      </c>
      <c r="J133" s="11" t="s">
        <v>161</v>
      </c>
      <c r="K133" s="10" t="s">
        <v>66</v>
      </c>
      <c r="L133" s="11" t="s">
        <v>29</v>
      </c>
      <c r="M133" s="11" t="s">
        <v>29</v>
      </c>
      <c r="N133" s="12"/>
      <c r="O133" s="78"/>
      <c r="P133" s="80">
        <v>86.3</v>
      </c>
      <c r="Q133" s="80">
        <v>158.5</v>
      </c>
      <c r="R133" s="13">
        <f t="shared" si="17"/>
        <v>34.352018628904659</v>
      </c>
      <c r="S133" s="72" t="str">
        <f t="shared" si="19"/>
        <v>Obesidad Grado 1</v>
      </c>
      <c r="T133" s="84">
        <v>17</v>
      </c>
      <c r="U133" s="14" t="str">
        <f t="shared" si="18"/>
        <v>Riesgo</v>
      </c>
      <c r="V133" s="11" t="s">
        <v>1164</v>
      </c>
      <c r="W133" s="11"/>
      <c r="X133" s="32">
        <v>42751</v>
      </c>
    </row>
    <row r="134" spans="1:26" s="14" customFormat="1" x14ac:dyDescent="0.25">
      <c r="A134" s="10" t="s">
        <v>696</v>
      </c>
      <c r="B134" s="10" t="s">
        <v>55</v>
      </c>
      <c r="C134" s="64">
        <v>31</v>
      </c>
      <c r="D134" s="64">
        <v>84726675</v>
      </c>
      <c r="E134" s="11" t="s">
        <v>25</v>
      </c>
      <c r="F134" s="25" t="s">
        <v>1185</v>
      </c>
      <c r="G134" s="11" t="s">
        <v>1186</v>
      </c>
      <c r="H134" s="10" t="s">
        <v>1187</v>
      </c>
      <c r="I134" s="11" t="s">
        <v>29</v>
      </c>
      <c r="J134" s="11" t="s">
        <v>791</v>
      </c>
      <c r="K134" s="10" t="s">
        <v>791</v>
      </c>
      <c r="L134" s="11" t="s">
        <v>29</v>
      </c>
      <c r="M134" s="11" t="s">
        <v>29</v>
      </c>
      <c r="N134" s="12"/>
      <c r="O134" s="78"/>
      <c r="P134" s="13">
        <v>69.8</v>
      </c>
      <c r="Q134" s="80">
        <v>154</v>
      </c>
      <c r="R134" s="13">
        <f t="shared" si="17"/>
        <v>29.431607353685276</v>
      </c>
      <c r="S134" s="72" t="str">
        <f t="shared" si="19"/>
        <v>Sobrepeso</v>
      </c>
      <c r="T134" s="84">
        <v>19</v>
      </c>
      <c r="U134" s="14" t="str">
        <f t="shared" si="18"/>
        <v>Riesgo</v>
      </c>
      <c r="V134" s="11" t="s">
        <v>741</v>
      </c>
      <c r="W134" s="11"/>
      <c r="X134" s="32">
        <v>42751</v>
      </c>
    </row>
    <row r="135" spans="1:26" s="14" customFormat="1" x14ac:dyDescent="0.25">
      <c r="A135" s="10" t="s">
        <v>696</v>
      </c>
      <c r="B135" s="10" t="s">
        <v>1188</v>
      </c>
      <c r="C135" s="64">
        <v>34</v>
      </c>
      <c r="D135" s="64">
        <v>87412314</v>
      </c>
      <c r="E135" s="11" t="s">
        <v>25</v>
      </c>
      <c r="F135" s="25" t="s">
        <v>1189</v>
      </c>
      <c r="G135" s="11" t="s">
        <v>1190</v>
      </c>
      <c r="H135" s="10" t="s">
        <v>1191</v>
      </c>
      <c r="I135" s="11" t="s">
        <v>25</v>
      </c>
      <c r="J135" s="11" t="s">
        <v>791</v>
      </c>
      <c r="K135" s="10" t="s">
        <v>791</v>
      </c>
      <c r="L135" s="11" t="s">
        <v>29</v>
      </c>
      <c r="M135" s="11" t="s">
        <v>29</v>
      </c>
      <c r="N135" s="12"/>
      <c r="O135" s="78"/>
      <c r="P135" s="13">
        <v>113.2</v>
      </c>
      <c r="Q135" s="80">
        <v>157.19999999999999</v>
      </c>
      <c r="R135" s="13">
        <f t="shared" si="17"/>
        <v>45.808001346722875</v>
      </c>
      <c r="S135" s="72" t="str">
        <f t="shared" si="19"/>
        <v>Obesidad Grado 3</v>
      </c>
      <c r="T135" s="84">
        <v>15</v>
      </c>
      <c r="U135" s="14" t="str">
        <f t="shared" si="18"/>
        <v>Riesgo</v>
      </c>
      <c r="V135" s="11" t="s">
        <v>741</v>
      </c>
      <c r="W135" s="11"/>
      <c r="X135" s="32">
        <v>42751</v>
      </c>
    </row>
    <row r="136" spans="1:26" s="14" customFormat="1" x14ac:dyDescent="0.25">
      <c r="A136" s="10" t="s">
        <v>1566</v>
      </c>
      <c r="B136" s="10" t="s">
        <v>1145</v>
      </c>
      <c r="C136" s="64">
        <v>30</v>
      </c>
      <c r="D136" s="64">
        <v>60429405</v>
      </c>
      <c r="E136" s="11" t="s">
        <v>25</v>
      </c>
      <c r="F136" s="25" t="s">
        <v>1585</v>
      </c>
      <c r="G136" s="11" t="s">
        <v>1586</v>
      </c>
      <c r="H136" s="10" t="s">
        <v>1587</v>
      </c>
      <c r="I136" s="11" t="s">
        <v>25</v>
      </c>
      <c r="J136" s="11" t="s">
        <v>116</v>
      </c>
      <c r="K136" s="10" t="s">
        <v>116</v>
      </c>
      <c r="L136" s="11" t="s">
        <v>29</v>
      </c>
      <c r="M136" s="11" t="s">
        <v>29</v>
      </c>
      <c r="N136" s="12"/>
      <c r="O136" s="78"/>
      <c r="P136" s="13">
        <v>90.7</v>
      </c>
      <c r="Q136" s="80">
        <v>160.5</v>
      </c>
      <c r="R136" s="13">
        <f t="shared" si="17"/>
        <v>35.20928562416902</v>
      </c>
      <c r="S136" s="72" t="str">
        <f t="shared" si="19"/>
        <v>Obesidad Grado 2</v>
      </c>
      <c r="T136" s="84">
        <v>27</v>
      </c>
      <c r="U136" s="14" t="str">
        <f t="shared" si="18"/>
        <v>Riesgo</v>
      </c>
      <c r="V136" s="11" t="s">
        <v>1588</v>
      </c>
      <c r="W136" s="11"/>
      <c r="X136" s="32" t="s">
        <v>1535</v>
      </c>
    </row>
    <row r="137" spans="1:26" s="14" customFormat="1" x14ac:dyDescent="0.25">
      <c r="A137" s="10" t="s">
        <v>318</v>
      </c>
      <c r="B137" s="10" t="s">
        <v>319</v>
      </c>
      <c r="C137" s="64">
        <v>53</v>
      </c>
      <c r="D137" s="64">
        <v>83196573</v>
      </c>
      <c r="E137" s="11" t="s">
        <v>25</v>
      </c>
      <c r="F137" s="25" t="s">
        <v>320</v>
      </c>
      <c r="G137" s="11" t="s">
        <v>581</v>
      </c>
      <c r="H137" s="10" t="s">
        <v>582</v>
      </c>
      <c r="I137" s="11" t="s">
        <v>25</v>
      </c>
      <c r="J137" s="11" t="s">
        <v>28</v>
      </c>
      <c r="K137" s="10" t="s">
        <v>28</v>
      </c>
      <c r="L137" s="11" t="s">
        <v>29</v>
      </c>
      <c r="M137" s="11" t="s">
        <v>29</v>
      </c>
      <c r="N137" s="12"/>
      <c r="O137" s="78"/>
      <c r="P137" s="13">
        <v>73.2</v>
      </c>
      <c r="Q137" s="80">
        <v>162.6</v>
      </c>
      <c r="R137" s="13">
        <f t="shared" si="17"/>
        <v>27.686623729705936</v>
      </c>
      <c r="S137" s="72" t="str">
        <f t="shared" si="19"/>
        <v>Sobrepeso</v>
      </c>
      <c r="T137" s="84">
        <v>24</v>
      </c>
      <c r="U137" s="14" t="str">
        <f t="shared" si="18"/>
        <v>Riesgo</v>
      </c>
      <c r="V137" s="11" t="s">
        <v>304</v>
      </c>
      <c r="W137" s="11"/>
      <c r="X137" s="32"/>
    </row>
    <row r="138" spans="1:26" s="14" customFormat="1" x14ac:dyDescent="0.25">
      <c r="A138" s="10" t="s">
        <v>1063</v>
      </c>
      <c r="B138" s="10" t="s">
        <v>809</v>
      </c>
      <c r="C138" s="64">
        <v>64</v>
      </c>
      <c r="D138" s="64" t="s">
        <v>1064</v>
      </c>
      <c r="E138" s="11" t="s">
        <v>25</v>
      </c>
      <c r="F138" s="25" t="s">
        <v>1065</v>
      </c>
      <c r="G138" s="11" t="s">
        <v>29</v>
      </c>
      <c r="H138" s="10" t="s">
        <v>1066</v>
      </c>
      <c r="I138" s="11" t="s">
        <v>29</v>
      </c>
      <c r="J138" s="11" t="s">
        <v>748</v>
      </c>
      <c r="K138" s="10" t="s">
        <v>31</v>
      </c>
      <c r="L138" s="11" t="s">
        <v>29</v>
      </c>
      <c r="M138" s="11" t="s">
        <v>29</v>
      </c>
      <c r="N138" s="12"/>
      <c r="O138" s="78"/>
      <c r="P138" s="13">
        <v>67.7</v>
      </c>
      <c r="Q138" s="80">
        <v>152</v>
      </c>
      <c r="R138" s="13">
        <f t="shared" si="17"/>
        <v>29.302285318559559</v>
      </c>
      <c r="S138" s="72" t="str">
        <f t="shared" si="19"/>
        <v>Sobrepeso</v>
      </c>
      <c r="T138" s="84">
        <v>14</v>
      </c>
      <c r="U138" s="14" t="str">
        <f t="shared" si="18"/>
        <v>No riesgo</v>
      </c>
      <c r="V138" s="11" t="s">
        <v>1059</v>
      </c>
      <c r="W138" s="11"/>
      <c r="X138" s="32">
        <v>42747</v>
      </c>
      <c r="Z138" s="14" t="s">
        <v>1037</v>
      </c>
    </row>
    <row r="139" spans="1:26" s="14" customFormat="1" x14ac:dyDescent="0.25">
      <c r="A139" s="10" t="s">
        <v>174</v>
      </c>
      <c r="B139" s="10" t="s">
        <v>173</v>
      </c>
      <c r="C139" s="64">
        <v>49</v>
      </c>
      <c r="D139" s="64">
        <v>24432219</v>
      </c>
      <c r="E139" s="24">
        <v>84523270</v>
      </c>
      <c r="F139" s="71" t="s">
        <v>82</v>
      </c>
      <c r="G139" s="10" t="s">
        <v>29</v>
      </c>
      <c r="H139" s="10" t="s">
        <v>583</v>
      </c>
      <c r="I139" s="11" t="s">
        <v>25</v>
      </c>
      <c r="J139" s="11" t="s">
        <v>239</v>
      </c>
      <c r="K139" s="11" t="s">
        <v>239</v>
      </c>
      <c r="L139" s="11" t="s">
        <v>29</v>
      </c>
      <c r="M139" s="11" t="s">
        <v>29</v>
      </c>
      <c r="N139" s="12">
        <v>70</v>
      </c>
      <c r="O139" s="78">
        <v>160</v>
      </c>
      <c r="P139" s="13">
        <v>70.099999999999994</v>
      </c>
      <c r="Q139" s="80">
        <v>162.4</v>
      </c>
      <c r="R139" s="13">
        <f t="shared" si="17"/>
        <v>26.579448664126765</v>
      </c>
      <c r="S139" s="72" t="str">
        <f t="shared" si="19"/>
        <v>Sobrepeso</v>
      </c>
      <c r="T139" s="84">
        <v>15</v>
      </c>
      <c r="U139" s="14" t="str">
        <f t="shared" si="18"/>
        <v>Riesgo</v>
      </c>
      <c r="V139" s="14" t="s">
        <v>175</v>
      </c>
      <c r="X139" s="31"/>
    </row>
    <row r="140" spans="1:26" s="14" customFormat="1" x14ac:dyDescent="0.25">
      <c r="A140" s="10" t="s">
        <v>1505</v>
      </c>
      <c r="B140" s="10" t="s">
        <v>1506</v>
      </c>
      <c r="C140" s="64">
        <v>37</v>
      </c>
      <c r="D140" s="64">
        <v>86249848</v>
      </c>
      <c r="E140" s="11" t="s">
        <v>25</v>
      </c>
      <c r="F140" s="25" t="s">
        <v>1507</v>
      </c>
      <c r="G140" s="11" t="s">
        <v>1508</v>
      </c>
      <c r="H140" s="10" t="s">
        <v>1509</v>
      </c>
      <c r="I140" s="11" t="s">
        <v>25</v>
      </c>
      <c r="J140" s="11" t="s">
        <v>748</v>
      </c>
      <c r="K140" s="10" t="s">
        <v>31</v>
      </c>
      <c r="L140" s="11" t="s">
        <v>29</v>
      </c>
      <c r="M140" s="11" t="s">
        <v>29</v>
      </c>
      <c r="N140" s="12"/>
      <c r="O140" s="78"/>
      <c r="P140" s="13">
        <v>90.6</v>
      </c>
      <c r="Q140" s="80">
        <v>151</v>
      </c>
      <c r="R140" s="13">
        <f t="shared" si="17"/>
        <v>39.735099337748345</v>
      </c>
      <c r="S140" s="72" t="str">
        <f>+IF(R140&lt;18.5,"Bajo peso",IF(R140&lt;=24.9,"Peso Normal",IF(R140&lt;=29.9,"Sobrepeso",IF(R140&lt;=34.9,"Obesidad Grado I",IF(R140&lt;=39.9,"Obesidad Grado II",IF(R140&gt;=40,"Obesidad Grado 3","Nunca se da el caso"))))))</f>
        <v>Obesidad Grado II</v>
      </c>
      <c r="T140" s="84">
        <v>14</v>
      </c>
      <c r="U140" s="14" t="str">
        <f t="shared" si="18"/>
        <v>No riesgo</v>
      </c>
      <c r="V140" s="11" t="s">
        <v>1510</v>
      </c>
      <c r="W140" s="11"/>
      <c r="X140" s="32" t="s">
        <v>1477</v>
      </c>
    </row>
    <row r="141" spans="1:26" s="14" customFormat="1" x14ac:dyDescent="0.25">
      <c r="A141" s="10" t="s">
        <v>1168</v>
      </c>
      <c r="B141" s="10" t="s">
        <v>290</v>
      </c>
      <c r="C141" s="64">
        <v>40</v>
      </c>
      <c r="D141" s="64">
        <v>83563132</v>
      </c>
      <c r="E141" s="11" t="s">
        <v>25</v>
      </c>
      <c r="F141" s="25" t="s">
        <v>1169</v>
      </c>
      <c r="G141" s="11" t="s">
        <v>1170</v>
      </c>
      <c r="H141" s="10" t="s">
        <v>1171</v>
      </c>
      <c r="I141" s="11" t="s">
        <v>25</v>
      </c>
      <c r="J141" s="11" t="s">
        <v>50</v>
      </c>
      <c r="K141" s="10" t="s">
        <v>50</v>
      </c>
      <c r="L141" s="11" t="s">
        <v>29</v>
      </c>
      <c r="M141" s="11" t="s">
        <v>29</v>
      </c>
      <c r="N141" s="12"/>
      <c r="O141" s="78"/>
      <c r="P141" s="13">
        <v>102.5</v>
      </c>
      <c r="Q141" s="80">
        <v>162</v>
      </c>
      <c r="R141" s="13">
        <f t="shared" si="17"/>
        <v>39.056546258192341</v>
      </c>
      <c r="S141" s="72" t="str">
        <f t="shared" ref="S141:S161" si="20">+IF(R141&lt;18.5,"Bajo peso",IF(R141&lt;=24.9,"Peso Normal",IF(R141&lt;=29.9,"Sobrepeso",IF(R141&lt;=34.9,"Obesidad Grado 1",IF(R141&lt;=39.9,"Obesidad Grado 2",IF(R141&gt;=40,"Obesidad Grado 3","Nunca se da el caso"))))))</f>
        <v>Obesidad Grado 2</v>
      </c>
      <c r="T141" s="84">
        <v>15</v>
      </c>
      <c r="U141" s="14" t="str">
        <f t="shared" si="18"/>
        <v>Riesgo</v>
      </c>
      <c r="V141" s="11" t="s">
        <v>240</v>
      </c>
      <c r="W141" s="11"/>
      <c r="X141" s="32">
        <v>42751</v>
      </c>
    </row>
    <row r="142" spans="1:26" s="14" customFormat="1" x14ac:dyDescent="0.25">
      <c r="A142" s="10" t="s">
        <v>1017</v>
      </c>
      <c r="B142" s="10" t="s">
        <v>1018</v>
      </c>
      <c r="C142" s="64">
        <v>39</v>
      </c>
      <c r="D142" s="64">
        <v>85853842</v>
      </c>
      <c r="E142" s="11" t="s">
        <v>25</v>
      </c>
      <c r="F142" s="25" t="s">
        <v>1025</v>
      </c>
      <c r="G142" s="11" t="s">
        <v>1026</v>
      </c>
      <c r="H142" s="10" t="s">
        <v>1027</v>
      </c>
      <c r="I142" s="11" t="s">
        <v>25</v>
      </c>
      <c r="J142" s="11" t="s">
        <v>199</v>
      </c>
      <c r="K142" s="10" t="s">
        <v>684</v>
      </c>
      <c r="L142" s="11" t="s">
        <v>29</v>
      </c>
      <c r="M142" s="11" t="s">
        <v>29</v>
      </c>
      <c r="N142" s="12"/>
      <c r="O142" s="78"/>
      <c r="P142" s="13">
        <v>71.2</v>
      </c>
      <c r="Q142" s="80">
        <v>159</v>
      </c>
      <c r="R142" s="13">
        <f t="shared" si="17"/>
        <v>28.163442901783945</v>
      </c>
      <c r="S142" s="72" t="str">
        <f t="shared" si="20"/>
        <v>Sobrepeso</v>
      </c>
      <c r="T142" s="84">
        <v>20</v>
      </c>
      <c r="U142" s="14" t="str">
        <f t="shared" si="18"/>
        <v>Riesgo</v>
      </c>
      <c r="V142" s="11" t="s">
        <v>1028</v>
      </c>
      <c r="W142" s="11"/>
      <c r="X142" s="32">
        <v>42747</v>
      </c>
    </row>
    <row r="143" spans="1:26" s="14" customFormat="1" x14ac:dyDescent="0.25">
      <c r="A143" s="10" t="s">
        <v>1017</v>
      </c>
      <c r="B143" s="10" t="s">
        <v>1104</v>
      </c>
      <c r="C143" s="64">
        <v>46</v>
      </c>
      <c r="D143" s="64">
        <v>89417161</v>
      </c>
      <c r="E143" s="11" t="s">
        <v>25</v>
      </c>
      <c r="F143" s="25" t="s">
        <v>1105</v>
      </c>
      <c r="G143" s="11" t="s">
        <v>1106</v>
      </c>
      <c r="H143" s="10" t="s">
        <v>1107</v>
      </c>
      <c r="I143" s="11" t="s">
        <v>29</v>
      </c>
      <c r="J143" s="11" t="s">
        <v>287</v>
      </c>
      <c r="K143" s="10" t="s">
        <v>287</v>
      </c>
      <c r="L143" s="11" t="s">
        <v>29</v>
      </c>
      <c r="M143" s="11" t="s">
        <v>29</v>
      </c>
      <c r="N143" s="12"/>
      <c r="O143" s="78"/>
      <c r="P143" s="13">
        <v>66.900000000000006</v>
      </c>
      <c r="Q143" s="80">
        <v>149.69999999999999</v>
      </c>
      <c r="R143" s="13">
        <f t="shared" si="17"/>
        <v>29.852624420517731</v>
      </c>
      <c r="S143" s="72" t="str">
        <f t="shared" si="20"/>
        <v>Sobrepeso</v>
      </c>
      <c r="T143" s="84">
        <v>34</v>
      </c>
      <c r="U143" s="14" t="str">
        <f t="shared" si="18"/>
        <v>Riesgo</v>
      </c>
      <c r="V143" s="11" t="s">
        <v>272</v>
      </c>
      <c r="W143" s="11"/>
      <c r="X143" s="32">
        <v>42747</v>
      </c>
    </row>
    <row r="144" spans="1:26" s="14" customFormat="1" x14ac:dyDescent="0.25">
      <c r="A144" s="10" t="s">
        <v>413</v>
      </c>
      <c r="B144" s="10" t="s">
        <v>180</v>
      </c>
      <c r="C144" s="64">
        <v>52</v>
      </c>
      <c r="D144" s="64">
        <v>88398696</v>
      </c>
      <c r="E144" s="11" t="s">
        <v>25</v>
      </c>
      <c r="F144" s="25" t="s">
        <v>257</v>
      </c>
      <c r="G144" s="11" t="s">
        <v>584</v>
      </c>
      <c r="H144" s="10" t="s">
        <v>585</v>
      </c>
      <c r="I144" s="11" t="s">
        <v>29</v>
      </c>
      <c r="J144" s="11" t="s">
        <v>748</v>
      </c>
      <c r="K144" s="10" t="s">
        <v>145</v>
      </c>
      <c r="L144" s="11" t="s">
        <v>29</v>
      </c>
      <c r="M144" s="11" t="s">
        <v>29</v>
      </c>
      <c r="N144" s="12"/>
      <c r="O144" s="78"/>
      <c r="P144" s="13">
        <v>72.099999999999994</v>
      </c>
      <c r="Q144" s="80">
        <v>160.4</v>
      </c>
      <c r="R144" s="13">
        <f t="shared" si="17"/>
        <v>28.0237685089023</v>
      </c>
      <c r="S144" s="72" t="str">
        <f t="shared" si="20"/>
        <v>Sobrepeso</v>
      </c>
      <c r="T144" s="84">
        <v>27</v>
      </c>
      <c r="U144" s="14" t="str">
        <f t="shared" si="18"/>
        <v>Riesgo</v>
      </c>
      <c r="V144" s="11" t="s">
        <v>258</v>
      </c>
      <c r="W144" s="11"/>
      <c r="X144" s="32"/>
    </row>
    <row r="145" spans="1:26" s="14" customFormat="1" x14ac:dyDescent="0.25">
      <c r="A145" s="10" t="s">
        <v>1449</v>
      </c>
      <c r="B145" s="10" t="s">
        <v>417</v>
      </c>
      <c r="C145" s="64">
        <v>23</v>
      </c>
      <c r="D145" s="64">
        <v>24877078</v>
      </c>
      <c r="E145" s="11">
        <v>89403069</v>
      </c>
      <c r="F145" s="25" t="s">
        <v>1450</v>
      </c>
      <c r="G145" s="11" t="s">
        <v>1451</v>
      </c>
      <c r="H145" s="10" t="s">
        <v>1452</v>
      </c>
      <c r="I145" s="11" t="s">
        <v>25</v>
      </c>
      <c r="J145" s="11" t="s">
        <v>461</v>
      </c>
      <c r="K145" s="10" t="s">
        <v>1453</v>
      </c>
      <c r="L145" s="11" t="s">
        <v>29</v>
      </c>
      <c r="M145" s="11" t="s">
        <v>29</v>
      </c>
      <c r="N145" s="12"/>
      <c r="O145" s="78"/>
      <c r="P145" s="13">
        <v>67.8</v>
      </c>
      <c r="Q145" s="80">
        <v>149.6</v>
      </c>
      <c r="R145" s="13">
        <f t="shared" si="17"/>
        <v>30.294689582201379</v>
      </c>
      <c r="S145" s="72" t="str">
        <f t="shared" si="20"/>
        <v>Obesidad Grado 1</v>
      </c>
      <c r="T145" s="84">
        <v>14</v>
      </c>
      <c r="U145" s="14" t="str">
        <f t="shared" si="18"/>
        <v>No riesgo</v>
      </c>
      <c r="V145" s="11" t="s">
        <v>128</v>
      </c>
      <c r="W145" s="11"/>
      <c r="X145" s="32">
        <v>42758</v>
      </c>
    </row>
    <row r="146" spans="1:26" s="14" customFormat="1" x14ac:dyDescent="0.25">
      <c r="A146" s="10" t="s">
        <v>464</v>
      </c>
      <c r="B146" s="10" t="s">
        <v>465</v>
      </c>
      <c r="C146" s="64">
        <v>37</v>
      </c>
      <c r="D146" s="64">
        <v>62299115</v>
      </c>
      <c r="E146" s="11" t="s">
        <v>25</v>
      </c>
      <c r="F146" s="69" t="s">
        <v>29</v>
      </c>
      <c r="G146" s="11" t="s">
        <v>586</v>
      </c>
      <c r="H146" s="10" t="s">
        <v>587</v>
      </c>
      <c r="I146" s="11" t="s">
        <v>25</v>
      </c>
      <c r="J146" s="11" t="s">
        <v>337</v>
      </c>
      <c r="K146" s="10" t="s">
        <v>337</v>
      </c>
      <c r="L146" s="11" t="s">
        <v>29</v>
      </c>
      <c r="M146" s="11" t="s">
        <v>29</v>
      </c>
      <c r="N146" s="12"/>
      <c r="O146" s="78"/>
      <c r="P146" s="13">
        <v>99.8</v>
      </c>
      <c r="Q146" s="80">
        <v>162.19999999999999</v>
      </c>
      <c r="R146" s="13">
        <f t="shared" si="17"/>
        <v>37.934017615371872</v>
      </c>
      <c r="S146" s="72" t="str">
        <f t="shared" si="20"/>
        <v>Obesidad Grado 2</v>
      </c>
      <c r="T146" s="84">
        <v>22</v>
      </c>
      <c r="U146" s="14" t="str">
        <f t="shared" si="18"/>
        <v>Riesgo</v>
      </c>
      <c r="V146" s="11" t="s">
        <v>466</v>
      </c>
      <c r="W146" s="11"/>
      <c r="X146" s="32" t="s">
        <v>443</v>
      </c>
    </row>
    <row r="147" spans="1:26" s="14" customFormat="1" x14ac:dyDescent="0.25">
      <c r="A147" s="10" t="s">
        <v>1257</v>
      </c>
      <c r="B147" s="10" t="s">
        <v>49</v>
      </c>
      <c r="C147" s="64">
        <v>33</v>
      </c>
      <c r="D147" s="64">
        <v>87972838</v>
      </c>
      <c r="E147" s="11" t="s">
        <v>25</v>
      </c>
      <c r="F147" s="69" t="s">
        <v>29</v>
      </c>
      <c r="G147" s="11" t="s">
        <v>1258</v>
      </c>
      <c r="H147" s="10" t="s">
        <v>1256</v>
      </c>
      <c r="I147" s="11" t="s">
        <v>25</v>
      </c>
      <c r="J147" s="11" t="s">
        <v>287</v>
      </c>
      <c r="K147" s="10" t="s">
        <v>1259</v>
      </c>
      <c r="L147" s="11" t="s">
        <v>29</v>
      </c>
      <c r="M147" s="11" t="s">
        <v>29</v>
      </c>
      <c r="N147" s="12"/>
      <c r="O147" s="78"/>
      <c r="P147" s="13">
        <v>84</v>
      </c>
      <c r="Q147" s="80">
        <v>160.1</v>
      </c>
      <c r="R147" s="13">
        <f t="shared" si="17"/>
        <v>32.771522795129997</v>
      </c>
      <c r="S147" s="72" t="str">
        <f t="shared" si="20"/>
        <v>Obesidad Grado 1</v>
      </c>
      <c r="T147" s="84">
        <v>25</v>
      </c>
      <c r="U147" s="14" t="str">
        <f t="shared" si="18"/>
        <v>Riesgo</v>
      </c>
      <c r="V147" s="11" t="s">
        <v>1260</v>
      </c>
      <c r="W147" s="11"/>
      <c r="X147" s="32">
        <v>42751</v>
      </c>
    </row>
    <row r="148" spans="1:26" s="14" customFormat="1" x14ac:dyDescent="0.25">
      <c r="A148" s="10" t="s">
        <v>269</v>
      </c>
      <c r="B148" s="10" t="s">
        <v>270</v>
      </c>
      <c r="C148" s="64">
        <v>25</v>
      </c>
      <c r="D148" s="64">
        <v>83483368</v>
      </c>
      <c r="E148" s="11" t="s">
        <v>25</v>
      </c>
      <c r="F148" s="69" t="s">
        <v>29</v>
      </c>
      <c r="G148" s="11" t="s">
        <v>588</v>
      </c>
      <c r="H148" s="10" t="s">
        <v>271</v>
      </c>
      <c r="I148" s="11" t="s">
        <v>25</v>
      </c>
      <c r="J148" s="11" t="s">
        <v>46</v>
      </c>
      <c r="K148" s="10" t="s">
        <v>46</v>
      </c>
      <c r="L148" s="11" t="s">
        <v>29</v>
      </c>
      <c r="M148" s="11" t="s">
        <v>29</v>
      </c>
      <c r="N148" s="12"/>
      <c r="O148" s="78"/>
      <c r="P148" s="13">
        <v>102.3</v>
      </c>
      <c r="Q148" s="80">
        <v>162</v>
      </c>
      <c r="R148" s="13">
        <f t="shared" si="17"/>
        <v>38.9803383630544</v>
      </c>
      <c r="S148" s="72" t="str">
        <f t="shared" si="20"/>
        <v>Obesidad Grado 2</v>
      </c>
      <c r="T148" s="84">
        <v>14</v>
      </c>
      <c r="U148" s="14" t="str">
        <f t="shared" si="18"/>
        <v>No riesgo</v>
      </c>
      <c r="V148" s="11" t="s">
        <v>272</v>
      </c>
      <c r="W148" s="11"/>
      <c r="X148" s="32"/>
    </row>
    <row r="149" spans="1:26" s="14" customFormat="1" x14ac:dyDescent="0.25">
      <c r="A149" s="10" t="s">
        <v>109</v>
      </c>
      <c r="B149" s="10" t="s">
        <v>589</v>
      </c>
      <c r="C149" s="64">
        <v>40</v>
      </c>
      <c r="D149" s="64">
        <v>83010586</v>
      </c>
      <c r="E149" s="11" t="s">
        <v>25</v>
      </c>
      <c r="F149" s="25" t="s">
        <v>268</v>
      </c>
      <c r="G149" s="11" t="s">
        <v>590</v>
      </c>
      <c r="H149" s="10" t="s">
        <v>591</v>
      </c>
      <c r="I149" s="11" t="s">
        <v>25</v>
      </c>
      <c r="J149" s="11" t="s">
        <v>34</v>
      </c>
      <c r="K149" s="10" t="s">
        <v>34</v>
      </c>
      <c r="L149" s="11" t="s">
        <v>29</v>
      </c>
      <c r="M149" s="11" t="s">
        <v>29</v>
      </c>
      <c r="N149" s="12">
        <v>90</v>
      </c>
      <c r="O149" s="78">
        <v>150</v>
      </c>
      <c r="P149" s="13">
        <v>95.1</v>
      </c>
      <c r="Q149" s="80">
        <v>155.6</v>
      </c>
      <c r="R149" s="13">
        <f t="shared" si="17"/>
        <v>39.279082215951512</v>
      </c>
      <c r="S149" s="72" t="str">
        <f t="shared" si="20"/>
        <v>Obesidad Grado 2</v>
      </c>
      <c r="T149" s="84">
        <v>16</v>
      </c>
      <c r="U149" s="14" t="str">
        <f t="shared" si="18"/>
        <v>Riesgo</v>
      </c>
      <c r="V149" s="11" t="s">
        <v>225</v>
      </c>
      <c r="W149" s="11"/>
      <c r="X149" s="32"/>
    </row>
    <row r="150" spans="1:26" s="14" customFormat="1" x14ac:dyDescent="0.25">
      <c r="A150" s="10" t="s">
        <v>595</v>
      </c>
      <c r="B150" s="10" t="s">
        <v>77</v>
      </c>
      <c r="C150" s="64">
        <v>39</v>
      </c>
      <c r="D150" s="64">
        <v>85247114</v>
      </c>
      <c r="E150" s="11" t="s">
        <v>25</v>
      </c>
      <c r="F150" s="24" t="s">
        <v>29</v>
      </c>
      <c r="G150" s="10" t="s">
        <v>146</v>
      </c>
      <c r="H150" s="10" t="s">
        <v>594</v>
      </c>
      <c r="I150" s="11" t="s">
        <v>25</v>
      </c>
      <c r="J150" s="11" t="s">
        <v>46</v>
      </c>
      <c r="K150" s="10" t="s">
        <v>46</v>
      </c>
      <c r="L150" s="11" t="s">
        <v>29</v>
      </c>
      <c r="M150" s="11" t="s">
        <v>29</v>
      </c>
      <c r="N150" s="12">
        <v>1130</v>
      </c>
      <c r="O150" s="78">
        <v>164</v>
      </c>
      <c r="P150" s="13">
        <v>128.6</v>
      </c>
      <c r="Q150" s="80">
        <v>165.8</v>
      </c>
      <c r="R150" s="13">
        <f t="shared" si="17"/>
        <v>46.781260140183711</v>
      </c>
      <c r="S150" s="72" t="str">
        <f t="shared" si="20"/>
        <v>Obesidad Grado 3</v>
      </c>
      <c r="T150" s="84">
        <v>15</v>
      </c>
      <c r="U150" s="14" t="str">
        <f t="shared" si="18"/>
        <v>Riesgo</v>
      </c>
      <c r="X150" s="31"/>
      <c r="Z150" s="14" t="s">
        <v>78</v>
      </c>
    </row>
    <row r="151" spans="1:26" s="14" customFormat="1" x14ac:dyDescent="0.25">
      <c r="A151" s="10" t="s">
        <v>1122</v>
      </c>
      <c r="B151" s="10" t="s">
        <v>207</v>
      </c>
      <c r="C151" s="64">
        <v>45</v>
      </c>
      <c r="D151" s="64">
        <v>70393436</v>
      </c>
      <c r="E151" s="11" t="s">
        <v>25</v>
      </c>
      <c r="F151" s="25" t="s">
        <v>1123</v>
      </c>
      <c r="G151" s="11" t="s">
        <v>1124</v>
      </c>
      <c r="H151" s="10" t="s">
        <v>1125</v>
      </c>
      <c r="I151" s="11" t="s">
        <v>29</v>
      </c>
      <c r="J151" s="11" t="s">
        <v>689</v>
      </c>
      <c r="K151" s="10" t="s">
        <v>689</v>
      </c>
      <c r="L151" s="11" t="s">
        <v>29</v>
      </c>
      <c r="M151" s="11" t="s">
        <v>29</v>
      </c>
      <c r="N151" s="12"/>
      <c r="O151" s="78"/>
      <c r="P151" s="13">
        <v>81.900000000000006</v>
      </c>
      <c r="Q151" s="80">
        <v>166.5</v>
      </c>
      <c r="R151" s="13">
        <f t="shared" si="17"/>
        <v>29.543056570083596</v>
      </c>
      <c r="S151" s="72" t="str">
        <f t="shared" si="20"/>
        <v>Sobrepeso</v>
      </c>
      <c r="T151" s="84">
        <v>18</v>
      </c>
      <c r="U151" s="14" t="str">
        <f t="shared" si="18"/>
        <v>Riesgo</v>
      </c>
      <c r="V151" s="11" t="s">
        <v>128</v>
      </c>
      <c r="W151" s="11"/>
      <c r="X151" s="32">
        <v>42747</v>
      </c>
    </row>
    <row r="152" spans="1:26" s="14" customFormat="1" x14ac:dyDescent="0.25">
      <c r="A152" s="10" t="s">
        <v>159</v>
      </c>
      <c r="B152" s="10" t="s">
        <v>55</v>
      </c>
      <c r="C152" s="64">
        <v>57</v>
      </c>
      <c r="D152" s="64">
        <v>60198094</v>
      </c>
      <c r="E152" s="11" t="s">
        <v>596</v>
      </c>
      <c r="F152" s="72" t="s">
        <v>29</v>
      </c>
      <c r="G152" s="14" t="s">
        <v>29</v>
      </c>
      <c r="H152" s="10" t="s">
        <v>160</v>
      </c>
      <c r="I152" s="11" t="s">
        <v>25</v>
      </c>
      <c r="J152" s="11" t="s">
        <v>161</v>
      </c>
      <c r="K152" s="10" t="s">
        <v>161</v>
      </c>
      <c r="L152" s="14" t="s">
        <v>29</v>
      </c>
      <c r="M152" s="14" t="s">
        <v>29</v>
      </c>
      <c r="N152" s="12"/>
      <c r="O152" s="78"/>
      <c r="P152" s="13">
        <v>93.3</v>
      </c>
      <c r="Q152" s="80">
        <v>157.5</v>
      </c>
      <c r="R152" s="13">
        <f t="shared" si="17"/>
        <v>37.611489040060469</v>
      </c>
      <c r="S152" s="72" t="str">
        <f t="shared" si="20"/>
        <v>Obesidad Grado 2</v>
      </c>
      <c r="T152" s="84">
        <v>15</v>
      </c>
      <c r="U152" s="14" t="str">
        <f t="shared" si="18"/>
        <v>Riesgo</v>
      </c>
      <c r="X152" s="31"/>
    </row>
    <row r="153" spans="1:26" s="14" customFormat="1" x14ac:dyDescent="0.25">
      <c r="A153" s="10" t="s">
        <v>714</v>
      </c>
      <c r="B153" s="10" t="s">
        <v>713</v>
      </c>
      <c r="C153" s="64">
        <v>44</v>
      </c>
      <c r="D153" s="64">
        <v>86927042</v>
      </c>
      <c r="E153" s="11" t="s">
        <v>29</v>
      </c>
      <c r="F153" s="25" t="s">
        <v>727</v>
      </c>
      <c r="G153" s="11" t="s">
        <v>29</v>
      </c>
      <c r="H153" s="10" t="s">
        <v>715</v>
      </c>
      <c r="I153" s="11" t="s">
        <v>25</v>
      </c>
      <c r="J153" s="11" t="s">
        <v>684</v>
      </c>
      <c r="K153" s="10" t="s">
        <v>121</v>
      </c>
      <c r="L153" s="11" t="s">
        <v>29</v>
      </c>
      <c r="M153" s="11" t="s">
        <v>29</v>
      </c>
      <c r="N153" s="12"/>
      <c r="O153" s="78"/>
      <c r="P153" s="13">
        <v>154.69999999999999</v>
      </c>
      <c r="Q153" s="80">
        <v>74.5</v>
      </c>
      <c r="R153" s="13">
        <f t="shared" si="17"/>
        <v>278.72618350524749</v>
      </c>
      <c r="S153" s="72" t="str">
        <f t="shared" si="20"/>
        <v>Obesidad Grado 3</v>
      </c>
      <c r="T153" s="84">
        <v>16</v>
      </c>
      <c r="U153" s="14" t="str">
        <f t="shared" si="18"/>
        <v>Riesgo</v>
      </c>
      <c r="V153" s="11" t="s">
        <v>304</v>
      </c>
      <c r="W153" s="11"/>
      <c r="X153" s="32" t="s">
        <v>704</v>
      </c>
      <c r="Z153" s="14" t="s">
        <v>716</v>
      </c>
    </row>
    <row r="154" spans="1:26" s="14" customFormat="1" x14ac:dyDescent="0.25">
      <c r="A154" s="10" t="s">
        <v>1536</v>
      </c>
      <c r="B154" s="10" t="s">
        <v>61</v>
      </c>
      <c r="C154" s="64">
        <v>50</v>
      </c>
      <c r="D154" s="64">
        <v>87661430</v>
      </c>
      <c r="E154" s="11" t="s">
        <v>25</v>
      </c>
      <c r="F154" s="69" t="s">
        <v>29</v>
      </c>
      <c r="G154" s="11" t="s">
        <v>1537</v>
      </c>
      <c r="H154" s="10" t="s">
        <v>1538</v>
      </c>
      <c r="I154" s="11" t="s">
        <v>25</v>
      </c>
      <c r="J154" s="11" t="s">
        <v>461</v>
      </c>
      <c r="K154" s="10" t="s">
        <v>461</v>
      </c>
      <c r="L154" s="11" t="s">
        <v>29</v>
      </c>
      <c r="M154" s="11" t="s">
        <v>29</v>
      </c>
      <c r="N154" s="12"/>
      <c r="O154" s="78"/>
      <c r="P154" s="13">
        <v>65.3</v>
      </c>
      <c r="Q154" s="80">
        <v>155.6</v>
      </c>
      <c r="R154" s="13">
        <f t="shared" si="17"/>
        <v>26.970810396441998</v>
      </c>
      <c r="S154" s="72" t="str">
        <f t="shared" si="20"/>
        <v>Sobrepeso</v>
      </c>
      <c r="T154" s="84">
        <v>18</v>
      </c>
      <c r="U154" s="14" t="str">
        <f t="shared" si="18"/>
        <v>Riesgo</v>
      </c>
      <c r="V154" s="11" t="s">
        <v>1539</v>
      </c>
      <c r="W154" s="11"/>
      <c r="X154" s="32" t="s">
        <v>1535</v>
      </c>
    </row>
    <row r="155" spans="1:26" s="14" customFormat="1" x14ac:dyDescent="0.25">
      <c r="A155" s="10" t="s">
        <v>964</v>
      </c>
      <c r="B155" s="10" t="s">
        <v>965</v>
      </c>
      <c r="C155" s="64">
        <v>32</v>
      </c>
      <c r="D155" s="64">
        <v>60168865</v>
      </c>
      <c r="E155" s="11" t="s">
        <v>25</v>
      </c>
      <c r="F155" s="25" t="s">
        <v>966</v>
      </c>
      <c r="G155" s="11" t="s">
        <v>967</v>
      </c>
      <c r="H155" s="10" t="s">
        <v>968</v>
      </c>
      <c r="I155" s="11" t="s">
        <v>29</v>
      </c>
      <c r="J155" s="11" t="s">
        <v>144</v>
      </c>
      <c r="K155" s="10" t="s">
        <v>144</v>
      </c>
      <c r="L155" s="11" t="s">
        <v>29</v>
      </c>
      <c r="M155" s="11" t="s">
        <v>29</v>
      </c>
      <c r="N155" s="12"/>
      <c r="O155" s="78"/>
      <c r="P155" s="13">
        <v>90</v>
      </c>
      <c r="Q155" s="80">
        <v>161</v>
      </c>
      <c r="R155" s="13">
        <f t="shared" si="17"/>
        <v>34.720882681995292</v>
      </c>
      <c r="S155" s="72" t="str">
        <f t="shared" si="20"/>
        <v>Obesidad Grado 1</v>
      </c>
      <c r="T155" s="84">
        <v>20</v>
      </c>
      <c r="U155" s="14" t="str">
        <f t="shared" si="18"/>
        <v>Riesgo</v>
      </c>
      <c r="V155" s="11" t="s">
        <v>969</v>
      </c>
      <c r="W155" s="11"/>
      <c r="X155" s="32">
        <v>42744</v>
      </c>
    </row>
    <row r="156" spans="1:26" s="14" customFormat="1" x14ac:dyDescent="0.25">
      <c r="A156" s="10" t="s">
        <v>1769</v>
      </c>
      <c r="B156" s="10" t="s">
        <v>437</v>
      </c>
      <c r="C156" s="65">
        <v>50</v>
      </c>
      <c r="D156" s="65" t="s">
        <v>1770</v>
      </c>
      <c r="E156" s="10" t="s">
        <v>25</v>
      </c>
      <c r="F156" s="69" t="s">
        <v>29</v>
      </c>
      <c r="G156" s="10" t="s">
        <v>25</v>
      </c>
      <c r="H156" s="10" t="s">
        <v>1771</v>
      </c>
      <c r="I156" s="10" t="s">
        <v>25</v>
      </c>
      <c r="J156" s="10" t="s">
        <v>158</v>
      </c>
      <c r="K156" s="10" t="s">
        <v>158</v>
      </c>
      <c r="L156" s="10" t="s">
        <v>29</v>
      </c>
      <c r="M156" s="10" t="s">
        <v>29</v>
      </c>
      <c r="N156" s="10"/>
      <c r="O156" s="66"/>
      <c r="P156" s="65">
        <v>69.3</v>
      </c>
      <c r="Q156" s="65">
        <v>163</v>
      </c>
      <c r="R156" s="65">
        <f t="shared" ref="R156:R187" si="21">(P156)/((Q156/100)*(Q156/100))</f>
        <v>26.083029094056986</v>
      </c>
      <c r="S156" s="69" t="str">
        <f t="shared" si="20"/>
        <v>Sobrepeso</v>
      </c>
      <c r="T156" s="84">
        <v>25</v>
      </c>
      <c r="U156" s="10" t="str">
        <f t="shared" si="18"/>
        <v>Riesgo</v>
      </c>
      <c r="V156" s="10" t="s">
        <v>1772</v>
      </c>
      <c r="W156" s="10"/>
      <c r="X156" s="10">
        <v>42980</v>
      </c>
      <c r="Y156" s="10"/>
      <c r="Z156" s="10"/>
    </row>
    <row r="157" spans="1:26" s="14" customFormat="1" x14ac:dyDescent="0.25">
      <c r="A157" s="10" t="s">
        <v>869</v>
      </c>
      <c r="B157" s="10" t="s">
        <v>870</v>
      </c>
      <c r="C157" s="64">
        <v>57</v>
      </c>
      <c r="D157" s="64">
        <v>61754160</v>
      </c>
      <c r="E157" s="11" t="s">
        <v>25</v>
      </c>
      <c r="F157" s="25" t="s">
        <v>881</v>
      </c>
      <c r="G157" s="11" t="s">
        <v>882</v>
      </c>
      <c r="H157" s="10" t="s">
        <v>883</v>
      </c>
      <c r="I157" s="11" t="s">
        <v>25</v>
      </c>
      <c r="J157" s="10" t="s">
        <v>280</v>
      </c>
      <c r="K157" s="10" t="s">
        <v>280</v>
      </c>
      <c r="L157" s="11" t="s">
        <v>29</v>
      </c>
      <c r="M157" s="11" t="s">
        <v>29</v>
      </c>
      <c r="N157" s="12"/>
      <c r="O157" s="78"/>
      <c r="P157" s="13">
        <v>70.400000000000006</v>
      </c>
      <c r="Q157" s="80">
        <v>154</v>
      </c>
      <c r="R157" s="13">
        <f t="shared" si="21"/>
        <v>29.684601113172544</v>
      </c>
      <c r="S157" s="72" t="str">
        <f t="shared" si="20"/>
        <v>Sobrepeso</v>
      </c>
      <c r="T157" s="84">
        <v>22</v>
      </c>
      <c r="U157" s="14" t="str">
        <f t="shared" ref="U157:U188" si="22">+IF(T157&gt;14,"Riesgo","No riesgo")</f>
        <v>Riesgo</v>
      </c>
      <c r="V157" s="11" t="s">
        <v>304</v>
      </c>
      <c r="W157" s="11"/>
      <c r="X157" s="32">
        <v>42856</v>
      </c>
    </row>
    <row r="158" spans="1:26" s="14" customFormat="1" x14ac:dyDescent="0.25">
      <c r="A158" s="10" t="s">
        <v>1344</v>
      </c>
      <c r="B158" s="10" t="s">
        <v>1345</v>
      </c>
      <c r="C158" s="64">
        <v>26</v>
      </c>
      <c r="D158" s="64">
        <v>83841587</v>
      </c>
      <c r="E158" s="11" t="s">
        <v>25</v>
      </c>
      <c r="F158" s="25" t="s">
        <v>1346</v>
      </c>
      <c r="G158" s="11" t="s">
        <v>1347</v>
      </c>
      <c r="H158" s="10" t="s">
        <v>1348</v>
      </c>
      <c r="I158" s="11" t="s">
        <v>25</v>
      </c>
      <c r="J158" s="11" t="s">
        <v>239</v>
      </c>
      <c r="K158" s="10" t="s">
        <v>239</v>
      </c>
      <c r="L158" s="11" t="s">
        <v>29</v>
      </c>
      <c r="M158" s="11" t="s">
        <v>29</v>
      </c>
      <c r="N158" s="12"/>
      <c r="O158" s="78"/>
      <c r="P158" s="13">
        <v>59.6</v>
      </c>
      <c r="Q158" s="80">
        <v>161</v>
      </c>
      <c r="R158" s="13">
        <f t="shared" si="21"/>
        <v>22.992940087187993</v>
      </c>
      <c r="S158" s="72" t="str">
        <f t="shared" si="20"/>
        <v>Peso Normal</v>
      </c>
      <c r="T158" s="84">
        <v>29</v>
      </c>
      <c r="U158" s="14" t="str">
        <f t="shared" si="22"/>
        <v>Riesgo</v>
      </c>
      <c r="V158" s="11" t="s">
        <v>272</v>
      </c>
      <c r="W158" s="11"/>
      <c r="X158" s="32">
        <v>42755</v>
      </c>
    </row>
    <row r="159" spans="1:26" s="14" customFormat="1" x14ac:dyDescent="0.25">
      <c r="A159" s="10" t="s">
        <v>898</v>
      </c>
      <c r="B159" s="10" t="s">
        <v>386</v>
      </c>
      <c r="C159" s="64">
        <v>30</v>
      </c>
      <c r="D159" s="64">
        <v>24300876</v>
      </c>
      <c r="E159" s="11">
        <v>60803712</v>
      </c>
      <c r="F159" s="25" t="s">
        <v>899</v>
      </c>
      <c r="G159" s="11" t="s">
        <v>900</v>
      </c>
      <c r="H159" s="10" t="s">
        <v>901</v>
      </c>
      <c r="I159" s="11" t="s">
        <v>25</v>
      </c>
      <c r="J159" s="10" t="s">
        <v>158</v>
      </c>
      <c r="K159" s="10" t="s">
        <v>158</v>
      </c>
      <c r="L159" s="11" t="s">
        <v>29</v>
      </c>
      <c r="M159" s="11" t="s">
        <v>29</v>
      </c>
      <c r="N159" s="12"/>
      <c r="O159" s="78"/>
      <c r="P159" s="13">
        <v>125.8</v>
      </c>
      <c r="Q159" s="80">
        <v>158</v>
      </c>
      <c r="R159" s="13">
        <f t="shared" si="21"/>
        <v>50.392565294023385</v>
      </c>
      <c r="S159" s="72" t="str">
        <f t="shared" si="20"/>
        <v>Obesidad Grado 3</v>
      </c>
      <c r="T159" s="84">
        <v>14</v>
      </c>
      <c r="U159" s="14" t="str">
        <f t="shared" si="22"/>
        <v>No riesgo</v>
      </c>
      <c r="V159" s="11" t="s">
        <v>304</v>
      </c>
      <c r="W159" s="11"/>
      <c r="X159" s="32">
        <v>42856</v>
      </c>
    </row>
    <row r="160" spans="1:26" s="14" customFormat="1" x14ac:dyDescent="0.25">
      <c r="A160" s="10" t="s">
        <v>681</v>
      </c>
      <c r="B160" s="10" t="s">
        <v>387</v>
      </c>
      <c r="C160" s="64">
        <v>38</v>
      </c>
      <c r="D160" s="64">
        <v>85710969</v>
      </c>
      <c r="E160" s="11" t="s">
        <v>25</v>
      </c>
      <c r="F160" s="69" t="s">
        <v>29</v>
      </c>
      <c r="G160" s="11" t="s">
        <v>682</v>
      </c>
      <c r="H160" s="10" t="s">
        <v>683</v>
      </c>
      <c r="I160" s="11" t="s">
        <v>29</v>
      </c>
      <c r="J160" s="11" t="s">
        <v>684</v>
      </c>
      <c r="K160" s="10" t="s">
        <v>684</v>
      </c>
      <c r="L160" s="11" t="s">
        <v>29</v>
      </c>
      <c r="M160" s="11" t="s">
        <v>29</v>
      </c>
      <c r="N160" s="12"/>
      <c r="O160" s="78"/>
      <c r="P160" s="13">
        <v>58.5</v>
      </c>
      <c r="Q160" s="80">
        <v>150.1</v>
      </c>
      <c r="R160" s="13">
        <f t="shared" si="21"/>
        <v>25.965367969210845</v>
      </c>
      <c r="S160" s="72" t="str">
        <f t="shared" si="20"/>
        <v>Sobrepeso</v>
      </c>
      <c r="T160" s="84">
        <v>21</v>
      </c>
      <c r="U160" s="14" t="str">
        <f t="shared" si="22"/>
        <v>Riesgo</v>
      </c>
      <c r="V160" s="11" t="s">
        <v>680</v>
      </c>
      <c r="W160" s="11"/>
      <c r="X160" s="32" t="s">
        <v>686</v>
      </c>
    </row>
    <row r="161" spans="1:24" s="14" customFormat="1" x14ac:dyDescent="0.25">
      <c r="A161" s="10" t="s">
        <v>910</v>
      </c>
      <c r="B161" s="10" t="s">
        <v>246</v>
      </c>
      <c r="C161" s="64">
        <v>30</v>
      </c>
      <c r="D161" s="64">
        <v>87066357</v>
      </c>
      <c r="E161" s="11" t="s">
        <v>25</v>
      </c>
      <c r="F161" s="25" t="s">
        <v>911</v>
      </c>
      <c r="G161" s="11" t="s">
        <v>912</v>
      </c>
      <c r="H161" s="10" t="s">
        <v>913</v>
      </c>
      <c r="I161" s="11" t="s">
        <v>25</v>
      </c>
      <c r="J161" s="11" t="s">
        <v>914</v>
      </c>
      <c r="K161" s="10" t="s">
        <v>914</v>
      </c>
      <c r="L161" s="11" t="s">
        <v>29</v>
      </c>
      <c r="M161" s="11" t="s">
        <v>29</v>
      </c>
      <c r="N161" s="12"/>
      <c r="O161" s="78"/>
      <c r="P161" s="13">
        <v>84.4</v>
      </c>
      <c r="Q161" s="80">
        <v>154.5</v>
      </c>
      <c r="R161" s="13">
        <f t="shared" si="21"/>
        <v>35.357819880395056</v>
      </c>
      <c r="S161" s="72" t="str">
        <f t="shared" si="20"/>
        <v>Obesidad Grado 2</v>
      </c>
      <c r="T161" s="84">
        <v>16</v>
      </c>
      <c r="U161" s="14" t="str">
        <f t="shared" si="22"/>
        <v>Riesgo</v>
      </c>
      <c r="V161" s="11" t="s">
        <v>124</v>
      </c>
      <c r="W161" s="11"/>
      <c r="X161" s="32">
        <v>42744</v>
      </c>
    </row>
    <row r="162" spans="1:24" s="14" customFormat="1" x14ac:dyDescent="0.25">
      <c r="A162" s="10" t="s">
        <v>1496</v>
      </c>
      <c r="B162" s="10" t="s">
        <v>1497</v>
      </c>
      <c r="C162" s="64">
        <v>61</v>
      </c>
      <c r="D162" s="64">
        <v>83305123</v>
      </c>
      <c r="E162" s="11" t="s">
        <v>25</v>
      </c>
      <c r="F162" s="25" t="s">
        <v>1498</v>
      </c>
      <c r="G162" s="11" t="s">
        <v>1499</v>
      </c>
      <c r="H162" s="10" t="s">
        <v>1500</v>
      </c>
      <c r="I162" s="11" t="s">
        <v>25</v>
      </c>
      <c r="J162" s="11" t="s">
        <v>158</v>
      </c>
      <c r="K162" s="10" t="s">
        <v>158</v>
      </c>
      <c r="L162" s="11" t="s">
        <v>29</v>
      </c>
      <c r="M162" s="11" t="s">
        <v>29</v>
      </c>
      <c r="N162" s="12"/>
      <c r="O162" s="78"/>
      <c r="P162" s="13">
        <v>82.2</v>
      </c>
      <c r="Q162" s="80">
        <v>162.5</v>
      </c>
      <c r="R162" s="13">
        <f t="shared" si="21"/>
        <v>31.128994082840237</v>
      </c>
      <c r="S162" s="72" t="str">
        <f>+IF(R162&lt;18.5,"Bajo peso",IF(R162&lt;=24.9,"Peso Normal",IF(R162&lt;=29.9,"Sobrepeso",IF(R162&lt;=34.9,"Obesidad Grado I",IF(R162&lt;=39.9,"Obesidad Grado II",IF(R162&gt;=40,"Obesidad Grado 3","Nunca se da el caso"))))))</f>
        <v>Obesidad Grado I</v>
      </c>
      <c r="T162" s="84">
        <v>14</v>
      </c>
      <c r="U162" s="14" t="str">
        <f t="shared" si="22"/>
        <v>No riesgo</v>
      </c>
      <c r="V162" s="11"/>
      <c r="W162" s="11"/>
      <c r="X162" s="32" t="s">
        <v>1477</v>
      </c>
    </row>
    <row r="163" spans="1:24" s="14" customFormat="1" x14ac:dyDescent="0.25">
      <c r="A163" s="10" t="s">
        <v>970</v>
      </c>
      <c r="B163" s="10" t="s">
        <v>971</v>
      </c>
      <c r="C163" s="64">
        <v>36</v>
      </c>
      <c r="D163" s="64">
        <v>61721422</v>
      </c>
      <c r="E163" s="11" t="s">
        <v>25</v>
      </c>
      <c r="F163" s="25" t="s">
        <v>972</v>
      </c>
      <c r="G163" s="11" t="s">
        <v>973</v>
      </c>
      <c r="H163" s="10" t="s">
        <v>974</v>
      </c>
      <c r="I163" s="11" t="s">
        <v>25</v>
      </c>
      <c r="J163" s="11" t="s">
        <v>748</v>
      </c>
      <c r="K163" s="10" t="s">
        <v>975</v>
      </c>
      <c r="L163" s="11" t="s">
        <v>29</v>
      </c>
      <c r="M163" s="11" t="s">
        <v>29</v>
      </c>
      <c r="N163" s="12"/>
      <c r="O163" s="78"/>
      <c r="P163" s="13">
        <v>73.7</v>
      </c>
      <c r="Q163" s="80">
        <v>156.5</v>
      </c>
      <c r="R163" s="13">
        <f t="shared" si="21"/>
        <v>30.091151282548566</v>
      </c>
      <c r="S163" s="72" t="str">
        <f t="shared" ref="S163:S168" si="23">+IF(R163&lt;18.5,"Bajo peso",IF(R163&lt;=24.9,"Peso Normal",IF(R163&lt;=29.9,"Sobrepeso",IF(R163&lt;=34.9,"Obesidad Grado 1",IF(R163&lt;=39.9,"Obesidad Grado 2",IF(R163&gt;=40,"Obesidad Grado 3","Nunca se da el caso"))))))</f>
        <v>Obesidad Grado 1</v>
      </c>
      <c r="T163" s="84">
        <v>19</v>
      </c>
      <c r="U163" s="14" t="str">
        <f t="shared" si="22"/>
        <v>Riesgo</v>
      </c>
      <c r="V163" s="11" t="s">
        <v>124</v>
      </c>
      <c r="W163" s="11"/>
      <c r="X163" s="32">
        <v>42744</v>
      </c>
    </row>
    <row r="164" spans="1:24" s="14" customFormat="1" x14ac:dyDescent="0.25">
      <c r="A164" s="10" t="s">
        <v>1328</v>
      </c>
      <c r="B164" s="10" t="s">
        <v>43</v>
      </c>
      <c r="C164" s="64">
        <v>41</v>
      </c>
      <c r="D164" s="64">
        <v>24306313</v>
      </c>
      <c r="E164" s="11"/>
      <c r="F164" s="25" t="s">
        <v>1329</v>
      </c>
      <c r="G164" s="11"/>
      <c r="H164" s="10" t="s">
        <v>1330</v>
      </c>
      <c r="I164" s="11" t="s">
        <v>25</v>
      </c>
      <c r="J164" s="11" t="s">
        <v>59</v>
      </c>
      <c r="K164" s="11" t="s">
        <v>59</v>
      </c>
      <c r="L164" s="11" t="s">
        <v>29</v>
      </c>
      <c r="M164" s="11" t="s">
        <v>29</v>
      </c>
      <c r="N164" s="12"/>
      <c r="O164" s="78"/>
      <c r="P164" s="13">
        <v>72.3</v>
      </c>
      <c r="Q164" s="80">
        <v>160.1</v>
      </c>
      <c r="R164" s="13">
        <f t="shared" si="21"/>
        <v>28.206917834379748</v>
      </c>
      <c r="S164" s="72" t="str">
        <f t="shared" si="23"/>
        <v>Sobrepeso</v>
      </c>
      <c r="T164" s="84">
        <v>18</v>
      </c>
      <c r="U164" s="14" t="str">
        <f t="shared" si="22"/>
        <v>Riesgo</v>
      </c>
      <c r="V164" s="11" t="s">
        <v>1331</v>
      </c>
      <c r="W164" s="11"/>
      <c r="X164" s="32">
        <v>42755</v>
      </c>
    </row>
    <row r="165" spans="1:24" s="14" customFormat="1" x14ac:dyDescent="0.25">
      <c r="A165" s="10" t="s">
        <v>1228</v>
      </c>
      <c r="B165" s="10" t="s">
        <v>809</v>
      </c>
      <c r="C165" s="64">
        <v>46</v>
      </c>
      <c r="D165" s="64">
        <v>60209956</v>
      </c>
      <c r="E165" s="11" t="s">
        <v>25</v>
      </c>
      <c r="F165" s="69" t="s">
        <v>29</v>
      </c>
      <c r="G165" s="11" t="s">
        <v>1229</v>
      </c>
      <c r="H165" s="10" t="s">
        <v>1230</v>
      </c>
      <c r="I165" s="11" t="s">
        <v>25</v>
      </c>
      <c r="J165" s="11" t="s">
        <v>199</v>
      </c>
      <c r="K165" s="10" t="s">
        <v>199</v>
      </c>
      <c r="L165" s="11" t="s">
        <v>29</v>
      </c>
      <c r="M165" s="11" t="s">
        <v>29</v>
      </c>
      <c r="N165" s="12"/>
      <c r="O165" s="78"/>
      <c r="P165" s="13">
        <v>65.599999999999994</v>
      </c>
      <c r="Q165" s="80">
        <v>146</v>
      </c>
      <c r="R165" s="13">
        <f t="shared" si="21"/>
        <v>30.775004691311693</v>
      </c>
      <c r="S165" s="72" t="str">
        <f t="shared" si="23"/>
        <v>Obesidad Grado 1</v>
      </c>
      <c r="T165" s="84">
        <v>14</v>
      </c>
      <c r="U165" s="14" t="str">
        <f t="shared" si="22"/>
        <v>No riesgo</v>
      </c>
      <c r="V165" s="11" t="s">
        <v>1231</v>
      </c>
      <c r="W165" s="11"/>
      <c r="X165" s="32">
        <v>42751</v>
      </c>
    </row>
    <row r="166" spans="1:24" s="14" customFormat="1" x14ac:dyDescent="0.25">
      <c r="A166" s="10" t="s">
        <v>335</v>
      </c>
      <c r="B166" s="10" t="s">
        <v>306</v>
      </c>
      <c r="C166" s="64">
        <v>38</v>
      </c>
      <c r="D166" s="64">
        <v>84460345</v>
      </c>
      <c r="E166" s="11" t="s">
        <v>25</v>
      </c>
      <c r="F166" s="25" t="s">
        <v>336</v>
      </c>
      <c r="G166" s="11" t="s">
        <v>592</v>
      </c>
      <c r="H166" s="10" t="s">
        <v>593</v>
      </c>
      <c r="I166" s="11" t="s">
        <v>25</v>
      </c>
      <c r="J166" s="11" t="s">
        <v>34</v>
      </c>
      <c r="K166" s="10" t="s">
        <v>34</v>
      </c>
      <c r="L166" s="11" t="s">
        <v>29</v>
      </c>
      <c r="M166" s="11" t="s">
        <v>29</v>
      </c>
      <c r="N166" s="12"/>
      <c r="O166" s="78"/>
      <c r="P166" s="13">
        <v>75.400000000000006</v>
      </c>
      <c r="Q166" s="80">
        <v>154.6</v>
      </c>
      <c r="R166" s="13">
        <f t="shared" si="21"/>
        <v>31.546586023439872</v>
      </c>
      <c r="S166" s="72" t="str">
        <f t="shared" si="23"/>
        <v>Obesidad Grado 1</v>
      </c>
      <c r="T166" s="84">
        <v>14</v>
      </c>
      <c r="U166" s="14" t="str">
        <f t="shared" si="22"/>
        <v>No riesgo</v>
      </c>
      <c r="V166" s="11" t="s">
        <v>283</v>
      </c>
      <c r="W166" s="11"/>
      <c r="X166" s="32"/>
    </row>
    <row r="167" spans="1:24" s="14" customFormat="1" x14ac:dyDescent="0.25">
      <c r="A167" s="10" t="s">
        <v>842</v>
      </c>
      <c r="B167" s="10" t="s">
        <v>841</v>
      </c>
      <c r="C167" s="64">
        <v>30</v>
      </c>
      <c r="D167" s="64">
        <v>87572266</v>
      </c>
      <c r="E167" s="11" t="s">
        <v>25</v>
      </c>
      <c r="F167" s="25" t="s">
        <v>843</v>
      </c>
      <c r="G167" s="11" t="s">
        <v>844</v>
      </c>
      <c r="H167" s="10" t="s">
        <v>845</v>
      </c>
      <c r="I167" s="11" t="s">
        <v>25</v>
      </c>
      <c r="J167" s="10" t="s">
        <v>803</v>
      </c>
      <c r="K167" s="10" t="s">
        <v>803</v>
      </c>
      <c r="L167" s="11" t="s">
        <v>29</v>
      </c>
      <c r="M167" s="11" t="s">
        <v>29</v>
      </c>
      <c r="N167" s="12"/>
      <c r="O167" s="78"/>
      <c r="P167" s="13">
        <v>76</v>
      </c>
      <c r="Q167" s="80">
        <v>160.5</v>
      </c>
      <c r="R167" s="13">
        <f t="shared" si="21"/>
        <v>29.50281926611737</v>
      </c>
      <c r="S167" s="72" t="str">
        <f t="shared" si="23"/>
        <v>Sobrepeso</v>
      </c>
      <c r="T167" s="84">
        <v>21</v>
      </c>
      <c r="U167" s="14" t="str">
        <f t="shared" si="22"/>
        <v>Riesgo</v>
      </c>
      <c r="V167" s="11" t="s">
        <v>128</v>
      </c>
      <c r="W167" s="11"/>
      <c r="X167" s="32">
        <v>42856</v>
      </c>
    </row>
    <row r="168" spans="1:24" s="14" customFormat="1" x14ac:dyDescent="0.25">
      <c r="A168" s="10" t="s">
        <v>412</v>
      </c>
      <c r="B168" s="10" t="s">
        <v>220</v>
      </c>
      <c r="C168" s="64">
        <v>40</v>
      </c>
      <c r="D168" s="64">
        <v>88542488</v>
      </c>
      <c r="E168" s="11" t="s">
        <v>25</v>
      </c>
      <c r="F168" s="25" t="s">
        <v>227</v>
      </c>
      <c r="G168" s="11" t="s">
        <v>597</v>
      </c>
      <c r="H168" s="10" t="s">
        <v>598</v>
      </c>
      <c r="I168" s="11" t="s">
        <v>25</v>
      </c>
      <c r="J168" s="11" t="s">
        <v>228</v>
      </c>
      <c r="K168" s="10" t="s">
        <v>224</v>
      </c>
      <c r="L168" s="11" t="s">
        <v>29</v>
      </c>
      <c r="M168" s="11" t="s">
        <v>29</v>
      </c>
      <c r="N168" s="12"/>
      <c r="O168" s="78"/>
      <c r="P168" s="13">
        <v>72.2</v>
      </c>
      <c r="Q168" s="80">
        <v>166</v>
      </c>
      <c r="R168" s="13">
        <f t="shared" si="21"/>
        <v>26.201190303382205</v>
      </c>
      <c r="S168" s="72" t="str">
        <f t="shared" si="23"/>
        <v>Sobrepeso</v>
      </c>
      <c r="T168" s="84">
        <v>14</v>
      </c>
      <c r="U168" s="14" t="str">
        <f t="shared" si="22"/>
        <v>No riesgo</v>
      </c>
      <c r="V168" s="11" t="s">
        <v>229</v>
      </c>
      <c r="W168" s="11"/>
      <c r="X168" s="32"/>
    </row>
    <row r="169" spans="1:24" s="14" customFormat="1" x14ac:dyDescent="0.25">
      <c r="A169" s="10" t="s">
        <v>1513</v>
      </c>
      <c r="B169" s="10" t="s">
        <v>387</v>
      </c>
      <c r="C169" s="64">
        <v>42</v>
      </c>
      <c r="D169" s="64">
        <v>88063510</v>
      </c>
      <c r="E169" s="11" t="s">
        <v>25</v>
      </c>
      <c r="F169" s="69" t="s">
        <v>29</v>
      </c>
      <c r="G169" s="11" t="s">
        <v>29</v>
      </c>
      <c r="H169" s="10" t="s">
        <v>1514</v>
      </c>
      <c r="I169" s="11" t="s">
        <v>25</v>
      </c>
      <c r="J169" s="11" t="s">
        <v>239</v>
      </c>
      <c r="K169" s="10" t="s">
        <v>239</v>
      </c>
      <c r="L169" s="11" t="s">
        <v>29</v>
      </c>
      <c r="M169" s="11" t="s">
        <v>29</v>
      </c>
      <c r="N169" s="12"/>
      <c r="O169" s="78"/>
      <c r="P169" s="13">
        <v>74</v>
      </c>
      <c r="Q169" s="80">
        <v>151.4</v>
      </c>
      <c r="R169" s="13">
        <f t="shared" si="21"/>
        <v>32.283452200422651</v>
      </c>
      <c r="S169" s="72" t="str">
        <f>+IF(R169&lt;18.5,"Bajo peso",IF(R169&lt;=24.9,"Peso Normal",IF(R169&lt;=29.9,"Sobrepeso",IF(R169&lt;=34.9,"Obesidad Grado I",IF(R169&lt;=39.9,"Obesidad Grado II",IF(R169&gt;=40,"Obesidad Grado 3","Nunca se da el caso"))))))</f>
        <v>Obesidad Grado I</v>
      </c>
      <c r="T169" s="84">
        <v>17</v>
      </c>
      <c r="U169" s="14" t="str">
        <f t="shared" si="22"/>
        <v>Riesgo</v>
      </c>
      <c r="V169" s="11" t="s">
        <v>128</v>
      </c>
      <c r="W169" s="11"/>
      <c r="X169" s="32" t="s">
        <v>1477</v>
      </c>
    </row>
    <row r="170" spans="1:24" s="14" customFormat="1" x14ac:dyDescent="0.25">
      <c r="A170" s="10" t="s">
        <v>141</v>
      </c>
      <c r="B170" s="10" t="s">
        <v>142</v>
      </c>
      <c r="C170" s="64">
        <v>44</v>
      </c>
      <c r="D170" s="64">
        <v>85236072</v>
      </c>
      <c r="E170" s="11" t="s">
        <v>25</v>
      </c>
      <c r="F170" s="70" t="s">
        <v>143</v>
      </c>
      <c r="G170" s="11" t="s">
        <v>601</v>
      </c>
      <c r="H170" s="10" t="s">
        <v>599</v>
      </c>
      <c r="I170" s="11" t="s">
        <v>25</v>
      </c>
      <c r="J170" s="11" t="s">
        <v>144</v>
      </c>
      <c r="K170" s="10" t="s">
        <v>144</v>
      </c>
      <c r="L170" s="11" t="s">
        <v>29</v>
      </c>
      <c r="M170" s="11" t="s">
        <v>29</v>
      </c>
      <c r="N170" s="12"/>
      <c r="O170" s="78"/>
      <c r="P170" s="13">
        <v>115.8</v>
      </c>
      <c r="Q170" s="13">
        <v>169.5</v>
      </c>
      <c r="R170" s="13">
        <f t="shared" si="21"/>
        <v>40.30594930430469</v>
      </c>
      <c r="S170" s="72" t="str">
        <f t="shared" ref="S170:S186" si="24">+IF(R170&lt;18.5,"Bajo peso",IF(R170&lt;=24.9,"Peso Normal",IF(R170&lt;=29.9,"Sobrepeso",IF(R170&lt;=34.9,"Obesidad Grado 1",IF(R170&lt;=39.9,"Obesidad Grado 2",IF(R170&gt;=40,"Obesidad Grado 3","Nunca se da el caso"))))))</f>
        <v>Obesidad Grado 3</v>
      </c>
      <c r="T170" s="84">
        <v>22</v>
      </c>
      <c r="U170" s="14" t="str">
        <f t="shared" si="22"/>
        <v>Riesgo</v>
      </c>
      <c r="V170" s="11" t="s">
        <v>124</v>
      </c>
      <c r="W170" s="11"/>
      <c r="X170" s="32" t="s">
        <v>125</v>
      </c>
    </row>
    <row r="171" spans="1:24" s="14" customFormat="1" x14ac:dyDescent="0.25">
      <c r="A171" s="10" t="s">
        <v>665</v>
      </c>
      <c r="B171" s="10" t="s">
        <v>666</v>
      </c>
      <c r="C171" s="64">
        <v>37</v>
      </c>
      <c r="D171" s="64">
        <v>89848024</v>
      </c>
      <c r="E171" s="11" t="s">
        <v>25</v>
      </c>
      <c r="F171" s="25" t="s">
        <v>667</v>
      </c>
      <c r="G171" s="11" t="s">
        <v>668</v>
      </c>
      <c r="H171" s="10" t="s">
        <v>669</v>
      </c>
      <c r="I171" s="11" t="s">
        <v>25</v>
      </c>
      <c r="J171" s="11" t="s">
        <v>287</v>
      </c>
      <c r="K171" s="10" t="s">
        <v>670</v>
      </c>
      <c r="L171" s="11" t="s">
        <v>29</v>
      </c>
      <c r="M171" s="11" t="s">
        <v>29</v>
      </c>
      <c r="N171" s="12"/>
      <c r="O171" s="78"/>
      <c r="P171" s="13">
        <v>79.3</v>
      </c>
      <c r="Q171" s="80">
        <v>154.5</v>
      </c>
      <c r="R171" s="13">
        <f t="shared" si="21"/>
        <v>33.221269153025212</v>
      </c>
      <c r="S171" s="72" t="str">
        <f t="shared" si="24"/>
        <v>Obesidad Grado 1</v>
      </c>
      <c r="T171" s="84">
        <v>18</v>
      </c>
      <c r="U171" s="14" t="str">
        <f t="shared" si="22"/>
        <v>Riesgo</v>
      </c>
      <c r="V171" s="11" t="s">
        <v>671</v>
      </c>
      <c r="W171" s="11"/>
      <c r="X171" s="32" t="s">
        <v>686</v>
      </c>
    </row>
    <row r="172" spans="1:24" s="14" customFormat="1" x14ac:dyDescent="0.25">
      <c r="A172" s="10" t="s">
        <v>1575</v>
      </c>
      <c r="B172" s="10" t="s">
        <v>1576</v>
      </c>
      <c r="C172" s="64">
        <v>40</v>
      </c>
      <c r="D172" s="64">
        <v>60082914</v>
      </c>
      <c r="E172" s="11" t="s">
        <v>25</v>
      </c>
      <c r="F172" s="25" t="s">
        <v>1577</v>
      </c>
      <c r="G172" s="11" t="s">
        <v>1578</v>
      </c>
      <c r="H172" s="10" t="s">
        <v>1579</v>
      </c>
      <c r="I172" s="11" t="s">
        <v>25</v>
      </c>
      <c r="J172" s="11" t="s">
        <v>239</v>
      </c>
      <c r="K172" s="10" t="s">
        <v>239</v>
      </c>
      <c r="L172" s="11" t="s">
        <v>29</v>
      </c>
      <c r="M172" s="11" t="s">
        <v>29</v>
      </c>
      <c r="N172" s="12"/>
      <c r="O172" s="78"/>
      <c r="P172" s="13">
        <v>95</v>
      </c>
      <c r="Q172" s="80">
        <v>152.19999999999999</v>
      </c>
      <c r="R172" s="13">
        <f t="shared" si="21"/>
        <v>41.01042787258622</v>
      </c>
      <c r="S172" s="72" t="str">
        <f t="shared" si="24"/>
        <v>Obesidad Grado 3</v>
      </c>
      <c r="T172" s="84">
        <v>17</v>
      </c>
      <c r="U172" s="14" t="str">
        <f t="shared" si="22"/>
        <v>Riesgo</v>
      </c>
      <c r="V172" s="11" t="s">
        <v>304</v>
      </c>
      <c r="W172" s="11"/>
      <c r="X172" s="32" t="s">
        <v>1535</v>
      </c>
    </row>
    <row r="173" spans="1:24" s="14" customFormat="1" x14ac:dyDescent="0.25">
      <c r="A173" s="10" t="s">
        <v>363</v>
      </c>
      <c r="B173" s="10" t="s">
        <v>113</v>
      </c>
      <c r="C173" s="64">
        <v>22</v>
      </c>
      <c r="D173" s="64">
        <v>60289118</v>
      </c>
      <c r="E173" s="11" t="s">
        <v>25</v>
      </c>
      <c r="F173" s="70" t="s">
        <v>42</v>
      </c>
      <c r="G173" s="10" t="s">
        <v>600</v>
      </c>
      <c r="H173" s="10" t="s">
        <v>602</v>
      </c>
      <c r="I173" s="11" t="s">
        <v>25</v>
      </c>
      <c r="J173" s="11" t="s">
        <v>658</v>
      </c>
      <c r="K173" s="10" t="s">
        <v>658</v>
      </c>
      <c r="L173" s="11" t="s">
        <v>29</v>
      </c>
      <c r="M173" s="11" t="s">
        <v>29</v>
      </c>
      <c r="N173" s="12">
        <v>49</v>
      </c>
      <c r="O173" s="78">
        <v>160</v>
      </c>
      <c r="P173" s="13">
        <v>50.6</v>
      </c>
      <c r="Q173" s="13">
        <v>159.1</v>
      </c>
      <c r="R173" s="13">
        <f t="shared" si="21"/>
        <v>19.989878642473911</v>
      </c>
      <c r="S173" s="72" t="str">
        <f t="shared" si="24"/>
        <v>Peso Normal</v>
      </c>
      <c r="T173" s="84">
        <v>25</v>
      </c>
      <c r="U173" s="14" t="str">
        <f t="shared" si="22"/>
        <v>Riesgo</v>
      </c>
      <c r="V173" s="11" t="s">
        <v>134</v>
      </c>
      <c r="W173" s="11"/>
      <c r="X173" s="32" t="s">
        <v>125</v>
      </c>
    </row>
    <row r="174" spans="1:24" s="14" customFormat="1" x14ac:dyDescent="0.25">
      <c r="A174" s="10" t="s">
        <v>399</v>
      </c>
      <c r="B174" s="10" t="s">
        <v>246</v>
      </c>
      <c r="C174" s="64">
        <v>22</v>
      </c>
      <c r="D174" s="64">
        <v>61864655</v>
      </c>
      <c r="E174" s="11" t="s">
        <v>25</v>
      </c>
      <c r="F174" s="25" t="s">
        <v>247</v>
      </c>
      <c r="G174" s="11" t="s">
        <v>603</v>
      </c>
      <c r="H174" s="10" t="s">
        <v>248</v>
      </c>
      <c r="I174" s="11" t="s">
        <v>25</v>
      </c>
      <c r="J174" s="11" t="s">
        <v>751</v>
      </c>
      <c r="K174" s="10" t="s">
        <v>161</v>
      </c>
      <c r="L174" s="11" t="s">
        <v>29</v>
      </c>
      <c r="M174" s="11" t="s">
        <v>29</v>
      </c>
      <c r="N174" s="12"/>
      <c r="O174" s="78"/>
      <c r="P174" s="13">
        <v>90</v>
      </c>
      <c r="Q174" s="80">
        <v>153.30000000000001</v>
      </c>
      <c r="R174" s="13">
        <f t="shared" si="21"/>
        <v>38.296421965295771</v>
      </c>
      <c r="S174" s="72" t="str">
        <f t="shared" si="24"/>
        <v>Obesidad Grado 2</v>
      </c>
      <c r="T174" s="84">
        <v>22</v>
      </c>
      <c r="U174" s="14" t="str">
        <f t="shared" si="22"/>
        <v>Riesgo</v>
      </c>
      <c r="V174" s="11" t="s">
        <v>225</v>
      </c>
      <c r="W174" s="11"/>
      <c r="X174" s="32"/>
    </row>
    <row r="175" spans="1:24" s="14" customFormat="1" x14ac:dyDescent="0.25">
      <c r="A175" s="10" t="s">
        <v>167</v>
      </c>
      <c r="B175" s="10" t="s">
        <v>55</v>
      </c>
      <c r="C175" s="64">
        <v>53</v>
      </c>
      <c r="D175" s="64">
        <v>24584143</v>
      </c>
      <c r="E175" s="14" t="s">
        <v>604</v>
      </c>
      <c r="F175" s="25" t="s">
        <v>100</v>
      </c>
      <c r="G175" s="10" t="s">
        <v>29</v>
      </c>
      <c r="H175" s="10" t="s">
        <v>605</v>
      </c>
      <c r="I175" s="11" t="s">
        <v>168</v>
      </c>
      <c r="J175" s="11" t="s">
        <v>648</v>
      </c>
      <c r="K175" s="10" t="s">
        <v>648</v>
      </c>
      <c r="L175" s="10" t="s">
        <v>29</v>
      </c>
      <c r="M175" s="10" t="s">
        <v>29</v>
      </c>
      <c r="N175" s="12"/>
      <c r="O175" s="78"/>
      <c r="P175" s="13">
        <v>89.7</v>
      </c>
      <c r="Q175" s="13">
        <v>157.9</v>
      </c>
      <c r="R175" s="13">
        <f t="shared" si="21"/>
        <v>35.977268142149121</v>
      </c>
      <c r="S175" s="72" t="str">
        <f t="shared" si="24"/>
        <v>Obesidad Grado 2</v>
      </c>
      <c r="T175" s="84">
        <v>16</v>
      </c>
      <c r="U175" s="14" t="str">
        <f t="shared" si="22"/>
        <v>Riesgo</v>
      </c>
      <c r="X175" s="31"/>
    </row>
    <row r="176" spans="1:24" s="14" customFormat="1" x14ac:dyDescent="0.25">
      <c r="A176" s="10" t="s">
        <v>902</v>
      </c>
      <c r="B176" s="10" t="s">
        <v>903</v>
      </c>
      <c r="C176" s="64">
        <v>42</v>
      </c>
      <c r="D176" s="64">
        <v>85373000</v>
      </c>
      <c r="E176" s="11" t="s">
        <v>25</v>
      </c>
      <c r="F176" s="69"/>
      <c r="G176" s="11" t="s">
        <v>29</v>
      </c>
      <c r="H176" s="10" t="s">
        <v>904</v>
      </c>
      <c r="I176" s="11" t="s">
        <v>25</v>
      </c>
      <c r="J176" s="11" t="s">
        <v>905</v>
      </c>
      <c r="K176" s="10" t="s">
        <v>218</v>
      </c>
      <c r="L176" s="11" t="s">
        <v>29</v>
      </c>
      <c r="M176" s="11" t="s">
        <v>29</v>
      </c>
      <c r="N176" s="12"/>
      <c r="O176" s="78"/>
      <c r="P176" s="13">
        <v>63.6</v>
      </c>
      <c r="Q176" s="80">
        <v>157</v>
      </c>
      <c r="R176" s="13">
        <f t="shared" si="21"/>
        <v>25.80226378352063</v>
      </c>
      <c r="S176" s="72" t="str">
        <f t="shared" si="24"/>
        <v>Sobrepeso</v>
      </c>
      <c r="T176" s="84">
        <v>18</v>
      </c>
      <c r="U176" s="14" t="str">
        <f t="shared" si="22"/>
        <v>Riesgo</v>
      </c>
      <c r="V176" s="11" t="s">
        <v>680</v>
      </c>
      <c r="W176" s="11"/>
      <c r="X176" s="32">
        <v>42744</v>
      </c>
    </row>
    <row r="177" spans="1:26" s="14" customFormat="1" x14ac:dyDescent="0.25">
      <c r="A177" s="10" t="s">
        <v>1350</v>
      </c>
      <c r="B177" s="10" t="s">
        <v>439</v>
      </c>
      <c r="C177" s="64">
        <v>56</v>
      </c>
      <c r="D177" s="64">
        <v>24333129</v>
      </c>
      <c r="E177" s="11">
        <v>71452358</v>
      </c>
      <c r="F177" s="25" t="s">
        <v>1351</v>
      </c>
      <c r="G177" s="11" t="s">
        <v>29</v>
      </c>
      <c r="H177" s="10" t="s">
        <v>1352</v>
      </c>
      <c r="I177" s="11" t="s">
        <v>25</v>
      </c>
      <c r="J177" s="11" t="s">
        <v>914</v>
      </c>
      <c r="K177" s="11" t="s">
        <v>914</v>
      </c>
      <c r="L177" s="11" t="s">
        <v>29</v>
      </c>
      <c r="M177" s="11" t="s">
        <v>29</v>
      </c>
      <c r="N177" s="12"/>
      <c r="O177" s="78"/>
      <c r="P177" s="13">
        <v>74.900000000000006</v>
      </c>
      <c r="Q177" s="80">
        <v>159</v>
      </c>
      <c r="R177" s="13">
        <f t="shared" si="21"/>
        <v>29.6269926031407</v>
      </c>
      <c r="S177" s="72" t="str">
        <f t="shared" si="24"/>
        <v>Sobrepeso</v>
      </c>
      <c r="T177" s="84">
        <v>19</v>
      </c>
      <c r="U177" s="14" t="str">
        <f t="shared" si="22"/>
        <v>Riesgo</v>
      </c>
      <c r="V177" s="11" t="s">
        <v>304</v>
      </c>
      <c r="W177" s="11"/>
      <c r="X177" s="32">
        <v>42755</v>
      </c>
    </row>
    <row r="178" spans="1:26" s="14" customFormat="1" x14ac:dyDescent="0.25">
      <c r="A178" s="10" t="s">
        <v>852</v>
      </c>
      <c r="B178" s="10" t="s">
        <v>853</v>
      </c>
      <c r="C178" s="64">
        <v>47</v>
      </c>
      <c r="D178" s="64">
        <v>24422515</v>
      </c>
      <c r="E178" s="11">
        <v>72926464</v>
      </c>
      <c r="F178" s="25" t="s">
        <v>854</v>
      </c>
      <c r="G178" s="11" t="s">
        <v>855</v>
      </c>
      <c r="H178" s="10" t="s">
        <v>856</v>
      </c>
      <c r="I178" s="11" t="s">
        <v>25</v>
      </c>
      <c r="J178" s="10" t="s">
        <v>280</v>
      </c>
      <c r="K178" s="10" t="s">
        <v>280</v>
      </c>
      <c r="L178" s="11" t="s">
        <v>29</v>
      </c>
      <c r="M178" s="11" t="s">
        <v>29</v>
      </c>
      <c r="N178" s="12"/>
      <c r="O178" s="78"/>
      <c r="P178" s="13">
        <v>108.2</v>
      </c>
      <c r="Q178" s="80">
        <v>166.5</v>
      </c>
      <c r="R178" s="13">
        <f t="shared" si="21"/>
        <v>39.03002101200299</v>
      </c>
      <c r="S178" s="72" t="str">
        <f t="shared" si="24"/>
        <v>Obesidad Grado 2</v>
      </c>
      <c r="T178" s="84">
        <v>18</v>
      </c>
      <c r="U178" s="14" t="str">
        <f t="shared" si="22"/>
        <v>Riesgo</v>
      </c>
      <c r="V178" s="11" t="s">
        <v>240</v>
      </c>
      <c r="W178" s="11"/>
      <c r="X178" s="32">
        <v>42856</v>
      </c>
    </row>
    <row r="179" spans="1:26" s="14" customFormat="1" x14ac:dyDescent="0.25">
      <c r="A179" s="10" t="s">
        <v>937</v>
      </c>
      <c r="B179" s="10" t="s">
        <v>104</v>
      </c>
      <c r="C179" s="64">
        <v>36</v>
      </c>
      <c r="D179" s="64">
        <v>89441291</v>
      </c>
      <c r="E179" s="11" t="s">
        <v>25</v>
      </c>
      <c r="F179" s="69" t="s">
        <v>29</v>
      </c>
      <c r="G179" s="15" t="s">
        <v>938</v>
      </c>
      <c r="H179" s="10" t="s">
        <v>939</v>
      </c>
      <c r="I179" s="11" t="s">
        <v>25</v>
      </c>
      <c r="J179" s="11" t="s">
        <v>748</v>
      </c>
      <c r="K179" s="10" t="s">
        <v>31</v>
      </c>
      <c r="L179" s="11" t="s">
        <v>29</v>
      </c>
      <c r="M179" s="11" t="s">
        <v>29</v>
      </c>
      <c r="N179" s="12"/>
      <c r="O179" s="78"/>
      <c r="P179" s="13">
        <v>74.3</v>
      </c>
      <c r="Q179" s="80">
        <v>165</v>
      </c>
      <c r="R179" s="13">
        <f t="shared" si="21"/>
        <v>27.291092745638203</v>
      </c>
      <c r="S179" s="72" t="str">
        <f t="shared" si="24"/>
        <v>Sobrepeso</v>
      </c>
      <c r="T179" s="84">
        <v>19</v>
      </c>
      <c r="U179" s="14" t="str">
        <f t="shared" si="22"/>
        <v>Riesgo</v>
      </c>
      <c r="V179" s="11" t="s">
        <v>680</v>
      </c>
      <c r="W179" s="11"/>
      <c r="X179" s="32">
        <v>42744</v>
      </c>
    </row>
    <row r="180" spans="1:26" s="14" customFormat="1" x14ac:dyDescent="0.25">
      <c r="A180" s="10" t="s">
        <v>426</v>
      </c>
      <c r="B180" s="10" t="s">
        <v>427</v>
      </c>
      <c r="C180" s="64">
        <v>22</v>
      </c>
      <c r="D180" s="64">
        <v>61495335</v>
      </c>
      <c r="E180" s="11" t="s">
        <v>25</v>
      </c>
      <c r="F180" s="25" t="s">
        <v>795</v>
      </c>
      <c r="G180" s="11" t="s">
        <v>29</v>
      </c>
      <c r="H180" s="10" t="s">
        <v>794</v>
      </c>
      <c r="I180" s="11" t="s">
        <v>29</v>
      </c>
      <c r="J180" s="11" t="s">
        <v>679</v>
      </c>
      <c r="K180" s="10" t="s">
        <v>679</v>
      </c>
      <c r="L180" s="11" t="s">
        <v>29</v>
      </c>
      <c r="M180" s="11" t="s">
        <v>29</v>
      </c>
      <c r="N180" s="12"/>
      <c r="O180" s="78"/>
      <c r="P180" s="13">
        <v>62.9</v>
      </c>
      <c r="Q180" s="80">
        <v>146.5</v>
      </c>
      <c r="R180" s="13">
        <f t="shared" si="21"/>
        <v>29.307272070728832</v>
      </c>
      <c r="S180" s="72" t="str">
        <f t="shared" si="24"/>
        <v>Sobrepeso</v>
      </c>
      <c r="T180" s="84">
        <v>21</v>
      </c>
      <c r="U180" s="14" t="str">
        <f t="shared" si="22"/>
        <v>Riesgo</v>
      </c>
      <c r="V180" s="11" t="s">
        <v>304</v>
      </c>
      <c r="W180" s="11"/>
      <c r="X180" s="32" t="s">
        <v>704</v>
      </c>
    </row>
    <row r="181" spans="1:26" s="14" customFormat="1" x14ac:dyDescent="0.25">
      <c r="A181" s="10" t="s">
        <v>301</v>
      </c>
      <c r="B181" s="10" t="s">
        <v>81</v>
      </c>
      <c r="C181" s="64">
        <v>46</v>
      </c>
      <c r="D181" s="64">
        <v>87743478</v>
      </c>
      <c r="E181" s="11" t="s">
        <v>25</v>
      </c>
      <c r="F181" s="25" t="s">
        <v>302</v>
      </c>
      <c r="G181" s="10" t="s">
        <v>606</v>
      </c>
      <c r="H181" s="10" t="s">
        <v>303</v>
      </c>
      <c r="I181" s="11" t="s">
        <v>25</v>
      </c>
      <c r="J181" s="11" t="s">
        <v>239</v>
      </c>
      <c r="K181" s="10" t="s">
        <v>239</v>
      </c>
      <c r="L181" s="11" t="s">
        <v>29</v>
      </c>
      <c r="M181" s="11" t="s">
        <v>29</v>
      </c>
      <c r="N181" s="12">
        <v>76</v>
      </c>
      <c r="O181" s="78">
        <v>158</v>
      </c>
      <c r="P181" s="13">
        <v>75.7</v>
      </c>
      <c r="Q181" s="80">
        <v>156.19999999999999</v>
      </c>
      <c r="R181" s="13">
        <f t="shared" si="21"/>
        <v>31.026573830130133</v>
      </c>
      <c r="S181" s="72" t="str">
        <f t="shared" si="24"/>
        <v>Obesidad Grado 1</v>
      </c>
      <c r="T181" s="84">
        <v>20</v>
      </c>
      <c r="U181" s="14" t="str">
        <f t="shared" si="22"/>
        <v>Riesgo</v>
      </c>
      <c r="V181" s="11" t="s">
        <v>304</v>
      </c>
      <c r="W181" s="11"/>
      <c r="X181" s="32"/>
    </row>
    <row r="182" spans="1:26" s="14" customFormat="1" x14ac:dyDescent="0.25">
      <c r="A182" s="10" t="s">
        <v>1024</v>
      </c>
      <c r="B182" s="10" t="s">
        <v>33</v>
      </c>
      <c r="C182" s="64">
        <v>37</v>
      </c>
      <c r="D182" s="64">
        <v>71059626</v>
      </c>
      <c r="E182" s="11" t="s">
        <v>25</v>
      </c>
      <c r="F182" s="69" t="s">
        <v>29</v>
      </c>
      <c r="G182" s="11" t="s">
        <v>1029</v>
      </c>
      <c r="H182" s="10" t="s">
        <v>1030</v>
      </c>
      <c r="I182" s="11" t="s">
        <v>25</v>
      </c>
      <c r="J182" s="11" t="s">
        <v>112</v>
      </c>
      <c r="K182" s="10" t="s">
        <v>112</v>
      </c>
      <c r="L182" s="11" t="s">
        <v>29</v>
      </c>
      <c r="M182" s="11" t="s">
        <v>29</v>
      </c>
      <c r="N182" s="12"/>
      <c r="O182" s="78"/>
      <c r="P182" s="13">
        <v>103.1</v>
      </c>
      <c r="Q182" s="80">
        <v>155.4</v>
      </c>
      <c r="R182" s="13">
        <f t="shared" si="21"/>
        <v>42.692996360950019</v>
      </c>
      <c r="S182" s="72" t="str">
        <f t="shared" si="24"/>
        <v>Obesidad Grado 3</v>
      </c>
      <c r="T182" s="84">
        <v>26</v>
      </c>
      <c r="U182" s="14" t="str">
        <f t="shared" si="22"/>
        <v>Riesgo</v>
      </c>
      <c r="V182" s="11" t="s">
        <v>1031</v>
      </c>
      <c r="W182" s="11"/>
      <c r="X182" s="32">
        <v>42747</v>
      </c>
    </row>
    <row r="183" spans="1:26" s="14" customFormat="1" x14ac:dyDescent="0.25">
      <c r="A183" s="10" t="s">
        <v>343</v>
      </c>
      <c r="B183" s="10" t="s">
        <v>72</v>
      </c>
      <c r="C183" s="64">
        <v>59</v>
      </c>
      <c r="D183" s="64">
        <v>72091596</v>
      </c>
      <c r="E183" s="11" t="s">
        <v>25</v>
      </c>
      <c r="F183" s="25" t="s">
        <v>316</v>
      </c>
      <c r="G183" s="11" t="s">
        <v>607</v>
      </c>
      <c r="H183" s="10" t="s">
        <v>608</v>
      </c>
      <c r="I183" s="11" t="s">
        <v>29</v>
      </c>
      <c r="J183" s="11" t="s">
        <v>748</v>
      </c>
      <c r="K183" s="10" t="s">
        <v>145</v>
      </c>
      <c r="L183" s="11" t="s">
        <v>29</v>
      </c>
      <c r="M183" s="11" t="s">
        <v>29</v>
      </c>
      <c r="N183" s="12"/>
      <c r="O183" s="78"/>
      <c r="P183" s="13">
        <v>72.2</v>
      </c>
      <c r="Q183" s="80">
        <v>153.19999999999999</v>
      </c>
      <c r="R183" s="13">
        <f t="shared" si="21"/>
        <v>30.762361185910336</v>
      </c>
      <c r="S183" s="72" t="str">
        <f t="shared" si="24"/>
        <v>Obesidad Grado 1</v>
      </c>
      <c r="T183" s="84">
        <v>23</v>
      </c>
      <c r="U183" s="14" t="str">
        <f t="shared" si="22"/>
        <v>Riesgo</v>
      </c>
      <c r="V183" s="11" t="s">
        <v>317</v>
      </c>
      <c r="W183" s="11"/>
      <c r="X183" s="32"/>
    </row>
    <row r="184" spans="1:26" s="14" customFormat="1" x14ac:dyDescent="0.25">
      <c r="A184" s="10" t="s">
        <v>330</v>
      </c>
      <c r="B184" s="10" t="s">
        <v>331</v>
      </c>
      <c r="C184" s="64">
        <v>20</v>
      </c>
      <c r="D184" s="64">
        <v>61913645</v>
      </c>
      <c r="E184" s="11" t="s">
        <v>25</v>
      </c>
      <c r="F184" s="25" t="s">
        <v>332</v>
      </c>
      <c r="G184" s="11" t="s">
        <v>609</v>
      </c>
      <c r="H184" s="10" t="s">
        <v>333</v>
      </c>
      <c r="I184" s="11" t="s">
        <v>25</v>
      </c>
      <c r="J184" s="11" t="s">
        <v>658</v>
      </c>
      <c r="K184" s="10" t="s">
        <v>658</v>
      </c>
      <c r="L184" s="11" t="s">
        <v>29</v>
      </c>
      <c r="M184" s="11" t="s">
        <v>29</v>
      </c>
      <c r="N184" s="12"/>
      <c r="O184" s="78"/>
      <c r="P184" s="13">
        <v>117.4</v>
      </c>
      <c r="Q184" s="80">
        <v>158.9</v>
      </c>
      <c r="R184" s="13">
        <f t="shared" si="21"/>
        <v>46.496504247063577</v>
      </c>
      <c r="S184" s="72" t="str">
        <f t="shared" si="24"/>
        <v>Obesidad Grado 3</v>
      </c>
      <c r="T184" s="84">
        <v>19</v>
      </c>
      <c r="U184" s="14" t="str">
        <f t="shared" si="22"/>
        <v>Riesgo</v>
      </c>
      <c r="V184" s="11" t="s">
        <v>334</v>
      </c>
      <c r="W184" s="11"/>
      <c r="X184" s="32"/>
    </row>
    <row r="185" spans="1:26" s="14" customFormat="1" x14ac:dyDescent="0.25">
      <c r="A185" s="10" t="s">
        <v>367</v>
      </c>
      <c r="B185" s="10" t="s">
        <v>1549</v>
      </c>
      <c r="C185" s="64">
        <v>52</v>
      </c>
      <c r="D185" s="64">
        <v>87938808</v>
      </c>
      <c r="E185" s="11" t="s">
        <v>25</v>
      </c>
      <c r="F185" s="25" t="s">
        <v>1550</v>
      </c>
      <c r="G185" s="11" t="s">
        <v>1551</v>
      </c>
      <c r="H185" s="10" t="s">
        <v>1552</v>
      </c>
      <c r="I185" s="11" t="s">
        <v>25</v>
      </c>
      <c r="J185" s="11" t="s">
        <v>50</v>
      </c>
      <c r="K185" s="10" t="s">
        <v>50</v>
      </c>
      <c r="L185" s="11" t="s">
        <v>29</v>
      </c>
      <c r="M185" s="11" t="s">
        <v>29</v>
      </c>
      <c r="N185" s="12"/>
      <c r="O185" s="78"/>
      <c r="P185" s="13">
        <v>79.8</v>
      </c>
      <c r="Q185" s="80">
        <v>162</v>
      </c>
      <c r="R185" s="13">
        <f t="shared" si="21"/>
        <v>30.406950160036573</v>
      </c>
      <c r="S185" s="72" t="str">
        <f t="shared" si="24"/>
        <v>Obesidad Grado 1</v>
      </c>
      <c r="T185" s="84">
        <v>14</v>
      </c>
      <c r="U185" s="14" t="str">
        <f t="shared" si="22"/>
        <v>No riesgo</v>
      </c>
      <c r="V185" s="11" t="s">
        <v>304</v>
      </c>
      <c r="W185" s="11"/>
      <c r="X185" s="32" t="s">
        <v>1535</v>
      </c>
    </row>
    <row r="186" spans="1:26" s="14" customFormat="1" x14ac:dyDescent="0.25">
      <c r="A186" s="10" t="s">
        <v>906</v>
      </c>
      <c r="B186" s="10" t="s">
        <v>907</v>
      </c>
      <c r="C186" s="64">
        <v>56</v>
      </c>
      <c r="D186" s="64" t="s">
        <v>908</v>
      </c>
      <c r="E186" s="11" t="s">
        <v>25</v>
      </c>
      <c r="F186" s="69" t="s">
        <v>29</v>
      </c>
      <c r="G186" s="11" t="s">
        <v>29</v>
      </c>
      <c r="H186" s="10" t="s">
        <v>909</v>
      </c>
      <c r="I186" s="11" t="s">
        <v>25</v>
      </c>
      <c r="J186" s="11" t="s">
        <v>50</v>
      </c>
      <c r="K186" s="10" t="s">
        <v>50</v>
      </c>
      <c r="L186" s="11" t="s">
        <v>29</v>
      </c>
      <c r="M186" s="11" t="s">
        <v>29</v>
      </c>
      <c r="N186" s="12"/>
      <c r="O186" s="78"/>
      <c r="P186" s="13">
        <v>75.900000000000006</v>
      </c>
      <c r="Q186" s="80">
        <v>156.5</v>
      </c>
      <c r="R186" s="13">
        <f t="shared" si="21"/>
        <v>30.989394604415686</v>
      </c>
      <c r="S186" s="72" t="str">
        <f t="shared" si="24"/>
        <v>Obesidad Grado 1</v>
      </c>
      <c r="T186" s="84">
        <v>16</v>
      </c>
      <c r="U186" s="14" t="str">
        <f t="shared" si="22"/>
        <v>Riesgo</v>
      </c>
      <c r="V186" s="11" t="s">
        <v>124</v>
      </c>
      <c r="W186" s="11"/>
      <c r="X186" s="32">
        <v>42744</v>
      </c>
    </row>
    <row r="187" spans="1:26" s="14" customFormat="1" x14ac:dyDescent="0.25">
      <c r="A187" s="10" t="s">
        <v>1492</v>
      </c>
      <c r="B187" s="10" t="s">
        <v>111</v>
      </c>
      <c r="C187" s="64">
        <v>56</v>
      </c>
      <c r="D187" s="64">
        <v>24874450</v>
      </c>
      <c r="E187" s="11" t="s">
        <v>1493</v>
      </c>
      <c r="F187" s="69" t="s">
        <v>29</v>
      </c>
      <c r="G187" s="11" t="s">
        <v>1494</v>
      </c>
      <c r="H187" s="10" t="s">
        <v>1495</v>
      </c>
      <c r="I187" s="11" t="s">
        <v>25</v>
      </c>
      <c r="J187" s="11" t="s">
        <v>224</v>
      </c>
      <c r="K187" s="10" t="s">
        <v>224</v>
      </c>
      <c r="L187" s="11" t="s">
        <v>29</v>
      </c>
      <c r="M187" s="11" t="s">
        <v>29</v>
      </c>
      <c r="N187" s="12"/>
      <c r="O187" s="78"/>
      <c r="P187" s="13">
        <v>64.7</v>
      </c>
      <c r="Q187" s="80">
        <v>153.5</v>
      </c>
      <c r="R187" s="13">
        <f t="shared" si="21"/>
        <v>27.459177285700648</v>
      </c>
      <c r="S187" s="72" t="str">
        <f>+IF(R187&lt;18.5,"Bajo peso",IF(R187&lt;=24.9,"Peso Normal",IF(R187&lt;=29.9,"Sobrepeso",IF(R187&lt;=34.9,"Obesidad Grado I",IF(R187&lt;=39.9,"Obesidad Grado II",IF(R187&gt;=40,"Obesidad Grado 3","Nunca se da el caso"))))))</f>
        <v>Sobrepeso</v>
      </c>
      <c r="T187" s="84">
        <v>17</v>
      </c>
      <c r="U187" s="14" t="str">
        <f t="shared" si="22"/>
        <v>Riesgo</v>
      </c>
      <c r="V187" s="11" t="s">
        <v>128</v>
      </c>
      <c r="W187" s="11"/>
      <c r="X187" s="32" t="s">
        <v>1477</v>
      </c>
    </row>
    <row r="188" spans="1:26" s="14" customFormat="1" x14ac:dyDescent="0.25">
      <c r="A188" s="10" t="s">
        <v>1511</v>
      </c>
      <c r="B188" s="10" t="s">
        <v>290</v>
      </c>
      <c r="C188" s="64">
        <v>40</v>
      </c>
      <c r="D188" s="64">
        <v>60401718</v>
      </c>
      <c r="E188" s="11" t="s">
        <v>25</v>
      </c>
      <c r="F188" s="69" t="s">
        <v>29</v>
      </c>
      <c r="G188" s="11" t="s">
        <v>29</v>
      </c>
      <c r="H188" s="10" t="s">
        <v>1512</v>
      </c>
      <c r="I188" s="11" t="s">
        <v>25</v>
      </c>
      <c r="J188" s="11" t="s">
        <v>239</v>
      </c>
      <c r="K188" s="10" t="s">
        <v>239</v>
      </c>
      <c r="L188" s="11" t="s">
        <v>29</v>
      </c>
      <c r="M188" s="11" t="s">
        <v>29</v>
      </c>
      <c r="N188" s="12"/>
      <c r="O188" s="78"/>
      <c r="P188" s="13">
        <v>69</v>
      </c>
      <c r="Q188" s="80">
        <v>157.6</v>
      </c>
      <c r="R188" s="13">
        <f t="shared" ref="R188:R219" si="25">(P188)/((Q188/100)*(Q188/100))</f>
        <v>27.780282924064014</v>
      </c>
      <c r="S188" s="72" t="str">
        <f>+IF(R188&lt;18.5,"Bajo peso",IF(R188&lt;=24.9,"Peso Normal",IF(R188&lt;=29.9,"Sobrepeso",IF(R188&lt;=34.9,"Obesidad Grado I",IF(R188&lt;=39.9,"Obesidad Grado II",IF(R188&gt;=40,"Obesidad Grado 3","Nunca se da el caso"))))))</f>
        <v>Sobrepeso</v>
      </c>
      <c r="T188" s="84">
        <v>21</v>
      </c>
      <c r="U188" s="14" t="str">
        <f t="shared" si="22"/>
        <v>Riesgo</v>
      </c>
      <c r="V188" s="11" t="s">
        <v>128</v>
      </c>
      <c r="W188" s="11"/>
      <c r="X188" s="32" t="s">
        <v>1477</v>
      </c>
    </row>
    <row r="189" spans="1:26" s="14" customFormat="1" x14ac:dyDescent="0.25">
      <c r="A189" s="10" t="s">
        <v>1765</v>
      </c>
      <c r="B189" s="10" t="s">
        <v>1766</v>
      </c>
      <c r="C189" s="65">
        <v>47</v>
      </c>
      <c r="D189" s="65">
        <v>84497293</v>
      </c>
      <c r="E189" s="10" t="s">
        <v>25</v>
      </c>
      <c r="F189" s="69" t="s">
        <v>29</v>
      </c>
      <c r="G189" s="10" t="s">
        <v>25</v>
      </c>
      <c r="H189" s="10" t="s">
        <v>1767</v>
      </c>
      <c r="I189" s="10" t="s">
        <v>25</v>
      </c>
      <c r="J189" s="10" t="s">
        <v>158</v>
      </c>
      <c r="K189" s="10" t="s">
        <v>158</v>
      </c>
      <c r="L189" s="10" t="s">
        <v>29</v>
      </c>
      <c r="M189" s="10" t="s">
        <v>29</v>
      </c>
      <c r="N189" s="10"/>
      <c r="O189" s="66"/>
      <c r="P189" s="65">
        <v>76.7</v>
      </c>
      <c r="Q189" s="65">
        <v>162.5</v>
      </c>
      <c r="R189" s="65">
        <f t="shared" si="25"/>
        <v>29.046153846153846</v>
      </c>
      <c r="S189" s="69" t="str">
        <f t="shared" ref="S189:S199" si="26">+IF(R189&lt;18.5,"Bajo peso",IF(R189&lt;=24.9,"Peso Normal",IF(R189&lt;=29.9,"Sobrepeso",IF(R189&lt;=34.9,"Obesidad Grado 1",IF(R189&lt;=39.9,"Obesidad Grado 2",IF(R189&gt;=40,"Obesidad Grado 3","Nunca se da el caso"))))))</f>
        <v>Sobrepeso</v>
      </c>
      <c r="T189" s="84">
        <v>21</v>
      </c>
      <c r="U189" s="10" t="str">
        <f t="shared" ref="U189:U220" si="27">+IF(T189&gt;14,"Riesgo","No riesgo")</f>
        <v>Riesgo</v>
      </c>
      <c r="V189" s="10" t="s">
        <v>1768</v>
      </c>
      <c r="W189" s="10"/>
      <c r="X189" s="10">
        <v>42980</v>
      </c>
      <c r="Y189" s="10"/>
      <c r="Z189" s="10"/>
    </row>
    <row r="190" spans="1:26" s="14" customFormat="1" x14ac:dyDescent="0.25">
      <c r="A190" s="10" t="s">
        <v>110</v>
      </c>
      <c r="B190" s="10" t="s">
        <v>249</v>
      </c>
      <c r="C190" s="64">
        <v>32</v>
      </c>
      <c r="D190" s="64">
        <v>85350023</v>
      </c>
      <c r="E190" s="11" t="s">
        <v>25</v>
      </c>
      <c r="F190" s="25" t="s">
        <v>250</v>
      </c>
      <c r="G190" s="11" t="s">
        <v>610</v>
      </c>
      <c r="H190" s="10" t="s">
        <v>611</v>
      </c>
      <c r="I190" s="11" t="s">
        <v>25</v>
      </c>
      <c r="J190" s="11" t="s">
        <v>251</v>
      </c>
      <c r="K190" s="10" t="s">
        <v>251</v>
      </c>
      <c r="L190" s="11" t="s">
        <v>29</v>
      </c>
      <c r="M190" s="11" t="s">
        <v>29</v>
      </c>
      <c r="N190" s="12"/>
      <c r="O190" s="78"/>
      <c r="P190" s="13">
        <v>73</v>
      </c>
      <c r="Q190" s="80">
        <v>154.6</v>
      </c>
      <c r="R190" s="13">
        <f t="shared" si="25"/>
        <v>30.542450659298545</v>
      </c>
      <c r="S190" s="72" t="str">
        <f t="shared" si="26"/>
        <v>Obesidad Grado 1</v>
      </c>
      <c r="T190" s="84">
        <v>21</v>
      </c>
      <c r="U190" s="14" t="str">
        <f t="shared" si="27"/>
        <v>Riesgo</v>
      </c>
      <c r="V190" s="11" t="s">
        <v>252</v>
      </c>
      <c r="W190" s="11"/>
      <c r="X190" s="32"/>
    </row>
    <row r="191" spans="1:26" s="14" customFormat="1" x14ac:dyDescent="0.25">
      <c r="A191" s="10" t="s">
        <v>703</v>
      </c>
      <c r="B191" s="10" t="s">
        <v>402</v>
      </c>
      <c r="C191" s="64">
        <v>39</v>
      </c>
      <c r="D191" s="64">
        <v>84388623</v>
      </c>
      <c r="E191" s="11" t="s">
        <v>25</v>
      </c>
      <c r="F191" s="25" t="s">
        <v>706</v>
      </c>
      <c r="G191" s="11" t="s">
        <v>29</v>
      </c>
      <c r="H191" s="10" t="s">
        <v>707</v>
      </c>
      <c r="I191" s="11" t="s">
        <v>25</v>
      </c>
      <c r="J191" s="11" t="s">
        <v>199</v>
      </c>
      <c r="K191" s="10" t="s">
        <v>199</v>
      </c>
      <c r="L191" s="11" t="s">
        <v>29</v>
      </c>
      <c r="M191" s="11" t="s">
        <v>29</v>
      </c>
      <c r="N191" s="12"/>
      <c r="O191" s="78"/>
      <c r="P191" s="13">
        <v>102.1</v>
      </c>
      <c r="Q191" s="80">
        <v>161.1</v>
      </c>
      <c r="R191" s="13">
        <f t="shared" si="25"/>
        <v>39.340027688289815</v>
      </c>
      <c r="S191" s="72" t="str">
        <f t="shared" si="26"/>
        <v>Obesidad Grado 2</v>
      </c>
      <c r="T191" s="84">
        <v>15</v>
      </c>
      <c r="U191" s="14" t="str">
        <f t="shared" si="27"/>
        <v>Riesgo</v>
      </c>
      <c r="V191" s="11" t="s">
        <v>708</v>
      </c>
      <c r="W191" s="11"/>
      <c r="X191" s="32" t="s">
        <v>704</v>
      </c>
    </row>
    <row r="192" spans="1:26" s="14" customFormat="1" x14ac:dyDescent="0.25">
      <c r="A192" s="10" t="s">
        <v>384</v>
      </c>
      <c r="B192" s="10" t="s">
        <v>237</v>
      </c>
      <c r="C192" s="64">
        <v>48</v>
      </c>
      <c r="D192" s="64">
        <v>24380750</v>
      </c>
      <c r="E192" s="24">
        <v>88997795</v>
      </c>
      <c r="F192" s="25" t="s">
        <v>238</v>
      </c>
      <c r="G192" s="11" t="s">
        <v>612</v>
      </c>
      <c r="H192" s="10" t="s">
        <v>613</v>
      </c>
      <c r="I192" s="11" t="s">
        <v>25</v>
      </c>
      <c r="J192" s="11" t="s">
        <v>239</v>
      </c>
      <c r="K192" s="10" t="s">
        <v>239</v>
      </c>
      <c r="L192" s="11" t="s">
        <v>29</v>
      </c>
      <c r="M192" s="11" t="s">
        <v>29</v>
      </c>
      <c r="N192" s="12"/>
      <c r="O192" s="78"/>
      <c r="P192" s="13">
        <v>82.5</v>
      </c>
      <c r="Q192" s="80">
        <v>162.5</v>
      </c>
      <c r="R192" s="13">
        <f t="shared" si="25"/>
        <v>31.242603550295858</v>
      </c>
      <c r="S192" s="72" t="str">
        <f t="shared" si="26"/>
        <v>Obesidad Grado 1</v>
      </c>
      <c r="T192" s="84">
        <v>19</v>
      </c>
      <c r="U192" s="14" t="str">
        <f t="shared" si="27"/>
        <v>Riesgo</v>
      </c>
      <c r="V192" s="11" t="s">
        <v>240</v>
      </c>
      <c r="W192" s="11"/>
      <c r="X192" s="32"/>
    </row>
    <row r="193" spans="1:26" s="14" customFormat="1" x14ac:dyDescent="0.25">
      <c r="A193" s="10" t="s">
        <v>384</v>
      </c>
      <c r="B193" s="10" t="s">
        <v>207</v>
      </c>
      <c r="C193" s="64">
        <v>43</v>
      </c>
      <c r="D193" s="64">
        <v>62592436</v>
      </c>
      <c r="E193" s="11" t="s">
        <v>25</v>
      </c>
      <c r="F193" s="69" t="s">
        <v>29</v>
      </c>
      <c r="G193" s="11" t="s">
        <v>29</v>
      </c>
      <c r="H193" s="10" t="s">
        <v>347</v>
      </c>
      <c r="I193" s="11" t="s">
        <v>25</v>
      </c>
      <c r="J193" s="11" t="s">
        <v>239</v>
      </c>
      <c r="K193" s="10" t="s">
        <v>239</v>
      </c>
      <c r="L193" s="11" t="s">
        <v>29</v>
      </c>
      <c r="M193" s="11" t="s">
        <v>29</v>
      </c>
      <c r="N193" s="12"/>
      <c r="O193" s="78"/>
      <c r="P193" s="13">
        <v>89</v>
      </c>
      <c r="Q193" s="80">
        <v>168</v>
      </c>
      <c r="R193" s="13">
        <f t="shared" si="25"/>
        <v>31.533446712018144</v>
      </c>
      <c r="S193" s="72" t="str">
        <f t="shared" si="26"/>
        <v>Obesidad Grado 1</v>
      </c>
      <c r="T193" s="84">
        <v>14</v>
      </c>
      <c r="U193" s="14" t="str">
        <f t="shared" si="27"/>
        <v>No riesgo</v>
      </c>
      <c r="V193" s="11" t="s">
        <v>346</v>
      </c>
      <c r="W193" s="11"/>
      <c r="X193" s="32"/>
    </row>
    <row r="194" spans="1:26" s="14" customFormat="1" x14ac:dyDescent="0.25">
      <c r="A194" s="10" t="s">
        <v>384</v>
      </c>
      <c r="B194" s="10" t="s">
        <v>118</v>
      </c>
      <c r="C194" s="64">
        <v>33</v>
      </c>
      <c r="D194" s="64">
        <v>88343987</v>
      </c>
      <c r="E194" s="11" t="s">
        <v>25</v>
      </c>
      <c r="F194" s="25" t="s">
        <v>1463</v>
      </c>
      <c r="G194" s="11" t="s">
        <v>1464</v>
      </c>
      <c r="H194" s="10" t="s">
        <v>1465</v>
      </c>
      <c r="I194" s="11" t="s">
        <v>25</v>
      </c>
      <c r="J194" s="11" t="s">
        <v>239</v>
      </c>
      <c r="K194" s="10" t="s">
        <v>239</v>
      </c>
      <c r="L194" s="11" t="s">
        <v>29</v>
      </c>
      <c r="M194" s="11" t="s">
        <v>29</v>
      </c>
      <c r="N194" s="12"/>
      <c r="O194" s="78"/>
      <c r="P194" s="13">
        <v>73.5</v>
      </c>
      <c r="Q194" s="80">
        <v>162.6</v>
      </c>
      <c r="R194" s="13">
        <f t="shared" si="25"/>
        <v>27.800093499089975</v>
      </c>
      <c r="S194" s="72" t="str">
        <f t="shared" si="26"/>
        <v>Sobrepeso</v>
      </c>
      <c r="T194" s="84">
        <v>14</v>
      </c>
      <c r="U194" s="14" t="str">
        <f t="shared" si="27"/>
        <v>No riesgo</v>
      </c>
      <c r="V194" s="11" t="s">
        <v>1466</v>
      </c>
      <c r="W194" s="11"/>
      <c r="X194" s="32">
        <v>42758</v>
      </c>
    </row>
    <row r="195" spans="1:26" s="14" customFormat="1" x14ac:dyDescent="0.25">
      <c r="A195" s="10" t="s">
        <v>384</v>
      </c>
      <c r="B195" s="10" t="s">
        <v>1580</v>
      </c>
      <c r="C195" s="64">
        <v>33</v>
      </c>
      <c r="D195" s="64" t="s">
        <v>1581</v>
      </c>
      <c r="E195" s="11" t="s">
        <v>25</v>
      </c>
      <c r="F195" s="25" t="s">
        <v>1582</v>
      </c>
      <c r="G195" s="11" t="s">
        <v>1583</v>
      </c>
      <c r="H195" s="10" t="s">
        <v>1584</v>
      </c>
      <c r="I195" s="11" t="s">
        <v>29</v>
      </c>
      <c r="J195" s="11" t="s">
        <v>239</v>
      </c>
      <c r="K195" s="10" t="s">
        <v>239</v>
      </c>
      <c r="L195" s="11" t="s">
        <v>29</v>
      </c>
      <c r="M195" s="11" t="s">
        <v>29</v>
      </c>
      <c r="N195" s="12"/>
      <c r="O195" s="78"/>
      <c r="P195" s="13">
        <v>75.5</v>
      </c>
      <c r="Q195" s="80">
        <v>161.6</v>
      </c>
      <c r="R195" s="13">
        <f t="shared" si="25"/>
        <v>28.911074894618178</v>
      </c>
      <c r="S195" s="72" t="str">
        <f t="shared" si="26"/>
        <v>Sobrepeso</v>
      </c>
      <c r="T195" s="84">
        <v>14</v>
      </c>
      <c r="U195" s="14" t="str">
        <f t="shared" si="27"/>
        <v>No riesgo</v>
      </c>
      <c r="V195" s="11" t="s">
        <v>304</v>
      </c>
      <c r="W195" s="11"/>
      <c r="X195" s="32" t="s">
        <v>1535</v>
      </c>
    </row>
    <row r="196" spans="1:26" s="14" customFormat="1" x14ac:dyDescent="0.25">
      <c r="A196" s="10" t="s">
        <v>915</v>
      </c>
      <c r="B196" s="10" t="s">
        <v>853</v>
      </c>
      <c r="C196" s="64">
        <v>34</v>
      </c>
      <c r="D196" s="64">
        <v>60202165</v>
      </c>
      <c r="E196" s="11" t="s">
        <v>25</v>
      </c>
      <c r="F196" s="69" t="s">
        <v>29</v>
      </c>
      <c r="G196" s="11" t="s">
        <v>916</v>
      </c>
      <c r="H196" s="10" t="s">
        <v>917</v>
      </c>
      <c r="I196" s="11" t="s">
        <v>25</v>
      </c>
      <c r="J196" s="11" t="s">
        <v>239</v>
      </c>
      <c r="K196" s="10" t="s">
        <v>239</v>
      </c>
      <c r="L196" s="11" t="s">
        <v>29</v>
      </c>
      <c r="M196" s="11" t="s">
        <v>29</v>
      </c>
      <c r="N196" s="12"/>
      <c r="O196" s="78"/>
      <c r="P196" s="13">
        <v>110.8</v>
      </c>
      <c r="Q196" s="80">
        <v>170</v>
      </c>
      <c r="R196" s="13">
        <f t="shared" si="25"/>
        <v>38.339100346020764</v>
      </c>
      <c r="S196" s="72" t="str">
        <f t="shared" si="26"/>
        <v>Obesidad Grado 2</v>
      </c>
      <c r="T196" s="84">
        <v>15</v>
      </c>
      <c r="U196" s="14" t="str">
        <f t="shared" si="27"/>
        <v>Riesgo</v>
      </c>
      <c r="V196" s="11" t="s">
        <v>918</v>
      </c>
      <c r="W196" s="11"/>
      <c r="X196" s="32">
        <v>42744</v>
      </c>
    </row>
    <row r="197" spans="1:26" s="14" customFormat="1" x14ac:dyDescent="0.25">
      <c r="A197" s="10" t="s">
        <v>650</v>
      </c>
      <c r="B197" s="10" t="s">
        <v>98</v>
      </c>
      <c r="C197" s="64">
        <v>52</v>
      </c>
      <c r="D197" s="64">
        <v>88989403</v>
      </c>
      <c r="E197" s="11" t="s">
        <v>25</v>
      </c>
      <c r="F197" s="69" t="s">
        <v>29</v>
      </c>
      <c r="G197" s="11" t="s">
        <v>29</v>
      </c>
      <c r="H197" s="10" t="s">
        <v>651</v>
      </c>
      <c r="I197" s="11" t="s">
        <v>25</v>
      </c>
      <c r="J197" s="11" t="s">
        <v>46</v>
      </c>
      <c r="K197" s="10" t="s">
        <v>46</v>
      </c>
      <c r="L197" s="11" t="s">
        <v>29</v>
      </c>
      <c r="M197" s="11" t="s">
        <v>29</v>
      </c>
      <c r="N197" s="12"/>
      <c r="O197" s="78"/>
      <c r="P197" s="13">
        <v>114.8</v>
      </c>
      <c r="Q197" s="80">
        <v>162</v>
      </c>
      <c r="R197" s="13">
        <f t="shared" si="25"/>
        <v>43.743331809175423</v>
      </c>
      <c r="S197" s="72" t="str">
        <f t="shared" si="26"/>
        <v>Obesidad Grado 3</v>
      </c>
      <c r="T197" s="84">
        <v>17</v>
      </c>
      <c r="U197" s="14" t="str">
        <f t="shared" si="27"/>
        <v>Riesgo</v>
      </c>
      <c r="V197" s="11" t="s">
        <v>652</v>
      </c>
      <c r="W197" s="11"/>
      <c r="X197" s="32"/>
    </row>
    <row r="198" spans="1:26" s="14" customFormat="1" x14ac:dyDescent="0.25">
      <c r="A198" s="10" t="s">
        <v>1151</v>
      </c>
      <c r="B198" s="10" t="s">
        <v>474</v>
      </c>
      <c r="C198" s="64">
        <v>41</v>
      </c>
      <c r="D198" s="64">
        <v>89765745</v>
      </c>
      <c r="E198" s="11" t="s">
        <v>25</v>
      </c>
      <c r="F198" s="69" t="s">
        <v>29</v>
      </c>
      <c r="G198" s="11" t="s">
        <v>1152</v>
      </c>
      <c r="H198" s="10" t="s">
        <v>1153</v>
      </c>
      <c r="I198" s="11" t="s">
        <v>25</v>
      </c>
      <c r="J198" s="11" t="s">
        <v>996</v>
      </c>
      <c r="K198" s="10" t="s">
        <v>996</v>
      </c>
      <c r="L198" s="11" t="s">
        <v>29</v>
      </c>
      <c r="M198" s="11" t="s">
        <v>29</v>
      </c>
      <c r="N198" s="12"/>
      <c r="O198" s="78"/>
      <c r="P198" s="13">
        <v>97</v>
      </c>
      <c r="Q198" s="80">
        <v>147.5</v>
      </c>
      <c r="R198" s="13">
        <f t="shared" si="25"/>
        <v>44.584889399597813</v>
      </c>
      <c r="S198" s="72" t="str">
        <f t="shared" si="26"/>
        <v>Obesidad Grado 3</v>
      </c>
      <c r="T198" s="84">
        <v>34</v>
      </c>
      <c r="U198" s="14" t="str">
        <f t="shared" si="27"/>
        <v>Riesgo</v>
      </c>
      <c r="V198" s="11" t="s">
        <v>240</v>
      </c>
      <c r="W198" s="11"/>
      <c r="X198" s="32">
        <v>42751</v>
      </c>
    </row>
    <row r="199" spans="1:26" s="14" customFormat="1" x14ac:dyDescent="0.25">
      <c r="A199" s="10" t="s">
        <v>932</v>
      </c>
      <c r="B199" s="10" t="s">
        <v>933</v>
      </c>
      <c r="C199" s="64">
        <v>56</v>
      </c>
      <c r="D199" s="64" t="s">
        <v>934</v>
      </c>
      <c r="E199" s="11" t="s">
        <v>25</v>
      </c>
      <c r="F199" s="25" t="s">
        <v>935</v>
      </c>
      <c r="G199" s="11" t="s">
        <v>29</v>
      </c>
      <c r="H199" s="10" t="s">
        <v>936</v>
      </c>
      <c r="I199" s="11" t="s">
        <v>25</v>
      </c>
      <c r="J199" s="11" t="s">
        <v>144</v>
      </c>
      <c r="K199" s="10" t="s">
        <v>144</v>
      </c>
      <c r="L199" s="11" t="s">
        <v>29</v>
      </c>
      <c r="M199" s="11" t="s">
        <v>29</v>
      </c>
      <c r="N199" s="12"/>
      <c r="O199" s="78"/>
      <c r="P199" s="13">
        <v>93.3</v>
      </c>
      <c r="Q199" s="80">
        <v>162</v>
      </c>
      <c r="R199" s="13">
        <f t="shared" si="25"/>
        <v>35.550983081847271</v>
      </c>
      <c r="S199" s="72" t="str">
        <f t="shared" si="26"/>
        <v>Obesidad Grado 2</v>
      </c>
      <c r="T199" s="84">
        <v>18</v>
      </c>
      <c r="U199" s="14" t="str">
        <f t="shared" si="27"/>
        <v>Riesgo</v>
      </c>
      <c r="V199" s="11" t="s">
        <v>680</v>
      </c>
      <c r="W199" s="11"/>
      <c r="X199" s="32">
        <v>42744</v>
      </c>
    </row>
    <row r="200" spans="1:26" s="14" customFormat="1" x14ac:dyDescent="0.25">
      <c r="A200" s="10" t="s">
        <v>1528</v>
      </c>
      <c r="B200" s="10" t="s">
        <v>1529</v>
      </c>
      <c r="C200" s="64">
        <v>60</v>
      </c>
      <c r="D200" s="64">
        <v>87893714</v>
      </c>
      <c r="E200" s="11"/>
      <c r="F200" s="69"/>
      <c r="G200" s="11"/>
      <c r="H200" s="10" t="s">
        <v>1530</v>
      </c>
      <c r="I200" s="11" t="s">
        <v>25</v>
      </c>
      <c r="J200" s="11" t="s">
        <v>239</v>
      </c>
      <c r="K200" s="10" t="s">
        <v>746</v>
      </c>
      <c r="L200" s="11" t="s">
        <v>29</v>
      </c>
      <c r="M200" s="11" t="s">
        <v>29</v>
      </c>
      <c r="N200" s="12"/>
      <c r="O200" s="78"/>
      <c r="P200" s="13">
        <v>69.3</v>
      </c>
      <c r="Q200" s="80">
        <v>156.5</v>
      </c>
      <c r="R200" s="13">
        <f t="shared" si="25"/>
        <v>28.294664638814321</v>
      </c>
      <c r="S200" s="72" t="str">
        <f>+IF(R200&lt;18.5,"Bajo peso",IF(R200&lt;=24.9,"Peso Normal",IF(R200&lt;=29.9,"Sobrepeso",IF(R200&lt;=34.9,"Obesidad Grado I",IF(R200&lt;=39.9,"Obesidad Grado II",IF(R200&gt;=40,"Obesidad Grado 3","Nunca se da el caso"))))))</f>
        <v>Sobrepeso</v>
      </c>
      <c r="T200" s="84">
        <v>22</v>
      </c>
      <c r="U200" s="14" t="str">
        <f t="shared" si="27"/>
        <v>Riesgo</v>
      </c>
      <c r="V200" s="11"/>
      <c r="W200" s="11"/>
      <c r="X200" s="32" t="s">
        <v>1477</v>
      </c>
    </row>
    <row r="201" spans="1:26" s="14" customFormat="1" x14ac:dyDescent="0.25">
      <c r="A201" s="10" t="s">
        <v>1336</v>
      </c>
      <c r="B201" s="10" t="s">
        <v>33</v>
      </c>
      <c r="C201" s="64">
        <v>38</v>
      </c>
      <c r="D201" s="64">
        <v>89673677</v>
      </c>
      <c r="E201" s="11" t="s">
        <v>25</v>
      </c>
      <c r="F201" s="25" t="s">
        <v>1337</v>
      </c>
      <c r="G201" s="11" t="s">
        <v>1338</v>
      </c>
      <c r="H201" s="10" t="s">
        <v>1339</v>
      </c>
      <c r="I201" s="11" t="s">
        <v>25</v>
      </c>
      <c r="J201" s="11" t="s">
        <v>112</v>
      </c>
      <c r="K201" s="10" t="s">
        <v>112</v>
      </c>
      <c r="L201" s="11" t="s">
        <v>29</v>
      </c>
      <c r="M201" s="11" t="s">
        <v>29</v>
      </c>
      <c r="N201" s="12"/>
      <c r="O201" s="78"/>
      <c r="P201" s="13">
        <v>89.9</v>
      </c>
      <c r="Q201" s="80">
        <v>154</v>
      </c>
      <c r="R201" s="13">
        <f t="shared" si="25"/>
        <v>37.906898296508693</v>
      </c>
      <c r="S201" s="72" t="str">
        <f t="shared" ref="S201:S229" si="28">+IF(R201&lt;18.5,"Bajo peso",IF(R201&lt;=24.9,"Peso Normal",IF(R201&lt;=29.9,"Sobrepeso",IF(R201&lt;=34.9,"Obesidad Grado 1",IF(R201&lt;=39.9,"Obesidad Grado 2",IF(R201&gt;=40,"Obesidad Grado 3","Nunca se da el caso"))))))</f>
        <v>Obesidad Grado 2</v>
      </c>
      <c r="T201" s="84">
        <v>24</v>
      </c>
      <c r="U201" s="14" t="str">
        <f t="shared" si="27"/>
        <v>Riesgo</v>
      </c>
      <c r="V201" s="11" t="s">
        <v>1340</v>
      </c>
      <c r="W201" s="11"/>
      <c r="X201" s="32">
        <v>42755</v>
      </c>
    </row>
    <row r="202" spans="1:26" s="14" customFormat="1" x14ac:dyDescent="0.25">
      <c r="A202" s="10" t="s">
        <v>365</v>
      </c>
      <c r="B202" s="10" t="s">
        <v>53</v>
      </c>
      <c r="C202" s="64">
        <v>40</v>
      </c>
      <c r="D202" s="64">
        <v>60314071</v>
      </c>
      <c r="E202" s="11" t="s">
        <v>25</v>
      </c>
      <c r="F202" s="69" t="s">
        <v>29</v>
      </c>
      <c r="G202" s="11" t="s">
        <v>29</v>
      </c>
      <c r="H202" s="10" t="s">
        <v>614</v>
      </c>
      <c r="I202" s="11" t="s">
        <v>25</v>
      </c>
      <c r="J202" s="11" t="s">
        <v>280</v>
      </c>
      <c r="K202" s="10" t="s">
        <v>280</v>
      </c>
      <c r="L202" s="11" t="s">
        <v>29</v>
      </c>
      <c r="M202" s="11" t="s">
        <v>29</v>
      </c>
      <c r="N202" s="12"/>
      <c r="O202" s="78"/>
      <c r="P202" s="13">
        <v>99.5</v>
      </c>
      <c r="Q202" s="13">
        <v>153</v>
      </c>
      <c r="R202" s="13">
        <f t="shared" si="25"/>
        <v>42.505019436968688</v>
      </c>
      <c r="S202" s="72" t="str">
        <f t="shared" si="28"/>
        <v>Obesidad Grado 3</v>
      </c>
      <c r="T202" s="84">
        <v>39</v>
      </c>
      <c r="U202" s="14" t="str">
        <f t="shared" si="27"/>
        <v>Riesgo</v>
      </c>
      <c r="V202" s="11" t="s">
        <v>366</v>
      </c>
      <c r="W202" s="11"/>
      <c r="X202" s="32"/>
      <c r="Z202" s="14" t="s">
        <v>135</v>
      </c>
    </row>
    <row r="203" spans="1:26" s="14" customFormat="1" x14ac:dyDescent="0.25">
      <c r="A203" s="10" t="s">
        <v>940</v>
      </c>
      <c r="B203" s="10" t="s">
        <v>943</v>
      </c>
      <c r="C203" s="64">
        <v>51</v>
      </c>
      <c r="D203" s="64">
        <v>60251835</v>
      </c>
      <c r="E203" s="11" t="s">
        <v>25</v>
      </c>
      <c r="F203" s="25" t="s">
        <v>941</v>
      </c>
      <c r="G203" s="11" t="s">
        <v>29</v>
      </c>
      <c r="H203" s="10" t="s">
        <v>942</v>
      </c>
      <c r="I203" s="11" t="s">
        <v>25</v>
      </c>
      <c r="J203" s="11" t="s">
        <v>679</v>
      </c>
      <c r="K203" s="10" t="s">
        <v>679</v>
      </c>
      <c r="L203" s="11" t="s">
        <v>29</v>
      </c>
      <c r="M203" s="11" t="s">
        <v>29</v>
      </c>
      <c r="N203" s="12"/>
      <c r="O203" s="78"/>
      <c r="P203" s="13">
        <v>71.599999999999994</v>
      </c>
      <c r="Q203" s="80">
        <v>151</v>
      </c>
      <c r="R203" s="13">
        <f t="shared" si="25"/>
        <v>31.402131485461162</v>
      </c>
      <c r="S203" s="72" t="str">
        <f t="shared" si="28"/>
        <v>Obesidad Grado 1</v>
      </c>
      <c r="T203" s="84">
        <v>17</v>
      </c>
      <c r="U203" s="14" t="str">
        <f t="shared" si="27"/>
        <v>Riesgo</v>
      </c>
      <c r="V203" s="11" t="s">
        <v>711</v>
      </c>
      <c r="W203" s="11"/>
      <c r="X203" s="32">
        <v>42744</v>
      </c>
    </row>
    <row r="204" spans="1:26" s="14" customFormat="1" x14ac:dyDescent="0.25">
      <c r="A204" s="10" t="s">
        <v>1208</v>
      </c>
      <c r="B204" s="10" t="s">
        <v>1209</v>
      </c>
      <c r="C204" s="64">
        <v>31</v>
      </c>
      <c r="D204" s="64">
        <v>83358748</v>
      </c>
      <c r="E204" s="11" t="s">
        <v>25</v>
      </c>
      <c r="F204" s="25" t="s">
        <v>1210</v>
      </c>
      <c r="G204" s="11" t="s">
        <v>1211</v>
      </c>
      <c r="H204" s="10" t="s">
        <v>1212</v>
      </c>
      <c r="I204" s="11" t="s">
        <v>25</v>
      </c>
      <c r="J204" s="11" t="s">
        <v>684</v>
      </c>
      <c r="K204" s="10" t="s">
        <v>684</v>
      </c>
      <c r="L204" s="11" t="s">
        <v>29</v>
      </c>
      <c r="M204" s="11" t="s">
        <v>29</v>
      </c>
      <c r="N204" s="12"/>
      <c r="O204" s="78"/>
      <c r="P204" s="13">
        <v>69.7</v>
      </c>
      <c r="Q204" s="80">
        <v>157.1</v>
      </c>
      <c r="R204" s="13">
        <f t="shared" si="25"/>
        <v>28.241021927917732</v>
      </c>
      <c r="S204" s="72" t="str">
        <f t="shared" si="28"/>
        <v>Sobrepeso</v>
      </c>
      <c r="T204" s="84">
        <v>19</v>
      </c>
      <c r="U204" s="14" t="str">
        <f t="shared" si="27"/>
        <v>Riesgo</v>
      </c>
      <c r="V204" s="11" t="s">
        <v>680</v>
      </c>
      <c r="W204" s="11"/>
      <c r="X204" s="32">
        <v>42751</v>
      </c>
    </row>
    <row r="205" spans="1:26" s="14" customFormat="1" x14ac:dyDescent="0.25">
      <c r="A205" s="10" t="s">
        <v>676</v>
      </c>
      <c r="B205" s="10" t="s">
        <v>677</v>
      </c>
      <c r="C205" s="64">
        <v>31</v>
      </c>
      <c r="D205" s="64">
        <v>60252814</v>
      </c>
      <c r="E205" s="11" t="s">
        <v>25</v>
      </c>
      <c r="F205" s="69" t="s">
        <v>29</v>
      </c>
      <c r="G205" s="11" t="s">
        <v>29</v>
      </c>
      <c r="H205" s="10" t="s">
        <v>678</v>
      </c>
      <c r="I205" s="11" t="s">
        <v>25</v>
      </c>
      <c r="J205" s="11" t="s">
        <v>679</v>
      </c>
      <c r="K205" s="10" t="s">
        <v>679</v>
      </c>
      <c r="L205" s="11" t="s">
        <v>29</v>
      </c>
      <c r="M205" s="11" t="s">
        <v>29</v>
      </c>
      <c r="N205" s="12"/>
      <c r="O205" s="78"/>
      <c r="P205" s="13">
        <v>69.8</v>
      </c>
      <c r="Q205" s="80">
        <v>149.4</v>
      </c>
      <c r="R205" s="13">
        <f t="shared" si="25"/>
        <v>31.271897048255493</v>
      </c>
      <c r="S205" s="72" t="str">
        <f t="shared" si="28"/>
        <v>Obesidad Grado 1</v>
      </c>
      <c r="T205" s="84">
        <v>18</v>
      </c>
      <c r="U205" s="14" t="str">
        <f t="shared" si="27"/>
        <v>Riesgo</v>
      </c>
      <c r="V205" s="11" t="s">
        <v>680</v>
      </c>
      <c r="W205" s="11"/>
      <c r="X205" s="32" t="s">
        <v>686</v>
      </c>
    </row>
    <row r="206" spans="1:26" s="14" customFormat="1" x14ac:dyDescent="0.25">
      <c r="A206" s="10" t="s">
        <v>1454</v>
      </c>
      <c r="B206" s="10" t="s">
        <v>1455</v>
      </c>
      <c r="C206" s="64">
        <v>29</v>
      </c>
      <c r="D206" s="64">
        <v>61892913</v>
      </c>
      <c r="E206" s="11" t="s">
        <v>25</v>
      </c>
      <c r="F206" s="25" t="s">
        <v>1456</v>
      </c>
      <c r="G206" s="11" t="s">
        <v>1457</v>
      </c>
      <c r="H206" s="10" t="s">
        <v>1458</v>
      </c>
      <c r="I206" s="11" t="s">
        <v>25</v>
      </c>
      <c r="J206" s="11" t="s">
        <v>144</v>
      </c>
      <c r="K206" s="10" t="s">
        <v>144</v>
      </c>
      <c r="L206" s="11" t="s">
        <v>29</v>
      </c>
      <c r="M206" s="11" t="s">
        <v>29</v>
      </c>
      <c r="N206" s="12"/>
      <c r="O206" s="78"/>
      <c r="P206" s="13">
        <v>85.7</v>
      </c>
      <c r="Q206" s="80">
        <v>163.80000000000001</v>
      </c>
      <c r="R206" s="13">
        <f t="shared" si="25"/>
        <v>31.941332307632674</v>
      </c>
      <c r="S206" s="72" t="str">
        <f t="shared" si="28"/>
        <v>Obesidad Grado 1</v>
      </c>
      <c r="T206" s="84">
        <v>18</v>
      </c>
      <c r="U206" s="14" t="str">
        <f t="shared" si="27"/>
        <v>Riesgo</v>
      </c>
      <c r="V206" s="11" t="s">
        <v>128</v>
      </c>
      <c r="W206" s="11"/>
      <c r="X206" s="32">
        <v>42758</v>
      </c>
    </row>
    <row r="207" spans="1:26" s="14" customFormat="1" x14ac:dyDescent="0.25">
      <c r="A207" s="10" t="s">
        <v>734</v>
      </c>
      <c r="B207" s="10" t="s">
        <v>735</v>
      </c>
      <c r="C207" s="64">
        <v>33</v>
      </c>
      <c r="D207" s="64" t="s">
        <v>736</v>
      </c>
      <c r="E207" s="11" t="s">
        <v>25</v>
      </c>
      <c r="F207" s="25" t="s">
        <v>737</v>
      </c>
      <c r="G207" s="11" t="s">
        <v>29</v>
      </c>
      <c r="H207" s="10" t="s">
        <v>738</v>
      </c>
      <c r="I207" s="11" t="s">
        <v>25</v>
      </c>
      <c r="J207" s="11" t="s">
        <v>239</v>
      </c>
      <c r="K207" s="10" t="s">
        <v>239</v>
      </c>
      <c r="L207" s="11" t="s">
        <v>29</v>
      </c>
      <c r="M207" s="11" t="s">
        <v>29</v>
      </c>
      <c r="N207" s="12"/>
      <c r="O207" s="78"/>
      <c r="P207" s="13">
        <v>97</v>
      </c>
      <c r="Q207" s="80">
        <v>164.5</v>
      </c>
      <c r="R207" s="13">
        <f t="shared" si="25"/>
        <v>35.845936382701566</v>
      </c>
      <c r="S207" s="72" t="str">
        <f t="shared" si="28"/>
        <v>Obesidad Grado 2</v>
      </c>
      <c r="T207" s="84">
        <v>42</v>
      </c>
      <c r="U207" s="14" t="str">
        <f t="shared" si="27"/>
        <v>Riesgo</v>
      </c>
      <c r="V207" s="11" t="s">
        <v>739</v>
      </c>
      <c r="W207" s="11"/>
      <c r="X207" s="32" t="s">
        <v>704</v>
      </c>
    </row>
    <row r="208" spans="1:26" s="14" customFormat="1" x14ac:dyDescent="0.25">
      <c r="A208" s="10" t="s">
        <v>433</v>
      </c>
      <c r="B208" s="10" t="s">
        <v>470</v>
      </c>
      <c r="C208" s="64">
        <v>55</v>
      </c>
      <c r="D208" s="64">
        <v>86023222</v>
      </c>
      <c r="E208" s="11" t="s">
        <v>25</v>
      </c>
      <c r="F208" s="69" t="s">
        <v>29</v>
      </c>
      <c r="G208" s="11" t="s">
        <v>29</v>
      </c>
      <c r="H208" s="10" t="s">
        <v>685</v>
      </c>
      <c r="I208" s="11" t="s">
        <v>25</v>
      </c>
      <c r="J208" s="11" t="s">
        <v>300</v>
      </c>
      <c r="K208" s="10" t="s">
        <v>300</v>
      </c>
      <c r="L208" s="11" t="s">
        <v>29</v>
      </c>
      <c r="M208" s="11" t="s">
        <v>29</v>
      </c>
      <c r="N208" s="12"/>
      <c r="O208" s="78"/>
      <c r="P208" s="13">
        <v>59</v>
      </c>
      <c r="Q208" s="80">
        <v>154.5</v>
      </c>
      <c r="R208" s="13">
        <f t="shared" si="25"/>
        <v>24.716959395062894</v>
      </c>
      <c r="S208" s="72" t="str">
        <f t="shared" si="28"/>
        <v>Peso Normal</v>
      </c>
      <c r="T208" s="84">
        <v>21</v>
      </c>
      <c r="U208" s="14" t="str">
        <f t="shared" si="27"/>
        <v>Riesgo</v>
      </c>
      <c r="V208" s="11" t="s">
        <v>124</v>
      </c>
      <c r="W208" s="11"/>
      <c r="X208" s="32" t="s">
        <v>686</v>
      </c>
      <c r="Z208" s="14" t="s">
        <v>690</v>
      </c>
    </row>
    <row r="209" spans="1:24" s="14" customFormat="1" x14ac:dyDescent="0.25">
      <c r="A209" s="10" t="s">
        <v>1341</v>
      </c>
      <c r="B209" s="10" t="s">
        <v>1335</v>
      </c>
      <c r="C209" s="64">
        <v>45</v>
      </c>
      <c r="D209" s="64">
        <v>85141035</v>
      </c>
      <c r="E209" s="11" t="s">
        <v>25</v>
      </c>
      <c r="F209" s="69"/>
      <c r="G209" s="11" t="s">
        <v>1342</v>
      </c>
      <c r="H209" s="10" t="s">
        <v>1343</v>
      </c>
      <c r="I209" s="11" t="s">
        <v>29</v>
      </c>
      <c r="J209" s="11"/>
      <c r="K209" s="10"/>
      <c r="L209" s="11" t="s">
        <v>29</v>
      </c>
      <c r="M209" s="11" t="s">
        <v>29</v>
      </c>
      <c r="N209" s="12"/>
      <c r="O209" s="78"/>
      <c r="P209" s="13">
        <v>75.400000000000006</v>
      </c>
      <c r="Q209" s="80">
        <v>153.30000000000001</v>
      </c>
      <c r="R209" s="13">
        <f t="shared" si="25"/>
        <v>32.083891290925571</v>
      </c>
      <c r="S209" s="72" t="str">
        <f t="shared" si="28"/>
        <v>Obesidad Grado 1</v>
      </c>
      <c r="T209" s="84">
        <v>25</v>
      </c>
      <c r="U209" s="14" t="str">
        <f t="shared" si="27"/>
        <v>Riesgo</v>
      </c>
      <c r="V209" s="11" t="s">
        <v>272</v>
      </c>
      <c r="W209" s="11"/>
      <c r="X209" s="32">
        <v>42755</v>
      </c>
    </row>
    <row r="210" spans="1:24" s="14" customFormat="1" x14ac:dyDescent="0.25">
      <c r="A210" s="10" t="s">
        <v>976</v>
      </c>
      <c r="B210" s="10" t="s">
        <v>977</v>
      </c>
      <c r="C210" s="64">
        <v>43</v>
      </c>
      <c r="D210" s="64">
        <v>89859848</v>
      </c>
      <c r="E210" s="11" t="s">
        <v>25</v>
      </c>
      <c r="F210" s="69" t="s">
        <v>29</v>
      </c>
      <c r="G210" s="11" t="s">
        <v>978</v>
      </c>
      <c r="H210" s="10" t="s">
        <v>979</v>
      </c>
      <c r="I210" s="11" t="s">
        <v>25</v>
      </c>
      <c r="J210" s="11" t="s">
        <v>239</v>
      </c>
      <c r="K210" s="10" t="s">
        <v>239</v>
      </c>
      <c r="L210" s="11" t="s">
        <v>29</v>
      </c>
      <c r="M210" s="11" t="s">
        <v>29</v>
      </c>
      <c r="N210" s="12"/>
      <c r="O210" s="78"/>
      <c r="P210" s="13">
        <v>123.7</v>
      </c>
      <c r="Q210" s="80">
        <v>155.5</v>
      </c>
      <c r="R210" s="13">
        <f t="shared" si="25"/>
        <v>51.157452879933011</v>
      </c>
      <c r="S210" s="72" t="str">
        <f t="shared" si="28"/>
        <v>Obesidad Grado 3</v>
      </c>
      <c r="T210" s="84">
        <v>20</v>
      </c>
      <c r="U210" s="14" t="str">
        <f t="shared" si="27"/>
        <v>Riesgo</v>
      </c>
      <c r="V210" s="11" t="s">
        <v>283</v>
      </c>
      <c r="W210" s="11"/>
      <c r="X210" s="32">
        <v>42744</v>
      </c>
    </row>
    <row r="211" spans="1:24" s="14" customFormat="1" x14ac:dyDescent="0.25">
      <c r="A211" s="10" t="s">
        <v>976</v>
      </c>
      <c r="B211" s="10" t="s">
        <v>980</v>
      </c>
      <c r="C211" s="64">
        <v>54</v>
      </c>
      <c r="D211" s="64">
        <v>84388956</v>
      </c>
      <c r="E211" s="11" t="s">
        <v>25</v>
      </c>
      <c r="F211" s="69" t="s">
        <v>29</v>
      </c>
      <c r="G211" s="11" t="s">
        <v>981</v>
      </c>
      <c r="H211" s="10" t="s">
        <v>982</v>
      </c>
      <c r="I211" s="11" t="s">
        <v>25</v>
      </c>
      <c r="J211" s="11" t="s">
        <v>239</v>
      </c>
      <c r="K211" s="10" t="s">
        <v>239</v>
      </c>
      <c r="L211" s="11" t="s">
        <v>29</v>
      </c>
      <c r="M211" s="11" t="s">
        <v>29</v>
      </c>
      <c r="N211" s="12"/>
      <c r="O211" s="78"/>
      <c r="P211" s="13">
        <v>108.6</v>
      </c>
      <c r="Q211" s="80">
        <v>160.5</v>
      </c>
      <c r="R211" s="13">
        <f t="shared" si="25"/>
        <v>42.157975951320346</v>
      </c>
      <c r="S211" s="72" t="str">
        <f t="shared" si="28"/>
        <v>Obesidad Grado 3</v>
      </c>
      <c r="T211" s="84">
        <v>25</v>
      </c>
      <c r="U211" s="14" t="str">
        <f t="shared" si="27"/>
        <v>Riesgo</v>
      </c>
      <c r="V211" s="11" t="s">
        <v>283</v>
      </c>
      <c r="W211" s="11"/>
      <c r="X211" s="32">
        <v>42744</v>
      </c>
    </row>
    <row r="212" spans="1:24" s="14" customFormat="1" x14ac:dyDescent="0.25">
      <c r="A212" s="10" t="s">
        <v>1444</v>
      </c>
      <c r="B212" s="10" t="s">
        <v>952</v>
      </c>
      <c r="C212" s="64">
        <v>57</v>
      </c>
      <c r="D212" s="64">
        <v>24419507</v>
      </c>
      <c r="E212" s="11">
        <v>83672856</v>
      </c>
      <c r="F212" s="25" t="s">
        <v>1446</v>
      </c>
      <c r="G212" s="11" t="s">
        <v>1445</v>
      </c>
      <c r="H212" s="10" t="s">
        <v>1447</v>
      </c>
      <c r="I212" s="11" t="s">
        <v>25</v>
      </c>
      <c r="J212" s="11" t="s">
        <v>122</v>
      </c>
      <c r="K212" s="11" t="s">
        <v>122</v>
      </c>
      <c r="L212" s="11" t="s">
        <v>29</v>
      </c>
      <c r="M212" s="11" t="s">
        <v>29</v>
      </c>
      <c r="N212" s="12"/>
      <c r="O212" s="78"/>
      <c r="P212" s="13">
        <v>100.9</v>
      </c>
      <c r="Q212" s="80">
        <v>159.5</v>
      </c>
      <c r="R212" s="13">
        <f t="shared" si="25"/>
        <v>39.661559929639061</v>
      </c>
      <c r="S212" s="72" t="str">
        <f t="shared" si="28"/>
        <v>Obesidad Grado 2</v>
      </c>
      <c r="T212" s="84">
        <v>15</v>
      </c>
      <c r="U212" s="14" t="str">
        <f t="shared" si="27"/>
        <v>Riesgo</v>
      </c>
      <c r="V212" s="11" t="s">
        <v>1448</v>
      </c>
      <c r="W212" s="11"/>
      <c r="X212" s="32">
        <v>42758</v>
      </c>
    </row>
    <row r="213" spans="1:24" s="14" customFormat="1" x14ac:dyDescent="0.25">
      <c r="A213" s="10" t="s">
        <v>392</v>
      </c>
      <c r="B213" s="10" t="s">
        <v>359</v>
      </c>
      <c r="C213" s="64">
        <v>54</v>
      </c>
      <c r="D213" s="64">
        <v>89241213</v>
      </c>
      <c r="E213" s="11" t="s">
        <v>25</v>
      </c>
      <c r="F213" s="25" t="s">
        <v>360</v>
      </c>
      <c r="G213" s="11" t="s">
        <v>25</v>
      </c>
      <c r="H213" s="10" t="s">
        <v>361</v>
      </c>
      <c r="I213" s="11" t="s">
        <v>25</v>
      </c>
      <c r="J213" s="11" t="s">
        <v>239</v>
      </c>
      <c r="K213" s="10" t="s">
        <v>239</v>
      </c>
      <c r="L213" s="11" t="s">
        <v>29</v>
      </c>
      <c r="M213" s="11" t="s">
        <v>29</v>
      </c>
      <c r="N213" s="12"/>
      <c r="O213" s="78"/>
      <c r="P213" s="13">
        <v>68.900000000000006</v>
      </c>
      <c r="Q213" s="80">
        <v>153</v>
      </c>
      <c r="R213" s="13">
        <f t="shared" si="25"/>
        <v>29.43312401213209</v>
      </c>
      <c r="S213" s="72" t="str">
        <f t="shared" si="28"/>
        <v>Sobrepeso</v>
      </c>
      <c r="T213" s="84">
        <v>16</v>
      </c>
      <c r="U213" s="14" t="str">
        <f t="shared" si="27"/>
        <v>Riesgo</v>
      </c>
      <c r="V213" s="11"/>
      <c r="W213" s="11"/>
      <c r="X213" s="32"/>
    </row>
    <row r="214" spans="1:24" s="14" customFormat="1" x14ac:dyDescent="0.25">
      <c r="A214" s="10" t="s">
        <v>440</v>
      </c>
      <c r="B214" s="10" t="s">
        <v>1155</v>
      </c>
      <c r="C214" s="64">
        <v>32</v>
      </c>
      <c r="D214" s="64">
        <v>86336116</v>
      </c>
      <c r="E214" s="11" t="s">
        <v>25</v>
      </c>
      <c r="F214" s="25" t="s">
        <v>1156</v>
      </c>
      <c r="G214" s="11" t="s">
        <v>29</v>
      </c>
      <c r="H214" s="10" t="s">
        <v>1157</v>
      </c>
      <c r="I214" s="11" t="s">
        <v>25</v>
      </c>
      <c r="J214" s="11" t="s">
        <v>239</v>
      </c>
      <c r="K214" s="10" t="s">
        <v>239</v>
      </c>
      <c r="L214" s="11" t="s">
        <v>29</v>
      </c>
      <c r="M214" s="11" t="s">
        <v>29</v>
      </c>
      <c r="N214" s="12"/>
      <c r="O214" s="78"/>
      <c r="P214" s="13">
        <v>65.7</v>
      </c>
      <c r="Q214" s="80">
        <v>158</v>
      </c>
      <c r="R214" s="13">
        <f t="shared" si="25"/>
        <v>26.317897772792819</v>
      </c>
      <c r="S214" s="72" t="str">
        <f t="shared" si="28"/>
        <v>Sobrepeso</v>
      </c>
      <c r="T214" s="84">
        <v>17</v>
      </c>
      <c r="U214" s="14" t="str">
        <f t="shared" si="27"/>
        <v>Riesgo</v>
      </c>
      <c r="V214" s="11" t="s">
        <v>1158</v>
      </c>
      <c r="W214" s="11"/>
      <c r="X214" s="32">
        <v>42751</v>
      </c>
    </row>
    <row r="215" spans="1:24" s="14" customFormat="1" x14ac:dyDescent="0.25">
      <c r="A215" s="10" t="s">
        <v>51</v>
      </c>
      <c r="B215" s="10" t="s">
        <v>946</v>
      </c>
      <c r="C215" s="64">
        <v>68</v>
      </c>
      <c r="D215" s="64" t="s">
        <v>947</v>
      </c>
      <c r="E215" s="11" t="s">
        <v>29</v>
      </c>
      <c r="F215" s="69" t="s">
        <v>29</v>
      </c>
      <c r="G215" s="11" t="s">
        <v>29</v>
      </c>
      <c r="H215" s="10" t="s">
        <v>948</v>
      </c>
      <c r="I215" s="11"/>
      <c r="J215" s="11"/>
      <c r="K215" s="10"/>
      <c r="L215" s="11"/>
      <c r="M215" s="11"/>
      <c r="N215" s="12"/>
      <c r="O215" s="78"/>
      <c r="P215" s="13">
        <v>92.4</v>
      </c>
      <c r="Q215" s="80">
        <v>154</v>
      </c>
      <c r="R215" s="13">
        <f t="shared" si="25"/>
        <v>38.961038961038966</v>
      </c>
      <c r="S215" s="72" t="str">
        <f t="shared" si="28"/>
        <v>Obesidad Grado 2</v>
      </c>
      <c r="T215" s="84"/>
      <c r="U215" s="14" t="str">
        <f t="shared" si="27"/>
        <v>No riesgo</v>
      </c>
      <c r="V215" s="11" t="s">
        <v>304</v>
      </c>
      <c r="W215" s="11"/>
      <c r="X215" s="32">
        <v>42744</v>
      </c>
    </row>
    <row r="216" spans="1:24" s="14" customFormat="1" x14ac:dyDescent="0.25">
      <c r="A216" s="10" t="s">
        <v>944</v>
      </c>
      <c r="B216" s="10" t="s">
        <v>945</v>
      </c>
      <c r="C216" s="64">
        <v>67</v>
      </c>
      <c r="D216" s="64">
        <v>24418672</v>
      </c>
      <c r="E216" s="11" t="s">
        <v>29</v>
      </c>
      <c r="F216" s="69" t="s">
        <v>29</v>
      </c>
      <c r="G216" s="11" t="s">
        <v>29</v>
      </c>
      <c r="H216" s="10" t="s">
        <v>949</v>
      </c>
      <c r="I216" s="11" t="s">
        <v>25</v>
      </c>
      <c r="J216" s="11" t="s">
        <v>50</v>
      </c>
      <c r="K216" s="10" t="s">
        <v>50</v>
      </c>
      <c r="L216" s="11" t="s">
        <v>29</v>
      </c>
      <c r="M216" s="11" t="s">
        <v>29</v>
      </c>
      <c r="N216" s="12"/>
      <c r="O216" s="78"/>
      <c r="P216" s="13">
        <v>100.6</v>
      </c>
      <c r="Q216" s="80">
        <v>159</v>
      </c>
      <c r="R216" s="13">
        <f t="shared" si="25"/>
        <v>39.792729717970012</v>
      </c>
      <c r="S216" s="72" t="str">
        <f t="shared" si="28"/>
        <v>Obesidad Grado 2</v>
      </c>
      <c r="T216" s="84">
        <v>14</v>
      </c>
      <c r="U216" s="14" t="str">
        <f t="shared" si="27"/>
        <v>No riesgo</v>
      </c>
      <c r="V216" s="11" t="s">
        <v>950</v>
      </c>
      <c r="W216" s="11"/>
      <c r="X216" s="32">
        <v>42744</v>
      </c>
    </row>
    <row r="217" spans="1:24" s="14" customFormat="1" x14ac:dyDescent="0.25">
      <c r="A217" s="10" t="s">
        <v>285</v>
      </c>
      <c r="B217" s="10" t="s">
        <v>286</v>
      </c>
      <c r="C217" s="64">
        <v>24</v>
      </c>
      <c r="D217" s="64">
        <v>70643702</v>
      </c>
      <c r="E217" s="11" t="s">
        <v>25</v>
      </c>
      <c r="F217" s="69"/>
      <c r="G217" s="11" t="s">
        <v>615</v>
      </c>
      <c r="H217" s="10" t="s">
        <v>616</v>
      </c>
      <c r="I217" s="11" t="s">
        <v>25</v>
      </c>
      <c r="J217" s="11" t="s">
        <v>28</v>
      </c>
      <c r="K217" s="10" t="s">
        <v>28</v>
      </c>
      <c r="L217" s="11" t="s">
        <v>29</v>
      </c>
      <c r="M217" s="11" t="s">
        <v>29</v>
      </c>
      <c r="N217" s="12"/>
      <c r="O217" s="78"/>
      <c r="P217" s="13">
        <v>82.7</v>
      </c>
      <c r="Q217" s="80">
        <v>151.80000000000001</v>
      </c>
      <c r="R217" s="13">
        <f t="shared" si="25"/>
        <v>35.889050324520333</v>
      </c>
      <c r="S217" s="72" t="str">
        <f t="shared" si="28"/>
        <v>Obesidad Grado 2</v>
      </c>
      <c r="T217" s="84">
        <v>27</v>
      </c>
      <c r="U217" s="14" t="str">
        <f t="shared" si="27"/>
        <v>Riesgo</v>
      </c>
      <c r="V217" s="11" t="s">
        <v>288</v>
      </c>
      <c r="W217" s="11"/>
      <c r="X217" s="32"/>
    </row>
    <row r="218" spans="1:24" s="14" customFormat="1" x14ac:dyDescent="0.25">
      <c r="A218" s="10" t="s">
        <v>1459</v>
      </c>
      <c r="B218" s="10" t="s">
        <v>428</v>
      </c>
      <c r="C218" s="64">
        <v>53</v>
      </c>
      <c r="D218" s="64">
        <v>24429456</v>
      </c>
      <c r="E218" s="11">
        <v>62138180</v>
      </c>
      <c r="F218" s="25" t="s">
        <v>1460</v>
      </c>
      <c r="G218" s="11" t="s">
        <v>1461</v>
      </c>
      <c r="H218" s="10" t="s">
        <v>1462</v>
      </c>
      <c r="I218" s="11" t="s">
        <v>25</v>
      </c>
      <c r="J218" s="11" t="s">
        <v>239</v>
      </c>
      <c r="K218" s="10" t="s">
        <v>239</v>
      </c>
      <c r="L218" s="11" t="s">
        <v>29</v>
      </c>
      <c r="M218" s="11" t="s">
        <v>29</v>
      </c>
      <c r="N218" s="12"/>
      <c r="O218" s="78"/>
      <c r="P218" s="13">
        <v>66.3</v>
      </c>
      <c r="Q218" s="80">
        <v>155.80000000000001</v>
      </c>
      <c r="R218" s="13">
        <f t="shared" si="25"/>
        <v>27.313579669139028</v>
      </c>
      <c r="S218" s="72" t="str">
        <f t="shared" si="28"/>
        <v>Sobrepeso</v>
      </c>
      <c r="T218" s="84">
        <v>19</v>
      </c>
      <c r="U218" s="14" t="str">
        <f t="shared" si="27"/>
        <v>Riesgo</v>
      </c>
      <c r="V218" s="11" t="s">
        <v>128</v>
      </c>
      <c r="W218" s="11"/>
      <c r="X218" s="32">
        <v>42758</v>
      </c>
    </row>
    <row r="219" spans="1:24" s="14" customFormat="1" x14ac:dyDescent="0.25">
      <c r="A219" s="10" t="s">
        <v>1553</v>
      </c>
      <c r="B219" s="10" t="s">
        <v>1554</v>
      </c>
      <c r="C219" s="64">
        <v>44</v>
      </c>
      <c r="D219" s="64">
        <v>89640640</v>
      </c>
      <c r="E219" s="11" t="s">
        <v>25</v>
      </c>
      <c r="F219" s="69" t="s">
        <v>29</v>
      </c>
      <c r="G219" s="11" t="s">
        <v>29</v>
      </c>
      <c r="H219" s="10" t="s">
        <v>1555</v>
      </c>
      <c r="I219" s="11" t="s">
        <v>25</v>
      </c>
      <c r="J219" s="11" t="s">
        <v>340</v>
      </c>
      <c r="K219" s="10" t="s">
        <v>340</v>
      </c>
      <c r="L219" s="11" t="s">
        <v>29</v>
      </c>
      <c r="M219" s="11" t="s">
        <v>29</v>
      </c>
      <c r="N219" s="12"/>
      <c r="O219" s="78"/>
      <c r="P219" s="13">
        <v>82.7</v>
      </c>
      <c r="Q219" s="80">
        <v>159.80000000000001</v>
      </c>
      <c r="R219" s="13">
        <f t="shared" si="25"/>
        <v>32.385600899747956</v>
      </c>
      <c r="S219" s="72" t="str">
        <f t="shared" si="28"/>
        <v>Obesidad Grado 1</v>
      </c>
      <c r="T219" s="84">
        <v>16</v>
      </c>
      <c r="U219" s="14" t="str">
        <f t="shared" si="27"/>
        <v>Riesgo</v>
      </c>
      <c r="V219" s="11" t="s">
        <v>1556</v>
      </c>
      <c r="W219" s="11"/>
      <c r="X219" s="32" t="s">
        <v>1535</v>
      </c>
    </row>
    <row r="220" spans="1:24" s="14" customFormat="1" x14ac:dyDescent="0.25">
      <c r="A220" s="10" t="s">
        <v>1571</v>
      </c>
      <c r="B220" s="10" t="s">
        <v>1572</v>
      </c>
      <c r="C220" s="64">
        <v>37</v>
      </c>
      <c r="D220" s="64">
        <v>62017388</v>
      </c>
      <c r="E220" s="11" t="s">
        <v>25</v>
      </c>
      <c r="F220" s="69" t="s">
        <v>29</v>
      </c>
      <c r="G220" s="11" t="s">
        <v>1573</v>
      </c>
      <c r="H220" s="10" t="s">
        <v>1570</v>
      </c>
      <c r="I220" s="11" t="s">
        <v>25</v>
      </c>
      <c r="J220" s="11" t="s">
        <v>300</v>
      </c>
      <c r="K220" s="10" t="s">
        <v>300</v>
      </c>
      <c r="L220" s="11" t="s">
        <v>29</v>
      </c>
      <c r="M220" s="11" t="s">
        <v>29</v>
      </c>
      <c r="N220" s="12"/>
      <c r="O220" s="78"/>
      <c r="P220" s="13">
        <v>69.8</v>
      </c>
      <c r="Q220" s="80">
        <v>156.4</v>
      </c>
      <c r="R220" s="13">
        <f t="shared" ref="R220:R251" si="29">(P220)/((Q220/100)*(Q220/100))</f>
        <v>28.535265991195761</v>
      </c>
      <c r="S220" s="72" t="str">
        <f t="shared" si="28"/>
        <v>Sobrepeso</v>
      </c>
      <c r="T220" s="84">
        <v>16</v>
      </c>
      <c r="U220" s="14" t="str">
        <f t="shared" si="27"/>
        <v>Riesgo</v>
      </c>
      <c r="V220" s="11" t="s">
        <v>1574</v>
      </c>
      <c r="W220" s="11"/>
      <c r="X220" s="32" t="s">
        <v>1535</v>
      </c>
    </row>
    <row r="221" spans="1:24" s="14" customFormat="1" x14ac:dyDescent="0.25">
      <c r="A221" s="10" t="s">
        <v>846</v>
      </c>
      <c r="B221" s="10" t="s">
        <v>847</v>
      </c>
      <c r="C221" s="64">
        <v>42</v>
      </c>
      <c r="D221" s="64">
        <v>24402550</v>
      </c>
      <c r="E221" s="11">
        <v>83630664</v>
      </c>
      <c r="F221" s="25" t="s">
        <v>848</v>
      </c>
      <c r="G221" s="11" t="s">
        <v>849</v>
      </c>
      <c r="H221" s="10" t="s">
        <v>850</v>
      </c>
      <c r="I221" s="11" t="s">
        <v>25</v>
      </c>
      <c r="J221" s="10" t="s">
        <v>684</v>
      </c>
      <c r="K221" s="10" t="s">
        <v>684</v>
      </c>
      <c r="L221" s="11" t="s">
        <v>29</v>
      </c>
      <c r="M221" s="11" t="s">
        <v>29</v>
      </c>
      <c r="N221" s="12"/>
      <c r="O221" s="78"/>
      <c r="P221" s="13">
        <v>82.6</v>
      </c>
      <c r="Q221" s="80">
        <v>151.5</v>
      </c>
      <c r="R221" s="13">
        <f t="shared" si="29"/>
        <v>35.987757191560739</v>
      </c>
      <c r="S221" s="72" t="str">
        <f t="shared" si="28"/>
        <v>Obesidad Grado 2</v>
      </c>
      <c r="T221" s="84">
        <v>14</v>
      </c>
      <c r="U221" s="14" t="str">
        <f t="shared" ref="U221:U252" si="30">+IF(T221&gt;14,"Riesgo","No riesgo")</f>
        <v>No riesgo</v>
      </c>
      <c r="V221" s="11" t="s">
        <v>851</v>
      </c>
      <c r="W221" s="11"/>
      <c r="X221" s="32">
        <v>42856</v>
      </c>
    </row>
    <row r="222" spans="1:24" s="14" customFormat="1" x14ac:dyDescent="0.25">
      <c r="A222" s="10" t="s">
        <v>770</v>
      </c>
      <c r="B222" s="10" t="s">
        <v>771</v>
      </c>
      <c r="C222" s="64">
        <v>25</v>
      </c>
      <c r="D222" s="64">
        <v>84532707</v>
      </c>
      <c r="E222" s="11" t="s">
        <v>25</v>
      </c>
      <c r="F222" s="25" t="s">
        <v>772</v>
      </c>
      <c r="G222" s="11" t="s">
        <v>773</v>
      </c>
      <c r="H222" s="10" t="s">
        <v>774</v>
      </c>
      <c r="I222" s="11" t="s">
        <v>25</v>
      </c>
      <c r="J222" s="11" t="s">
        <v>46</v>
      </c>
      <c r="K222" s="10" t="s">
        <v>46</v>
      </c>
      <c r="L222" s="11" t="s">
        <v>29</v>
      </c>
      <c r="M222" s="11" t="s">
        <v>29</v>
      </c>
      <c r="N222" s="12"/>
      <c r="O222" s="78"/>
      <c r="P222" s="13">
        <v>72.099999999999994</v>
      </c>
      <c r="Q222" s="80">
        <v>158.5</v>
      </c>
      <c r="R222" s="13">
        <f t="shared" si="29"/>
        <v>28.699658669108061</v>
      </c>
      <c r="S222" s="72" t="str">
        <f t="shared" si="28"/>
        <v>Sobrepeso</v>
      </c>
      <c r="T222" s="84">
        <v>18</v>
      </c>
      <c r="U222" s="14" t="str">
        <f t="shared" si="30"/>
        <v>Riesgo</v>
      </c>
      <c r="V222" s="11" t="s">
        <v>346</v>
      </c>
      <c r="W222" s="11"/>
      <c r="X222" s="32" t="s">
        <v>704</v>
      </c>
    </row>
    <row r="223" spans="1:24" s="14" customFormat="1" x14ac:dyDescent="0.25">
      <c r="A223" s="10" t="s">
        <v>770</v>
      </c>
      <c r="B223" s="10" t="s">
        <v>775</v>
      </c>
      <c r="C223" s="64">
        <v>20</v>
      </c>
      <c r="D223" s="64">
        <v>83108859</v>
      </c>
      <c r="E223" s="11" t="s">
        <v>25</v>
      </c>
      <c r="F223" s="25" t="s">
        <v>776</v>
      </c>
      <c r="G223" s="11" t="s">
        <v>777</v>
      </c>
      <c r="H223" s="10" t="s">
        <v>774</v>
      </c>
      <c r="I223" s="11" t="s">
        <v>25</v>
      </c>
      <c r="J223" s="11" t="s">
        <v>46</v>
      </c>
      <c r="K223" s="10" t="s">
        <v>46</v>
      </c>
      <c r="L223" s="11" t="s">
        <v>29</v>
      </c>
      <c r="M223" s="11" t="s">
        <v>29</v>
      </c>
      <c r="N223" s="12"/>
      <c r="O223" s="78"/>
      <c r="P223" s="13">
        <v>71.900000000000006</v>
      </c>
      <c r="Q223" s="80">
        <v>159.4</v>
      </c>
      <c r="R223" s="13">
        <f t="shared" si="29"/>
        <v>28.297772859011758</v>
      </c>
      <c r="S223" s="72" t="str">
        <f t="shared" si="28"/>
        <v>Sobrepeso</v>
      </c>
      <c r="T223" s="84">
        <v>17</v>
      </c>
      <c r="U223" s="14" t="str">
        <f t="shared" si="30"/>
        <v>Riesgo</v>
      </c>
      <c r="V223" s="11" t="s">
        <v>346</v>
      </c>
      <c r="W223" s="11"/>
      <c r="X223" s="32" t="s">
        <v>704</v>
      </c>
    </row>
    <row r="224" spans="1:24" s="14" customFormat="1" x14ac:dyDescent="0.25">
      <c r="A224" s="10" t="s">
        <v>364</v>
      </c>
      <c r="B224" s="10" t="s">
        <v>47</v>
      </c>
      <c r="C224" s="64">
        <v>27</v>
      </c>
      <c r="D224" s="64">
        <v>71881567</v>
      </c>
      <c r="E224" s="11" t="s">
        <v>25</v>
      </c>
      <c r="F224" s="69" t="s">
        <v>27</v>
      </c>
      <c r="G224" s="10" t="s">
        <v>617</v>
      </c>
      <c r="H224" s="10" t="s">
        <v>618</v>
      </c>
      <c r="I224" s="11" t="s">
        <v>29</v>
      </c>
      <c r="J224" s="11" t="s">
        <v>287</v>
      </c>
      <c r="K224" s="10" t="s">
        <v>287</v>
      </c>
      <c r="L224" s="11" t="s">
        <v>29</v>
      </c>
      <c r="M224" s="11" t="s">
        <v>29</v>
      </c>
      <c r="N224" s="12" t="s">
        <v>32</v>
      </c>
      <c r="O224" s="78" t="s">
        <v>32</v>
      </c>
      <c r="P224" s="13">
        <v>96.5</v>
      </c>
      <c r="Q224" s="13">
        <v>157.69999999999999</v>
      </c>
      <c r="R224" s="13">
        <f t="shared" si="29"/>
        <v>38.802876961907636</v>
      </c>
      <c r="S224" s="72" t="str">
        <f t="shared" si="28"/>
        <v>Obesidad Grado 2</v>
      </c>
      <c r="T224" s="84">
        <v>23</v>
      </c>
      <c r="U224" s="14" t="str">
        <f t="shared" si="30"/>
        <v>Riesgo</v>
      </c>
      <c r="V224" s="11" t="s">
        <v>136</v>
      </c>
      <c r="W224" s="11"/>
      <c r="X224" s="32"/>
    </row>
    <row r="225" spans="1:24" s="14" customFormat="1" x14ac:dyDescent="0.25">
      <c r="A225" s="10" t="s">
        <v>373</v>
      </c>
      <c r="B225" s="10" t="s">
        <v>94</v>
      </c>
      <c r="C225" s="64">
        <v>56</v>
      </c>
      <c r="D225" s="64">
        <v>89936156</v>
      </c>
      <c r="E225" s="11" t="s">
        <v>25</v>
      </c>
      <c r="F225" s="25" t="s">
        <v>95</v>
      </c>
      <c r="G225" s="10" t="s">
        <v>619</v>
      </c>
      <c r="H225" s="10" t="s">
        <v>620</v>
      </c>
      <c r="I225" s="11" t="s">
        <v>25</v>
      </c>
      <c r="J225" s="11" t="s">
        <v>748</v>
      </c>
      <c r="K225" s="10" t="s">
        <v>752</v>
      </c>
      <c r="L225" s="11" t="s">
        <v>29</v>
      </c>
      <c r="M225" s="11" t="s">
        <v>29</v>
      </c>
      <c r="N225" s="12">
        <v>77</v>
      </c>
      <c r="O225" s="78">
        <v>157</v>
      </c>
      <c r="P225" s="13">
        <v>78</v>
      </c>
      <c r="Q225" s="80">
        <v>158.9</v>
      </c>
      <c r="R225" s="13">
        <f t="shared" si="29"/>
        <v>30.892055632631674</v>
      </c>
      <c r="S225" s="72" t="str">
        <f t="shared" si="28"/>
        <v>Obesidad Grado 1</v>
      </c>
      <c r="T225" s="84">
        <v>21</v>
      </c>
      <c r="U225" s="14" t="str">
        <f t="shared" si="30"/>
        <v>Riesgo</v>
      </c>
      <c r="X225" s="31"/>
    </row>
    <row r="226" spans="1:24" s="14" customFormat="1" x14ac:dyDescent="0.25">
      <c r="A226" s="10" t="s">
        <v>210</v>
      </c>
      <c r="B226" s="10" t="s">
        <v>72</v>
      </c>
      <c r="C226" s="64">
        <v>49</v>
      </c>
      <c r="D226" s="64">
        <v>83082608</v>
      </c>
      <c r="E226" s="11" t="s">
        <v>25</v>
      </c>
      <c r="F226" s="25" t="s">
        <v>467</v>
      </c>
      <c r="G226" s="11" t="s">
        <v>621</v>
      </c>
      <c r="H226" s="10" t="s">
        <v>622</v>
      </c>
      <c r="I226" s="11" t="s">
        <v>25</v>
      </c>
      <c r="J226" s="11" t="s">
        <v>66</v>
      </c>
      <c r="K226" s="10" t="s">
        <v>66</v>
      </c>
      <c r="L226" s="11" t="s">
        <v>29</v>
      </c>
      <c r="M226" s="11" t="s">
        <v>29</v>
      </c>
      <c r="N226" s="12"/>
      <c r="O226" s="78"/>
      <c r="P226" s="13">
        <v>74</v>
      </c>
      <c r="Q226" s="80">
        <v>160</v>
      </c>
      <c r="R226" s="13">
        <f t="shared" si="29"/>
        <v>28.906249999999993</v>
      </c>
      <c r="S226" s="72" t="str">
        <f t="shared" si="28"/>
        <v>Sobrepeso</v>
      </c>
      <c r="T226" s="84">
        <v>23</v>
      </c>
      <c r="U226" s="14" t="str">
        <f t="shared" si="30"/>
        <v>Riesgo</v>
      </c>
      <c r="V226" s="11" t="s">
        <v>170</v>
      </c>
      <c r="W226" s="11"/>
      <c r="X226" s="32" t="s">
        <v>443</v>
      </c>
    </row>
    <row r="227" spans="1:24" s="14" customFormat="1" x14ac:dyDescent="0.25">
      <c r="A227" s="10" t="s">
        <v>876</v>
      </c>
      <c r="B227" s="10" t="s">
        <v>877</v>
      </c>
      <c r="C227" s="64">
        <v>35</v>
      </c>
      <c r="D227" s="64">
        <v>61011577</v>
      </c>
      <c r="E227" s="11" t="s">
        <v>25</v>
      </c>
      <c r="F227" s="25" t="s">
        <v>878</v>
      </c>
      <c r="G227" s="11" t="s">
        <v>879</v>
      </c>
      <c r="H227" s="10" t="s">
        <v>880</v>
      </c>
      <c r="I227" s="11" t="s">
        <v>25</v>
      </c>
      <c r="J227" s="10" t="s">
        <v>280</v>
      </c>
      <c r="K227" s="10" t="s">
        <v>280</v>
      </c>
      <c r="L227" s="11" t="s">
        <v>29</v>
      </c>
      <c r="M227" s="11" t="s">
        <v>29</v>
      </c>
      <c r="N227" s="12"/>
      <c r="O227" s="78"/>
      <c r="P227" s="13">
        <v>80</v>
      </c>
      <c r="Q227" s="80">
        <v>148.5</v>
      </c>
      <c r="R227" s="13">
        <f t="shared" si="29"/>
        <v>36.277477354918425</v>
      </c>
      <c r="S227" s="72" t="str">
        <f t="shared" si="28"/>
        <v>Obesidad Grado 2</v>
      </c>
      <c r="T227" s="84">
        <v>15</v>
      </c>
      <c r="U227" s="14" t="str">
        <f t="shared" si="30"/>
        <v>Riesgo</v>
      </c>
      <c r="V227" s="11" t="s">
        <v>304</v>
      </c>
      <c r="W227" s="11"/>
      <c r="X227" s="32">
        <v>42856</v>
      </c>
    </row>
    <row r="228" spans="1:24" s="14" customFormat="1" x14ac:dyDescent="0.25">
      <c r="A228" s="10" t="s">
        <v>554</v>
      </c>
      <c r="B228" s="10" t="s">
        <v>416</v>
      </c>
      <c r="C228" s="64">
        <v>62</v>
      </c>
      <c r="D228" s="64">
        <v>87845428</v>
      </c>
      <c r="E228" s="11" t="s">
        <v>25</v>
      </c>
      <c r="F228" s="25" t="s">
        <v>555</v>
      </c>
      <c r="G228" s="11" t="s">
        <v>556</v>
      </c>
      <c r="H228" s="10" t="s">
        <v>557</v>
      </c>
      <c r="I228" s="11" t="s">
        <v>25</v>
      </c>
      <c r="J228" s="11" t="s">
        <v>748</v>
      </c>
      <c r="K228" s="10" t="s">
        <v>75</v>
      </c>
      <c r="L228" s="11" t="s">
        <v>29</v>
      </c>
      <c r="M228" s="11" t="s">
        <v>29</v>
      </c>
      <c r="N228" s="12"/>
      <c r="O228" s="78"/>
      <c r="P228" s="13">
        <v>59</v>
      </c>
      <c r="Q228" s="80">
        <v>160.30000000000001</v>
      </c>
      <c r="R228" s="13">
        <f t="shared" si="29"/>
        <v>22.960691684999542</v>
      </c>
      <c r="S228" s="72" t="str">
        <f t="shared" si="28"/>
        <v>Peso Normal</v>
      </c>
      <c r="T228" s="84">
        <v>14</v>
      </c>
      <c r="U228" s="14" t="str">
        <f t="shared" si="30"/>
        <v>No riesgo</v>
      </c>
      <c r="V228" s="11" t="s">
        <v>128</v>
      </c>
      <c r="W228" s="11"/>
      <c r="X228" s="32"/>
    </row>
    <row r="229" spans="1:24" s="14" customFormat="1" x14ac:dyDescent="0.25">
      <c r="A229" s="10" t="s">
        <v>404</v>
      </c>
      <c r="B229" s="10" t="s">
        <v>211</v>
      </c>
      <c r="C229" s="64">
        <v>52</v>
      </c>
      <c r="D229" s="64">
        <v>62198084</v>
      </c>
      <c r="E229" s="11" t="s">
        <v>25</v>
      </c>
      <c r="F229" s="24" t="s">
        <v>29</v>
      </c>
      <c r="G229" s="10" t="s">
        <v>29</v>
      </c>
      <c r="H229" s="10" t="s">
        <v>215</v>
      </c>
      <c r="I229" s="11" t="s">
        <v>29</v>
      </c>
      <c r="J229" s="11" t="s">
        <v>112</v>
      </c>
      <c r="K229" s="14" t="s">
        <v>112</v>
      </c>
      <c r="L229" s="10" t="s">
        <v>29</v>
      </c>
      <c r="M229" s="10" t="s">
        <v>29</v>
      </c>
      <c r="N229" s="12"/>
      <c r="O229" s="78"/>
      <c r="P229" s="13">
        <v>80</v>
      </c>
      <c r="Q229" s="80">
        <v>156.80000000000001</v>
      </c>
      <c r="R229" s="13">
        <f t="shared" si="29"/>
        <v>32.538525614327362</v>
      </c>
      <c r="S229" s="72" t="str">
        <f t="shared" si="28"/>
        <v>Obesidad Grado 1</v>
      </c>
      <c r="T229" s="84">
        <v>14</v>
      </c>
      <c r="U229" s="14" t="str">
        <f t="shared" si="30"/>
        <v>No riesgo</v>
      </c>
      <c r="V229" s="14" t="s">
        <v>184</v>
      </c>
      <c r="X229" s="31"/>
    </row>
    <row r="230" spans="1:24" s="14" customFormat="1" x14ac:dyDescent="0.25">
      <c r="A230" s="10" t="s">
        <v>1483</v>
      </c>
      <c r="B230" s="10" t="s">
        <v>1183</v>
      </c>
      <c r="C230" s="64">
        <v>49</v>
      </c>
      <c r="D230" s="64">
        <v>61218499</v>
      </c>
      <c r="E230" s="11" t="s">
        <v>25</v>
      </c>
      <c r="F230" s="69" t="s">
        <v>29</v>
      </c>
      <c r="G230" s="11" t="s">
        <v>1484</v>
      </c>
      <c r="H230" s="10" t="s">
        <v>1485</v>
      </c>
      <c r="I230" s="11" t="s">
        <v>25</v>
      </c>
      <c r="J230" s="11" t="s">
        <v>158</v>
      </c>
      <c r="K230" s="10" t="s">
        <v>158</v>
      </c>
      <c r="L230" s="11" t="s">
        <v>29</v>
      </c>
      <c r="M230" s="11" t="s">
        <v>29</v>
      </c>
      <c r="N230" s="12"/>
      <c r="O230" s="78"/>
      <c r="P230" s="13">
        <v>83.5</v>
      </c>
      <c r="Q230" s="80">
        <v>156.19999999999999</v>
      </c>
      <c r="R230" s="13">
        <f t="shared" si="29"/>
        <v>34.223499535216192</v>
      </c>
      <c r="S230" s="72" t="str">
        <f>+IF(R230&lt;18.5,"Bajo peso",IF(R230&lt;=24.9,"Peso Normal",IF(R230&lt;=29.9,"Sobrepeso",IF(R230&lt;=34.9,"Obesidad Grado I",IF(R230&lt;=39.9,"Obesidad Grado II",IF(R230&gt;=40,"Obesidad Grado 3","Nunca se da el caso"))))))</f>
        <v>Obesidad Grado I</v>
      </c>
      <c r="T230" s="84">
        <v>17</v>
      </c>
      <c r="U230" s="14" t="str">
        <f t="shared" si="30"/>
        <v>Riesgo</v>
      </c>
      <c r="V230" s="11" t="s">
        <v>128</v>
      </c>
      <c r="W230" s="11"/>
      <c r="X230" s="32" t="s">
        <v>1477</v>
      </c>
    </row>
    <row r="231" spans="1:24" s="14" customFormat="1" x14ac:dyDescent="0.25">
      <c r="A231" s="10" t="s">
        <v>757</v>
      </c>
      <c r="B231" s="10" t="s">
        <v>207</v>
      </c>
      <c r="C231" s="64">
        <v>40</v>
      </c>
      <c r="D231" s="64">
        <v>87537878</v>
      </c>
      <c r="E231" s="11" t="s">
        <v>25</v>
      </c>
      <c r="F231" s="25" t="s">
        <v>758</v>
      </c>
      <c r="G231" s="11" t="s">
        <v>759</v>
      </c>
      <c r="H231" s="10" t="s">
        <v>760</v>
      </c>
      <c r="I231" s="11" t="s">
        <v>25</v>
      </c>
      <c r="J231" s="11" t="s">
        <v>287</v>
      </c>
      <c r="K231" s="10" t="s">
        <v>287</v>
      </c>
      <c r="L231" s="11" t="s">
        <v>29</v>
      </c>
      <c r="M231" s="11" t="s">
        <v>25</v>
      </c>
      <c r="N231" s="12"/>
      <c r="O231" s="78"/>
      <c r="P231" s="13">
        <v>94.8</v>
      </c>
      <c r="Q231" s="80">
        <v>167.7</v>
      </c>
      <c r="R231" s="13">
        <f t="shared" si="29"/>
        <v>33.708716156609</v>
      </c>
      <c r="S231" s="72" t="str">
        <f t="shared" ref="S231:S244" si="31">+IF(R231&lt;18.5,"Bajo peso",IF(R231&lt;=24.9,"Peso Normal",IF(R231&lt;=29.9,"Sobrepeso",IF(R231&lt;=34.9,"Obesidad Grado 1",IF(R231&lt;=39.9,"Obesidad Grado 2",IF(R231&gt;=40,"Obesidad Grado 3","Nunca se da el caso"))))))</f>
        <v>Obesidad Grado 1</v>
      </c>
      <c r="T231" s="84">
        <v>21</v>
      </c>
      <c r="U231" s="14" t="str">
        <f t="shared" si="30"/>
        <v>Riesgo</v>
      </c>
      <c r="V231" s="11" t="s">
        <v>761</v>
      </c>
      <c r="W231" s="11"/>
      <c r="X231" s="32" t="s">
        <v>704</v>
      </c>
    </row>
    <row r="232" spans="1:24" s="14" customFormat="1" x14ac:dyDescent="0.25">
      <c r="A232" s="10" t="s">
        <v>297</v>
      </c>
      <c r="B232" s="10" t="s">
        <v>298</v>
      </c>
      <c r="C232" s="64">
        <v>42</v>
      </c>
      <c r="D232" s="64">
        <v>60697460</v>
      </c>
      <c r="E232" s="11" t="s">
        <v>25</v>
      </c>
      <c r="F232" s="25" t="s">
        <v>299</v>
      </c>
      <c r="G232" s="11" t="s">
        <v>623</v>
      </c>
      <c r="H232" s="10" t="s">
        <v>624</v>
      </c>
      <c r="I232" s="11" t="s">
        <v>25</v>
      </c>
      <c r="J232" s="11" t="s">
        <v>300</v>
      </c>
      <c r="K232" s="10" t="s">
        <v>300</v>
      </c>
      <c r="L232" s="11" t="s">
        <v>29</v>
      </c>
      <c r="M232" s="11" t="s">
        <v>29</v>
      </c>
      <c r="N232" s="12"/>
      <c r="O232" s="78"/>
      <c r="P232" s="13">
        <v>86.4</v>
      </c>
      <c r="Q232" s="80">
        <v>154.6</v>
      </c>
      <c r="R232" s="13">
        <f t="shared" si="29"/>
        <v>36.148873109087596</v>
      </c>
      <c r="S232" s="72" t="str">
        <f t="shared" si="31"/>
        <v>Obesidad Grado 2</v>
      </c>
      <c r="T232" s="84">
        <v>19</v>
      </c>
      <c r="U232" s="14" t="str">
        <f t="shared" si="30"/>
        <v>Riesgo</v>
      </c>
      <c r="V232" s="11" t="s">
        <v>283</v>
      </c>
      <c r="W232" s="11"/>
      <c r="X232" s="32"/>
    </row>
    <row r="233" spans="1:24" s="14" customFormat="1" x14ac:dyDescent="0.25">
      <c r="A233" s="10" t="s">
        <v>1006</v>
      </c>
      <c r="B233" s="10" t="s">
        <v>64</v>
      </c>
      <c r="C233" s="64">
        <v>30</v>
      </c>
      <c r="D233" s="64">
        <v>72282018</v>
      </c>
      <c r="E233" s="11" t="s">
        <v>25</v>
      </c>
      <c r="F233" s="69" t="s">
        <v>29</v>
      </c>
      <c r="G233" s="11" t="s">
        <v>29</v>
      </c>
      <c r="H233" s="10" t="s">
        <v>1047</v>
      </c>
      <c r="I233" s="11" t="s">
        <v>25</v>
      </c>
      <c r="J233" s="11" t="s">
        <v>473</v>
      </c>
      <c r="K233" s="10" t="s">
        <v>315</v>
      </c>
      <c r="L233" s="11" t="s">
        <v>29</v>
      </c>
      <c r="M233" s="11" t="s">
        <v>29</v>
      </c>
      <c r="N233" s="12"/>
      <c r="O233" s="78"/>
      <c r="P233" s="13">
        <v>98.5</v>
      </c>
      <c r="Q233" s="80">
        <v>164.4</v>
      </c>
      <c r="R233" s="13">
        <f t="shared" si="29"/>
        <v>36.444551003131636</v>
      </c>
      <c r="S233" s="72" t="str">
        <f t="shared" si="31"/>
        <v>Obesidad Grado 2</v>
      </c>
      <c r="T233" s="84">
        <v>27</v>
      </c>
      <c r="U233" s="14" t="str">
        <f t="shared" si="30"/>
        <v>Riesgo</v>
      </c>
      <c r="V233" s="11" t="s">
        <v>304</v>
      </c>
      <c r="W233" s="11"/>
      <c r="X233" s="32">
        <v>42747</v>
      </c>
    </row>
    <row r="234" spans="1:24" s="14" customFormat="1" x14ac:dyDescent="0.25">
      <c r="A234" s="10" t="s">
        <v>1176</v>
      </c>
      <c r="B234" s="10" t="s">
        <v>387</v>
      </c>
      <c r="C234" s="64">
        <v>38</v>
      </c>
      <c r="D234" s="64">
        <v>83289007</v>
      </c>
      <c r="E234" s="11" t="s">
        <v>25</v>
      </c>
      <c r="F234" s="25" t="s">
        <v>1177</v>
      </c>
      <c r="G234" s="11" t="s">
        <v>1178</v>
      </c>
      <c r="H234" s="10" t="s">
        <v>1179</v>
      </c>
      <c r="I234" s="11" t="s">
        <v>25</v>
      </c>
      <c r="J234" s="11" t="s">
        <v>28</v>
      </c>
      <c r="K234" s="10" t="s">
        <v>31</v>
      </c>
      <c r="L234" s="11" t="s">
        <v>29</v>
      </c>
      <c r="M234" s="11" t="s">
        <v>29</v>
      </c>
      <c r="N234" s="12"/>
      <c r="O234" s="78"/>
      <c r="P234" s="13">
        <v>81.400000000000006</v>
      </c>
      <c r="Q234" s="80">
        <v>152.5</v>
      </c>
      <c r="R234" s="13">
        <f t="shared" si="29"/>
        <v>35.001343724805167</v>
      </c>
      <c r="S234" s="72" t="str">
        <f t="shared" si="31"/>
        <v>Obesidad Grado 2</v>
      </c>
      <c r="T234" s="84">
        <v>14</v>
      </c>
      <c r="U234" s="14" t="str">
        <f t="shared" si="30"/>
        <v>No riesgo</v>
      </c>
      <c r="V234" s="11" t="s">
        <v>1180</v>
      </c>
      <c r="W234" s="11"/>
      <c r="X234" s="32">
        <v>42751</v>
      </c>
    </row>
    <row r="235" spans="1:24" s="14" customFormat="1" x14ac:dyDescent="0.25">
      <c r="A235" s="10" t="s">
        <v>1009</v>
      </c>
      <c r="B235" s="10" t="s">
        <v>1010</v>
      </c>
      <c r="C235" s="64">
        <v>40</v>
      </c>
      <c r="D235" s="64">
        <v>84717223</v>
      </c>
      <c r="E235" s="11" t="s">
        <v>25</v>
      </c>
      <c r="F235" s="25" t="s">
        <v>1007</v>
      </c>
      <c r="G235" s="11" t="s">
        <v>1008</v>
      </c>
      <c r="H235" s="10" t="s">
        <v>1011</v>
      </c>
      <c r="I235" s="11" t="s">
        <v>25</v>
      </c>
      <c r="J235" s="11" t="s">
        <v>340</v>
      </c>
      <c r="K235" s="10" t="s">
        <v>340</v>
      </c>
      <c r="L235" s="11" t="s">
        <v>29</v>
      </c>
      <c r="M235" s="11" t="s">
        <v>29</v>
      </c>
      <c r="N235" s="12"/>
      <c r="O235" s="78"/>
      <c r="P235" s="13">
        <v>84.3</v>
      </c>
      <c r="Q235" s="80">
        <v>150.5</v>
      </c>
      <c r="R235" s="13">
        <f t="shared" si="29"/>
        <v>37.218132250195922</v>
      </c>
      <c r="S235" s="72" t="str">
        <f t="shared" si="31"/>
        <v>Obesidad Grado 2</v>
      </c>
      <c r="T235" s="84">
        <v>18</v>
      </c>
      <c r="U235" s="14" t="str">
        <f t="shared" si="30"/>
        <v>Riesgo</v>
      </c>
      <c r="V235" s="11" t="s">
        <v>240</v>
      </c>
      <c r="W235" s="11"/>
      <c r="X235" s="32">
        <v>42747</v>
      </c>
    </row>
    <row r="236" spans="1:24" s="14" customFormat="1" x14ac:dyDescent="0.25">
      <c r="A236" s="10" t="s">
        <v>450</v>
      </c>
      <c r="B236" s="10" t="s">
        <v>451</v>
      </c>
      <c r="C236" s="64">
        <v>50</v>
      </c>
      <c r="D236" s="64" t="s">
        <v>452</v>
      </c>
      <c r="E236" s="11" t="s">
        <v>25</v>
      </c>
      <c r="F236" s="25" t="s">
        <v>453</v>
      </c>
      <c r="G236" s="11" t="s">
        <v>454</v>
      </c>
      <c r="H236" s="10" t="s">
        <v>455</v>
      </c>
      <c r="I236" s="11" t="s">
        <v>29</v>
      </c>
      <c r="J236" s="11" t="s">
        <v>199</v>
      </c>
      <c r="K236" s="10" t="s">
        <v>199</v>
      </c>
      <c r="L236" s="11" t="s">
        <v>29</v>
      </c>
      <c r="M236" s="11" t="s">
        <v>29</v>
      </c>
      <c r="N236" s="12"/>
      <c r="O236" s="78"/>
      <c r="P236" s="13">
        <v>67.099999999999994</v>
      </c>
      <c r="Q236" s="80">
        <v>152</v>
      </c>
      <c r="R236" s="13">
        <f t="shared" si="29"/>
        <v>29.042590027700829</v>
      </c>
      <c r="S236" s="72" t="str">
        <f t="shared" si="31"/>
        <v>Sobrepeso</v>
      </c>
      <c r="T236" s="84">
        <v>14</v>
      </c>
      <c r="U236" s="14" t="str">
        <f t="shared" si="30"/>
        <v>No riesgo</v>
      </c>
      <c r="V236" s="11" t="s">
        <v>128</v>
      </c>
      <c r="W236" s="11"/>
      <c r="X236" s="32" t="s">
        <v>443</v>
      </c>
    </row>
    <row r="237" spans="1:24" s="14" customFormat="1" x14ac:dyDescent="0.25">
      <c r="A237" s="10" t="s">
        <v>368</v>
      </c>
      <c r="B237" s="10" t="s">
        <v>79</v>
      </c>
      <c r="C237" s="64">
        <v>31</v>
      </c>
      <c r="D237" s="64">
        <v>88946611</v>
      </c>
      <c r="E237" s="11" t="s">
        <v>25</v>
      </c>
      <c r="F237" s="25" t="s">
        <v>163</v>
      </c>
      <c r="G237" s="10" t="s">
        <v>29</v>
      </c>
      <c r="H237" s="10" t="s">
        <v>164</v>
      </c>
      <c r="I237" s="11" t="s">
        <v>25</v>
      </c>
      <c r="J237" s="11" t="s">
        <v>748</v>
      </c>
      <c r="K237" s="10" t="s">
        <v>145</v>
      </c>
      <c r="L237" s="11" t="s">
        <v>29</v>
      </c>
      <c r="M237" s="11" t="s">
        <v>29</v>
      </c>
      <c r="N237" s="12">
        <v>100</v>
      </c>
      <c r="O237" s="78">
        <v>164</v>
      </c>
      <c r="P237" s="13">
        <v>113.5</v>
      </c>
      <c r="Q237" s="80">
        <v>166.3</v>
      </c>
      <c r="R237" s="13">
        <f t="shared" si="29"/>
        <v>41.040379032307634</v>
      </c>
      <c r="S237" s="72" t="str">
        <f t="shared" si="31"/>
        <v>Obesidad Grado 3</v>
      </c>
      <c r="T237" s="84">
        <v>16</v>
      </c>
      <c r="U237" s="14" t="str">
        <f t="shared" si="30"/>
        <v>Riesgo</v>
      </c>
      <c r="X237" s="31"/>
    </row>
    <row r="238" spans="1:24" s="14" customFormat="1" x14ac:dyDescent="0.25">
      <c r="A238" s="10" t="s">
        <v>186</v>
      </c>
      <c r="B238" s="10" t="s">
        <v>181</v>
      </c>
      <c r="C238" s="64">
        <v>26</v>
      </c>
      <c r="D238" s="64">
        <v>84098412</v>
      </c>
      <c r="E238" s="11" t="s">
        <v>25</v>
      </c>
      <c r="F238" s="25" t="s">
        <v>187</v>
      </c>
      <c r="G238" s="10" t="s">
        <v>625</v>
      </c>
      <c r="H238" s="10" t="s">
        <v>188</v>
      </c>
      <c r="I238" s="11" t="s">
        <v>25</v>
      </c>
      <c r="J238" s="11" t="s">
        <v>748</v>
      </c>
      <c r="K238" s="10" t="s">
        <v>197</v>
      </c>
      <c r="L238" s="10" t="s">
        <v>29</v>
      </c>
      <c r="M238" s="10" t="s">
        <v>29</v>
      </c>
      <c r="N238" s="12"/>
      <c r="O238" s="78"/>
      <c r="P238" s="13">
        <v>85.8</v>
      </c>
      <c r="Q238" s="80">
        <v>162.5</v>
      </c>
      <c r="R238" s="13">
        <f t="shared" si="29"/>
        <v>32.492307692307691</v>
      </c>
      <c r="S238" s="72" t="str">
        <f t="shared" si="31"/>
        <v>Obesidad Grado 1</v>
      </c>
      <c r="T238" s="84">
        <v>22</v>
      </c>
      <c r="U238" s="14" t="str">
        <f t="shared" si="30"/>
        <v>Riesgo</v>
      </c>
      <c r="V238" s="14" t="s">
        <v>189</v>
      </c>
      <c r="X238" s="31"/>
    </row>
    <row r="239" spans="1:24" s="14" customFormat="1" x14ac:dyDescent="0.25">
      <c r="A239" s="10" t="s">
        <v>379</v>
      </c>
      <c r="B239" s="10" t="s">
        <v>207</v>
      </c>
      <c r="C239" s="64">
        <v>35</v>
      </c>
      <c r="D239" s="64">
        <v>87090473</v>
      </c>
      <c r="E239" s="11" t="s">
        <v>25</v>
      </c>
      <c r="F239" s="25" t="s">
        <v>209</v>
      </c>
      <c r="G239" s="10" t="s">
        <v>626</v>
      </c>
      <c r="H239" s="10" t="s">
        <v>627</v>
      </c>
      <c r="I239" s="11" t="s">
        <v>29</v>
      </c>
      <c r="J239" s="11" t="s">
        <v>287</v>
      </c>
      <c r="K239" s="14" t="s">
        <v>287</v>
      </c>
      <c r="L239" s="10" t="s">
        <v>29</v>
      </c>
      <c r="M239" s="10" t="s">
        <v>29</v>
      </c>
      <c r="N239" s="12"/>
      <c r="O239" s="78"/>
      <c r="P239" s="13">
        <v>78.5</v>
      </c>
      <c r="Q239" s="80">
        <v>149.5</v>
      </c>
      <c r="R239" s="13">
        <f t="shared" si="29"/>
        <v>35.12264963479155</v>
      </c>
      <c r="S239" s="72" t="str">
        <f t="shared" si="31"/>
        <v>Obesidad Grado 2</v>
      </c>
      <c r="T239" s="84">
        <v>22</v>
      </c>
      <c r="U239" s="14" t="str">
        <f t="shared" si="30"/>
        <v>Riesgo</v>
      </c>
      <c r="V239" s="14" t="s">
        <v>184</v>
      </c>
      <c r="X239" s="31"/>
    </row>
    <row r="240" spans="1:24" s="14" customFormat="1" x14ac:dyDescent="0.25">
      <c r="A240" s="10" t="s">
        <v>1118</v>
      </c>
      <c r="B240" s="10" t="s">
        <v>306</v>
      </c>
      <c r="C240" s="64">
        <v>35</v>
      </c>
      <c r="D240" s="64">
        <v>83384087</v>
      </c>
      <c r="E240" s="11" t="s">
        <v>25</v>
      </c>
      <c r="F240" s="25" t="s">
        <v>1119</v>
      </c>
      <c r="G240" s="11" t="s">
        <v>1120</v>
      </c>
      <c r="H240" s="10" t="s">
        <v>1121</v>
      </c>
      <c r="I240" s="11" t="s">
        <v>25</v>
      </c>
      <c r="J240" s="11" t="s">
        <v>144</v>
      </c>
      <c r="K240" s="10" t="s">
        <v>144</v>
      </c>
      <c r="L240" s="11" t="s">
        <v>29</v>
      </c>
      <c r="M240" s="11" t="s">
        <v>29</v>
      </c>
      <c r="N240" s="12"/>
      <c r="O240" s="78"/>
      <c r="P240" s="13">
        <v>74.099999999999994</v>
      </c>
      <c r="Q240" s="80">
        <v>156.6</v>
      </c>
      <c r="R240" s="13">
        <f t="shared" si="29"/>
        <v>30.21584141943503</v>
      </c>
      <c r="S240" s="72" t="str">
        <f t="shared" si="31"/>
        <v>Obesidad Grado 1</v>
      </c>
      <c r="T240" s="84">
        <v>14</v>
      </c>
      <c r="U240" s="14" t="str">
        <f t="shared" si="30"/>
        <v>No riesgo</v>
      </c>
      <c r="V240" s="11" t="s">
        <v>240</v>
      </c>
      <c r="W240" s="11"/>
      <c r="X240" s="32">
        <v>42747</v>
      </c>
    </row>
    <row r="241" spans="1:26" s="14" customFormat="1" x14ac:dyDescent="0.25">
      <c r="A241" s="10" t="s">
        <v>1531</v>
      </c>
      <c r="B241" s="10" t="s">
        <v>40</v>
      </c>
      <c r="C241" s="64">
        <v>38</v>
      </c>
      <c r="D241" s="64">
        <v>70276038</v>
      </c>
      <c r="E241" s="11" t="s">
        <v>25</v>
      </c>
      <c r="F241" s="25" t="s">
        <v>1532</v>
      </c>
      <c r="G241" s="11" t="s">
        <v>29</v>
      </c>
      <c r="H241" s="10" t="s">
        <v>1533</v>
      </c>
      <c r="I241" s="11" t="s">
        <v>25</v>
      </c>
      <c r="J241" s="11" t="s">
        <v>749</v>
      </c>
      <c r="K241" s="10" t="s">
        <v>689</v>
      </c>
      <c r="L241" s="11" t="s">
        <v>29</v>
      </c>
      <c r="M241" s="11" t="s">
        <v>29</v>
      </c>
      <c r="N241" s="12"/>
      <c r="O241" s="78"/>
      <c r="P241" s="13">
        <v>83</v>
      </c>
      <c r="Q241" s="80">
        <v>152</v>
      </c>
      <c r="R241" s="13">
        <f t="shared" si="29"/>
        <v>35.924515235457065</v>
      </c>
      <c r="S241" s="72" t="str">
        <f t="shared" si="31"/>
        <v>Obesidad Grado 2</v>
      </c>
      <c r="T241" s="84">
        <v>21</v>
      </c>
      <c r="U241" s="14" t="str">
        <f t="shared" si="30"/>
        <v>Riesgo</v>
      </c>
      <c r="V241" s="11" t="s">
        <v>1534</v>
      </c>
      <c r="W241" s="11"/>
      <c r="X241" s="32" t="s">
        <v>1535</v>
      </c>
    </row>
    <row r="242" spans="1:26" s="14" customFormat="1" x14ac:dyDescent="0.25">
      <c r="A242" s="10" t="s">
        <v>1531</v>
      </c>
      <c r="B242" s="10" t="s">
        <v>1779</v>
      </c>
      <c r="C242" s="65">
        <v>43</v>
      </c>
      <c r="D242" s="65">
        <v>62336700</v>
      </c>
      <c r="E242" s="10" t="s">
        <v>25</v>
      </c>
      <c r="F242" s="69" t="s">
        <v>29</v>
      </c>
      <c r="G242" s="10" t="s">
        <v>29</v>
      </c>
      <c r="H242" s="10" t="s">
        <v>1780</v>
      </c>
      <c r="I242" s="10" t="s">
        <v>25</v>
      </c>
      <c r="J242" s="10" t="s">
        <v>679</v>
      </c>
      <c r="K242" s="10" t="s">
        <v>679</v>
      </c>
      <c r="L242" s="10" t="s">
        <v>29</v>
      </c>
      <c r="M242" s="10" t="s">
        <v>29</v>
      </c>
      <c r="N242" s="10"/>
      <c r="O242" s="66"/>
      <c r="P242" s="65">
        <v>80.599999999999994</v>
      </c>
      <c r="Q242" s="65">
        <v>162.5</v>
      </c>
      <c r="R242" s="65">
        <f t="shared" si="29"/>
        <v>30.523076923076921</v>
      </c>
      <c r="S242" s="69" t="str">
        <f t="shared" si="31"/>
        <v>Obesidad Grado 1</v>
      </c>
      <c r="T242" s="84">
        <v>15</v>
      </c>
      <c r="U242" s="10" t="str">
        <f t="shared" si="30"/>
        <v>Riesgo</v>
      </c>
      <c r="V242" s="10" t="s">
        <v>1781</v>
      </c>
      <c r="W242" s="10"/>
      <c r="X242" s="10">
        <v>42980</v>
      </c>
      <c r="Y242" s="10"/>
      <c r="Z242" s="10"/>
    </row>
    <row r="243" spans="1:26" s="14" customFormat="1" x14ac:dyDescent="0.25">
      <c r="A243" s="10" t="s">
        <v>1232</v>
      </c>
      <c r="B243" s="10" t="s">
        <v>142</v>
      </c>
      <c r="C243" s="64">
        <v>21</v>
      </c>
      <c r="D243" s="64">
        <v>61079413</v>
      </c>
      <c r="E243" s="11" t="s">
        <v>25</v>
      </c>
      <c r="F243" s="25" t="s">
        <v>1233</v>
      </c>
      <c r="G243" s="11" t="s">
        <v>1234</v>
      </c>
      <c r="H243" s="10" t="s">
        <v>1235</v>
      </c>
      <c r="I243" s="11" t="s">
        <v>25</v>
      </c>
      <c r="J243" s="11" t="s">
        <v>122</v>
      </c>
      <c r="K243" s="10" t="s">
        <v>31</v>
      </c>
      <c r="L243" s="11" t="s">
        <v>29</v>
      </c>
      <c r="M243" s="11" t="s">
        <v>29</v>
      </c>
      <c r="N243" s="12"/>
      <c r="O243" s="78"/>
      <c r="P243" s="13">
        <v>148.80000000000001</v>
      </c>
      <c r="Q243" s="80">
        <v>167.8</v>
      </c>
      <c r="R243" s="13">
        <f t="shared" si="29"/>
        <v>52.846839347028997</v>
      </c>
      <c r="S243" s="72" t="str">
        <f t="shared" si="31"/>
        <v>Obesidad Grado 3</v>
      </c>
      <c r="T243" s="84">
        <v>18</v>
      </c>
      <c r="U243" s="14" t="str">
        <f t="shared" si="30"/>
        <v>Riesgo</v>
      </c>
      <c r="V243" s="11" t="s">
        <v>283</v>
      </c>
      <c r="W243" s="11"/>
      <c r="X243" s="32">
        <v>42751</v>
      </c>
    </row>
    <row r="244" spans="1:26" s="14" customFormat="1" x14ac:dyDescent="0.25">
      <c r="A244" s="10" t="s">
        <v>1296</v>
      </c>
      <c r="B244" s="10" t="s">
        <v>101</v>
      </c>
      <c r="C244" s="65">
        <v>58</v>
      </c>
      <c r="D244" s="65">
        <v>88060340</v>
      </c>
      <c r="E244" s="10" t="s">
        <v>25</v>
      </c>
      <c r="F244" s="69" t="s">
        <v>29</v>
      </c>
      <c r="G244" s="10" t="s">
        <v>29</v>
      </c>
      <c r="H244" s="10" t="s">
        <v>1758</v>
      </c>
      <c r="I244" s="10" t="s">
        <v>25</v>
      </c>
      <c r="J244" s="10" t="s">
        <v>116</v>
      </c>
      <c r="K244" s="10" t="s">
        <v>116</v>
      </c>
      <c r="L244" s="10" t="s">
        <v>29</v>
      </c>
      <c r="M244" s="10" t="s">
        <v>29</v>
      </c>
      <c r="N244" s="10"/>
      <c r="O244" s="66"/>
      <c r="P244" s="65">
        <v>51</v>
      </c>
      <c r="Q244" s="65">
        <v>142.5</v>
      </c>
      <c r="R244" s="65">
        <f t="shared" si="29"/>
        <v>25.115420129270543</v>
      </c>
      <c r="S244" s="69" t="str">
        <f t="shared" si="31"/>
        <v>Sobrepeso</v>
      </c>
      <c r="T244" s="84">
        <v>17</v>
      </c>
      <c r="U244" s="10" t="str">
        <f t="shared" si="30"/>
        <v>Riesgo</v>
      </c>
      <c r="V244" s="10" t="s">
        <v>1759</v>
      </c>
      <c r="W244" s="10"/>
      <c r="X244" s="10">
        <v>42980</v>
      </c>
      <c r="Y244" s="10"/>
      <c r="Z244" s="10"/>
    </row>
    <row r="245" spans="1:26" s="14" customFormat="1" x14ac:dyDescent="0.25">
      <c r="A245" s="10" t="s">
        <v>1501</v>
      </c>
      <c r="B245" s="10" t="s">
        <v>1221</v>
      </c>
      <c r="C245" s="64">
        <v>43</v>
      </c>
      <c r="D245" s="64" t="s">
        <v>1502</v>
      </c>
      <c r="E245" s="11" t="s">
        <v>25</v>
      </c>
      <c r="F245" s="69" t="s">
        <v>29</v>
      </c>
      <c r="G245" s="11" t="s">
        <v>1503</v>
      </c>
      <c r="H245" s="10" t="s">
        <v>1504</v>
      </c>
      <c r="I245" s="11" t="s">
        <v>25</v>
      </c>
      <c r="J245" s="11" t="s">
        <v>461</v>
      </c>
      <c r="K245" s="10" t="s">
        <v>287</v>
      </c>
      <c r="L245" s="11" t="s">
        <v>29</v>
      </c>
      <c r="M245" s="11" t="s">
        <v>29</v>
      </c>
      <c r="N245" s="12"/>
      <c r="O245" s="78"/>
      <c r="P245" s="13">
        <v>91.5</v>
      </c>
      <c r="Q245" s="80">
        <v>143</v>
      </c>
      <c r="R245" s="13">
        <f t="shared" si="29"/>
        <v>44.745464325883916</v>
      </c>
      <c r="S245" s="72" t="str">
        <f>+IF(R245&lt;18.5,"Bajo peso",IF(R245&lt;=24.9,"Peso Normal",IF(R245&lt;=29.9,"Sobrepeso",IF(R245&lt;=34.9,"Obesidad Grado I",IF(R245&lt;=39.9,"Obesidad Grado II",IF(R245&gt;=40,"Obesidad Grado 3","Nunca se da el caso"))))))</f>
        <v>Obesidad Grado 3</v>
      </c>
      <c r="T245" s="84">
        <v>14</v>
      </c>
      <c r="U245" s="14" t="str">
        <f t="shared" si="30"/>
        <v>No riesgo</v>
      </c>
      <c r="V245" s="11" t="s">
        <v>128</v>
      </c>
      <c r="W245" s="11"/>
      <c r="X245" s="32" t="s">
        <v>1477</v>
      </c>
    </row>
    <row r="246" spans="1:26" s="14" customFormat="1" x14ac:dyDescent="0.25">
      <c r="A246" s="10" t="s">
        <v>401</v>
      </c>
      <c r="B246" s="10" t="s">
        <v>216</v>
      </c>
      <c r="C246" s="64">
        <v>53</v>
      </c>
      <c r="D246" s="64">
        <v>87081916</v>
      </c>
      <c r="E246" s="11" t="s">
        <v>25</v>
      </c>
      <c r="F246" s="25" t="s">
        <v>217</v>
      </c>
      <c r="G246" s="11" t="s">
        <v>628</v>
      </c>
      <c r="H246" s="10" t="s">
        <v>218</v>
      </c>
      <c r="I246" s="11" t="s">
        <v>25</v>
      </c>
      <c r="J246" s="11" t="s">
        <v>199</v>
      </c>
      <c r="K246" s="10" t="s">
        <v>199</v>
      </c>
      <c r="L246" s="11" t="s">
        <v>29</v>
      </c>
      <c r="M246" s="11" t="s">
        <v>29</v>
      </c>
      <c r="N246" s="12"/>
      <c r="O246" s="78"/>
      <c r="P246" s="13">
        <v>91.4</v>
      </c>
      <c r="Q246" s="80">
        <v>160.5</v>
      </c>
      <c r="R246" s="13">
        <f t="shared" si="29"/>
        <v>35.48102211740958</v>
      </c>
      <c r="S246" s="72" t="str">
        <f t="shared" ref="S246:S281" si="32">+IF(R246&lt;18.5,"Bajo peso",IF(R246&lt;=24.9,"Peso Normal",IF(R246&lt;=29.9,"Sobrepeso",IF(R246&lt;=34.9,"Obesidad Grado 1",IF(R246&lt;=39.9,"Obesidad Grado 2",IF(R246&gt;=40,"Obesidad Grado 3","Nunca se da el caso"))))))</f>
        <v>Obesidad Grado 2</v>
      </c>
      <c r="T246" s="84">
        <v>18</v>
      </c>
      <c r="U246" s="14" t="str">
        <f t="shared" si="30"/>
        <v>Riesgo</v>
      </c>
      <c r="V246" s="11" t="s">
        <v>219</v>
      </c>
      <c r="W246" s="11"/>
      <c r="X246" s="32"/>
    </row>
    <row r="247" spans="1:26" s="14" customFormat="1" x14ac:dyDescent="0.25">
      <c r="A247" s="10" t="s">
        <v>488</v>
      </c>
      <c r="B247" s="10" t="s">
        <v>226</v>
      </c>
      <c r="C247" s="64">
        <v>56</v>
      </c>
      <c r="D247" s="64">
        <v>24306186</v>
      </c>
      <c r="E247" s="24">
        <v>85476281</v>
      </c>
      <c r="F247" s="25" t="s">
        <v>233</v>
      </c>
      <c r="G247" s="11" t="s">
        <v>629</v>
      </c>
      <c r="H247" s="10" t="s">
        <v>1430</v>
      </c>
      <c r="I247" s="11" t="s">
        <v>25</v>
      </c>
      <c r="J247" s="11" t="s">
        <v>1426</v>
      </c>
      <c r="K247" s="10" t="s">
        <v>689</v>
      </c>
      <c r="L247" s="11" t="s">
        <v>29</v>
      </c>
      <c r="M247" s="11" t="s">
        <v>29</v>
      </c>
      <c r="N247" s="12"/>
      <c r="O247" s="78"/>
      <c r="P247" s="13">
        <v>55.5</v>
      </c>
      <c r="Q247" s="80">
        <v>148</v>
      </c>
      <c r="R247" s="13">
        <f t="shared" si="29"/>
        <v>25.337837837837839</v>
      </c>
      <c r="S247" s="72" t="str">
        <f t="shared" si="32"/>
        <v>Sobrepeso</v>
      </c>
      <c r="T247" s="84">
        <v>18</v>
      </c>
      <c r="U247" s="14" t="str">
        <f t="shared" si="30"/>
        <v>Riesgo</v>
      </c>
      <c r="V247" s="11" t="s">
        <v>225</v>
      </c>
      <c r="W247" s="11"/>
      <c r="X247" s="32"/>
    </row>
    <row r="248" spans="1:26" s="14" customFormat="1" x14ac:dyDescent="0.25">
      <c r="A248" s="10" t="s">
        <v>488</v>
      </c>
      <c r="B248" s="10" t="s">
        <v>306</v>
      </c>
      <c r="C248" s="64">
        <v>50</v>
      </c>
      <c r="D248" s="64">
        <v>84122165</v>
      </c>
      <c r="E248" s="11" t="s">
        <v>25</v>
      </c>
      <c r="F248" s="25" t="s">
        <v>448</v>
      </c>
      <c r="G248" s="11" t="s">
        <v>630</v>
      </c>
      <c r="H248" s="10" t="s">
        <v>631</v>
      </c>
      <c r="I248" s="11" t="s">
        <v>25</v>
      </c>
      <c r="J248" s="11" t="s">
        <v>280</v>
      </c>
      <c r="K248" s="10" t="s">
        <v>280</v>
      </c>
      <c r="L248" s="11" t="s">
        <v>29</v>
      </c>
      <c r="M248" s="11" t="s">
        <v>29</v>
      </c>
      <c r="N248" s="12"/>
      <c r="O248" s="78"/>
      <c r="P248" s="13">
        <v>85.6</v>
      </c>
      <c r="Q248" s="80">
        <v>164</v>
      </c>
      <c r="R248" s="13">
        <f t="shared" si="29"/>
        <v>31.826293872694826</v>
      </c>
      <c r="S248" s="72" t="str">
        <f t="shared" si="32"/>
        <v>Obesidad Grado 1</v>
      </c>
      <c r="T248" s="84">
        <v>15</v>
      </c>
      <c r="U248" s="14" t="str">
        <f t="shared" si="30"/>
        <v>Riesgo</v>
      </c>
      <c r="V248" s="11" t="s">
        <v>140</v>
      </c>
      <c r="W248" s="11"/>
      <c r="X248" s="32" t="s">
        <v>443</v>
      </c>
      <c r="Z248" s="14" t="s">
        <v>449</v>
      </c>
    </row>
    <row r="249" spans="1:26" s="14" customFormat="1" x14ac:dyDescent="0.25">
      <c r="A249" s="10" t="s">
        <v>176</v>
      </c>
      <c r="B249" s="10" t="s">
        <v>113</v>
      </c>
      <c r="C249" s="64">
        <v>38</v>
      </c>
      <c r="D249" s="64">
        <v>83083923</v>
      </c>
      <c r="E249" s="11" t="s">
        <v>25</v>
      </c>
      <c r="F249" s="25" t="s">
        <v>114</v>
      </c>
      <c r="G249" s="10" t="s">
        <v>632</v>
      </c>
      <c r="H249" s="10" t="s">
        <v>115</v>
      </c>
      <c r="I249" s="11" t="s">
        <v>25</v>
      </c>
      <c r="J249" s="11" t="s">
        <v>116</v>
      </c>
      <c r="K249" s="10" t="s">
        <v>116</v>
      </c>
      <c r="L249" s="14" t="s">
        <v>29</v>
      </c>
      <c r="M249" s="14" t="s">
        <v>29</v>
      </c>
      <c r="N249" s="12">
        <v>160</v>
      </c>
      <c r="O249" s="78">
        <v>159</v>
      </c>
      <c r="P249" s="13">
        <v>112</v>
      </c>
      <c r="Q249" s="80">
        <v>158</v>
      </c>
      <c r="R249" s="13">
        <f t="shared" si="29"/>
        <v>44.864605031244984</v>
      </c>
      <c r="S249" s="72" t="str">
        <f t="shared" si="32"/>
        <v>Obesidad Grado 3</v>
      </c>
      <c r="T249" s="84">
        <v>16</v>
      </c>
      <c r="U249" s="14" t="str">
        <f t="shared" si="30"/>
        <v>Riesgo</v>
      </c>
      <c r="V249" s="14" t="s">
        <v>177</v>
      </c>
      <c r="X249" s="31"/>
    </row>
    <row r="250" spans="1:26" s="14" customFormat="1" x14ac:dyDescent="0.25">
      <c r="A250" s="10" t="s">
        <v>1088</v>
      </c>
      <c r="B250" s="10" t="s">
        <v>1087</v>
      </c>
      <c r="C250" s="64">
        <v>41</v>
      </c>
      <c r="D250" s="64">
        <v>89912103</v>
      </c>
      <c r="E250" s="11" t="s">
        <v>25</v>
      </c>
      <c r="F250" s="25" t="s">
        <v>1089</v>
      </c>
      <c r="G250" s="11" t="s">
        <v>1090</v>
      </c>
      <c r="H250" s="10" t="s">
        <v>1091</v>
      </c>
      <c r="I250" s="11" t="s">
        <v>25</v>
      </c>
      <c r="J250" s="11" t="s">
        <v>50</v>
      </c>
      <c r="K250" s="10" t="s">
        <v>50</v>
      </c>
      <c r="L250" s="11" t="s">
        <v>29</v>
      </c>
      <c r="M250" s="11" t="s">
        <v>29</v>
      </c>
      <c r="N250" s="12"/>
      <c r="O250" s="78"/>
      <c r="P250" s="13">
        <v>72.3</v>
      </c>
      <c r="Q250" s="80">
        <v>157.80000000000001</v>
      </c>
      <c r="R250" s="13">
        <f t="shared" si="29"/>
        <v>29.035165078768422</v>
      </c>
      <c r="S250" s="72" t="str">
        <f t="shared" si="32"/>
        <v>Sobrepeso</v>
      </c>
      <c r="T250" s="84">
        <v>15</v>
      </c>
      <c r="U250" s="14" t="str">
        <f t="shared" si="30"/>
        <v>Riesgo</v>
      </c>
      <c r="V250" s="11" t="s">
        <v>1092</v>
      </c>
      <c r="W250" s="11"/>
      <c r="X250" s="32">
        <v>42747</v>
      </c>
    </row>
    <row r="251" spans="1:26" s="14" customFormat="1" x14ac:dyDescent="0.25">
      <c r="A251" s="10" t="s">
        <v>393</v>
      </c>
      <c r="B251" s="10" t="s">
        <v>265</v>
      </c>
      <c r="C251" s="64">
        <v>30</v>
      </c>
      <c r="D251" s="64">
        <v>83694869</v>
      </c>
      <c r="E251" s="24">
        <v>63852168</v>
      </c>
      <c r="F251" s="25" t="s">
        <v>266</v>
      </c>
      <c r="G251" s="11" t="s">
        <v>633</v>
      </c>
      <c r="H251" s="10" t="s">
        <v>634</v>
      </c>
      <c r="I251" s="11" t="s">
        <v>29</v>
      </c>
      <c r="J251" s="11" t="s">
        <v>251</v>
      </c>
      <c r="K251" s="10" t="s">
        <v>251</v>
      </c>
      <c r="L251" s="11" t="s">
        <v>29</v>
      </c>
      <c r="M251" s="11" t="s">
        <v>29</v>
      </c>
      <c r="N251" s="12"/>
      <c r="O251" s="78"/>
      <c r="P251" s="13">
        <v>105.6</v>
      </c>
      <c r="Q251" s="80">
        <v>166.9</v>
      </c>
      <c r="R251" s="13">
        <f t="shared" si="29"/>
        <v>37.909778317545367</v>
      </c>
      <c r="S251" s="72" t="str">
        <f t="shared" si="32"/>
        <v>Obesidad Grado 2</v>
      </c>
      <c r="T251" s="84">
        <v>25</v>
      </c>
      <c r="U251" s="14" t="str">
        <f t="shared" si="30"/>
        <v>Riesgo</v>
      </c>
      <c r="V251" s="11" t="s">
        <v>267</v>
      </c>
      <c r="W251" s="11"/>
      <c r="X251" s="32"/>
    </row>
    <row r="252" spans="1:26" s="14" customFormat="1" x14ac:dyDescent="0.25">
      <c r="A252" s="10" t="s">
        <v>1327</v>
      </c>
      <c r="B252" s="10" t="s">
        <v>389</v>
      </c>
      <c r="C252" s="64">
        <v>21</v>
      </c>
      <c r="D252" s="64">
        <v>85319588</v>
      </c>
      <c r="E252" s="11" t="s">
        <v>25</v>
      </c>
      <c r="F252" s="25" t="s">
        <v>1333</v>
      </c>
      <c r="G252" s="11" t="s">
        <v>1334</v>
      </c>
      <c r="H252" s="10" t="s">
        <v>1330</v>
      </c>
      <c r="I252" s="11" t="s">
        <v>25</v>
      </c>
      <c r="J252" s="11" t="s">
        <v>59</v>
      </c>
      <c r="K252" s="11" t="s">
        <v>59</v>
      </c>
      <c r="L252" s="11" t="s">
        <v>29</v>
      </c>
      <c r="M252" s="11" t="s">
        <v>29</v>
      </c>
      <c r="N252" s="12"/>
      <c r="O252" s="78"/>
      <c r="P252" s="13">
        <v>68</v>
      </c>
      <c r="Q252" s="80">
        <v>156.5</v>
      </c>
      <c r="R252" s="13">
        <f t="shared" ref="R252:R283" si="33">(P252)/((Q252/100)*(Q252/100))</f>
        <v>27.763884494074659</v>
      </c>
      <c r="S252" s="72" t="str">
        <f t="shared" si="32"/>
        <v>Sobrepeso</v>
      </c>
      <c r="T252" s="84">
        <v>18</v>
      </c>
      <c r="U252" s="14" t="str">
        <f t="shared" si="30"/>
        <v>Riesgo</v>
      </c>
      <c r="V252" s="11" t="s">
        <v>1332</v>
      </c>
      <c r="W252" s="11"/>
      <c r="X252" s="32">
        <v>42755</v>
      </c>
    </row>
    <row r="253" spans="1:26" s="14" customFormat="1" x14ac:dyDescent="0.25">
      <c r="A253" s="10" t="s">
        <v>1355</v>
      </c>
      <c r="B253" s="10" t="s">
        <v>207</v>
      </c>
      <c r="C253" s="64">
        <v>41</v>
      </c>
      <c r="D253" s="64">
        <v>86881074</v>
      </c>
      <c r="E253" s="11" t="s">
        <v>25</v>
      </c>
      <c r="F253" s="25" t="s">
        <v>1356</v>
      </c>
      <c r="G253" s="11" t="s">
        <v>1357</v>
      </c>
      <c r="H253" s="10" t="s">
        <v>1358</v>
      </c>
      <c r="I253" s="11" t="s">
        <v>25</v>
      </c>
      <c r="J253" s="11" t="s">
        <v>804</v>
      </c>
      <c r="K253" s="10" t="s">
        <v>804</v>
      </c>
      <c r="L253" s="11" t="s">
        <v>29</v>
      </c>
      <c r="M253" s="11" t="s">
        <v>29</v>
      </c>
      <c r="N253" s="12"/>
      <c r="O253" s="78"/>
      <c r="P253" s="13">
        <v>101.4</v>
      </c>
      <c r="Q253" s="80">
        <v>163.9</v>
      </c>
      <c r="R253" s="13">
        <f t="shared" si="33"/>
        <v>37.746791988001434</v>
      </c>
      <c r="S253" s="72" t="str">
        <f t="shared" si="32"/>
        <v>Obesidad Grado 2</v>
      </c>
      <c r="T253" s="84">
        <v>15</v>
      </c>
      <c r="U253" s="14" t="str">
        <f t="shared" ref="U253:U284" si="34">+IF(T253&gt;14,"Riesgo","No riesgo")</f>
        <v>Riesgo</v>
      </c>
      <c r="V253" s="11" t="s">
        <v>272</v>
      </c>
      <c r="W253" s="11"/>
      <c r="X253" s="32"/>
    </row>
    <row r="254" spans="1:26" s="14" customFormat="1" x14ac:dyDescent="0.25">
      <c r="A254" s="10" t="s">
        <v>889</v>
      </c>
      <c r="B254" s="10" t="s">
        <v>414</v>
      </c>
      <c r="C254" s="64">
        <v>45</v>
      </c>
      <c r="D254" s="64">
        <v>88005652</v>
      </c>
      <c r="E254" s="11" t="s">
        <v>25</v>
      </c>
      <c r="F254" s="69" t="s">
        <v>29</v>
      </c>
      <c r="G254" s="11" t="s">
        <v>890</v>
      </c>
      <c r="H254" s="10" t="s">
        <v>891</v>
      </c>
      <c r="I254" s="11" t="s">
        <v>25</v>
      </c>
      <c r="J254" s="10" t="s">
        <v>251</v>
      </c>
      <c r="K254" s="10" t="s">
        <v>251</v>
      </c>
      <c r="L254" s="11" t="s">
        <v>29</v>
      </c>
      <c r="M254" s="11" t="s">
        <v>29</v>
      </c>
      <c r="N254" s="12"/>
      <c r="O254" s="78"/>
      <c r="P254" s="13">
        <v>87</v>
      </c>
      <c r="Q254" s="80">
        <v>152</v>
      </c>
      <c r="R254" s="13">
        <f t="shared" si="33"/>
        <v>37.655817174515235</v>
      </c>
      <c r="S254" s="72" t="str">
        <f t="shared" si="32"/>
        <v>Obesidad Grado 2</v>
      </c>
      <c r="T254" s="84">
        <v>15</v>
      </c>
      <c r="U254" s="14" t="str">
        <f t="shared" si="34"/>
        <v>Riesgo</v>
      </c>
      <c r="V254" s="11" t="s">
        <v>128</v>
      </c>
      <c r="W254" s="11"/>
      <c r="X254" s="32">
        <v>42856</v>
      </c>
    </row>
    <row r="255" spans="1:26" s="14" customFormat="1" x14ac:dyDescent="0.25">
      <c r="A255" s="10" t="s">
        <v>441</v>
      </c>
      <c r="B255" s="10" t="s">
        <v>40</v>
      </c>
      <c r="C255" s="64">
        <v>48</v>
      </c>
      <c r="D255" s="64">
        <v>87377499</v>
      </c>
      <c r="E255" s="11" t="s">
        <v>25</v>
      </c>
      <c r="F255" s="69" t="s">
        <v>29</v>
      </c>
      <c r="G255" s="11" t="s">
        <v>693</v>
      </c>
      <c r="H255" s="10" t="s">
        <v>694</v>
      </c>
      <c r="I255" s="11" t="s">
        <v>25</v>
      </c>
      <c r="J255" s="11" t="s">
        <v>300</v>
      </c>
      <c r="K255" s="10" t="s">
        <v>300</v>
      </c>
      <c r="L255" s="11" t="s">
        <v>29</v>
      </c>
      <c r="M255" s="11" t="s">
        <v>29</v>
      </c>
      <c r="N255" s="12"/>
      <c r="O255" s="78"/>
      <c r="P255" s="13">
        <v>61.2</v>
      </c>
      <c r="Q255" s="80">
        <v>147.9</v>
      </c>
      <c r="R255" s="13">
        <f t="shared" si="33"/>
        <v>27.977897461005803</v>
      </c>
      <c r="S255" s="72" t="str">
        <f t="shared" si="32"/>
        <v>Sobrepeso</v>
      </c>
      <c r="T255" s="84">
        <v>20</v>
      </c>
      <c r="U255" s="14" t="str">
        <f t="shared" si="34"/>
        <v>Riesgo</v>
      </c>
      <c r="V255" s="11" t="s">
        <v>695</v>
      </c>
      <c r="W255" s="11"/>
      <c r="X255" s="32" t="s">
        <v>686</v>
      </c>
    </row>
    <row r="256" spans="1:26" s="14" customFormat="1" x14ac:dyDescent="0.25">
      <c r="A256" s="10" t="s">
        <v>838</v>
      </c>
      <c r="B256" s="10" t="s">
        <v>826</v>
      </c>
      <c r="C256" s="64">
        <v>42</v>
      </c>
      <c r="D256" s="64">
        <v>24406581</v>
      </c>
      <c r="E256" s="11">
        <v>84201102</v>
      </c>
      <c r="F256" s="69" t="s">
        <v>29</v>
      </c>
      <c r="G256" s="11" t="s">
        <v>29</v>
      </c>
      <c r="H256" s="10" t="s">
        <v>827</v>
      </c>
      <c r="I256" s="11" t="s">
        <v>25</v>
      </c>
      <c r="J256" s="10" t="s">
        <v>66</v>
      </c>
      <c r="K256" s="10" t="s">
        <v>66</v>
      </c>
      <c r="L256" s="11" t="s">
        <v>29</v>
      </c>
      <c r="M256" s="11" t="s">
        <v>29</v>
      </c>
      <c r="N256" s="12"/>
      <c r="O256" s="78"/>
      <c r="P256" s="13">
        <v>74.2</v>
      </c>
      <c r="Q256" s="80">
        <v>164</v>
      </c>
      <c r="R256" s="13">
        <f t="shared" si="33"/>
        <v>27.587745389649026</v>
      </c>
      <c r="S256" s="72" t="str">
        <f t="shared" si="32"/>
        <v>Sobrepeso</v>
      </c>
      <c r="T256" s="84">
        <v>14</v>
      </c>
      <c r="U256" s="14" t="str">
        <f t="shared" si="34"/>
        <v>No riesgo</v>
      </c>
      <c r="V256" s="11" t="s">
        <v>128</v>
      </c>
      <c r="W256" s="11"/>
      <c r="X256" s="32">
        <v>42856</v>
      </c>
    </row>
    <row r="257" spans="1:26" s="10" customFormat="1" x14ac:dyDescent="0.25">
      <c r="A257" s="10" t="s">
        <v>39</v>
      </c>
      <c r="B257" s="10" t="s">
        <v>131</v>
      </c>
      <c r="C257" s="64">
        <v>40</v>
      </c>
      <c r="D257" s="64">
        <v>85350088</v>
      </c>
      <c r="E257" s="11" t="s">
        <v>25</v>
      </c>
      <c r="F257" s="70" t="s">
        <v>41</v>
      </c>
      <c r="G257" s="10" t="s">
        <v>29</v>
      </c>
      <c r="H257" s="10" t="s">
        <v>635</v>
      </c>
      <c r="I257" s="11" t="s">
        <v>25</v>
      </c>
      <c r="J257" s="11" t="s">
        <v>132</v>
      </c>
      <c r="K257" s="10" t="s">
        <v>658</v>
      </c>
      <c r="L257" s="11" t="s">
        <v>29</v>
      </c>
      <c r="M257" s="11" t="s">
        <v>29</v>
      </c>
      <c r="N257" s="12">
        <v>69</v>
      </c>
      <c r="O257" s="78">
        <v>160</v>
      </c>
      <c r="P257" s="13">
        <v>73</v>
      </c>
      <c r="Q257" s="13">
        <v>157.1</v>
      </c>
      <c r="R257" s="13">
        <f t="shared" si="33"/>
        <v>29.578114788206516</v>
      </c>
      <c r="S257" s="72" t="str">
        <f t="shared" si="32"/>
        <v>Sobrepeso</v>
      </c>
      <c r="T257" s="84">
        <v>29</v>
      </c>
      <c r="U257" s="14" t="str">
        <f t="shared" si="34"/>
        <v>Riesgo</v>
      </c>
      <c r="V257" s="11" t="s">
        <v>133</v>
      </c>
      <c r="W257" s="11"/>
      <c r="X257" s="32" t="s">
        <v>125</v>
      </c>
      <c r="Y257" s="14"/>
      <c r="Z257" s="14"/>
    </row>
    <row r="258" spans="1:26" s="14" customFormat="1" x14ac:dyDescent="0.25">
      <c r="A258" s="10" t="s">
        <v>1284</v>
      </c>
      <c r="B258" s="10" t="s">
        <v>417</v>
      </c>
      <c r="C258" s="64">
        <v>19</v>
      </c>
      <c r="D258" s="64">
        <v>71359778</v>
      </c>
      <c r="E258" s="11" t="s">
        <v>25</v>
      </c>
      <c r="F258" s="25" t="s">
        <v>1285</v>
      </c>
      <c r="G258" s="11" t="s">
        <v>1286</v>
      </c>
      <c r="H258" s="10" t="s">
        <v>1287</v>
      </c>
      <c r="I258" s="11" t="s">
        <v>25</v>
      </c>
      <c r="J258" s="11" t="s">
        <v>461</v>
      </c>
      <c r="K258" s="10" t="s">
        <v>461</v>
      </c>
      <c r="L258" s="11" t="s">
        <v>29</v>
      </c>
      <c r="M258" s="11" t="s">
        <v>29</v>
      </c>
      <c r="N258" s="12"/>
      <c r="O258" s="78"/>
      <c r="P258" s="13">
        <v>79.2</v>
      </c>
      <c r="Q258" s="80">
        <v>158.4</v>
      </c>
      <c r="R258" s="13">
        <f t="shared" si="33"/>
        <v>31.565656565656564</v>
      </c>
      <c r="S258" s="72" t="str">
        <f t="shared" si="32"/>
        <v>Obesidad Grado 1</v>
      </c>
      <c r="T258" s="84">
        <v>14</v>
      </c>
      <c r="U258" s="14" t="str">
        <f t="shared" si="34"/>
        <v>No riesgo</v>
      </c>
      <c r="V258" s="11" t="s">
        <v>1288</v>
      </c>
      <c r="W258" s="11"/>
      <c r="X258" s="32">
        <v>42755</v>
      </c>
    </row>
    <row r="259" spans="1:26" s="14" customFormat="1" x14ac:dyDescent="0.25">
      <c r="A259" s="26" t="s">
        <v>54</v>
      </c>
      <c r="B259" s="10" t="s">
        <v>55</v>
      </c>
      <c r="C259" s="64">
        <v>45</v>
      </c>
      <c r="D259" s="64">
        <v>89103113</v>
      </c>
      <c r="E259" s="11" t="s">
        <v>25</v>
      </c>
      <c r="F259" s="25" t="s">
        <v>169</v>
      </c>
      <c r="G259" s="10" t="s">
        <v>636</v>
      </c>
      <c r="H259" s="10" t="s">
        <v>637</v>
      </c>
      <c r="I259" s="11" t="s">
        <v>25</v>
      </c>
      <c r="J259" s="11" t="s">
        <v>66</v>
      </c>
      <c r="K259" s="10" t="s">
        <v>66</v>
      </c>
      <c r="L259" s="11" t="s">
        <v>29</v>
      </c>
      <c r="M259" s="11" t="s">
        <v>29</v>
      </c>
      <c r="N259" s="12">
        <v>84</v>
      </c>
      <c r="O259" s="78" t="s">
        <v>32</v>
      </c>
      <c r="P259" s="13">
        <v>83.2</v>
      </c>
      <c r="Q259" s="80">
        <v>154.1</v>
      </c>
      <c r="R259" s="13">
        <f t="shared" si="33"/>
        <v>35.036284873631452</v>
      </c>
      <c r="S259" s="72" t="str">
        <f t="shared" si="32"/>
        <v>Obesidad Grado 2</v>
      </c>
      <c r="T259" s="84">
        <v>19</v>
      </c>
      <c r="U259" s="14" t="str">
        <f t="shared" si="34"/>
        <v>Riesgo</v>
      </c>
      <c r="V259" s="14" t="s">
        <v>170</v>
      </c>
      <c r="X259" s="31"/>
    </row>
    <row r="260" spans="1:26" s="14" customFormat="1" x14ac:dyDescent="0.25">
      <c r="A260" s="10" t="s">
        <v>54</v>
      </c>
      <c r="B260" s="10" t="s">
        <v>479</v>
      </c>
      <c r="C260" s="64">
        <v>38</v>
      </c>
      <c r="D260" s="64">
        <v>87112763</v>
      </c>
      <c r="E260" s="11" t="s">
        <v>25</v>
      </c>
      <c r="F260" s="69" t="s">
        <v>29</v>
      </c>
      <c r="G260" s="11" t="s">
        <v>29</v>
      </c>
      <c r="H260" s="10" t="s">
        <v>480</v>
      </c>
      <c r="I260" s="11" t="s">
        <v>25</v>
      </c>
      <c r="J260" s="11" t="s">
        <v>287</v>
      </c>
      <c r="K260" s="10" t="s">
        <v>481</v>
      </c>
      <c r="L260" s="11" t="s">
        <v>29</v>
      </c>
      <c r="M260" s="11" t="s">
        <v>29</v>
      </c>
      <c r="N260" s="12"/>
      <c r="O260" s="78"/>
      <c r="P260" s="13">
        <v>80.7</v>
      </c>
      <c r="Q260" s="80">
        <v>151.1</v>
      </c>
      <c r="R260" s="13">
        <f t="shared" si="33"/>
        <v>35.34635264622419</v>
      </c>
      <c r="S260" s="72" t="str">
        <f t="shared" si="32"/>
        <v>Obesidad Grado 2</v>
      </c>
      <c r="T260" s="84">
        <v>14</v>
      </c>
      <c r="U260" s="14" t="str">
        <f t="shared" si="34"/>
        <v>No riesgo</v>
      </c>
      <c r="V260" s="11" t="s">
        <v>482</v>
      </c>
      <c r="W260" s="11"/>
      <c r="X260" s="32" t="s">
        <v>443</v>
      </c>
    </row>
    <row r="261" spans="1:26" s="14" customFormat="1" x14ac:dyDescent="0.25">
      <c r="A261" s="10" t="s">
        <v>1760</v>
      </c>
      <c r="B261" s="10" t="s">
        <v>1761</v>
      </c>
      <c r="C261" s="65">
        <v>42</v>
      </c>
      <c r="D261" s="65">
        <v>88002360</v>
      </c>
      <c r="E261" s="10" t="s">
        <v>25</v>
      </c>
      <c r="F261" s="69" t="s">
        <v>1762</v>
      </c>
      <c r="G261" s="10" t="s">
        <v>25</v>
      </c>
      <c r="H261" s="10" t="s">
        <v>1763</v>
      </c>
      <c r="I261" s="10" t="s">
        <v>25</v>
      </c>
      <c r="J261" s="10" t="s">
        <v>1764</v>
      </c>
      <c r="K261" s="10" t="s">
        <v>1052</v>
      </c>
      <c r="L261" s="10" t="s">
        <v>29</v>
      </c>
      <c r="M261" s="10" t="s">
        <v>29</v>
      </c>
      <c r="N261" s="10"/>
      <c r="O261" s="66"/>
      <c r="P261" s="65">
        <v>63.1</v>
      </c>
      <c r="Q261" s="65">
        <v>159</v>
      </c>
      <c r="R261" s="65">
        <f t="shared" si="33"/>
        <v>24.959455717732684</v>
      </c>
      <c r="S261" s="69" t="str">
        <f t="shared" si="32"/>
        <v>Sobrepeso</v>
      </c>
      <c r="T261" s="84">
        <v>23</v>
      </c>
      <c r="U261" s="10" t="str">
        <f t="shared" si="34"/>
        <v>Riesgo</v>
      </c>
      <c r="V261" s="10" t="s">
        <v>283</v>
      </c>
      <c r="W261" s="10"/>
      <c r="X261" s="10">
        <v>42980</v>
      </c>
      <c r="Y261" s="10"/>
      <c r="Z261" s="10"/>
    </row>
    <row r="262" spans="1:26" s="14" customFormat="1" x14ac:dyDescent="0.25">
      <c r="A262" s="10" t="s">
        <v>653</v>
      </c>
      <c r="B262" s="10" t="s">
        <v>654</v>
      </c>
      <c r="C262" s="64">
        <v>53</v>
      </c>
      <c r="D262" s="64">
        <v>61965527</v>
      </c>
      <c r="E262" s="11" t="s">
        <v>25</v>
      </c>
      <c r="F262" s="25" t="s">
        <v>655</v>
      </c>
      <c r="G262" s="11" t="s">
        <v>656</v>
      </c>
      <c r="H262" s="10" t="s">
        <v>657</v>
      </c>
      <c r="I262" s="11" t="s">
        <v>25</v>
      </c>
      <c r="J262" s="11" t="s">
        <v>658</v>
      </c>
      <c r="K262" s="10" t="s">
        <v>658</v>
      </c>
      <c r="L262" s="11" t="s">
        <v>29</v>
      </c>
      <c r="M262" s="11" t="s">
        <v>29</v>
      </c>
      <c r="N262" s="12"/>
      <c r="O262" s="78"/>
      <c r="P262" s="13">
        <v>95.2</v>
      </c>
      <c r="Q262" s="80">
        <v>150.4</v>
      </c>
      <c r="R262" s="13">
        <f t="shared" si="33"/>
        <v>42.086351290176552</v>
      </c>
      <c r="S262" s="72" t="str">
        <f t="shared" si="32"/>
        <v>Obesidad Grado 3</v>
      </c>
      <c r="T262" s="84">
        <v>19</v>
      </c>
      <c r="U262" s="14" t="str">
        <f t="shared" si="34"/>
        <v>Riesgo</v>
      </c>
      <c r="V262" s="11" t="s">
        <v>659</v>
      </c>
      <c r="W262" s="11"/>
      <c r="X262" s="32"/>
      <c r="Z262" s="14" t="s">
        <v>660</v>
      </c>
    </row>
    <row r="263" spans="1:26" s="14" customFormat="1" x14ac:dyDescent="0.25">
      <c r="A263" s="10" t="s">
        <v>73</v>
      </c>
      <c r="B263" s="10" t="s">
        <v>74</v>
      </c>
      <c r="C263" s="64">
        <v>57</v>
      </c>
      <c r="D263" s="64">
        <v>24303382</v>
      </c>
      <c r="E263" s="24">
        <v>88655968</v>
      </c>
      <c r="F263" s="25" t="s">
        <v>152</v>
      </c>
      <c r="G263" s="11" t="s">
        <v>153</v>
      </c>
      <c r="H263" s="10" t="s">
        <v>638</v>
      </c>
      <c r="I263" s="11" t="s">
        <v>25</v>
      </c>
      <c r="J263" s="11" t="s">
        <v>748</v>
      </c>
      <c r="K263" s="10" t="s">
        <v>75</v>
      </c>
      <c r="L263" s="11" t="s">
        <v>29</v>
      </c>
      <c r="M263" s="11" t="s">
        <v>29</v>
      </c>
      <c r="N263" s="12">
        <v>95</v>
      </c>
      <c r="O263" s="78">
        <v>162</v>
      </c>
      <c r="P263" s="13">
        <v>95.4</v>
      </c>
      <c r="Q263" s="80">
        <v>162.80000000000001</v>
      </c>
      <c r="R263" s="13">
        <f t="shared" si="33"/>
        <v>35.99478415203231</v>
      </c>
      <c r="S263" s="72" t="str">
        <f t="shared" si="32"/>
        <v>Obesidad Grado 2</v>
      </c>
      <c r="T263" s="84">
        <v>22</v>
      </c>
      <c r="U263" s="14" t="str">
        <f t="shared" si="34"/>
        <v>Riesgo</v>
      </c>
      <c r="X263" s="31"/>
      <c r="Z263" s="14" t="s">
        <v>76</v>
      </c>
    </row>
    <row r="264" spans="1:26" s="14" customFormat="1" x14ac:dyDescent="0.25">
      <c r="A264" s="10" t="s">
        <v>254</v>
      </c>
      <c r="B264" s="10" t="s">
        <v>255</v>
      </c>
      <c r="C264" s="64">
        <v>37</v>
      </c>
      <c r="D264" s="64">
        <v>85286555</v>
      </c>
      <c r="E264" s="11" t="s">
        <v>25</v>
      </c>
      <c r="F264" s="25" t="s">
        <v>259</v>
      </c>
      <c r="G264" s="11" t="s">
        <v>639</v>
      </c>
      <c r="H264" s="10" t="s">
        <v>260</v>
      </c>
      <c r="I264" s="11" t="s">
        <v>25</v>
      </c>
      <c r="J264" s="11" t="s">
        <v>199</v>
      </c>
      <c r="K264" s="10" t="s">
        <v>199</v>
      </c>
      <c r="L264" s="11" t="s">
        <v>29</v>
      </c>
      <c r="M264" s="11" t="s">
        <v>29</v>
      </c>
      <c r="N264" s="12"/>
      <c r="O264" s="78"/>
      <c r="P264" s="13">
        <v>114.7</v>
      </c>
      <c r="Q264" s="80">
        <v>159.30000000000001</v>
      </c>
      <c r="R264" s="13">
        <f t="shared" si="33"/>
        <v>45.199316375117277</v>
      </c>
      <c r="S264" s="72" t="str">
        <f t="shared" si="32"/>
        <v>Obesidad Grado 3</v>
      </c>
      <c r="T264" s="84">
        <v>21</v>
      </c>
      <c r="U264" s="14" t="str">
        <f t="shared" si="34"/>
        <v>Riesgo</v>
      </c>
      <c r="V264" s="11" t="s">
        <v>258</v>
      </c>
      <c r="W264" s="11"/>
      <c r="X264" s="32"/>
    </row>
    <row r="265" spans="1:26" s="14" customFormat="1" x14ac:dyDescent="0.25">
      <c r="A265" s="10" t="s">
        <v>201</v>
      </c>
      <c r="B265" s="10" t="s">
        <v>202</v>
      </c>
      <c r="C265" s="64">
        <v>36</v>
      </c>
      <c r="D265" s="64">
        <v>60621578</v>
      </c>
      <c r="E265" s="11" t="s">
        <v>25</v>
      </c>
      <c r="F265" s="25" t="s">
        <v>203</v>
      </c>
      <c r="G265" s="10" t="s">
        <v>204</v>
      </c>
      <c r="H265" s="10" t="s">
        <v>205</v>
      </c>
      <c r="I265" s="11" t="s">
        <v>25</v>
      </c>
      <c r="J265" s="11" t="s">
        <v>748</v>
      </c>
      <c r="K265" s="27" t="s">
        <v>145</v>
      </c>
      <c r="L265" s="10" t="s">
        <v>29</v>
      </c>
      <c r="M265" s="10" t="s">
        <v>29</v>
      </c>
      <c r="N265" s="12"/>
      <c r="O265" s="78"/>
      <c r="P265" s="13">
        <v>102</v>
      </c>
      <c r="Q265" s="80">
        <v>158</v>
      </c>
      <c r="R265" s="13">
        <f t="shared" si="33"/>
        <v>40.85883672488383</v>
      </c>
      <c r="S265" s="72" t="str">
        <f t="shared" si="32"/>
        <v>Obesidad Grado 3</v>
      </c>
      <c r="T265" s="84">
        <v>17</v>
      </c>
      <c r="U265" s="14" t="str">
        <f t="shared" si="34"/>
        <v>Riesgo</v>
      </c>
      <c r="V265" s="14" t="s">
        <v>206</v>
      </c>
      <c r="X265" s="31"/>
    </row>
    <row r="266" spans="1:26" s="14" customFormat="1" x14ac:dyDescent="0.25">
      <c r="A266" s="10" t="s">
        <v>858</v>
      </c>
      <c r="B266" s="10" t="s">
        <v>860</v>
      </c>
      <c r="C266" s="64">
        <v>44</v>
      </c>
      <c r="D266" s="64">
        <v>89130326</v>
      </c>
      <c r="E266" s="11" t="s">
        <v>25</v>
      </c>
      <c r="F266" s="25" t="s">
        <v>859</v>
      </c>
      <c r="G266" s="11" t="s">
        <v>861</v>
      </c>
      <c r="H266" s="10" t="s">
        <v>862</v>
      </c>
      <c r="I266" s="11" t="s">
        <v>25</v>
      </c>
      <c r="J266" s="10" t="s">
        <v>315</v>
      </c>
      <c r="K266" s="10" t="s">
        <v>315</v>
      </c>
      <c r="L266" s="11" t="s">
        <v>29</v>
      </c>
      <c r="M266" s="11" t="s">
        <v>29</v>
      </c>
      <c r="N266" s="12"/>
      <c r="O266" s="78"/>
      <c r="P266" s="13">
        <v>110.4</v>
      </c>
      <c r="Q266" s="80">
        <v>169</v>
      </c>
      <c r="R266" s="13">
        <f t="shared" si="33"/>
        <v>38.654108749693648</v>
      </c>
      <c r="S266" s="72" t="str">
        <f t="shared" si="32"/>
        <v>Obesidad Grado 2</v>
      </c>
      <c r="T266" s="84">
        <v>19</v>
      </c>
      <c r="U266" s="14" t="str">
        <f t="shared" si="34"/>
        <v>Riesgo</v>
      </c>
      <c r="V266" s="11" t="s">
        <v>240</v>
      </c>
      <c r="W266" s="11"/>
      <c r="X266" s="32">
        <v>42856</v>
      </c>
    </row>
    <row r="267" spans="1:26" s="14" customFormat="1" x14ac:dyDescent="0.25">
      <c r="A267" s="10" t="s">
        <v>1419</v>
      </c>
      <c r="B267" s="10" t="s">
        <v>357</v>
      </c>
      <c r="C267" s="65">
        <v>34</v>
      </c>
      <c r="D267" s="65">
        <v>85877951</v>
      </c>
      <c r="E267" s="10" t="s">
        <v>25</v>
      </c>
      <c r="F267" s="69" t="s">
        <v>1420</v>
      </c>
      <c r="G267" s="10" t="s">
        <v>1421</v>
      </c>
      <c r="H267" s="10" t="s">
        <v>1422</v>
      </c>
      <c r="I267" s="10" t="s">
        <v>29</v>
      </c>
      <c r="J267" s="10" t="s">
        <v>804</v>
      </c>
      <c r="K267" s="10" t="s">
        <v>804</v>
      </c>
      <c r="L267" s="10" t="s">
        <v>29</v>
      </c>
      <c r="M267" s="10" t="s">
        <v>29</v>
      </c>
      <c r="N267" s="10"/>
      <c r="O267" s="66"/>
      <c r="P267" s="65">
        <v>134.6</v>
      </c>
      <c r="Q267" s="65">
        <v>168.9</v>
      </c>
      <c r="R267" s="65">
        <f t="shared" si="33"/>
        <v>47.183022805244534</v>
      </c>
      <c r="S267" s="69" t="str">
        <f t="shared" si="32"/>
        <v>Obesidad Grado 3</v>
      </c>
      <c r="T267" s="84">
        <v>14</v>
      </c>
      <c r="U267" s="10" t="str">
        <f t="shared" si="34"/>
        <v>No riesgo</v>
      </c>
      <c r="V267" s="10" t="s">
        <v>240</v>
      </c>
      <c r="W267" s="10"/>
      <c r="X267" s="10">
        <v>42758</v>
      </c>
      <c r="Y267" s="10"/>
      <c r="Z267" s="10"/>
    </row>
    <row r="268" spans="1:26" s="14" customFormat="1" x14ac:dyDescent="0.25">
      <c r="A268" s="10" t="s">
        <v>370</v>
      </c>
      <c r="B268" s="10" t="s">
        <v>171</v>
      </c>
      <c r="C268" s="64">
        <v>48</v>
      </c>
      <c r="D268" s="64">
        <v>87892991</v>
      </c>
      <c r="E268" s="11" t="s">
        <v>25</v>
      </c>
      <c r="F268" s="25" t="s">
        <v>83</v>
      </c>
      <c r="G268" s="10" t="s">
        <v>84</v>
      </c>
      <c r="H268" s="10" t="s">
        <v>172</v>
      </c>
      <c r="I268" s="11" t="s">
        <v>25</v>
      </c>
      <c r="J268" s="11" t="s">
        <v>50</v>
      </c>
      <c r="K268" s="10" t="s">
        <v>50</v>
      </c>
      <c r="L268" s="11" t="s">
        <v>29</v>
      </c>
      <c r="M268" s="11" t="s">
        <v>29</v>
      </c>
      <c r="N268" s="12">
        <v>85</v>
      </c>
      <c r="O268" s="78">
        <v>158</v>
      </c>
      <c r="P268" s="13">
        <v>78.900000000000006</v>
      </c>
      <c r="Q268" s="80">
        <v>156.84</v>
      </c>
      <c r="R268" s="13">
        <f t="shared" si="33"/>
        <v>32.074754129325804</v>
      </c>
      <c r="S268" s="72" t="str">
        <f t="shared" si="32"/>
        <v>Obesidad Grado 1</v>
      </c>
      <c r="T268" s="84">
        <v>19</v>
      </c>
      <c r="U268" s="14" t="str">
        <f t="shared" si="34"/>
        <v>Riesgo</v>
      </c>
      <c r="V268" s="14" t="s">
        <v>124</v>
      </c>
      <c r="X268" s="31"/>
    </row>
    <row r="269" spans="1:26" s="14" customFormat="1" x14ac:dyDescent="0.25">
      <c r="A269" s="10" t="s">
        <v>1273</v>
      </c>
      <c r="B269" s="10" t="s">
        <v>154</v>
      </c>
      <c r="C269" s="64">
        <v>36</v>
      </c>
      <c r="D269" s="64">
        <v>89386994</v>
      </c>
      <c r="E269" s="11" t="s">
        <v>25</v>
      </c>
      <c r="F269" s="69" t="s">
        <v>29</v>
      </c>
      <c r="G269" s="11" t="s">
        <v>1274</v>
      </c>
      <c r="H269" s="10" t="s">
        <v>1275</v>
      </c>
      <c r="I269" s="11" t="s">
        <v>25</v>
      </c>
      <c r="J269" s="11" t="s">
        <v>116</v>
      </c>
      <c r="K269" s="10" t="s">
        <v>116</v>
      </c>
      <c r="L269" s="11" t="s">
        <v>29</v>
      </c>
      <c r="M269" s="11" t="s">
        <v>29</v>
      </c>
      <c r="N269" s="12"/>
      <c r="O269" s="78"/>
      <c r="P269" s="13">
        <v>115.9</v>
      </c>
      <c r="Q269" s="80">
        <v>155.30000000000001</v>
      </c>
      <c r="R269" s="13">
        <f t="shared" si="33"/>
        <v>48.055214985929645</v>
      </c>
      <c r="S269" s="72" t="str">
        <f t="shared" si="32"/>
        <v>Obesidad Grado 3</v>
      </c>
      <c r="T269" s="84">
        <v>34</v>
      </c>
      <c r="U269" s="14" t="str">
        <f t="shared" si="34"/>
        <v>Riesgo</v>
      </c>
      <c r="V269" s="11" t="s">
        <v>240</v>
      </c>
      <c r="W269" s="11"/>
      <c r="X269" s="32">
        <v>42751</v>
      </c>
    </row>
    <row r="270" spans="1:26" s="14" customFormat="1" x14ac:dyDescent="0.25">
      <c r="A270" s="10" t="s">
        <v>1043</v>
      </c>
      <c r="B270" s="10" t="s">
        <v>1039</v>
      </c>
      <c r="C270" s="64">
        <v>37</v>
      </c>
      <c r="D270" s="64">
        <v>87133921</v>
      </c>
      <c r="E270" s="11" t="s">
        <v>25</v>
      </c>
      <c r="F270" s="69" t="s">
        <v>29</v>
      </c>
      <c r="G270" s="11" t="s">
        <v>1040</v>
      </c>
      <c r="H270" s="10" t="s">
        <v>1041</v>
      </c>
      <c r="I270" s="11" t="s">
        <v>25</v>
      </c>
      <c r="J270" s="11" t="s">
        <v>914</v>
      </c>
      <c r="K270" s="10" t="s">
        <v>1042</v>
      </c>
      <c r="L270" s="11" t="s">
        <v>29</v>
      </c>
      <c r="M270" s="11" t="s">
        <v>29</v>
      </c>
      <c r="N270" s="12"/>
      <c r="O270" s="78"/>
      <c r="P270" s="13">
        <v>80.3</v>
      </c>
      <c r="Q270" s="80">
        <v>151.19999999999999</v>
      </c>
      <c r="R270" s="13">
        <f t="shared" si="33"/>
        <v>35.12464656644552</v>
      </c>
      <c r="S270" s="72" t="str">
        <f t="shared" si="32"/>
        <v>Obesidad Grado 2</v>
      </c>
      <c r="T270" s="84">
        <v>14</v>
      </c>
      <c r="U270" s="14" t="str">
        <f t="shared" si="34"/>
        <v>No riesgo</v>
      </c>
      <c r="V270" s="11" t="s">
        <v>128</v>
      </c>
      <c r="W270" s="11"/>
      <c r="X270" s="32">
        <v>42747</v>
      </c>
    </row>
    <row r="271" spans="1:26" s="14" customFormat="1" x14ac:dyDescent="0.25">
      <c r="A271" s="10" t="s">
        <v>778</v>
      </c>
      <c r="B271" s="10" t="s">
        <v>779</v>
      </c>
      <c r="C271" s="64">
        <v>49</v>
      </c>
      <c r="D271" s="64" t="s">
        <v>780</v>
      </c>
      <c r="E271" s="11" t="s">
        <v>25</v>
      </c>
      <c r="F271" s="69" t="s">
        <v>29</v>
      </c>
      <c r="G271" s="11" t="s">
        <v>29</v>
      </c>
      <c r="H271" s="10" t="s">
        <v>774</v>
      </c>
      <c r="I271" s="11" t="s">
        <v>25</v>
      </c>
      <c r="J271" s="11" t="s">
        <v>46</v>
      </c>
      <c r="K271" s="10" t="s">
        <v>46</v>
      </c>
      <c r="L271" s="11" t="s">
        <v>29</v>
      </c>
      <c r="M271" s="11" t="s">
        <v>29</v>
      </c>
      <c r="N271" s="12"/>
      <c r="O271" s="78"/>
      <c r="P271" s="13">
        <v>90.7</v>
      </c>
      <c r="Q271" s="80">
        <v>156.4</v>
      </c>
      <c r="R271" s="13">
        <f t="shared" si="33"/>
        <v>37.079493200593923</v>
      </c>
      <c r="S271" s="72" t="str">
        <f t="shared" si="32"/>
        <v>Obesidad Grado 2</v>
      </c>
      <c r="T271" s="84">
        <v>15</v>
      </c>
      <c r="U271" s="14" t="str">
        <f t="shared" si="34"/>
        <v>Riesgo</v>
      </c>
      <c r="V271" s="11" t="s">
        <v>346</v>
      </c>
      <c r="W271" s="11"/>
      <c r="X271" s="32" t="s">
        <v>704</v>
      </c>
      <c r="Z271" s="14" t="s">
        <v>781</v>
      </c>
    </row>
    <row r="272" spans="1:26" s="14" customFormat="1" x14ac:dyDescent="0.25">
      <c r="A272" s="10" t="s">
        <v>1108</v>
      </c>
      <c r="B272" s="10" t="s">
        <v>119</v>
      </c>
      <c r="C272" s="64">
        <v>42</v>
      </c>
      <c r="D272" s="64">
        <v>86119950</v>
      </c>
      <c r="E272" s="11" t="s">
        <v>25</v>
      </c>
      <c r="F272" s="25" t="s">
        <v>1109</v>
      </c>
      <c r="G272" s="11" t="s">
        <v>1110</v>
      </c>
      <c r="H272" s="10" t="s">
        <v>1111</v>
      </c>
      <c r="I272" s="11" t="s">
        <v>25</v>
      </c>
      <c r="J272" s="11" t="s">
        <v>748</v>
      </c>
      <c r="K272" s="10" t="s">
        <v>31</v>
      </c>
      <c r="L272" s="11" t="s">
        <v>29</v>
      </c>
      <c r="M272" s="11" t="s">
        <v>25</v>
      </c>
      <c r="N272" s="12"/>
      <c r="O272" s="78"/>
      <c r="P272" s="13">
        <v>125.9</v>
      </c>
      <c r="Q272" s="80">
        <v>153.19999999999999</v>
      </c>
      <c r="R272" s="13">
        <f t="shared" si="33"/>
        <v>53.642399907286865</v>
      </c>
      <c r="S272" s="72" t="str">
        <f t="shared" si="32"/>
        <v>Obesidad Grado 3</v>
      </c>
      <c r="T272" s="84">
        <v>24</v>
      </c>
      <c r="U272" s="14" t="str">
        <f t="shared" si="34"/>
        <v>Riesgo</v>
      </c>
      <c r="V272" s="11" t="s">
        <v>130</v>
      </c>
      <c r="W272" s="11"/>
      <c r="X272" s="32">
        <v>42747</v>
      </c>
    </row>
    <row r="273" spans="1:26" s="14" customFormat="1" x14ac:dyDescent="0.25">
      <c r="A273" s="10" t="s">
        <v>369</v>
      </c>
      <c r="B273" s="10" t="s">
        <v>68</v>
      </c>
      <c r="C273" s="64">
        <v>48</v>
      </c>
      <c r="D273" s="64">
        <v>24416815</v>
      </c>
      <c r="E273" s="11" t="s">
        <v>1254</v>
      </c>
      <c r="F273" s="69" t="s">
        <v>29</v>
      </c>
      <c r="G273" s="11" t="s">
        <v>29</v>
      </c>
      <c r="H273" s="10" t="s">
        <v>1255</v>
      </c>
      <c r="I273" s="11" t="s">
        <v>25</v>
      </c>
      <c r="J273" s="11" t="s">
        <v>66</v>
      </c>
      <c r="K273" s="10" t="s">
        <v>66</v>
      </c>
      <c r="L273" s="11" t="s">
        <v>29</v>
      </c>
      <c r="M273" s="11" t="s">
        <v>29</v>
      </c>
      <c r="N273" s="12"/>
      <c r="O273" s="78"/>
      <c r="P273" s="13">
        <v>63.1</v>
      </c>
      <c r="Q273" s="80">
        <v>152.80000000000001</v>
      </c>
      <c r="R273" s="13">
        <f t="shared" si="33"/>
        <v>27.026054658589402</v>
      </c>
      <c r="S273" s="72" t="str">
        <f t="shared" si="32"/>
        <v>Sobrepeso</v>
      </c>
      <c r="T273" s="84">
        <v>17</v>
      </c>
      <c r="U273" s="14" t="str">
        <f t="shared" si="34"/>
        <v>Riesgo</v>
      </c>
      <c r="V273" s="11" t="s">
        <v>304</v>
      </c>
      <c r="W273" s="11"/>
      <c r="X273" s="32">
        <v>42751</v>
      </c>
    </row>
    <row r="274" spans="1:26" s="14" customFormat="1" x14ac:dyDescent="0.25">
      <c r="A274" s="10" t="s">
        <v>1154</v>
      </c>
      <c r="B274" s="10" t="s">
        <v>52</v>
      </c>
      <c r="C274" s="64">
        <v>33</v>
      </c>
      <c r="D274" s="64">
        <v>85433510</v>
      </c>
      <c r="E274" s="11" t="s">
        <v>25</v>
      </c>
      <c r="F274" s="69" t="s">
        <v>29</v>
      </c>
      <c r="G274" s="11" t="s">
        <v>1116</v>
      </c>
      <c r="H274" s="10" t="s">
        <v>1117</v>
      </c>
      <c r="I274" s="11" t="s">
        <v>29</v>
      </c>
      <c r="J274" s="11" t="s">
        <v>239</v>
      </c>
      <c r="K274" s="10" t="s">
        <v>239</v>
      </c>
      <c r="L274" s="11" t="s">
        <v>29</v>
      </c>
      <c r="M274" s="11" t="s">
        <v>29</v>
      </c>
      <c r="N274" s="12"/>
      <c r="O274" s="78"/>
      <c r="P274" s="13">
        <v>77.400000000000006</v>
      </c>
      <c r="Q274" s="80">
        <v>158</v>
      </c>
      <c r="R274" s="13">
        <f t="shared" si="33"/>
        <v>31.004646691235376</v>
      </c>
      <c r="S274" s="72" t="str">
        <f t="shared" si="32"/>
        <v>Obesidad Grado 1</v>
      </c>
      <c r="T274" s="84">
        <v>39</v>
      </c>
      <c r="U274" s="14" t="str">
        <f t="shared" si="34"/>
        <v>Riesgo</v>
      </c>
      <c r="V274" s="11" t="s">
        <v>128</v>
      </c>
      <c r="W274" s="11"/>
      <c r="X274" s="32">
        <v>42747</v>
      </c>
    </row>
    <row r="275" spans="1:26" s="14" customFormat="1" x14ac:dyDescent="0.25">
      <c r="A275" s="10" t="s">
        <v>1349</v>
      </c>
      <c r="B275" s="10" t="s">
        <v>79</v>
      </c>
      <c r="C275" s="64">
        <v>31</v>
      </c>
      <c r="D275" s="64">
        <v>72390668</v>
      </c>
      <c r="E275" s="11" t="s">
        <v>25</v>
      </c>
      <c r="F275" s="25" t="s">
        <v>1354</v>
      </c>
      <c r="G275" s="11" t="s">
        <v>1353</v>
      </c>
      <c r="H275" s="10" t="s">
        <v>1352</v>
      </c>
      <c r="I275" s="11" t="s">
        <v>25</v>
      </c>
      <c r="J275" s="11" t="s">
        <v>914</v>
      </c>
      <c r="K275" s="11" t="s">
        <v>914</v>
      </c>
      <c r="L275" s="11" t="s">
        <v>29</v>
      </c>
      <c r="M275" s="11" t="s">
        <v>29</v>
      </c>
      <c r="N275" s="12"/>
      <c r="O275" s="78"/>
      <c r="P275" s="13">
        <v>76.599999999999994</v>
      </c>
      <c r="Q275" s="80">
        <v>157</v>
      </c>
      <c r="R275" s="13">
        <f t="shared" si="33"/>
        <v>31.076311412227675</v>
      </c>
      <c r="S275" s="72" t="str">
        <f t="shared" si="32"/>
        <v>Obesidad Grado 1</v>
      </c>
      <c r="T275" s="84">
        <v>20</v>
      </c>
      <c r="U275" s="14" t="str">
        <f t="shared" si="34"/>
        <v>Riesgo</v>
      </c>
      <c r="V275" s="11" t="s">
        <v>304</v>
      </c>
      <c r="W275" s="11"/>
      <c r="X275" s="32">
        <v>42755</v>
      </c>
    </row>
    <row r="276" spans="1:26" s="14" customFormat="1" x14ac:dyDescent="0.25">
      <c r="A276" s="10" t="s">
        <v>1131</v>
      </c>
      <c r="B276" s="10" t="s">
        <v>81</v>
      </c>
      <c r="C276" s="64">
        <v>39</v>
      </c>
      <c r="D276" s="64">
        <v>88417212</v>
      </c>
      <c r="E276" s="11" t="s">
        <v>25</v>
      </c>
      <c r="F276" s="25" t="s">
        <v>1132</v>
      </c>
      <c r="G276" s="11" t="s">
        <v>1133</v>
      </c>
      <c r="H276" s="10" t="s">
        <v>1134</v>
      </c>
      <c r="I276" s="11" t="s">
        <v>25</v>
      </c>
      <c r="J276" s="11" t="s">
        <v>251</v>
      </c>
      <c r="K276" s="10" t="s">
        <v>251</v>
      </c>
      <c r="L276" s="11" t="s">
        <v>29</v>
      </c>
      <c r="M276" s="11" t="s">
        <v>29</v>
      </c>
      <c r="N276" s="12"/>
      <c r="O276" s="78"/>
      <c r="P276" s="13">
        <v>91.9</v>
      </c>
      <c r="Q276" s="80">
        <v>154.5</v>
      </c>
      <c r="R276" s="13">
        <f t="shared" si="33"/>
        <v>38.499806244174238</v>
      </c>
      <c r="S276" s="72" t="str">
        <f t="shared" si="32"/>
        <v>Obesidad Grado 2</v>
      </c>
      <c r="T276" s="84">
        <v>14</v>
      </c>
      <c r="U276" s="14" t="str">
        <f t="shared" si="34"/>
        <v>No riesgo</v>
      </c>
      <c r="V276" s="11" t="s">
        <v>128</v>
      </c>
      <c r="W276" s="11"/>
      <c r="X276" s="32">
        <v>42747</v>
      </c>
    </row>
    <row r="277" spans="1:26" s="14" customFormat="1" x14ac:dyDescent="0.25">
      <c r="A277" s="10" t="s">
        <v>558</v>
      </c>
      <c r="B277" s="10" t="s">
        <v>559</v>
      </c>
      <c r="C277" s="64">
        <v>20</v>
      </c>
      <c r="D277" s="64">
        <v>24334639</v>
      </c>
      <c r="E277" s="11" t="s">
        <v>25</v>
      </c>
      <c r="F277" s="25" t="s">
        <v>560</v>
      </c>
      <c r="G277" s="11" t="s">
        <v>561</v>
      </c>
      <c r="H277" s="10" t="s">
        <v>562</v>
      </c>
      <c r="I277" s="11" t="s">
        <v>29</v>
      </c>
      <c r="J277" s="11" t="s">
        <v>791</v>
      </c>
      <c r="K277" s="10" t="s">
        <v>161</v>
      </c>
      <c r="L277" s="11" t="s">
        <v>29</v>
      </c>
      <c r="M277" s="11" t="s">
        <v>29</v>
      </c>
      <c r="N277" s="12"/>
      <c r="O277" s="78"/>
      <c r="P277" s="13">
        <v>104.3</v>
      </c>
      <c r="Q277" s="80">
        <v>160.1</v>
      </c>
      <c r="R277" s="13">
        <f t="shared" si="33"/>
        <v>40.691307470619748</v>
      </c>
      <c r="S277" s="72" t="str">
        <f t="shared" si="32"/>
        <v>Obesidad Grado 3</v>
      </c>
      <c r="T277" s="84">
        <v>14</v>
      </c>
      <c r="U277" s="14" t="str">
        <f t="shared" si="34"/>
        <v>No riesgo</v>
      </c>
      <c r="V277" s="11" t="s">
        <v>272</v>
      </c>
      <c r="W277" s="11"/>
      <c r="X277" s="32"/>
    </row>
    <row r="278" spans="1:26" s="14" customFormat="1" x14ac:dyDescent="0.25">
      <c r="A278" s="10" t="s">
        <v>642</v>
      </c>
      <c r="B278" s="10" t="s">
        <v>423</v>
      </c>
      <c r="C278" s="64">
        <v>44</v>
      </c>
      <c r="D278" s="64">
        <v>84518644</v>
      </c>
      <c r="E278" s="11" t="s">
        <v>25</v>
      </c>
      <c r="F278" s="69" t="s">
        <v>29</v>
      </c>
      <c r="G278" s="11" t="s">
        <v>643</v>
      </c>
      <c r="H278" s="10" t="s">
        <v>644</v>
      </c>
      <c r="I278" s="11" t="s">
        <v>25</v>
      </c>
      <c r="J278" s="11" t="s">
        <v>46</v>
      </c>
      <c r="K278" s="10" t="s">
        <v>46</v>
      </c>
      <c r="L278" s="11" t="s">
        <v>29</v>
      </c>
      <c r="M278" s="11" t="s">
        <v>29</v>
      </c>
      <c r="N278" s="12"/>
      <c r="O278" s="78"/>
      <c r="P278" s="13">
        <v>83.5</v>
      </c>
      <c r="Q278" s="80">
        <v>162.5</v>
      </c>
      <c r="R278" s="13">
        <f t="shared" si="33"/>
        <v>31.621301775147931</v>
      </c>
      <c r="S278" s="72" t="str">
        <f t="shared" si="32"/>
        <v>Obesidad Grado 1</v>
      </c>
      <c r="T278" s="84">
        <v>16</v>
      </c>
      <c r="U278" s="14" t="str">
        <f t="shared" si="34"/>
        <v>Riesgo</v>
      </c>
      <c r="V278" s="11" t="s">
        <v>645</v>
      </c>
      <c r="W278" s="11"/>
      <c r="X278" s="32" t="s">
        <v>443</v>
      </c>
    </row>
    <row r="279" spans="1:26" s="14" customFormat="1" x14ac:dyDescent="0.25">
      <c r="A279" s="10" t="s">
        <v>986</v>
      </c>
      <c r="B279" s="10" t="s">
        <v>987</v>
      </c>
      <c r="C279" s="64">
        <v>46</v>
      </c>
      <c r="D279" s="64" t="s">
        <v>988</v>
      </c>
      <c r="E279" s="11" t="s">
        <v>29</v>
      </c>
      <c r="F279" s="69" t="s">
        <v>29</v>
      </c>
      <c r="G279" s="11" t="s">
        <v>29</v>
      </c>
      <c r="H279" s="10" t="s">
        <v>989</v>
      </c>
      <c r="I279" s="11" t="s">
        <v>29</v>
      </c>
      <c r="J279" s="11" t="s">
        <v>239</v>
      </c>
      <c r="K279" s="10" t="s">
        <v>239</v>
      </c>
      <c r="L279" s="11" t="s">
        <v>29</v>
      </c>
      <c r="M279" s="11" t="s">
        <v>29</v>
      </c>
      <c r="N279" s="12"/>
      <c r="O279" s="78"/>
      <c r="P279" s="13">
        <v>112.6</v>
      </c>
      <c r="Q279" s="80">
        <v>158.5</v>
      </c>
      <c r="R279" s="13">
        <f t="shared" si="33"/>
        <v>44.820826160077225</v>
      </c>
      <c r="S279" s="72" t="str">
        <f t="shared" si="32"/>
        <v>Obesidad Grado 3</v>
      </c>
      <c r="T279" s="84">
        <v>14</v>
      </c>
      <c r="U279" s="14" t="str">
        <f t="shared" si="34"/>
        <v>No riesgo</v>
      </c>
      <c r="V279" s="11" t="s">
        <v>990</v>
      </c>
      <c r="W279" s="11"/>
      <c r="X279" s="32">
        <v>42744</v>
      </c>
      <c r="Z279" s="14" t="s">
        <v>814</v>
      </c>
    </row>
    <row r="280" spans="1:26" s="14" customFormat="1" x14ac:dyDescent="0.25">
      <c r="A280" s="10" t="s">
        <v>345</v>
      </c>
      <c r="B280" s="10" t="s">
        <v>113</v>
      </c>
      <c r="C280" s="64">
        <v>37</v>
      </c>
      <c r="D280" s="64" t="s">
        <v>348</v>
      </c>
      <c r="E280" s="11" t="s">
        <v>25</v>
      </c>
      <c r="F280" s="25" t="s">
        <v>349</v>
      </c>
      <c r="G280" s="11" t="s">
        <v>350</v>
      </c>
      <c r="H280" s="10" t="s">
        <v>351</v>
      </c>
      <c r="I280" s="11" t="s">
        <v>25</v>
      </c>
      <c r="J280" s="11" t="s">
        <v>340</v>
      </c>
      <c r="K280" s="10" t="s">
        <v>340</v>
      </c>
      <c r="L280" s="11" t="s">
        <v>29</v>
      </c>
      <c r="M280" s="11" t="s">
        <v>29</v>
      </c>
      <c r="N280" s="12"/>
      <c r="O280" s="78"/>
      <c r="P280" s="13">
        <v>90.8</v>
      </c>
      <c r="Q280" s="80">
        <v>158</v>
      </c>
      <c r="R280" s="13">
        <f t="shared" si="33"/>
        <v>36.372376221759325</v>
      </c>
      <c r="S280" s="72" t="str">
        <f t="shared" si="32"/>
        <v>Obesidad Grado 2</v>
      </c>
      <c r="T280" s="84">
        <v>15</v>
      </c>
      <c r="U280" s="14" t="str">
        <f t="shared" si="34"/>
        <v>Riesgo</v>
      </c>
      <c r="V280" s="11" t="s">
        <v>304</v>
      </c>
      <c r="W280" s="11"/>
      <c r="X280" s="32"/>
    </row>
    <row r="281" spans="1:26" s="14" customFormat="1" x14ac:dyDescent="0.25">
      <c r="A281" s="10" t="s">
        <v>385</v>
      </c>
      <c r="B281" s="10" t="s">
        <v>386</v>
      </c>
      <c r="C281" s="64">
        <v>29</v>
      </c>
      <c r="D281" s="64" t="s">
        <v>699</v>
      </c>
      <c r="E281" s="11" t="s">
        <v>25</v>
      </c>
      <c r="F281" s="25" t="s">
        <v>700</v>
      </c>
      <c r="G281" s="11" t="s">
        <v>701</v>
      </c>
      <c r="H281" s="10" t="s">
        <v>702</v>
      </c>
      <c r="I281" s="11" t="s">
        <v>29</v>
      </c>
      <c r="J281" s="11" t="s">
        <v>66</v>
      </c>
      <c r="K281" s="10" t="s">
        <v>66</v>
      </c>
      <c r="L281" s="11" t="s">
        <v>29</v>
      </c>
      <c r="M281" s="11" t="s">
        <v>29</v>
      </c>
      <c r="N281" s="12"/>
      <c r="O281" s="78"/>
      <c r="P281" s="13">
        <v>138.80000000000001</v>
      </c>
      <c r="Q281" s="80">
        <v>183.2</v>
      </c>
      <c r="R281" s="13">
        <f t="shared" si="33"/>
        <v>41.356000076276203</v>
      </c>
      <c r="S281" s="72" t="str">
        <f t="shared" si="32"/>
        <v>Obesidad Grado 3</v>
      </c>
      <c r="T281" s="84">
        <v>18</v>
      </c>
      <c r="U281" s="14" t="str">
        <f t="shared" si="34"/>
        <v>Riesgo</v>
      </c>
      <c r="V281" s="11" t="s">
        <v>240</v>
      </c>
      <c r="W281" s="11"/>
      <c r="X281" s="32" t="s">
        <v>704</v>
      </c>
    </row>
    <row r="282" spans="1:26" s="14" customFormat="1" x14ac:dyDescent="0.25">
      <c r="A282" s="10" t="s">
        <v>1520</v>
      </c>
      <c r="B282" s="10" t="s">
        <v>380</v>
      </c>
      <c r="C282" s="64">
        <v>34</v>
      </c>
      <c r="D282" s="64">
        <v>87805368</v>
      </c>
      <c r="E282" s="11" t="s">
        <v>25</v>
      </c>
      <c r="F282" s="25" t="s">
        <v>1521</v>
      </c>
      <c r="G282" s="11" t="s">
        <v>1522</v>
      </c>
      <c r="H282" s="10" t="s">
        <v>1523</v>
      </c>
      <c r="I282" s="11" t="s">
        <v>25</v>
      </c>
      <c r="J282" s="11" t="s">
        <v>748</v>
      </c>
      <c r="K282" s="10" t="s">
        <v>752</v>
      </c>
      <c r="L282" s="11" t="s">
        <v>29</v>
      </c>
      <c r="M282" s="11" t="s">
        <v>29</v>
      </c>
      <c r="N282" s="12"/>
      <c r="O282" s="78"/>
      <c r="P282" s="13">
        <v>77.5</v>
      </c>
      <c r="Q282" s="80">
        <v>150.30000000000001</v>
      </c>
      <c r="R282" s="13">
        <f t="shared" si="33"/>
        <v>34.307078900526733</v>
      </c>
      <c r="S282" s="72" t="str">
        <f>+IF(R282&lt;18.5,"Bajo peso",IF(R282&lt;=24.9,"Peso Normal",IF(R282&lt;=29.9,"Sobrepeso",IF(R282&lt;=34.9,"Obesidad Grado I",IF(R282&lt;=39.9,"Obesidad Grado II",IF(R282&gt;=40,"Obesidad Grado 3","Nunca se da el caso"))))))</f>
        <v>Obesidad Grado I</v>
      </c>
      <c r="T282" s="84">
        <v>30</v>
      </c>
      <c r="U282" s="14" t="str">
        <f t="shared" si="34"/>
        <v>Riesgo</v>
      </c>
      <c r="V282" s="11" t="s">
        <v>1524</v>
      </c>
      <c r="W282" s="11"/>
      <c r="X282" s="32" t="s">
        <v>1477</v>
      </c>
    </row>
    <row r="283" spans="1:26" s="14" customFormat="1" x14ac:dyDescent="0.25">
      <c r="A283" s="10" t="s">
        <v>429</v>
      </c>
      <c r="B283" s="10" t="s">
        <v>113</v>
      </c>
      <c r="C283" s="64">
        <v>20</v>
      </c>
      <c r="D283" s="64">
        <v>72525292</v>
      </c>
      <c r="E283" s="11" t="s">
        <v>25</v>
      </c>
      <c r="F283" s="25" t="s">
        <v>483</v>
      </c>
      <c r="G283" s="11" t="s">
        <v>484</v>
      </c>
      <c r="H283" s="10" t="s">
        <v>485</v>
      </c>
      <c r="I283" s="11" t="s">
        <v>29</v>
      </c>
      <c r="J283" s="11" t="s">
        <v>199</v>
      </c>
      <c r="K283" s="10" t="s">
        <v>199</v>
      </c>
      <c r="L283" s="11" t="s">
        <v>29</v>
      </c>
      <c r="M283" s="11" t="s">
        <v>29</v>
      </c>
      <c r="N283" s="12"/>
      <c r="O283" s="78"/>
      <c r="P283" s="13">
        <v>90.2</v>
      </c>
      <c r="Q283" s="80">
        <v>161.1</v>
      </c>
      <c r="R283" s="13">
        <f t="shared" si="33"/>
        <v>34.754853060565537</v>
      </c>
      <c r="S283" s="72" t="str">
        <f t="shared" ref="S283:S305" si="35">+IF(R283&lt;18.5,"Bajo peso",IF(R283&lt;=24.9,"Peso Normal",IF(R283&lt;=29.9,"Sobrepeso",IF(R283&lt;=34.9,"Obesidad Grado 1",IF(R283&lt;=39.9,"Obesidad Grado 2",IF(R283&gt;=40,"Obesidad Grado 3","Nunca se da el caso"))))))</f>
        <v>Obesidad Grado 1</v>
      </c>
      <c r="T283" s="84">
        <v>15</v>
      </c>
      <c r="U283" s="14" t="str">
        <f t="shared" si="34"/>
        <v>Riesgo</v>
      </c>
      <c r="V283" s="11" t="s">
        <v>486</v>
      </c>
      <c r="W283" s="11"/>
      <c r="X283" s="32" t="s">
        <v>443</v>
      </c>
    </row>
    <row r="284" spans="1:26" s="14" customFormat="1" x14ac:dyDescent="0.25">
      <c r="A284" s="10" t="s">
        <v>56</v>
      </c>
      <c r="B284" s="10" t="s">
        <v>147</v>
      </c>
      <c r="C284" s="64">
        <v>54</v>
      </c>
      <c r="D284" s="64">
        <v>70037320</v>
      </c>
      <c r="E284" s="11" t="s">
        <v>25</v>
      </c>
      <c r="F284" s="73" t="s">
        <v>29</v>
      </c>
      <c r="G284" s="10" t="s">
        <v>57</v>
      </c>
      <c r="H284" s="10" t="s">
        <v>58</v>
      </c>
      <c r="I284" s="11" t="s">
        <v>25</v>
      </c>
      <c r="J284" s="11" t="s">
        <v>1426</v>
      </c>
      <c r="K284" s="10" t="s">
        <v>59</v>
      </c>
      <c r="L284" s="11" t="s">
        <v>29</v>
      </c>
      <c r="M284" s="11" t="s">
        <v>29</v>
      </c>
      <c r="N284" s="12">
        <v>103</v>
      </c>
      <c r="O284" s="78">
        <v>165</v>
      </c>
      <c r="P284" s="13">
        <v>99.6</v>
      </c>
      <c r="Q284" s="80">
        <v>160</v>
      </c>
      <c r="R284" s="13">
        <f t="shared" ref="R284:R309" si="36">(P284)/((Q284/100)*(Q284/100))</f>
        <v>38.906249999999993</v>
      </c>
      <c r="S284" s="72" t="str">
        <f t="shared" si="35"/>
        <v>Obesidad Grado 2</v>
      </c>
      <c r="T284" s="84">
        <v>18</v>
      </c>
      <c r="U284" s="14" t="str">
        <f t="shared" si="34"/>
        <v>Riesgo</v>
      </c>
      <c r="X284" s="31"/>
      <c r="Z284" s="14" t="s">
        <v>60</v>
      </c>
    </row>
    <row r="285" spans="1:26" s="14" customFormat="1" x14ac:dyDescent="0.25">
      <c r="A285" s="10" t="s">
        <v>546</v>
      </c>
      <c r="B285" s="10" t="s">
        <v>64</v>
      </c>
      <c r="C285" s="64">
        <v>22</v>
      </c>
      <c r="D285" s="64">
        <v>86817773</v>
      </c>
      <c r="E285" s="11" t="s">
        <v>25</v>
      </c>
      <c r="F285" s="25" t="s">
        <v>547</v>
      </c>
      <c r="G285" s="11" t="s">
        <v>548</v>
      </c>
      <c r="H285" s="10" t="s">
        <v>549</v>
      </c>
      <c r="I285" s="11" t="s">
        <v>29</v>
      </c>
      <c r="J285" s="11" t="s">
        <v>239</v>
      </c>
      <c r="K285" s="10" t="s">
        <v>239</v>
      </c>
      <c r="L285" s="11" t="s">
        <v>29</v>
      </c>
      <c r="M285" s="11" t="s">
        <v>29</v>
      </c>
      <c r="N285" s="12"/>
      <c r="O285" s="78"/>
      <c r="P285" s="13">
        <v>87.5</v>
      </c>
      <c r="Q285" s="80">
        <v>162.4</v>
      </c>
      <c r="R285" s="13">
        <f t="shared" si="36"/>
        <v>33.176915236962799</v>
      </c>
      <c r="S285" s="72" t="str">
        <f t="shared" si="35"/>
        <v>Obesidad Grado 1</v>
      </c>
      <c r="T285" s="84">
        <v>14</v>
      </c>
      <c r="U285" s="14" t="str">
        <f t="shared" ref="U285:U309" si="37">+IF(T285&gt;14,"Riesgo","No riesgo")</f>
        <v>No riesgo</v>
      </c>
      <c r="V285" s="11" t="s">
        <v>128</v>
      </c>
      <c r="W285" s="11"/>
      <c r="X285" s="32" t="s">
        <v>443</v>
      </c>
    </row>
    <row r="286" spans="1:26" s="14" customFormat="1" x14ac:dyDescent="0.25">
      <c r="A286" s="10" t="s">
        <v>208</v>
      </c>
      <c r="B286" s="10" t="s">
        <v>396</v>
      </c>
      <c r="C286" s="64">
        <v>24</v>
      </c>
      <c r="D286" s="64">
        <v>62674994</v>
      </c>
      <c r="E286" s="11" t="s">
        <v>25</v>
      </c>
      <c r="F286" s="25" t="s">
        <v>212</v>
      </c>
      <c r="G286" s="10" t="s">
        <v>213</v>
      </c>
      <c r="H286" s="10" t="s">
        <v>214</v>
      </c>
      <c r="I286" s="11" t="s">
        <v>25</v>
      </c>
      <c r="J286" s="11" t="s">
        <v>748</v>
      </c>
      <c r="K286" s="10" t="s">
        <v>145</v>
      </c>
      <c r="L286" s="10" t="s">
        <v>29</v>
      </c>
      <c r="M286" s="10" t="s">
        <v>29</v>
      </c>
      <c r="N286" s="12"/>
      <c r="O286" s="78"/>
      <c r="P286" s="13">
        <v>83.5</v>
      </c>
      <c r="Q286" s="80">
        <v>152.5</v>
      </c>
      <c r="R286" s="13">
        <f t="shared" si="36"/>
        <v>35.90432679387262</v>
      </c>
      <c r="S286" s="72" t="str">
        <f t="shared" si="35"/>
        <v>Obesidad Grado 2</v>
      </c>
      <c r="T286" s="84">
        <v>21</v>
      </c>
      <c r="U286" s="14" t="str">
        <f t="shared" si="37"/>
        <v>Riesgo</v>
      </c>
      <c r="V286" s="14" t="s">
        <v>184</v>
      </c>
      <c r="X286" s="31"/>
    </row>
    <row r="287" spans="1:26" s="14" customFormat="1" x14ac:dyDescent="0.25">
      <c r="A287" s="10" t="s">
        <v>352</v>
      </c>
      <c r="B287" s="10" t="s">
        <v>353</v>
      </c>
      <c r="C287" s="64">
        <v>27</v>
      </c>
      <c r="D287" s="64">
        <v>85897859</v>
      </c>
      <c r="E287" s="11" t="s">
        <v>25</v>
      </c>
      <c r="F287" s="25" t="s">
        <v>354</v>
      </c>
      <c r="G287" s="11" t="s">
        <v>355</v>
      </c>
      <c r="H287" s="10" t="s">
        <v>356</v>
      </c>
      <c r="I287" s="11" t="s">
        <v>25</v>
      </c>
      <c r="J287" s="11" t="s">
        <v>50</v>
      </c>
      <c r="K287" s="10" t="s">
        <v>50</v>
      </c>
      <c r="L287" s="11" t="s">
        <v>29</v>
      </c>
      <c r="M287" s="11" t="s">
        <v>29</v>
      </c>
      <c r="N287" s="12"/>
      <c r="O287" s="78"/>
      <c r="P287" s="13">
        <v>92.5</v>
      </c>
      <c r="Q287" s="80">
        <v>167</v>
      </c>
      <c r="R287" s="13">
        <f t="shared" si="36"/>
        <v>33.167198537057622</v>
      </c>
      <c r="S287" s="72" t="str">
        <f t="shared" si="35"/>
        <v>Obesidad Grado 1</v>
      </c>
      <c r="T287" s="84">
        <v>16</v>
      </c>
      <c r="U287" s="14" t="str">
        <f t="shared" si="37"/>
        <v>Riesgo</v>
      </c>
      <c r="V287" s="11" t="s">
        <v>304</v>
      </c>
      <c r="W287" s="11"/>
      <c r="X287" s="32"/>
    </row>
    <row r="288" spans="1:26" s="14" customFormat="1" x14ac:dyDescent="0.25">
      <c r="A288" s="10" t="s">
        <v>352</v>
      </c>
      <c r="B288" s="10" t="s">
        <v>64</v>
      </c>
      <c r="C288" s="64">
        <v>33</v>
      </c>
      <c r="D288" s="64">
        <v>85636523</v>
      </c>
      <c r="E288" s="11" t="s">
        <v>25</v>
      </c>
      <c r="F288" s="25" t="s">
        <v>543</v>
      </c>
      <c r="G288" s="11" t="s">
        <v>544</v>
      </c>
      <c r="H288" s="10" t="s">
        <v>545</v>
      </c>
      <c r="I288" s="11" t="s">
        <v>25</v>
      </c>
      <c r="J288" s="11" t="s">
        <v>287</v>
      </c>
      <c r="K288" s="10" t="s">
        <v>287</v>
      </c>
      <c r="L288" s="11" t="s">
        <v>29</v>
      </c>
      <c r="M288" s="11" t="s">
        <v>29</v>
      </c>
      <c r="N288" s="12"/>
      <c r="O288" s="78"/>
      <c r="P288" s="13">
        <v>117.4</v>
      </c>
      <c r="Q288" s="80">
        <v>160.9</v>
      </c>
      <c r="R288" s="13">
        <f t="shared" si="36"/>
        <v>45.347777669193761</v>
      </c>
      <c r="S288" s="72" t="str">
        <f t="shared" si="35"/>
        <v>Obesidad Grado 3</v>
      </c>
      <c r="T288" s="84">
        <v>18</v>
      </c>
      <c r="U288" s="14" t="str">
        <f t="shared" si="37"/>
        <v>Riesgo</v>
      </c>
      <c r="V288" s="11" t="s">
        <v>272</v>
      </c>
      <c r="W288" s="11"/>
      <c r="X288" s="32" t="s">
        <v>443</v>
      </c>
    </row>
    <row r="289" spans="1:26" s="14" customFormat="1" x14ac:dyDescent="0.25">
      <c r="A289" s="10" t="s">
        <v>435</v>
      </c>
      <c r="B289" s="10" t="s">
        <v>497</v>
      </c>
      <c r="C289" s="64">
        <v>35</v>
      </c>
      <c r="D289" s="64">
        <v>70102399</v>
      </c>
      <c r="E289" s="11" t="s">
        <v>25</v>
      </c>
      <c r="F289" s="25" t="s">
        <v>753</v>
      </c>
      <c r="G289" s="11" t="s">
        <v>754</v>
      </c>
      <c r="H289" s="10" t="s">
        <v>755</v>
      </c>
      <c r="I289" s="11" t="s">
        <v>25</v>
      </c>
      <c r="J289" s="11" t="s">
        <v>287</v>
      </c>
      <c r="K289" s="10" t="s">
        <v>287</v>
      </c>
      <c r="L289" s="11" t="s">
        <v>29</v>
      </c>
      <c r="M289" s="11" t="s">
        <v>29</v>
      </c>
      <c r="N289" s="12"/>
      <c r="O289" s="78"/>
      <c r="P289" s="13">
        <v>89.5</v>
      </c>
      <c r="Q289" s="80">
        <v>162.5</v>
      </c>
      <c r="R289" s="13">
        <f t="shared" si="36"/>
        <v>33.893491124260358</v>
      </c>
      <c r="S289" s="72" t="str">
        <f t="shared" si="35"/>
        <v>Obesidad Grado 1</v>
      </c>
      <c r="T289" s="84">
        <v>18</v>
      </c>
      <c r="U289" s="14" t="str">
        <f t="shared" si="37"/>
        <v>Riesgo</v>
      </c>
      <c r="V289" s="11" t="s">
        <v>756</v>
      </c>
      <c r="W289" s="11"/>
      <c r="X289" s="32" t="s">
        <v>704</v>
      </c>
    </row>
    <row r="290" spans="1:26" s="14" customFormat="1" x14ac:dyDescent="0.25">
      <c r="A290" s="10" t="s">
        <v>105</v>
      </c>
      <c r="B290" s="10" t="s">
        <v>640</v>
      </c>
      <c r="C290" s="64">
        <v>52</v>
      </c>
      <c r="D290" s="64">
        <v>87402013</v>
      </c>
      <c r="E290" s="11" t="s">
        <v>25</v>
      </c>
      <c r="F290" s="69" t="s">
        <v>29</v>
      </c>
      <c r="G290" s="11" t="s">
        <v>29</v>
      </c>
      <c r="H290" s="10" t="s">
        <v>641</v>
      </c>
      <c r="I290" s="11" t="s">
        <v>25</v>
      </c>
      <c r="J290" s="11" t="s">
        <v>287</v>
      </c>
      <c r="K290" s="10" t="s">
        <v>287</v>
      </c>
      <c r="L290" s="11" t="s">
        <v>29</v>
      </c>
      <c r="M290" s="11" t="s">
        <v>25</v>
      </c>
      <c r="N290" s="12"/>
      <c r="O290" s="78"/>
      <c r="P290" s="13">
        <v>94.6</v>
      </c>
      <c r="Q290" s="80">
        <v>155.1</v>
      </c>
      <c r="R290" s="13">
        <f t="shared" si="36"/>
        <v>39.324892199496091</v>
      </c>
      <c r="S290" s="72" t="str">
        <f t="shared" si="35"/>
        <v>Obesidad Grado 2</v>
      </c>
      <c r="T290" s="84">
        <v>19</v>
      </c>
      <c r="U290" s="14" t="str">
        <f t="shared" si="37"/>
        <v>Riesgo</v>
      </c>
      <c r="V290" s="11" t="s">
        <v>140</v>
      </c>
      <c r="W290" s="11"/>
      <c r="X290" s="32" t="s">
        <v>443</v>
      </c>
    </row>
    <row r="291" spans="1:26" s="14" customFormat="1" x14ac:dyDescent="0.25">
      <c r="A291" s="10" t="s">
        <v>1540</v>
      </c>
      <c r="B291" s="10" t="s">
        <v>387</v>
      </c>
      <c r="C291" s="64">
        <v>51</v>
      </c>
      <c r="D291" s="64">
        <v>87012077</v>
      </c>
      <c r="E291" s="11" t="s">
        <v>25</v>
      </c>
      <c r="F291" s="25" t="s">
        <v>1541</v>
      </c>
      <c r="G291" s="11" t="s">
        <v>1542</v>
      </c>
      <c r="H291" s="10" t="s">
        <v>1543</v>
      </c>
      <c r="I291" s="11" t="s">
        <v>25</v>
      </c>
      <c r="J291" s="11" t="s">
        <v>132</v>
      </c>
      <c r="K291" s="10" t="s">
        <v>132</v>
      </c>
      <c r="L291" s="11" t="s">
        <v>29</v>
      </c>
      <c r="M291" s="11" t="s">
        <v>29</v>
      </c>
      <c r="N291" s="12"/>
      <c r="O291" s="78"/>
      <c r="P291" s="13">
        <v>55.6</v>
      </c>
      <c r="Q291" s="80">
        <v>148.30000000000001</v>
      </c>
      <c r="R291" s="13">
        <f t="shared" si="36"/>
        <v>25.28089759917864</v>
      </c>
      <c r="S291" s="72" t="str">
        <f t="shared" si="35"/>
        <v>Sobrepeso</v>
      </c>
      <c r="T291" s="84">
        <v>14</v>
      </c>
      <c r="U291" s="14" t="str">
        <f t="shared" si="37"/>
        <v>No riesgo</v>
      </c>
      <c r="V291" s="11" t="s">
        <v>304</v>
      </c>
      <c r="W291" s="11"/>
      <c r="X291" s="32" t="s">
        <v>1535</v>
      </c>
    </row>
    <row r="292" spans="1:26" s="14" customFormat="1" x14ac:dyDescent="0.25">
      <c r="A292" s="10" t="s">
        <v>376</v>
      </c>
      <c r="B292" s="10" t="s">
        <v>106</v>
      </c>
      <c r="C292" s="64">
        <v>56</v>
      </c>
      <c r="D292" s="64">
        <v>24333670</v>
      </c>
      <c r="E292" s="11" t="s">
        <v>165</v>
      </c>
      <c r="F292" s="25" t="s">
        <v>107</v>
      </c>
      <c r="G292" s="10" t="s">
        <v>108</v>
      </c>
      <c r="H292" s="10" t="s">
        <v>691</v>
      </c>
      <c r="I292" s="11" t="s">
        <v>25</v>
      </c>
      <c r="J292" s="11" t="s">
        <v>34</v>
      </c>
      <c r="K292" s="10" t="s">
        <v>34</v>
      </c>
      <c r="L292" s="14" t="s">
        <v>29</v>
      </c>
      <c r="M292" s="14" t="s">
        <v>29</v>
      </c>
      <c r="N292" s="12">
        <v>83</v>
      </c>
      <c r="O292" s="78">
        <v>162</v>
      </c>
      <c r="P292" s="13">
        <v>82.1</v>
      </c>
      <c r="Q292" s="80">
        <v>162</v>
      </c>
      <c r="R292" s="13">
        <f t="shared" si="36"/>
        <v>31.283340954122838</v>
      </c>
      <c r="S292" s="72" t="str">
        <f t="shared" si="35"/>
        <v>Obesidad Grado 1</v>
      </c>
      <c r="T292" s="84">
        <v>14</v>
      </c>
      <c r="U292" s="14" t="str">
        <f t="shared" si="37"/>
        <v>No riesgo</v>
      </c>
      <c r="X292" s="31"/>
    </row>
    <row r="293" spans="1:26" s="14" customFormat="1" x14ac:dyDescent="0.25">
      <c r="A293" s="10" t="s">
        <v>1272</v>
      </c>
      <c r="B293" s="10" t="s">
        <v>1035</v>
      </c>
      <c r="C293" s="64">
        <v>52</v>
      </c>
      <c r="D293" s="64">
        <v>24438976</v>
      </c>
      <c r="E293" s="11" t="s">
        <v>25</v>
      </c>
      <c r="F293" s="69" t="s">
        <v>29</v>
      </c>
      <c r="G293" s="11" t="s">
        <v>29</v>
      </c>
      <c r="H293" s="10" t="s">
        <v>1270</v>
      </c>
      <c r="I293" s="11" t="s">
        <v>25</v>
      </c>
      <c r="J293" s="11" t="s">
        <v>1271</v>
      </c>
      <c r="K293" s="10" t="s">
        <v>996</v>
      </c>
      <c r="L293" s="11" t="s">
        <v>29</v>
      </c>
      <c r="M293" s="11" t="s">
        <v>29</v>
      </c>
      <c r="N293" s="12"/>
      <c r="O293" s="78"/>
      <c r="P293" s="13">
        <v>125.7</v>
      </c>
      <c r="Q293" s="80">
        <v>156.19999999999999</v>
      </c>
      <c r="R293" s="13">
        <f t="shared" si="36"/>
        <v>51.519687324271565</v>
      </c>
      <c r="S293" s="72" t="str">
        <f t="shared" si="35"/>
        <v>Obesidad Grado 3</v>
      </c>
      <c r="T293" s="84">
        <v>16</v>
      </c>
      <c r="U293" s="14" t="str">
        <f t="shared" si="37"/>
        <v>Riesgo</v>
      </c>
      <c r="V293" s="11" t="s">
        <v>304</v>
      </c>
      <c r="W293" s="11"/>
      <c r="X293" s="32">
        <v>42751</v>
      </c>
    </row>
    <row r="294" spans="1:26" s="14" customFormat="1" x14ac:dyDescent="0.25">
      <c r="A294" s="10" t="s">
        <v>1044</v>
      </c>
      <c r="B294" s="10" t="s">
        <v>290</v>
      </c>
      <c r="C294" s="64">
        <v>43</v>
      </c>
      <c r="D294" s="64">
        <v>62381030</v>
      </c>
      <c r="E294" s="11" t="s">
        <v>25</v>
      </c>
      <c r="F294" s="69" t="s">
        <v>29</v>
      </c>
      <c r="G294" s="11" t="s">
        <v>1045</v>
      </c>
      <c r="H294" s="10" t="s">
        <v>1046</v>
      </c>
      <c r="I294" s="11" t="s">
        <v>25</v>
      </c>
      <c r="J294" s="11" t="s">
        <v>251</v>
      </c>
      <c r="K294" s="10" t="s">
        <v>251</v>
      </c>
      <c r="L294" s="11" t="s">
        <v>29</v>
      </c>
      <c r="M294" s="11" t="s">
        <v>29</v>
      </c>
      <c r="N294" s="12"/>
      <c r="O294" s="78"/>
      <c r="P294" s="13">
        <v>88.3</v>
      </c>
      <c r="Q294" s="80">
        <v>158.19999999999999</v>
      </c>
      <c r="R294" s="13">
        <f t="shared" si="36"/>
        <v>35.28155721525826</v>
      </c>
      <c r="S294" s="72" t="str">
        <f t="shared" si="35"/>
        <v>Obesidad Grado 2</v>
      </c>
      <c r="T294" s="84">
        <v>38</v>
      </c>
      <c r="U294" s="14" t="str">
        <f t="shared" si="37"/>
        <v>Riesgo</v>
      </c>
      <c r="V294" s="11" t="s">
        <v>304</v>
      </c>
      <c r="W294" s="11"/>
      <c r="X294" s="32">
        <v>42747</v>
      </c>
    </row>
    <row r="295" spans="1:26" s="10" customFormat="1" x14ac:dyDescent="0.25">
      <c r="A295" s="10" t="s">
        <v>1034</v>
      </c>
      <c r="B295" s="10" t="s">
        <v>1035</v>
      </c>
      <c r="C295" s="64">
        <v>45</v>
      </c>
      <c r="D295" s="64">
        <v>60763318</v>
      </c>
      <c r="E295" s="11" t="s">
        <v>25</v>
      </c>
      <c r="F295" s="69" t="s">
        <v>29</v>
      </c>
      <c r="G295" s="11" t="s">
        <v>29</v>
      </c>
      <c r="H295" s="10" t="s">
        <v>1036</v>
      </c>
      <c r="I295" s="11" t="s">
        <v>25</v>
      </c>
      <c r="J295" s="11" t="s">
        <v>751</v>
      </c>
      <c r="K295" s="10" t="s">
        <v>751</v>
      </c>
      <c r="L295" s="11" t="s">
        <v>29</v>
      </c>
      <c r="M295" s="11" t="s">
        <v>29</v>
      </c>
      <c r="N295" s="12"/>
      <c r="O295" s="78"/>
      <c r="P295" s="13">
        <v>100.4</v>
      </c>
      <c r="Q295" s="80">
        <v>176.8</v>
      </c>
      <c r="R295" s="13">
        <f t="shared" si="36"/>
        <v>32.119530722139189</v>
      </c>
      <c r="S295" s="72" t="str">
        <f t="shared" si="35"/>
        <v>Obesidad Grado 1</v>
      </c>
      <c r="T295" s="84">
        <v>19</v>
      </c>
      <c r="U295" s="14" t="str">
        <f t="shared" si="37"/>
        <v>Riesgo</v>
      </c>
      <c r="V295" s="11" t="s">
        <v>128</v>
      </c>
      <c r="W295" s="11"/>
      <c r="X295" s="32">
        <v>42747</v>
      </c>
      <c r="Y295" s="14"/>
      <c r="Z295" s="14" t="s">
        <v>1037</v>
      </c>
    </row>
    <row r="296" spans="1:26" s="10" customFormat="1" x14ac:dyDescent="0.25">
      <c r="A296" s="10" t="s">
        <v>1863</v>
      </c>
      <c r="B296" s="10" t="s">
        <v>1864</v>
      </c>
      <c r="C296" s="64">
        <v>24</v>
      </c>
      <c r="D296" s="64" t="s">
        <v>274</v>
      </c>
      <c r="E296" s="11" t="s">
        <v>25</v>
      </c>
      <c r="F296" s="25" t="s">
        <v>275</v>
      </c>
      <c r="G296" s="11" t="s">
        <v>276</v>
      </c>
      <c r="H296" s="10" t="s">
        <v>692</v>
      </c>
      <c r="I296" s="11" t="s">
        <v>25</v>
      </c>
      <c r="J296" s="11" t="s">
        <v>224</v>
      </c>
      <c r="K296" s="10" t="s">
        <v>224</v>
      </c>
      <c r="L296" s="11" t="s">
        <v>29</v>
      </c>
      <c r="M296" s="11" t="s">
        <v>29</v>
      </c>
      <c r="N296" s="12"/>
      <c r="O296" s="78"/>
      <c r="P296" s="13">
        <v>76.5</v>
      </c>
      <c r="Q296" s="80">
        <v>151.19999999999999</v>
      </c>
      <c r="R296" s="13">
        <f t="shared" si="36"/>
        <v>33.46245905769716</v>
      </c>
      <c r="S296" s="72" t="str">
        <f t="shared" si="35"/>
        <v>Obesidad Grado 1</v>
      </c>
      <c r="T296" s="84">
        <v>18</v>
      </c>
      <c r="U296" s="14" t="str">
        <f t="shared" si="37"/>
        <v>Riesgo</v>
      </c>
      <c r="V296" s="11" t="s">
        <v>277</v>
      </c>
      <c r="W296" s="11"/>
      <c r="X296" s="32"/>
      <c r="Y296" s="14"/>
      <c r="Z296" s="14"/>
    </row>
    <row r="297" spans="1:26" s="10" customFormat="1" x14ac:dyDescent="0.25">
      <c r="A297" s="10" t="s">
        <v>48</v>
      </c>
      <c r="B297" s="10" t="s">
        <v>474</v>
      </c>
      <c r="C297" s="64">
        <v>39</v>
      </c>
      <c r="D297" s="64">
        <v>87038549</v>
      </c>
      <c r="E297" s="11" t="s">
        <v>25</v>
      </c>
      <c r="F297" s="25" t="s">
        <v>475</v>
      </c>
      <c r="G297" s="11" t="s">
        <v>476</v>
      </c>
      <c r="H297" s="10" t="s">
        <v>477</v>
      </c>
      <c r="I297" s="11" t="s">
        <v>25</v>
      </c>
      <c r="J297" s="11" t="s">
        <v>121</v>
      </c>
      <c r="K297" s="10" t="s">
        <v>121</v>
      </c>
      <c r="L297" s="11" t="s">
        <v>29</v>
      </c>
      <c r="M297" s="11" t="s">
        <v>29</v>
      </c>
      <c r="N297" s="12"/>
      <c r="O297" s="78"/>
      <c r="P297" s="13">
        <v>75.7</v>
      </c>
      <c r="Q297" s="80">
        <v>144.1</v>
      </c>
      <c r="R297" s="13">
        <f t="shared" si="36"/>
        <v>36.455907855646174</v>
      </c>
      <c r="S297" s="72" t="str">
        <f t="shared" si="35"/>
        <v>Obesidad Grado 2</v>
      </c>
      <c r="T297" s="84">
        <v>14</v>
      </c>
      <c r="U297" s="14" t="str">
        <f t="shared" si="37"/>
        <v>No riesgo</v>
      </c>
      <c r="V297" s="11" t="s">
        <v>478</v>
      </c>
      <c r="W297" s="11"/>
      <c r="X297" s="32" t="s">
        <v>443</v>
      </c>
      <c r="Y297" s="14"/>
      <c r="Z297" s="14"/>
    </row>
    <row r="298" spans="1:26" s="10" customFormat="1" x14ac:dyDescent="0.25">
      <c r="A298" s="10" t="s">
        <v>1060</v>
      </c>
      <c r="B298" s="10" t="s">
        <v>180</v>
      </c>
      <c r="C298" s="64">
        <v>32</v>
      </c>
      <c r="D298" s="64">
        <v>87968777</v>
      </c>
      <c r="E298" s="11" t="s">
        <v>25</v>
      </c>
      <c r="F298" s="69" t="s">
        <v>29</v>
      </c>
      <c r="G298" s="11" t="s">
        <v>1061</v>
      </c>
      <c r="H298" s="10" t="s">
        <v>1062</v>
      </c>
      <c r="I298" s="11" t="s">
        <v>25</v>
      </c>
      <c r="J298" s="11" t="s">
        <v>116</v>
      </c>
      <c r="K298" s="10" t="s">
        <v>116</v>
      </c>
      <c r="L298" s="11" t="s">
        <v>29</v>
      </c>
      <c r="M298" s="11" t="s">
        <v>29</v>
      </c>
      <c r="N298" s="12"/>
      <c r="O298" s="78"/>
      <c r="P298" s="13">
        <v>103.4</v>
      </c>
      <c r="Q298" s="80">
        <v>165.8</v>
      </c>
      <c r="R298" s="13">
        <f t="shared" si="36"/>
        <v>37.614170283786905</v>
      </c>
      <c r="S298" s="72" t="str">
        <f t="shared" si="35"/>
        <v>Obesidad Grado 2</v>
      </c>
      <c r="T298" s="84">
        <v>15</v>
      </c>
      <c r="U298" s="14" t="str">
        <f t="shared" si="37"/>
        <v>Riesgo</v>
      </c>
      <c r="V298" s="11" t="s">
        <v>304</v>
      </c>
      <c r="W298" s="11"/>
      <c r="X298" s="32">
        <v>42747</v>
      </c>
      <c r="Y298" s="14"/>
      <c r="Z298" s="14"/>
    </row>
    <row r="299" spans="1:26" s="10" customFormat="1" x14ac:dyDescent="0.25">
      <c r="A299" s="10" t="s">
        <v>1795</v>
      </c>
      <c r="B299" s="10" t="s">
        <v>1796</v>
      </c>
      <c r="C299" s="65">
        <v>33</v>
      </c>
      <c r="D299" s="65">
        <v>86620270</v>
      </c>
      <c r="E299" s="10" t="s">
        <v>25</v>
      </c>
      <c r="F299" s="69" t="s">
        <v>29</v>
      </c>
      <c r="G299" s="10" t="s">
        <v>29</v>
      </c>
      <c r="H299" s="10" t="s">
        <v>1797</v>
      </c>
      <c r="I299" s="10" t="s">
        <v>25</v>
      </c>
      <c r="J299" s="10" t="s">
        <v>116</v>
      </c>
      <c r="K299" s="10" t="s">
        <v>116</v>
      </c>
      <c r="L299" s="10" t="s">
        <v>29</v>
      </c>
      <c r="M299" s="10" t="s">
        <v>29</v>
      </c>
      <c r="O299" s="66"/>
      <c r="P299" s="65">
        <v>65.400000000000006</v>
      </c>
      <c r="Q299" s="65">
        <v>153.1</v>
      </c>
      <c r="R299" s="65">
        <f t="shared" si="36"/>
        <v>27.901488122029338</v>
      </c>
      <c r="S299" s="69" t="str">
        <f t="shared" si="35"/>
        <v>Sobrepeso</v>
      </c>
      <c r="T299" s="84">
        <v>17</v>
      </c>
      <c r="U299" s="10" t="str">
        <f t="shared" si="37"/>
        <v>Riesgo</v>
      </c>
      <c r="V299" s="10" t="s">
        <v>240</v>
      </c>
      <c r="X299" s="10">
        <v>42949</v>
      </c>
    </row>
    <row r="300" spans="1:26" s="10" customFormat="1" x14ac:dyDescent="0.25">
      <c r="A300" s="10" t="s">
        <v>378</v>
      </c>
      <c r="B300" s="10" t="s">
        <v>119</v>
      </c>
      <c r="C300" s="64">
        <v>35</v>
      </c>
      <c r="D300" s="64">
        <v>88663190</v>
      </c>
      <c r="E300" s="11" t="s">
        <v>25</v>
      </c>
      <c r="F300" s="25" t="s">
        <v>120</v>
      </c>
      <c r="G300" s="10" t="s">
        <v>150</v>
      </c>
      <c r="H300" s="10" t="s">
        <v>151</v>
      </c>
      <c r="I300" s="11" t="s">
        <v>25</v>
      </c>
      <c r="J300" s="11" t="s">
        <v>121</v>
      </c>
      <c r="K300" s="10" t="s">
        <v>121</v>
      </c>
      <c r="L300" s="14" t="s">
        <v>29</v>
      </c>
      <c r="M300" s="14" t="s">
        <v>29</v>
      </c>
      <c r="N300" s="12">
        <v>69</v>
      </c>
      <c r="O300" s="78">
        <v>152</v>
      </c>
      <c r="P300" s="13">
        <v>70</v>
      </c>
      <c r="Q300" s="80">
        <v>153.80000000000001</v>
      </c>
      <c r="R300" s="13">
        <f t="shared" si="36"/>
        <v>29.592752988445298</v>
      </c>
      <c r="S300" s="72" t="str">
        <f t="shared" si="35"/>
        <v>Sobrepeso</v>
      </c>
      <c r="T300" s="84">
        <v>14</v>
      </c>
      <c r="U300" s="14" t="str">
        <f t="shared" si="37"/>
        <v>No riesgo</v>
      </c>
      <c r="V300" s="14"/>
      <c r="W300" s="14"/>
      <c r="X300" s="31"/>
      <c r="Y300" s="14"/>
      <c r="Z300" s="14"/>
    </row>
    <row r="301" spans="1:26" s="10" customFormat="1" x14ac:dyDescent="0.25">
      <c r="A301" s="10" t="s">
        <v>705</v>
      </c>
      <c r="B301" s="10" t="s">
        <v>389</v>
      </c>
      <c r="C301" s="64">
        <v>30</v>
      </c>
      <c r="D301" s="64">
        <v>62740666</v>
      </c>
      <c r="E301" s="11" t="s">
        <v>25</v>
      </c>
      <c r="F301" s="69" t="s">
        <v>29</v>
      </c>
      <c r="G301" s="11" t="s">
        <v>709</v>
      </c>
      <c r="H301" s="10" t="s">
        <v>710</v>
      </c>
      <c r="I301" s="11" t="s">
        <v>25</v>
      </c>
      <c r="J301" s="11" t="s">
        <v>684</v>
      </c>
      <c r="K301" s="10" t="s">
        <v>684</v>
      </c>
      <c r="L301" s="11" t="s">
        <v>29</v>
      </c>
      <c r="M301" s="11" t="s">
        <v>29</v>
      </c>
      <c r="N301" s="12"/>
      <c r="O301" s="78"/>
      <c r="P301" s="13">
        <v>120.9</v>
      </c>
      <c r="Q301" s="80">
        <v>165.5</v>
      </c>
      <c r="R301" s="13">
        <f t="shared" si="36"/>
        <v>44.139794269858797</v>
      </c>
      <c r="S301" s="72" t="str">
        <f t="shared" si="35"/>
        <v>Obesidad Grado 3</v>
      </c>
      <c r="T301" s="84">
        <v>22</v>
      </c>
      <c r="U301" s="14" t="str">
        <f t="shared" si="37"/>
        <v>Riesgo</v>
      </c>
      <c r="V301" s="11" t="s">
        <v>711</v>
      </c>
      <c r="W301" s="11"/>
      <c r="X301" s="32" t="s">
        <v>704</v>
      </c>
      <c r="Y301" s="14"/>
      <c r="Z301" s="14"/>
    </row>
    <row r="302" spans="1:26" s="10" customFormat="1" x14ac:dyDescent="0.25">
      <c r="A302" s="10" t="s">
        <v>221</v>
      </c>
      <c r="B302" s="10" t="s">
        <v>241</v>
      </c>
      <c r="C302" s="64">
        <v>44</v>
      </c>
      <c r="D302" s="64">
        <v>89421750</v>
      </c>
      <c r="E302" s="11" t="s">
        <v>25</v>
      </c>
      <c r="F302" s="25" t="s">
        <v>242</v>
      </c>
      <c r="G302" s="11" t="s">
        <v>243</v>
      </c>
      <c r="H302" s="10" t="s">
        <v>244</v>
      </c>
      <c r="I302" s="11" t="s">
        <v>25</v>
      </c>
      <c r="J302" s="11" t="s">
        <v>158</v>
      </c>
      <c r="K302" s="10" t="s">
        <v>158</v>
      </c>
      <c r="L302" s="11" t="s">
        <v>29</v>
      </c>
      <c r="M302" s="11" t="s">
        <v>29</v>
      </c>
      <c r="N302" s="12"/>
      <c r="O302" s="78"/>
      <c r="P302" s="13">
        <v>63</v>
      </c>
      <c r="Q302" s="80">
        <v>160</v>
      </c>
      <c r="R302" s="13">
        <f t="shared" si="36"/>
        <v>24.609374999999996</v>
      </c>
      <c r="S302" s="72" t="str">
        <f t="shared" si="35"/>
        <v>Peso Normal</v>
      </c>
      <c r="T302" s="84">
        <v>15</v>
      </c>
      <c r="U302" s="14" t="str">
        <f t="shared" si="37"/>
        <v>Riesgo</v>
      </c>
      <c r="V302" s="11" t="s">
        <v>225</v>
      </c>
      <c r="W302" s="11"/>
      <c r="X302" s="32"/>
      <c r="Y302" s="14"/>
      <c r="Z302" s="14"/>
    </row>
    <row r="303" spans="1:26" s="10" customFormat="1" x14ac:dyDescent="0.25">
      <c r="A303" s="10" t="s">
        <v>391</v>
      </c>
      <c r="B303" s="10" t="s">
        <v>180</v>
      </c>
      <c r="C303" s="64">
        <v>58</v>
      </c>
      <c r="D303" s="64">
        <v>88651758</v>
      </c>
      <c r="E303" s="11" t="s">
        <v>25</v>
      </c>
      <c r="F303" s="24" t="s">
        <v>29</v>
      </c>
      <c r="G303" s="10" t="s">
        <v>183</v>
      </c>
      <c r="H303" s="10" t="s">
        <v>185</v>
      </c>
      <c r="I303" s="11" t="s">
        <v>25</v>
      </c>
      <c r="J303" s="11" t="s">
        <v>748</v>
      </c>
      <c r="K303" s="10" t="s">
        <v>752</v>
      </c>
      <c r="L303" s="10" t="s">
        <v>29</v>
      </c>
      <c r="M303" s="10" t="s">
        <v>29</v>
      </c>
      <c r="N303" s="12"/>
      <c r="O303" s="78"/>
      <c r="P303" s="13">
        <v>72.900000000000006</v>
      </c>
      <c r="Q303" s="80">
        <v>152.5</v>
      </c>
      <c r="R303" s="13">
        <f t="shared" si="36"/>
        <v>31.346412254770232</v>
      </c>
      <c r="S303" s="72" t="str">
        <f t="shared" si="35"/>
        <v>Obesidad Grado 1</v>
      </c>
      <c r="T303" s="84">
        <v>14</v>
      </c>
      <c r="U303" s="14" t="str">
        <f t="shared" si="37"/>
        <v>No riesgo</v>
      </c>
      <c r="V303" s="14" t="s">
        <v>184</v>
      </c>
      <c r="W303" s="14"/>
      <c r="X303" s="31"/>
      <c r="Y303" s="14"/>
      <c r="Z303" s="14"/>
    </row>
    <row r="304" spans="1:26" s="10" customFormat="1" x14ac:dyDescent="0.25">
      <c r="A304" s="10" t="s">
        <v>563</v>
      </c>
      <c r="B304" s="10" t="s">
        <v>98</v>
      </c>
      <c r="C304" s="64">
        <v>55</v>
      </c>
      <c r="D304" s="64">
        <v>24588189</v>
      </c>
      <c r="E304" s="11" t="s">
        <v>99</v>
      </c>
      <c r="F304" s="25" t="s">
        <v>100</v>
      </c>
      <c r="G304" s="10" t="s">
        <v>29</v>
      </c>
      <c r="H304" s="10" t="s">
        <v>166</v>
      </c>
      <c r="I304" s="11" t="s">
        <v>25</v>
      </c>
      <c r="J304" s="11" t="s">
        <v>648</v>
      </c>
      <c r="K304" s="10" t="s">
        <v>648</v>
      </c>
      <c r="L304" s="14" t="s">
        <v>29</v>
      </c>
      <c r="M304" s="14" t="s">
        <v>29</v>
      </c>
      <c r="N304" s="14">
        <v>110</v>
      </c>
      <c r="O304" s="78">
        <v>156</v>
      </c>
      <c r="P304" s="13">
        <v>109.8</v>
      </c>
      <c r="Q304" s="80">
        <v>155.1</v>
      </c>
      <c r="R304" s="13">
        <f t="shared" si="36"/>
        <v>45.643479529647685</v>
      </c>
      <c r="S304" s="72" t="str">
        <f t="shared" si="35"/>
        <v>Obesidad Grado 3</v>
      </c>
      <c r="T304" s="84">
        <v>14</v>
      </c>
      <c r="U304" s="14" t="str">
        <f t="shared" si="37"/>
        <v>No riesgo</v>
      </c>
      <c r="V304" s="14"/>
      <c r="W304" s="14"/>
      <c r="X304" s="31"/>
      <c r="Y304" s="14"/>
      <c r="Z304" s="14"/>
    </row>
    <row r="305" spans="1:26" s="10" customFormat="1" x14ac:dyDescent="0.25">
      <c r="A305" s="10" t="s">
        <v>1019</v>
      </c>
      <c r="B305" s="10" t="s">
        <v>1020</v>
      </c>
      <c r="C305" s="64">
        <v>32</v>
      </c>
      <c r="D305" s="64">
        <v>83650506</v>
      </c>
      <c r="E305" s="11" t="s">
        <v>25</v>
      </c>
      <c r="F305" s="25" t="s">
        <v>1021</v>
      </c>
      <c r="G305" s="11" t="s">
        <v>1022</v>
      </c>
      <c r="H305" s="10" t="s">
        <v>1023</v>
      </c>
      <c r="I305" s="11" t="s">
        <v>29</v>
      </c>
      <c r="J305" s="11" t="s">
        <v>684</v>
      </c>
      <c r="K305" s="10" t="s">
        <v>684</v>
      </c>
      <c r="L305" s="11" t="s">
        <v>29</v>
      </c>
      <c r="M305" s="11" t="s">
        <v>29</v>
      </c>
      <c r="N305" s="12"/>
      <c r="O305" s="78"/>
      <c r="P305" s="13">
        <v>55.6</v>
      </c>
      <c r="Q305" s="80">
        <v>164</v>
      </c>
      <c r="R305" s="13">
        <f t="shared" si="36"/>
        <v>20.672218917311127</v>
      </c>
      <c r="S305" s="72" t="str">
        <f t="shared" si="35"/>
        <v>Peso Normal</v>
      </c>
      <c r="T305" s="84">
        <v>15</v>
      </c>
      <c r="U305" s="14" t="str">
        <f t="shared" si="37"/>
        <v>Riesgo</v>
      </c>
      <c r="V305" s="11"/>
      <c r="W305" s="11"/>
      <c r="X305" s="32">
        <v>42747</v>
      </c>
      <c r="Y305" s="14"/>
      <c r="Z305" s="14"/>
    </row>
    <row r="306" spans="1:26" s="10" customFormat="1" x14ac:dyDescent="0.25">
      <c r="A306" s="10" t="s">
        <v>1478</v>
      </c>
      <c r="B306" s="10" t="s">
        <v>1479</v>
      </c>
      <c r="C306" s="64">
        <v>59</v>
      </c>
      <c r="D306" s="64">
        <v>89469044</v>
      </c>
      <c r="E306" s="11" t="s">
        <v>25</v>
      </c>
      <c r="F306" s="69" t="s">
        <v>29</v>
      </c>
      <c r="G306" s="11" t="s">
        <v>1480</v>
      </c>
      <c r="H306" s="10" t="s">
        <v>1858</v>
      </c>
      <c r="I306" s="11" t="s">
        <v>25</v>
      </c>
      <c r="J306" s="11" t="s">
        <v>684</v>
      </c>
      <c r="K306" s="10" t="s">
        <v>1481</v>
      </c>
      <c r="L306" s="11" t="s">
        <v>29</v>
      </c>
      <c r="M306" s="11" t="s">
        <v>29</v>
      </c>
      <c r="N306" s="12"/>
      <c r="O306" s="78"/>
      <c r="P306" s="13">
        <v>67.5</v>
      </c>
      <c r="Q306" s="80">
        <v>148</v>
      </c>
      <c r="R306" s="13">
        <f t="shared" si="36"/>
        <v>30.816289262235209</v>
      </c>
      <c r="S306" s="72" t="str">
        <f>+IF(R306&lt;18.5,"Bajo peso",IF(R306&lt;=24.9,"Peso Normal",IF(R306&lt;=29.9,"Sobrepeso",IF(R306&lt;=34.9,"Obesidad Grado I",IF(R306&lt;=39.9,"Obesidad Grado II",IF(R306&gt;=40,"Obesidad Grado 3","Nunca se da el caso"))))))</f>
        <v>Obesidad Grado I</v>
      </c>
      <c r="T306" s="84">
        <v>14</v>
      </c>
      <c r="U306" s="14" t="str">
        <f t="shared" si="37"/>
        <v>No riesgo</v>
      </c>
      <c r="V306" s="11" t="s">
        <v>1482</v>
      </c>
      <c r="W306" s="11"/>
      <c r="X306" s="32" t="s">
        <v>1477</v>
      </c>
      <c r="Y306" s="14"/>
      <c r="Z306" s="14"/>
    </row>
    <row r="307" spans="1:26" s="10" customFormat="1" x14ac:dyDescent="0.25">
      <c r="A307" s="10" t="s">
        <v>1099</v>
      </c>
      <c r="B307" s="10" t="s">
        <v>1100</v>
      </c>
      <c r="C307" s="64">
        <v>50</v>
      </c>
      <c r="D307" s="64">
        <v>83513913</v>
      </c>
      <c r="E307" s="11" t="s">
        <v>25</v>
      </c>
      <c r="F307" s="25" t="s">
        <v>1101</v>
      </c>
      <c r="G307" s="11" t="s">
        <v>1102</v>
      </c>
      <c r="H307" s="10" t="s">
        <v>1103</v>
      </c>
      <c r="I307" s="11" t="s">
        <v>25</v>
      </c>
      <c r="J307" s="11" t="s">
        <v>44</v>
      </c>
      <c r="K307" s="10" t="s">
        <v>679</v>
      </c>
      <c r="L307" s="11" t="s">
        <v>29</v>
      </c>
      <c r="M307" s="11" t="s">
        <v>29</v>
      </c>
      <c r="N307" s="12"/>
      <c r="O307" s="78"/>
      <c r="P307" s="13">
        <v>73.7</v>
      </c>
      <c r="Q307" s="80">
        <v>155.30000000000001</v>
      </c>
      <c r="R307" s="13">
        <f t="shared" si="36"/>
        <v>30.557975362062251</v>
      </c>
      <c r="S307" s="72" t="str">
        <f>+IF(R307&lt;18.5,"Bajo peso",IF(R307&lt;=24.9,"Peso Normal",IF(R307&lt;=29.9,"Sobrepeso",IF(R307&lt;=34.9,"Obesidad Grado 1",IF(R307&lt;=39.9,"Obesidad Grado 2",IF(R307&gt;=40,"Obesidad Grado 3","Nunca se da el caso"))))))</f>
        <v>Obesidad Grado 1</v>
      </c>
      <c r="T307" s="84">
        <v>25</v>
      </c>
      <c r="U307" s="14" t="str">
        <f t="shared" si="37"/>
        <v>Riesgo</v>
      </c>
      <c r="V307" s="11" t="s">
        <v>240</v>
      </c>
      <c r="W307" s="11"/>
      <c r="X307" s="32">
        <v>42747</v>
      </c>
      <c r="Y307" s="14"/>
      <c r="Z307" s="14"/>
    </row>
    <row r="308" spans="1:26" s="10" customFormat="1" x14ac:dyDescent="0.25">
      <c r="C308" s="64"/>
      <c r="D308" s="64"/>
      <c r="E308" s="11"/>
      <c r="F308" s="69"/>
      <c r="G308" s="11"/>
      <c r="I308" s="11"/>
      <c r="J308" s="11"/>
      <c r="L308" s="11"/>
      <c r="M308" s="11"/>
      <c r="N308" s="12"/>
      <c r="O308" s="78"/>
      <c r="P308" s="13"/>
      <c r="Q308" s="80"/>
      <c r="R308" s="13" t="e">
        <f t="shared" si="36"/>
        <v>#DIV/0!</v>
      </c>
      <c r="S308" s="72" t="e">
        <f>+IF(R308&lt;18.5,"Bajo peso",IF(R308&lt;=24.9,"Peso Normal",IF(R308&lt;=29.9,"Sobrepeso",IF(R308&lt;=34.9,"Obesidad Grado 1",IF(R308&lt;=39.9,"Obesidad Grado 2",IF(R308&gt;=40,"Obesidad Grado 3","Nunca se da el caso"))))))</f>
        <v>#DIV/0!</v>
      </c>
      <c r="T308" s="84"/>
      <c r="U308" s="14" t="str">
        <f t="shared" si="37"/>
        <v>No riesgo</v>
      </c>
      <c r="V308" s="11"/>
      <c r="W308" s="11"/>
      <c r="X308" s="32"/>
      <c r="Y308" s="14"/>
      <c r="Z308" s="14"/>
    </row>
    <row r="309" spans="1:26" s="10" customFormat="1" x14ac:dyDescent="0.25">
      <c r="C309" s="64"/>
      <c r="D309" s="64"/>
      <c r="E309" s="11"/>
      <c r="F309" s="69"/>
      <c r="G309" s="11"/>
      <c r="I309" s="11"/>
      <c r="J309" s="11"/>
      <c r="L309" s="11"/>
      <c r="M309" s="11"/>
      <c r="N309" s="12"/>
      <c r="O309" s="78"/>
      <c r="P309" s="13"/>
      <c r="Q309" s="80"/>
      <c r="R309" s="13" t="e">
        <f t="shared" si="36"/>
        <v>#DIV/0!</v>
      </c>
      <c r="S309" s="72" t="e">
        <f>+IF(R309&lt;18.5,"Bajo peso",IF(R309&lt;=24.9,"Peso Normal",IF(R309&lt;=29.9,"Sobrepeso",IF(R309&lt;=34.9,"Obesidad Grado 1",IF(R309&lt;=39.9,"Obesidad Grado 2",IF(R309&gt;=40,"Obesidad Grado 3","Nunca se da el caso"))))))</f>
        <v>#DIV/0!</v>
      </c>
      <c r="T309" s="84"/>
      <c r="U309" s="14" t="str">
        <f t="shared" si="37"/>
        <v>No riesgo</v>
      </c>
      <c r="V309" s="11"/>
      <c r="W309" s="11"/>
      <c r="X309" s="32"/>
      <c r="Y309" s="14"/>
      <c r="Z309" s="14"/>
    </row>
  </sheetData>
  <sortState ref="A2:Z307">
    <sortCondition ref="A307"/>
  </sortState>
  <mergeCells count="2">
    <mergeCell ref="A2:A3"/>
    <mergeCell ref="B2:B3"/>
  </mergeCells>
  <hyperlinks>
    <hyperlink ref="F97" r:id="rId1"/>
    <hyperlink ref="F263" r:id="rId2"/>
    <hyperlink ref="F139" r:id="rId3"/>
    <hyperlink ref="F268" r:id="rId4"/>
    <hyperlink ref="F40" r:id="rId5"/>
    <hyperlink ref="F225" r:id="rId6"/>
    <hyperlink ref="F88" r:id="rId7"/>
    <hyperlink ref="F304" r:id="rId8"/>
    <hyperlink ref="F292" r:id="rId9"/>
    <hyperlink ref="F249" r:id="rId10"/>
    <hyperlink ref="F300" r:id="rId11"/>
    <hyperlink ref="F55" r:id="rId12"/>
    <hyperlink ref="F103" r:id="rId13"/>
    <hyperlink ref="F47" r:id="rId14"/>
    <hyperlink ref="F257" r:id="rId15"/>
    <hyperlink ref="F173" r:id="rId16"/>
    <hyperlink ref="F118" r:id="rId17"/>
    <hyperlink ref="F170" r:id="rId18"/>
    <hyperlink ref="F79" r:id="rId19"/>
    <hyperlink ref="F108" r:id="rId20"/>
    <hyperlink ref="F237" r:id="rId21"/>
    <hyperlink ref="F175" r:id="rId22"/>
    <hyperlink ref="F259" r:id="rId23"/>
    <hyperlink ref="F238" r:id="rId24"/>
    <hyperlink ref="F120" r:id="rId25"/>
    <hyperlink ref="F105" r:id="rId26"/>
    <hyperlink ref="F265" r:id="rId27"/>
    <hyperlink ref="F239" r:id="rId28"/>
    <hyperlink ref="F286" r:id="rId29"/>
    <hyperlink ref="F246" r:id="rId30"/>
    <hyperlink ref="F168" r:id="rId31"/>
    <hyperlink ref="F247" r:id="rId32"/>
    <hyperlink ref="F45" r:id="rId33"/>
    <hyperlink ref="F192" r:id="rId34"/>
    <hyperlink ref="F302" r:id="rId35"/>
    <hyperlink ref="F174" r:id="rId36"/>
    <hyperlink ref="F190" r:id="rId37"/>
    <hyperlink ref="F65" r:id="rId38"/>
    <hyperlink ref="F144" r:id="rId39"/>
    <hyperlink ref="F264" r:id="rId40"/>
    <hyperlink ref="F132" r:id="rId41"/>
    <hyperlink ref="F251" r:id="rId42"/>
    <hyperlink ref="F149" r:id="rId43"/>
    <hyperlink ref="F296" r:id="rId44"/>
    <hyperlink ref="F64" r:id="rId45"/>
    <hyperlink ref="F30" r:id="rId46"/>
    <hyperlink ref="F12" r:id="rId47"/>
    <hyperlink ref="F232" r:id="rId48"/>
    <hyperlink ref="F181" r:id="rId49"/>
    <hyperlink ref="F75" r:id="rId50"/>
    <hyperlink ref="F34" r:id="rId51"/>
    <hyperlink ref="F183" r:id="rId52"/>
    <hyperlink ref="F137" r:id="rId53"/>
    <hyperlink ref="F126" r:id="rId54"/>
    <hyperlink ref="F184" r:id="rId55"/>
    <hyperlink ref="F166" r:id="rId56"/>
    <hyperlink ref="F48" r:id="rId57"/>
    <hyperlink ref="F280" r:id="rId58"/>
    <hyperlink ref="F287" r:id="rId59"/>
    <hyperlink ref="F213" r:id="rId60"/>
    <hyperlink ref="F77" r:id="rId61"/>
    <hyperlink ref="F248" r:id="rId62"/>
    <hyperlink ref="F124" r:id="rId63"/>
    <hyperlink ref="F236" r:id="rId64"/>
    <hyperlink ref="F86" r:id="rId65"/>
    <hyperlink ref="F98" r:id="rId66"/>
    <hyperlink ref="F85" r:id="rId67"/>
    <hyperlink ref="F226" r:id="rId68"/>
    <hyperlink ref="F31" r:id="rId69"/>
    <hyperlink ref="F297" r:id="rId70"/>
    <hyperlink ref="F283" r:id="rId71"/>
    <hyperlink ref="F288" r:id="rId72"/>
    <hyperlink ref="F285" r:id="rId73"/>
    <hyperlink ref="F228" r:id="rId74"/>
    <hyperlink ref="F277" r:id="rId75"/>
    <hyperlink ref="F262" r:id="rId76"/>
    <hyperlink ref="F46" r:id="rId77"/>
    <hyperlink ref="F171" r:id="rId78"/>
    <hyperlink ref="F281" r:id="rId79"/>
    <hyperlink ref="F191" r:id="rId80"/>
    <hyperlink ref="F153" r:id="rId81"/>
    <hyperlink ref="F207" r:id="rId82"/>
    <hyperlink ref="F289" r:id="rId83"/>
    <hyperlink ref="F231" r:id="rId84"/>
    <hyperlink ref="F43" r:id="rId85"/>
    <hyperlink ref="F222" r:id="rId86"/>
    <hyperlink ref="F223" r:id="rId87"/>
    <hyperlink ref="F113" r:id="rId88"/>
    <hyperlink ref="F112" r:id="rId89"/>
    <hyperlink ref="F180" r:id="rId90"/>
    <hyperlink ref="F58" r:id="rId91"/>
    <hyperlink ref="F74" r:id="rId92"/>
    <hyperlink ref="F167" r:id="rId93"/>
    <hyperlink ref="F221" r:id="rId94"/>
    <hyperlink ref="F178" r:id="rId95"/>
    <hyperlink ref="F266" r:id="rId96"/>
    <hyperlink ref="F100" r:id="rId97"/>
    <hyperlink ref="F10" r:id="rId98"/>
    <hyperlink ref="F227" r:id="rId99"/>
    <hyperlink ref="F157" r:id="rId100"/>
    <hyperlink ref="F39" r:id="rId101"/>
    <hyperlink ref="F104" r:id="rId102"/>
    <hyperlink ref="F159" r:id="rId103"/>
    <hyperlink ref="F161" r:id="rId104"/>
    <hyperlink ref="F76" r:id="rId105"/>
    <hyperlink ref="F199" r:id="rId106"/>
    <hyperlink ref="G179" r:id="rId107"/>
    <hyperlink ref="F203" r:id="rId108"/>
    <hyperlink ref="F91" r:id="rId109"/>
    <hyperlink ref="F24" r:id="rId110"/>
    <hyperlink ref="F25" r:id="rId111"/>
    <hyperlink ref="F155" r:id="rId112"/>
    <hyperlink ref="F163" r:id="rId113"/>
    <hyperlink ref="F129" r:id="rId114"/>
    <hyperlink ref="F235" r:id="rId115"/>
    <hyperlink ref="F305" r:id="rId116"/>
    <hyperlink ref="F142" r:id="rId117"/>
    <hyperlink ref="F61" r:id="rId118"/>
    <hyperlink ref="F138" r:id="rId119"/>
    <hyperlink ref="F22" r:id="rId120"/>
    <hyperlink ref="F44" r:id="rId121"/>
    <hyperlink ref="F37" r:id="rId122"/>
    <hyperlink ref="F250" r:id="rId123"/>
    <hyperlink ref="F42" r:id="rId124"/>
    <hyperlink ref="F307" r:id="rId125"/>
    <hyperlink ref="F143" r:id="rId126"/>
    <hyperlink ref="F272" r:id="rId127"/>
    <hyperlink ref="F121" r:id="rId128"/>
    <hyperlink ref="F240" r:id="rId129"/>
    <hyperlink ref="F151" r:id="rId130"/>
    <hyperlink ref="F276" r:id="rId131"/>
    <hyperlink ref="F23" r:id="rId132"/>
    <hyperlink ref="F13" r:id="rId133"/>
    <hyperlink ref="F14" r:id="rId134"/>
    <hyperlink ref="F18" r:id="rId135"/>
    <hyperlink ref="F214" r:id="rId136"/>
    <hyperlink ref="F133" r:id="rId137"/>
    <hyperlink ref="F141" r:id="rId138"/>
    <hyperlink ref="F128" r:id="rId139"/>
    <hyperlink ref="F234" r:id="rId140"/>
    <hyperlink ref="F119" r:id="rId141"/>
    <hyperlink ref="F135" r:id="rId142"/>
    <hyperlink ref="F134" r:id="rId143"/>
    <hyperlink ref="F110" r:id="rId144"/>
    <hyperlink ref="F204" r:id="rId145"/>
    <hyperlink ref="F62" r:id="rId146"/>
    <hyperlink ref="F94" r:id="rId147"/>
    <hyperlink ref="F4" r:id="rId148"/>
    <hyperlink ref="F243" r:id="rId149"/>
    <hyperlink ref="F38" r:id="rId150"/>
    <hyperlink ref="F9" r:id="rId151"/>
    <hyperlink ref="F125" r:id="rId152"/>
    <hyperlink ref="F131" r:id="rId153"/>
    <hyperlink ref="F82" r:id="rId154"/>
    <hyperlink ref="F258" r:id="rId155"/>
    <hyperlink ref="F164" r:id="rId156"/>
    <hyperlink ref="F252" r:id="rId157"/>
    <hyperlink ref="F201" r:id="rId158"/>
    <hyperlink ref="F158" r:id="rId159"/>
    <hyperlink ref="F275" r:id="rId160"/>
    <hyperlink ref="F253" r:id="rId161"/>
    <hyperlink ref="F52" r:id="rId162"/>
    <hyperlink ref="F54" r:id="rId163"/>
    <hyperlink ref="F267" r:id="rId164"/>
    <hyperlink ref="F212" r:id="rId165"/>
    <hyperlink ref="F145" r:id="rId166"/>
    <hyperlink ref="F206" r:id="rId167"/>
    <hyperlink ref="F218" r:id="rId168"/>
    <hyperlink ref="F194" r:id="rId169"/>
    <hyperlink ref="F49" r:id="rId170"/>
    <hyperlink ref="F114" r:id="rId171"/>
    <hyperlink ref="F89" r:id="rId172"/>
    <hyperlink ref="F162" r:id="rId173"/>
    <hyperlink ref="F140" r:id="rId174"/>
    <hyperlink ref="F29" r:id="rId175"/>
    <hyperlink ref="F282" r:id="rId176"/>
    <hyperlink ref="F241" r:id="rId177"/>
    <hyperlink ref="F291" r:id="rId178"/>
    <hyperlink ref="F87" r:id="rId179"/>
    <hyperlink ref="F185" r:id="rId180"/>
    <hyperlink ref="F172" r:id="rId181"/>
    <hyperlink ref="F195" r:id="rId182"/>
    <hyperlink ref="F136" r:id="rId183"/>
    <hyperlink ref="F117" r:id="rId184"/>
    <hyperlink ref="F261" r:id="rId185"/>
  </hyperlinks>
  <pageMargins left="0.7" right="0.7" top="0.75" bottom="0.75" header="0.51180555555555496" footer="0.51180555555555496"/>
  <pageSetup firstPageNumber="0" orientation="portrait" r:id="rId186"/>
  <ignoredErrors>
    <ignoredError sqref="U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ADFF"/>
  </sheetPr>
  <dimension ref="A1:Z129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ColWidth="11.5703125" defaultRowHeight="15" x14ac:dyDescent="0.25"/>
  <cols>
    <col min="1" max="1" width="18.140625" customWidth="1"/>
    <col min="2" max="2" width="20" customWidth="1"/>
    <col min="3" max="4" width="11.5703125" style="35"/>
    <col min="5" max="5" width="10.140625" style="35" customWidth="1"/>
    <col min="6" max="6" width="24.7109375" customWidth="1"/>
    <col min="7" max="7" width="20.7109375" customWidth="1"/>
    <col min="8" max="8" width="49.7109375" style="90" customWidth="1"/>
    <col min="9" max="9" width="8.7109375" customWidth="1"/>
    <col min="10" max="10" width="14.85546875" customWidth="1"/>
    <col min="11" max="12" width="10.28515625" customWidth="1"/>
    <col min="13" max="13" width="16.28515625" style="81" customWidth="1"/>
    <col min="14" max="14" width="15.5703125" style="81" customWidth="1"/>
    <col min="15" max="15" width="14.85546875" style="81" customWidth="1"/>
    <col min="16" max="16" width="12.42578125" style="81" customWidth="1"/>
    <col min="17" max="17" width="11.5703125" style="81"/>
    <col min="18" max="18" width="16.7109375" customWidth="1"/>
    <col min="19" max="19" width="19" style="34" customWidth="1"/>
    <col min="22" max="22" width="14.7109375" customWidth="1"/>
    <col min="23" max="23" width="17.85546875" style="114" customWidth="1"/>
  </cols>
  <sheetData>
    <row r="1" spans="1:25" s="4" customFormat="1" x14ac:dyDescent="0.25">
      <c r="A1" s="5" t="s">
        <v>362</v>
      </c>
      <c r="B1" s="5" t="s">
        <v>0</v>
      </c>
      <c r="C1" s="5" t="s">
        <v>1</v>
      </c>
      <c r="D1" s="5" t="s">
        <v>2</v>
      </c>
      <c r="E1" s="5" t="s">
        <v>1867</v>
      </c>
      <c r="F1" s="6" t="s">
        <v>4</v>
      </c>
      <c r="G1" s="5" t="s">
        <v>5</v>
      </c>
      <c r="H1" s="88" t="s">
        <v>6</v>
      </c>
      <c r="I1" s="5" t="s">
        <v>7</v>
      </c>
      <c r="J1" s="6" t="s">
        <v>8</v>
      </c>
      <c r="K1" s="5" t="s">
        <v>9</v>
      </c>
      <c r="L1" s="5" t="s">
        <v>10</v>
      </c>
      <c r="M1" s="103" t="s">
        <v>11</v>
      </c>
      <c r="N1" s="103" t="s">
        <v>12</v>
      </c>
      <c r="O1" s="103" t="s">
        <v>13</v>
      </c>
      <c r="P1" s="103" t="s">
        <v>14</v>
      </c>
      <c r="Q1" s="103" t="s">
        <v>15</v>
      </c>
      <c r="R1" s="8" t="s">
        <v>16</v>
      </c>
      <c r="S1" s="62" t="s">
        <v>17</v>
      </c>
      <c r="T1" s="5" t="s">
        <v>18</v>
      </c>
      <c r="U1" s="5" t="s">
        <v>19</v>
      </c>
      <c r="V1" s="5" t="s">
        <v>20</v>
      </c>
      <c r="W1" s="9" t="s">
        <v>21</v>
      </c>
      <c r="X1" s="5" t="s">
        <v>22</v>
      </c>
      <c r="Y1" s="5" t="s">
        <v>23</v>
      </c>
    </row>
    <row r="2" spans="1:25" s="33" customFormat="1" ht="23.25" x14ac:dyDescent="0.35">
      <c r="A2" s="122" t="s">
        <v>1282</v>
      </c>
      <c r="B2" s="122"/>
      <c r="C2" s="122"/>
      <c r="D2" s="36">
        <f>COUNTA(A6:A41)</f>
        <v>36</v>
      </c>
      <c r="E2" s="37"/>
      <c r="H2" s="89"/>
      <c r="M2" s="104"/>
      <c r="N2" s="104"/>
      <c r="O2" s="104"/>
      <c r="P2" s="104"/>
      <c r="Q2" s="104"/>
      <c r="S2" s="107"/>
      <c r="W2" s="109"/>
    </row>
    <row r="3" spans="1:25" s="33" customFormat="1" ht="23.25" x14ac:dyDescent="0.35">
      <c r="A3" s="122" t="s">
        <v>1283</v>
      </c>
      <c r="B3" s="122"/>
      <c r="C3" s="122"/>
      <c r="D3" s="36">
        <f>COUNTA(A42:A127)</f>
        <v>86</v>
      </c>
      <c r="E3" s="37"/>
      <c r="H3" s="89"/>
      <c r="M3" s="104"/>
      <c r="N3" s="104"/>
      <c r="O3" s="104"/>
      <c r="P3" s="104"/>
      <c r="Q3" s="104"/>
      <c r="S3" s="107"/>
      <c r="W3" s="109"/>
    </row>
    <row r="4" spans="1:25" s="33" customFormat="1" ht="23.25" x14ac:dyDescent="0.35">
      <c r="A4" s="122" t="s">
        <v>1281</v>
      </c>
      <c r="B4" s="122"/>
      <c r="C4" s="122"/>
      <c r="D4" s="36">
        <f>D2+D3</f>
        <v>122</v>
      </c>
      <c r="E4" s="37"/>
      <c r="H4" s="89"/>
      <c r="M4" s="104"/>
      <c r="N4" s="104"/>
      <c r="O4" s="104"/>
      <c r="P4" s="104"/>
      <c r="Q4" s="104"/>
      <c r="S4" s="107"/>
      <c r="W4" s="109"/>
    </row>
    <row r="6" spans="1:25" s="101" customFormat="1" x14ac:dyDescent="0.25">
      <c r="A6" s="101" t="s">
        <v>1437</v>
      </c>
      <c r="B6" s="101" t="s">
        <v>945</v>
      </c>
      <c r="C6" s="101" t="s">
        <v>1438</v>
      </c>
      <c r="D6" s="101" t="s">
        <v>1439</v>
      </c>
      <c r="H6" s="101" t="s">
        <v>75</v>
      </c>
      <c r="L6" s="101" t="s">
        <v>29</v>
      </c>
      <c r="M6" s="105"/>
      <c r="N6" s="105"/>
      <c r="O6" s="105"/>
      <c r="P6" s="105"/>
      <c r="Q6" s="105"/>
      <c r="S6" s="108"/>
      <c r="W6" s="110"/>
    </row>
    <row r="7" spans="1:25" s="101" customFormat="1" x14ac:dyDescent="0.25">
      <c r="A7" s="101" t="s">
        <v>1359</v>
      </c>
      <c r="B7" s="101" t="s">
        <v>1360</v>
      </c>
      <c r="C7" s="101">
        <v>67</v>
      </c>
      <c r="D7" s="101">
        <v>83358816</v>
      </c>
      <c r="H7" s="101" t="s">
        <v>1361</v>
      </c>
      <c r="M7" s="105"/>
      <c r="N7" s="105"/>
      <c r="O7" s="105"/>
      <c r="P7" s="105"/>
      <c r="Q7" s="105"/>
      <c r="S7" s="108"/>
      <c r="W7" s="110"/>
    </row>
    <row r="8" spans="1:25" s="101" customFormat="1" x14ac:dyDescent="0.25">
      <c r="A8" s="101" t="s">
        <v>1306</v>
      </c>
      <c r="B8" s="101" t="s">
        <v>1307</v>
      </c>
      <c r="C8" s="101" t="s">
        <v>1308</v>
      </c>
      <c r="D8" s="101" t="s">
        <v>1309</v>
      </c>
      <c r="E8" s="101" t="s">
        <v>1310</v>
      </c>
      <c r="H8" s="101" t="s">
        <v>461</v>
      </c>
      <c r="M8" s="105"/>
      <c r="N8" s="105"/>
      <c r="O8" s="105"/>
      <c r="P8" s="105"/>
      <c r="Q8" s="105"/>
      <c r="S8" s="108"/>
      <c r="W8" s="110"/>
    </row>
    <row r="9" spans="1:25" s="101" customFormat="1" x14ac:dyDescent="0.25">
      <c r="A9" s="101" t="s">
        <v>1298</v>
      </c>
      <c r="B9" s="101" t="s">
        <v>1299</v>
      </c>
      <c r="C9" s="101">
        <v>62</v>
      </c>
      <c r="D9" s="101">
        <v>24311608</v>
      </c>
      <c r="H9" s="101" t="s">
        <v>1300</v>
      </c>
      <c r="M9" s="105"/>
      <c r="N9" s="105"/>
      <c r="O9" s="105"/>
      <c r="P9" s="105"/>
      <c r="Q9" s="105"/>
      <c r="S9" s="108"/>
      <c r="W9" s="110"/>
    </row>
    <row r="10" spans="1:25" s="101" customFormat="1" x14ac:dyDescent="0.25">
      <c r="A10" s="101" t="s">
        <v>1048</v>
      </c>
      <c r="B10" s="101" t="s">
        <v>1049</v>
      </c>
      <c r="C10" s="101">
        <v>65</v>
      </c>
      <c r="D10" s="101">
        <v>60142425</v>
      </c>
      <c r="E10" s="101" t="s">
        <v>25</v>
      </c>
      <c r="F10" s="101" t="s">
        <v>1056</v>
      </c>
      <c r="G10" s="101" t="s">
        <v>1057</v>
      </c>
      <c r="H10" s="101" t="s">
        <v>1058</v>
      </c>
      <c r="I10" s="101" t="s">
        <v>25</v>
      </c>
      <c r="J10" s="101" t="s">
        <v>748</v>
      </c>
      <c r="K10" s="101" t="s">
        <v>29</v>
      </c>
      <c r="L10" s="101" t="s">
        <v>29</v>
      </c>
      <c r="M10" s="105"/>
      <c r="N10" s="105"/>
      <c r="O10" s="105">
        <v>100.9</v>
      </c>
      <c r="P10" s="105">
        <v>157</v>
      </c>
      <c r="Q10" s="105">
        <f>(O10)/((P10/100)*(P10/100))</f>
        <v>40.934723518195462</v>
      </c>
      <c r="R10" s="101" t="str">
        <f>+IF(Q10&lt;18.5,"Bajo peso",IF(Q10&lt;=24.9,"Peso Normal",IF(Q10&lt;=29.9,"Sobrepeso",IF(Q10&lt;=34.9,"Obesidad Grado 1",IF(Q10&lt;=39.9,"Obesidad Grado 2",IF(Q10&gt;=40,"Obesidad Grado 3","Nunca se da el caso"))))))</f>
        <v>Obesidad Grado 3</v>
      </c>
      <c r="S10" s="108">
        <v>14</v>
      </c>
      <c r="T10" s="101" t="str">
        <f>+IF(S10&gt;14,"Riesgo","No riesgo")</f>
        <v>No riesgo</v>
      </c>
      <c r="V10" s="101" t="s">
        <v>1059</v>
      </c>
      <c r="W10" s="110"/>
    </row>
    <row r="11" spans="1:25" s="101" customFormat="1" x14ac:dyDescent="0.25">
      <c r="A11" s="101" t="s">
        <v>1435</v>
      </c>
      <c r="B11" s="101" t="s">
        <v>1436</v>
      </c>
      <c r="C11" s="101">
        <v>61</v>
      </c>
      <c r="D11" s="101">
        <v>24302324</v>
      </c>
      <c r="E11" s="101">
        <v>83021123</v>
      </c>
      <c r="H11" s="101" t="s">
        <v>791</v>
      </c>
      <c r="K11" s="101" t="s">
        <v>29</v>
      </c>
      <c r="M11" s="105"/>
      <c r="N11" s="105"/>
      <c r="O11" s="105"/>
      <c r="P11" s="105"/>
      <c r="Q11" s="105"/>
      <c r="S11" s="108"/>
      <c r="W11" s="110"/>
    </row>
    <row r="12" spans="1:25" s="101" customFormat="1" x14ac:dyDescent="0.25">
      <c r="A12" s="101" t="s">
        <v>371</v>
      </c>
      <c r="B12" s="101" t="s">
        <v>86</v>
      </c>
      <c r="C12" s="101">
        <v>65</v>
      </c>
      <c r="D12" s="101">
        <v>87826976</v>
      </c>
      <c r="E12" s="101" t="s">
        <v>25</v>
      </c>
      <c r="F12" s="101" t="s">
        <v>29</v>
      </c>
      <c r="G12" s="101" t="s">
        <v>29</v>
      </c>
      <c r="H12" s="101" t="s">
        <v>87</v>
      </c>
      <c r="I12" s="101" t="s">
        <v>25</v>
      </c>
      <c r="J12" s="101" t="s">
        <v>31</v>
      </c>
      <c r="K12" s="101" t="s">
        <v>29</v>
      </c>
      <c r="L12" s="101" t="s">
        <v>25</v>
      </c>
      <c r="M12" s="105">
        <v>70</v>
      </c>
      <c r="N12" s="105">
        <v>160</v>
      </c>
      <c r="O12" s="105"/>
      <c r="P12" s="105"/>
      <c r="Q12" s="105"/>
      <c r="S12" s="108"/>
      <c r="W12" s="110"/>
      <c r="Y12" s="101" t="s">
        <v>88</v>
      </c>
    </row>
    <row r="13" spans="1:25" s="101" customFormat="1" x14ac:dyDescent="0.25">
      <c r="A13" s="101" t="s">
        <v>1311</v>
      </c>
      <c r="B13" s="101" t="s">
        <v>1312</v>
      </c>
      <c r="C13" s="101">
        <v>60</v>
      </c>
      <c r="D13" s="101">
        <v>24380750</v>
      </c>
      <c r="M13" s="105"/>
      <c r="N13" s="105"/>
      <c r="O13" s="105"/>
      <c r="P13" s="105"/>
      <c r="Q13" s="105"/>
      <c r="S13" s="108"/>
      <c r="W13" s="110"/>
    </row>
    <row r="14" spans="1:25" s="101" customFormat="1" x14ac:dyDescent="0.25">
      <c r="A14" s="101" t="s">
        <v>1303</v>
      </c>
      <c r="B14" s="101" t="s">
        <v>1304</v>
      </c>
      <c r="C14" s="101">
        <v>62</v>
      </c>
      <c r="D14" s="101">
        <v>85278242</v>
      </c>
      <c r="H14" s="101" t="s">
        <v>239</v>
      </c>
      <c r="M14" s="105"/>
      <c r="N14" s="105"/>
      <c r="O14" s="105"/>
      <c r="P14" s="105"/>
      <c r="Q14" s="105"/>
      <c r="S14" s="108"/>
      <c r="W14" s="110"/>
    </row>
    <row r="15" spans="1:25" s="101" customFormat="1" x14ac:dyDescent="0.25">
      <c r="A15" s="101" t="s">
        <v>1063</v>
      </c>
      <c r="B15" s="101" t="s">
        <v>809</v>
      </c>
      <c r="C15" s="101">
        <v>64</v>
      </c>
      <c r="D15" s="101">
        <v>24301141</v>
      </c>
      <c r="E15" s="101">
        <v>88718345</v>
      </c>
      <c r="F15" s="101" t="s">
        <v>1065</v>
      </c>
      <c r="G15" s="101" t="s">
        <v>29</v>
      </c>
      <c r="H15" s="101" t="s">
        <v>1066</v>
      </c>
      <c r="I15" s="101" t="s">
        <v>29</v>
      </c>
      <c r="J15" s="101" t="s">
        <v>748</v>
      </c>
      <c r="K15" s="101" t="s">
        <v>29</v>
      </c>
      <c r="L15" s="101" t="s">
        <v>29</v>
      </c>
      <c r="M15" s="105"/>
      <c r="N15" s="105"/>
      <c r="O15" s="105">
        <v>67.7</v>
      </c>
      <c r="P15" s="105">
        <v>152</v>
      </c>
      <c r="Q15" s="105">
        <f>(O15)/((P15/100)*(P15/100))</f>
        <v>29.302285318559559</v>
      </c>
      <c r="R15" s="101" t="str">
        <f>+IF(Q15&lt;18.5,"Bajo peso",IF(Q15&lt;=24.9,"Peso Normal",IF(Q15&lt;=29.9,"Sobrepeso",IF(Q15&lt;=34.9,"Obesidad Grado 1",IF(Q15&lt;=39.9,"Obesidad Grado 2",IF(Q15&gt;=40,"Obesidad Grado 3","Nunca se da el caso"))))))</f>
        <v>Sobrepeso</v>
      </c>
      <c r="S15" s="108">
        <v>14</v>
      </c>
      <c r="T15" s="101" t="str">
        <f>+IF(S15&gt;14,"Riesgo","No riesgo")</f>
        <v>No riesgo</v>
      </c>
      <c r="U15" s="101" t="s">
        <v>1059</v>
      </c>
      <c r="W15" s="110"/>
    </row>
    <row r="16" spans="1:25" s="101" customFormat="1" x14ac:dyDescent="0.25">
      <c r="A16" s="101" t="s">
        <v>1294</v>
      </c>
      <c r="B16" s="101" t="s">
        <v>89</v>
      </c>
      <c r="C16" s="101">
        <v>71</v>
      </c>
      <c r="D16" s="101">
        <v>88778497</v>
      </c>
      <c r="E16" s="101" t="s">
        <v>25</v>
      </c>
      <c r="F16" s="101" t="s">
        <v>90</v>
      </c>
      <c r="G16" s="101" t="s">
        <v>1688</v>
      </c>
      <c r="H16" s="101" t="s">
        <v>91</v>
      </c>
      <c r="I16" s="101" t="s">
        <v>25</v>
      </c>
      <c r="J16" s="101" t="s">
        <v>28</v>
      </c>
      <c r="K16" s="101" t="s">
        <v>29</v>
      </c>
      <c r="L16" s="101" t="s">
        <v>29</v>
      </c>
      <c r="M16" s="105">
        <v>62</v>
      </c>
      <c r="N16" s="105">
        <v>154</v>
      </c>
      <c r="O16" s="105"/>
      <c r="P16" s="105"/>
      <c r="Q16" s="105"/>
      <c r="S16" s="108"/>
      <c r="W16" s="110"/>
    </row>
    <row r="17" spans="1:26" s="101" customFormat="1" x14ac:dyDescent="0.25">
      <c r="A17" s="101" t="s">
        <v>1496</v>
      </c>
      <c r="B17" s="101" t="s">
        <v>1497</v>
      </c>
      <c r="C17" s="101">
        <v>61</v>
      </c>
      <c r="D17" s="101">
        <v>83305123</v>
      </c>
      <c r="E17" s="101" t="s">
        <v>25</v>
      </c>
      <c r="F17" s="101" t="s">
        <v>1498</v>
      </c>
      <c r="G17" s="101" t="s">
        <v>1499</v>
      </c>
      <c r="H17" s="101" t="s">
        <v>1868</v>
      </c>
      <c r="I17" s="101" t="s">
        <v>25</v>
      </c>
      <c r="J17" s="101" t="s">
        <v>158</v>
      </c>
      <c r="K17" s="101" t="s">
        <v>29</v>
      </c>
      <c r="L17" s="105" t="s">
        <v>29</v>
      </c>
      <c r="M17" s="102"/>
      <c r="N17" s="105"/>
      <c r="O17" s="105">
        <v>64.7</v>
      </c>
      <c r="P17" s="105">
        <v>153.5</v>
      </c>
      <c r="Q17" s="105">
        <f>(O17)/((P17/100)*(P17/100))</f>
        <v>27.459177285700648</v>
      </c>
      <c r="R17" s="101" t="str">
        <f>+IF(Q17&lt;18.5,"Bajo peso",IF(Q17&lt;=24.9,"Peso Normal",IF(Q17&lt;=29.9,"Sobrepeso",IF(Q17&lt;=34.9,"Obesidad Grado I",IF(Q17&lt;=39.9,"Obesidad Grado II",IF(Q17&gt;=40,"Obesidad Grado 3","Nunca se da el caso"))))))</f>
        <v>Sobrepeso</v>
      </c>
      <c r="S17" s="108">
        <v>17</v>
      </c>
      <c r="T17" s="101" t="str">
        <f>+IF(S17&gt;14,"Riesgo","No riesgo")</f>
        <v>Riesgo</v>
      </c>
      <c r="U17" s="101" t="s">
        <v>128</v>
      </c>
      <c r="W17" s="110" t="s">
        <v>1477</v>
      </c>
    </row>
    <row r="18" spans="1:26" s="101" customFormat="1" x14ac:dyDescent="0.25">
      <c r="A18" s="101" t="s">
        <v>1325</v>
      </c>
      <c r="B18" s="101" t="s">
        <v>1326</v>
      </c>
      <c r="C18" s="101">
        <v>66</v>
      </c>
      <c r="D18" s="101">
        <v>87953875</v>
      </c>
      <c r="H18" s="101" t="s">
        <v>199</v>
      </c>
      <c r="L18" s="101" t="s">
        <v>25</v>
      </c>
      <c r="M18" s="105"/>
      <c r="N18" s="105"/>
      <c r="O18" s="105"/>
      <c r="P18" s="105"/>
      <c r="Q18" s="105"/>
      <c r="S18" s="108"/>
      <c r="W18" s="110"/>
    </row>
    <row r="19" spans="1:26" s="101" customFormat="1" x14ac:dyDescent="0.25">
      <c r="A19" s="101" t="s">
        <v>1289</v>
      </c>
      <c r="B19" s="101" t="s">
        <v>1290</v>
      </c>
      <c r="M19" s="105"/>
      <c r="N19" s="105"/>
      <c r="O19" s="105"/>
      <c r="P19" s="105"/>
      <c r="Q19" s="105"/>
      <c r="S19" s="108"/>
      <c r="W19" s="110"/>
    </row>
    <row r="20" spans="1:26" s="101" customFormat="1" x14ac:dyDescent="0.25">
      <c r="A20" s="101" t="s">
        <v>1291</v>
      </c>
      <c r="B20" s="101" t="s">
        <v>1292</v>
      </c>
      <c r="C20" s="101">
        <v>60</v>
      </c>
      <c r="D20" s="101">
        <v>40806134</v>
      </c>
      <c r="E20" s="101">
        <v>63448744</v>
      </c>
      <c r="H20" s="101" t="s">
        <v>1293</v>
      </c>
      <c r="M20" s="105"/>
      <c r="N20" s="105"/>
      <c r="O20" s="105"/>
      <c r="P20" s="105"/>
      <c r="Q20" s="105"/>
      <c r="S20" s="108"/>
      <c r="W20" s="110"/>
    </row>
    <row r="21" spans="1:26" s="101" customFormat="1" x14ac:dyDescent="0.25">
      <c r="A21" s="101" t="s">
        <v>1319</v>
      </c>
      <c r="B21" s="101" t="s">
        <v>1320</v>
      </c>
      <c r="C21" s="101">
        <v>67</v>
      </c>
      <c r="D21" s="101">
        <v>89849625</v>
      </c>
      <c r="H21" s="101" t="s">
        <v>59</v>
      </c>
      <c r="M21" s="105"/>
      <c r="N21" s="105"/>
      <c r="O21" s="105"/>
      <c r="P21" s="105"/>
      <c r="Q21" s="105"/>
      <c r="S21" s="108"/>
      <c r="W21" s="110"/>
    </row>
    <row r="22" spans="1:26" s="101" customFormat="1" x14ac:dyDescent="0.25">
      <c r="A22" s="101" t="s">
        <v>725</v>
      </c>
      <c r="B22" s="101" t="s">
        <v>723</v>
      </c>
      <c r="C22" s="101">
        <v>60</v>
      </c>
      <c r="D22" s="101">
        <v>24495033</v>
      </c>
      <c r="E22" s="101" t="s">
        <v>29</v>
      </c>
      <c r="F22" s="101" t="s">
        <v>29</v>
      </c>
      <c r="G22" s="101" t="s">
        <v>29</v>
      </c>
      <c r="H22" s="101" t="s">
        <v>726</v>
      </c>
      <c r="I22" s="101" t="s">
        <v>25</v>
      </c>
      <c r="J22" s="101" t="s">
        <v>112</v>
      </c>
      <c r="K22" s="101" t="s">
        <v>29</v>
      </c>
      <c r="L22" s="101" t="s">
        <v>29</v>
      </c>
      <c r="M22" s="105">
        <v>78</v>
      </c>
      <c r="N22" s="105"/>
      <c r="O22" s="105"/>
      <c r="P22" s="105"/>
      <c r="Q22" s="105"/>
      <c r="S22" s="108"/>
      <c r="W22" s="110"/>
    </row>
    <row r="23" spans="1:26" s="101" customFormat="1" x14ac:dyDescent="0.25">
      <c r="A23" s="101" t="s">
        <v>1528</v>
      </c>
      <c r="B23" s="101" t="s">
        <v>1529</v>
      </c>
      <c r="C23" s="101">
        <v>60</v>
      </c>
      <c r="D23" s="101">
        <v>87893714</v>
      </c>
      <c r="H23" s="101" t="s">
        <v>1530</v>
      </c>
      <c r="I23" s="101" t="s">
        <v>25</v>
      </c>
      <c r="J23" s="101" t="s">
        <v>239</v>
      </c>
      <c r="K23" s="101" t="s">
        <v>29</v>
      </c>
      <c r="L23" s="105" t="s">
        <v>29</v>
      </c>
      <c r="M23" s="102"/>
      <c r="N23" s="105"/>
      <c r="O23" s="105">
        <v>77.5</v>
      </c>
      <c r="P23" s="105">
        <v>150.30000000000001</v>
      </c>
      <c r="Q23" s="105">
        <f>(O23)/((P23/100)*(P23/100))</f>
        <v>34.307078900526733</v>
      </c>
      <c r="R23" s="101" t="str">
        <f>+IF(Q23&lt;18.5,"Bajo peso",IF(Q23&lt;=24.9,"Peso Normal",IF(Q23&lt;=29.9,"Sobrepeso",IF(Q23&lt;=34.9,"Obesidad Grado I",IF(Q23&lt;=39.9,"Obesidad Grado II",IF(Q23&gt;=40,"Obesidad Grado 3","Nunca se da el caso"))))))</f>
        <v>Obesidad Grado I</v>
      </c>
      <c r="S23" s="108">
        <v>30</v>
      </c>
      <c r="T23" s="101" t="str">
        <f>+IF(S23&gt;14,"Riesgo","No riesgo")</f>
        <v>Riesgo</v>
      </c>
      <c r="U23" s="101" t="s">
        <v>1524</v>
      </c>
      <c r="W23" s="110" t="s">
        <v>1477</v>
      </c>
    </row>
    <row r="24" spans="1:26" s="101" customFormat="1" x14ac:dyDescent="0.25">
      <c r="A24" s="101" t="s">
        <v>1301</v>
      </c>
      <c r="B24" s="101" t="s">
        <v>1302</v>
      </c>
      <c r="D24" s="101">
        <v>84230313</v>
      </c>
      <c r="H24" s="101" t="s">
        <v>239</v>
      </c>
      <c r="M24" s="105"/>
      <c r="N24" s="105"/>
      <c r="O24" s="105"/>
      <c r="P24" s="105"/>
      <c r="Q24" s="105"/>
      <c r="S24" s="108"/>
      <c r="W24" s="110"/>
    </row>
    <row r="25" spans="1:26" s="101" customFormat="1" x14ac:dyDescent="0.25">
      <c r="A25" s="101" t="s">
        <v>1305</v>
      </c>
      <c r="B25" s="101" t="s">
        <v>834</v>
      </c>
      <c r="C25" s="101">
        <v>60</v>
      </c>
      <c r="D25" s="101">
        <v>70576534</v>
      </c>
      <c r="H25" s="101" t="s">
        <v>239</v>
      </c>
      <c r="M25" s="105"/>
      <c r="N25" s="105"/>
      <c r="O25" s="105"/>
      <c r="P25" s="105"/>
      <c r="Q25" s="105"/>
      <c r="S25" s="108"/>
      <c r="W25" s="110"/>
    </row>
    <row r="26" spans="1:26" s="101" customFormat="1" x14ac:dyDescent="0.25">
      <c r="A26" s="101" t="s">
        <v>51</v>
      </c>
      <c r="B26" s="101" t="s">
        <v>946</v>
      </c>
      <c r="C26" s="101">
        <v>68</v>
      </c>
      <c r="D26" s="101" t="s">
        <v>947</v>
      </c>
      <c r="E26" s="101" t="s">
        <v>29</v>
      </c>
      <c r="F26" s="101" t="s">
        <v>29</v>
      </c>
      <c r="G26" s="101" t="s">
        <v>29</v>
      </c>
      <c r="H26" s="101" t="s">
        <v>122</v>
      </c>
      <c r="K26" s="101" t="s">
        <v>29</v>
      </c>
      <c r="M26" s="105"/>
      <c r="N26" s="105"/>
      <c r="O26" s="105">
        <v>92.4</v>
      </c>
      <c r="P26" s="105">
        <v>154</v>
      </c>
      <c r="Q26" s="105">
        <v>38.961038961038966</v>
      </c>
      <c r="R26" s="101" t="str">
        <f>+IF(Q26&lt;18.5,"Bajo peso",IF(Q26&lt;=24.9,"Peso Normal",IF(Q26&lt;=29.9,"Sobrepeso",IF(Q26&lt;=34.9,"Obesidad Grado 1",IF(Q26&lt;=39.9,"Obesidad Grado 2",IF(Q26&gt;=40,"Obesidad Grado 3","Nunca se da el caso"))))))</f>
        <v>Obesidad Grado 2</v>
      </c>
      <c r="S26" s="108"/>
      <c r="T26" s="101" t="s">
        <v>806</v>
      </c>
      <c r="U26" s="101" t="s">
        <v>304</v>
      </c>
      <c r="W26" s="110"/>
    </row>
    <row r="27" spans="1:26" s="101" customFormat="1" x14ac:dyDescent="0.25">
      <c r="A27" s="101" t="s">
        <v>375</v>
      </c>
      <c r="B27" s="101" t="s">
        <v>101</v>
      </c>
      <c r="C27" s="101">
        <v>61</v>
      </c>
      <c r="D27" s="101">
        <v>86677833</v>
      </c>
      <c r="E27" s="101" t="s">
        <v>25</v>
      </c>
      <c r="F27" s="101" t="s">
        <v>29</v>
      </c>
      <c r="G27" s="101" t="s">
        <v>29</v>
      </c>
      <c r="H27" s="101" t="s">
        <v>102</v>
      </c>
      <c r="I27" s="101" t="s">
        <v>25</v>
      </c>
      <c r="J27" s="101" t="s">
        <v>103</v>
      </c>
      <c r="K27" s="101" t="s">
        <v>29</v>
      </c>
      <c r="L27" s="101" t="s">
        <v>29</v>
      </c>
      <c r="M27" s="105">
        <v>68</v>
      </c>
      <c r="N27" s="105">
        <v>154</v>
      </c>
      <c r="O27" s="105"/>
      <c r="P27" s="105"/>
      <c r="Q27" s="105"/>
      <c r="S27" s="108"/>
      <c r="W27" s="110"/>
    </row>
    <row r="28" spans="1:26" s="101" customFormat="1" x14ac:dyDescent="0.25">
      <c r="A28" s="101" t="s">
        <v>1440</v>
      </c>
      <c r="B28" s="101" t="s">
        <v>1441</v>
      </c>
      <c r="C28" s="101">
        <v>63</v>
      </c>
      <c r="D28" s="101">
        <v>89624632</v>
      </c>
      <c r="H28" s="101" t="s">
        <v>122</v>
      </c>
      <c r="M28" s="105"/>
      <c r="N28" s="105"/>
      <c r="O28" s="105"/>
      <c r="P28" s="105"/>
      <c r="Q28" s="105"/>
      <c r="S28" s="108"/>
      <c r="W28" s="110"/>
    </row>
    <row r="29" spans="1:26" s="101" customFormat="1" x14ac:dyDescent="0.25">
      <c r="A29" s="101" t="s">
        <v>1433</v>
      </c>
      <c r="B29" s="101" t="s">
        <v>1434</v>
      </c>
      <c r="C29" s="101">
        <v>60</v>
      </c>
      <c r="D29" s="101">
        <v>88057901</v>
      </c>
      <c r="M29" s="105"/>
      <c r="N29" s="105"/>
      <c r="O29" s="105"/>
      <c r="P29" s="105"/>
      <c r="Q29" s="105"/>
      <c r="S29" s="108"/>
      <c r="W29" s="110"/>
    </row>
    <row r="30" spans="1:26" s="101" customFormat="1" x14ac:dyDescent="0.25">
      <c r="A30" s="101" t="s">
        <v>722</v>
      </c>
      <c r="B30" s="101" t="s">
        <v>723</v>
      </c>
      <c r="C30" s="101">
        <v>63</v>
      </c>
      <c r="D30" s="101">
        <v>63873413</v>
      </c>
      <c r="E30" s="101" t="s">
        <v>29</v>
      </c>
      <c r="F30" s="101" t="s">
        <v>29</v>
      </c>
      <c r="G30" s="101" t="s">
        <v>29</v>
      </c>
      <c r="H30" s="101" t="s">
        <v>724</v>
      </c>
      <c r="I30" s="101" t="s">
        <v>25</v>
      </c>
      <c r="J30" s="101" t="s">
        <v>251</v>
      </c>
      <c r="K30" s="101" t="s">
        <v>29</v>
      </c>
      <c r="L30" s="101" t="s">
        <v>29</v>
      </c>
      <c r="M30" s="105"/>
      <c r="N30" s="105"/>
      <c r="O30" s="105"/>
      <c r="P30" s="105"/>
      <c r="Q30" s="105"/>
      <c r="S30" s="108"/>
      <c r="W30" s="110"/>
    </row>
    <row r="31" spans="1:26" s="101" customFormat="1" x14ac:dyDescent="0.25">
      <c r="A31" s="101" t="s">
        <v>554</v>
      </c>
      <c r="B31" s="101" t="s">
        <v>416</v>
      </c>
      <c r="C31" s="101">
        <v>62</v>
      </c>
      <c r="D31" s="101">
        <v>87845428</v>
      </c>
      <c r="E31" s="101" t="s">
        <v>25</v>
      </c>
      <c r="F31" s="101" t="s">
        <v>555</v>
      </c>
      <c r="G31" s="101" t="s">
        <v>1689</v>
      </c>
      <c r="H31" s="101" t="s">
        <v>557</v>
      </c>
      <c r="I31" s="101" t="s">
        <v>25</v>
      </c>
      <c r="J31" s="101" t="s">
        <v>748</v>
      </c>
      <c r="K31" s="101" t="s">
        <v>29</v>
      </c>
      <c r="L31" s="105" t="s">
        <v>29</v>
      </c>
      <c r="M31" s="102"/>
      <c r="N31" s="105"/>
      <c r="O31" s="105">
        <v>59</v>
      </c>
      <c r="P31" s="105">
        <v>160.30000000000001</v>
      </c>
      <c r="Q31" s="102">
        <v>22.960691684999539</v>
      </c>
      <c r="R31" s="101" t="str">
        <f>+IF(Q31&lt;18.5,"Bajo peso",IF(Q31&lt;=24.9,"Peso Normal",IF(Q31&lt;=29.9,"Sobrepeso",IF(Q31&lt;=34.9,"Obesidad Grado 1",IF(Q31&lt;=39.9,"Obesidad Grado 2",IF(Q31&gt;=40,"Obesidad Grado 3","Nunca se da el caso"))))))</f>
        <v>Peso Normal</v>
      </c>
      <c r="S31" s="108">
        <v>14</v>
      </c>
      <c r="T31" s="101" t="s">
        <v>806</v>
      </c>
      <c r="U31" s="101" t="s">
        <v>128</v>
      </c>
      <c r="W31" s="110"/>
      <c r="Z31" s="101" t="s">
        <v>63</v>
      </c>
    </row>
    <row r="32" spans="1:26" s="101" customFormat="1" x14ac:dyDescent="0.25">
      <c r="A32" s="101" t="s">
        <v>1280</v>
      </c>
      <c r="B32" s="101" t="s">
        <v>945</v>
      </c>
      <c r="C32" s="101">
        <v>73</v>
      </c>
      <c r="D32" s="101">
        <v>24338951</v>
      </c>
      <c r="J32" s="101" t="s">
        <v>287</v>
      </c>
      <c r="M32" s="105"/>
      <c r="N32" s="105"/>
      <c r="O32" s="105"/>
      <c r="P32" s="105"/>
      <c r="Q32" s="105"/>
      <c r="S32" s="108"/>
      <c r="W32" s="110"/>
    </row>
    <row r="33" spans="1:26" s="101" customFormat="1" x14ac:dyDescent="0.25">
      <c r="A33" s="101" t="s">
        <v>1296</v>
      </c>
      <c r="B33" s="101" t="s">
        <v>470</v>
      </c>
      <c r="C33" s="101">
        <v>61</v>
      </c>
      <c r="D33" s="101">
        <v>84992874</v>
      </c>
      <c r="E33" s="101" t="s">
        <v>25</v>
      </c>
      <c r="F33" s="101" t="s">
        <v>471</v>
      </c>
      <c r="G33" s="101" t="s">
        <v>1690</v>
      </c>
      <c r="H33" s="101" t="s">
        <v>472</v>
      </c>
      <c r="I33" s="101" t="s">
        <v>25</v>
      </c>
      <c r="J33" s="101" t="s">
        <v>473</v>
      </c>
      <c r="K33" s="101" t="s">
        <v>29</v>
      </c>
      <c r="L33" s="101" t="s">
        <v>29</v>
      </c>
      <c r="M33" s="105"/>
      <c r="N33" s="105"/>
      <c r="O33" s="105">
        <v>57</v>
      </c>
      <c r="P33" s="105">
        <v>150</v>
      </c>
      <c r="Q33" s="105">
        <f>(O33)/((P33/100)*(P33/100))</f>
        <v>25.333333333333332</v>
      </c>
      <c r="R33" s="101" t="str">
        <f>+IF(Q33&lt;18.5,"Bajo peso",IF(Q33&lt;=24.9,"Peso Normal",IF(Q33&lt;=29.9,"Sobrepeso",IF(Q33&lt;=34.9,"Obesidad Grado I",IF(Q33&lt;=39.9,"Obesidada Grago II",IF(Q33&gt;=40,"Obesidad Grado 3","Nunca se da el caso"))))))</f>
        <v>Sobrepeso</v>
      </c>
      <c r="S33" s="108" t="str">
        <f>+IF(R33&lt;18.5,"Bajo peso",IF(R33&lt;=24.9,"Peso Normal",IF(R33&lt;=29.9,"Sobrepeso",IF(R33&lt;=34.9,"Obesidad Grado 1",IF(R33&lt;=39.9,"Obesidad Grado 2",IF(R33&gt;=40,"Obesidad Grado 3","Nunca se da el caso"))))))</f>
        <v>Obesidad Grado 3</v>
      </c>
      <c r="T33" s="101" t="str">
        <f>+IF(S33&gt;16,"Riesgo","No riesgo")</f>
        <v>Riesgo</v>
      </c>
      <c r="U33" s="101" t="s">
        <v>304</v>
      </c>
      <c r="W33" s="110" t="s">
        <v>443</v>
      </c>
      <c r="Z33" s="101" t="s">
        <v>390</v>
      </c>
    </row>
    <row r="34" spans="1:26" s="101" customFormat="1" x14ac:dyDescent="0.25">
      <c r="A34" s="101" t="s">
        <v>1323</v>
      </c>
      <c r="B34" s="101" t="s">
        <v>1324</v>
      </c>
      <c r="C34" s="101">
        <v>67</v>
      </c>
      <c r="D34" s="101">
        <v>24485373</v>
      </c>
      <c r="E34" s="101">
        <v>85307705</v>
      </c>
      <c r="H34" s="101" t="s">
        <v>805</v>
      </c>
      <c r="L34" s="101" t="s">
        <v>25</v>
      </c>
      <c r="M34" s="105"/>
      <c r="N34" s="105"/>
      <c r="O34" s="105"/>
      <c r="P34" s="105"/>
      <c r="Q34" s="105"/>
      <c r="S34" s="108"/>
      <c r="W34" s="110"/>
    </row>
    <row r="35" spans="1:26" s="101" customFormat="1" x14ac:dyDescent="0.25">
      <c r="A35" s="101" t="s">
        <v>397</v>
      </c>
      <c r="B35" s="101" t="s">
        <v>40</v>
      </c>
      <c r="C35" s="101">
        <v>65</v>
      </c>
      <c r="D35" s="101">
        <v>24332955</v>
      </c>
      <c r="E35" s="101">
        <v>87808593</v>
      </c>
      <c r="M35" s="105"/>
      <c r="N35" s="105"/>
      <c r="O35" s="105"/>
      <c r="P35" s="105"/>
      <c r="Q35" s="105"/>
      <c r="S35" s="108"/>
      <c r="W35" s="110"/>
    </row>
    <row r="36" spans="1:26" s="101" customFormat="1" x14ac:dyDescent="0.25">
      <c r="A36" s="101" t="s">
        <v>425</v>
      </c>
      <c r="B36" s="101" t="s">
        <v>424</v>
      </c>
      <c r="C36" s="101">
        <v>62</v>
      </c>
      <c r="D36" s="101">
        <v>24407414</v>
      </c>
      <c r="E36" s="101">
        <v>83208868</v>
      </c>
      <c r="M36" s="105"/>
      <c r="N36" s="105"/>
      <c r="O36" s="105"/>
      <c r="P36" s="105"/>
      <c r="Q36" s="105"/>
      <c r="S36" s="108"/>
      <c r="W36" s="110"/>
    </row>
    <row r="37" spans="1:26" s="101" customFormat="1" x14ac:dyDescent="0.25">
      <c r="A37" s="101" t="s">
        <v>728</v>
      </c>
      <c r="B37" s="101" t="s">
        <v>729</v>
      </c>
      <c r="C37" s="101">
        <v>60</v>
      </c>
      <c r="D37" s="101">
        <v>24427937</v>
      </c>
      <c r="E37" s="101" t="s">
        <v>730</v>
      </c>
      <c r="F37" s="101" t="s">
        <v>731</v>
      </c>
      <c r="G37" s="101" t="s">
        <v>732</v>
      </c>
      <c r="H37" s="101" t="s">
        <v>733</v>
      </c>
      <c r="I37" s="101" t="s">
        <v>25</v>
      </c>
      <c r="J37" s="101" t="s">
        <v>50</v>
      </c>
      <c r="K37" s="101" t="s">
        <v>29</v>
      </c>
      <c r="L37" s="101" t="s">
        <v>25</v>
      </c>
      <c r="M37" s="105">
        <v>70</v>
      </c>
      <c r="N37" s="105">
        <v>156</v>
      </c>
      <c r="O37" s="105"/>
      <c r="P37" s="105"/>
      <c r="Q37" s="105"/>
      <c r="S37" s="108"/>
      <c r="W37" s="110"/>
    </row>
    <row r="38" spans="1:26" s="101" customFormat="1" x14ac:dyDescent="0.25">
      <c r="A38" s="101" t="s">
        <v>374</v>
      </c>
      <c r="B38" s="101" t="s">
        <v>96</v>
      </c>
      <c r="C38" s="101">
        <v>64</v>
      </c>
      <c r="D38" s="101">
        <v>24410723</v>
      </c>
      <c r="E38" s="101" t="s">
        <v>29</v>
      </c>
      <c r="F38" s="101" t="s">
        <v>29</v>
      </c>
      <c r="G38" s="101" t="s">
        <v>29</v>
      </c>
      <c r="H38" s="101" t="s">
        <v>97</v>
      </c>
      <c r="I38" s="101" t="s">
        <v>25</v>
      </c>
      <c r="J38" s="101" t="s">
        <v>31</v>
      </c>
      <c r="K38" s="101" t="s">
        <v>29</v>
      </c>
      <c r="L38" s="101" t="s">
        <v>29</v>
      </c>
      <c r="M38" s="105">
        <v>100</v>
      </c>
      <c r="N38" s="105" t="s">
        <v>32</v>
      </c>
      <c r="O38" s="105"/>
      <c r="P38" s="105"/>
      <c r="Q38" s="105"/>
      <c r="S38" s="108"/>
      <c r="W38" s="110"/>
    </row>
    <row r="39" spans="1:26" s="101" customFormat="1" x14ac:dyDescent="0.25">
      <c r="A39" s="101" t="s">
        <v>1297</v>
      </c>
      <c r="B39" s="101" t="s">
        <v>720</v>
      </c>
      <c r="C39" s="101">
        <v>66</v>
      </c>
      <c r="D39" s="101">
        <v>24414342</v>
      </c>
      <c r="E39" s="101" t="s">
        <v>29</v>
      </c>
      <c r="F39" s="101" t="s">
        <v>29</v>
      </c>
      <c r="G39" s="101" t="s">
        <v>29</v>
      </c>
      <c r="H39" s="101" t="s">
        <v>721</v>
      </c>
      <c r="I39" s="101" t="s">
        <v>25</v>
      </c>
      <c r="J39" s="101" t="s">
        <v>31</v>
      </c>
      <c r="K39" s="101" t="s">
        <v>29</v>
      </c>
      <c r="L39" s="101" t="s">
        <v>29</v>
      </c>
      <c r="M39" s="105">
        <v>104</v>
      </c>
      <c r="N39" s="105">
        <v>159</v>
      </c>
      <c r="O39" s="105"/>
      <c r="P39" s="105"/>
      <c r="Q39" s="105"/>
      <c r="S39" s="108"/>
      <c r="W39" s="110"/>
    </row>
    <row r="40" spans="1:26" s="101" customFormat="1" x14ac:dyDescent="0.25">
      <c r="A40" s="101" t="s">
        <v>344</v>
      </c>
      <c r="B40" s="101" t="s">
        <v>321</v>
      </c>
      <c r="C40" s="101">
        <v>65</v>
      </c>
      <c r="D40" s="101" t="s">
        <v>322</v>
      </c>
      <c r="E40" s="101" t="s">
        <v>29</v>
      </c>
      <c r="G40" s="101" t="s">
        <v>29</v>
      </c>
      <c r="H40" s="101" t="s">
        <v>323</v>
      </c>
      <c r="I40" s="101" t="s">
        <v>25</v>
      </c>
      <c r="J40" s="101" t="s">
        <v>224</v>
      </c>
      <c r="K40" s="101" t="s">
        <v>29</v>
      </c>
      <c r="L40" s="101" t="s">
        <v>29</v>
      </c>
      <c r="M40" s="105"/>
      <c r="N40" s="105"/>
      <c r="O40" s="105">
        <v>71.7</v>
      </c>
      <c r="P40" s="105">
        <v>147.80000000000001</v>
      </c>
      <c r="Q40" s="105">
        <f>(O40)/((P40/100)*(P40/100))</f>
        <v>32.822396501874117</v>
      </c>
      <c r="R40" s="101" t="str">
        <f t="shared" ref="R40:R41" si="0">+IF(Q40&lt;18.5,"Bajo peso",IF(Q40&lt;=24.9,"Peso Normal",IF(Q40&lt;=29.9,"Sobrepeso",IF(Q40&lt;=34.9,"Obesidad Grado I",IF(Q40&lt;=39.9,"Obesidada Grago II",IF(Q40&gt;=40,"Obesidad Grado 3","Nunca se da el caso"))))))</f>
        <v>Obesidad Grado I</v>
      </c>
      <c r="S40" s="108"/>
      <c r="U40" s="101" t="s">
        <v>324</v>
      </c>
      <c r="W40" s="110"/>
    </row>
    <row r="41" spans="1:26" s="101" customFormat="1" x14ac:dyDescent="0.25">
      <c r="A41" s="101" t="s">
        <v>1295</v>
      </c>
      <c r="B41" s="101" t="s">
        <v>222</v>
      </c>
      <c r="C41" s="101">
        <v>63</v>
      </c>
      <c r="D41" s="101">
        <v>87800392</v>
      </c>
      <c r="E41" s="101" t="s">
        <v>25</v>
      </c>
      <c r="F41" s="101" t="s">
        <v>227</v>
      </c>
      <c r="G41" s="101" t="s">
        <v>1691</v>
      </c>
      <c r="H41" s="101" t="s">
        <v>223</v>
      </c>
      <c r="I41" s="101" t="s">
        <v>25</v>
      </c>
      <c r="J41" s="101" t="s">
        <v>224</v>
      </c>
      <c r="K41" s="101" t="s">
        <v>29</v>
      </c>
      <c r="L41" s="101" t="s">
        <v>29</v>
      </c>
      <c r="M41" s="105"/>
      <c r="N41" s="105"/>
      <c r="O41" s="105">
        <v>85.5</v>
      </c>
      <c r="P41" s="105">
        <v>161.5</v>
      </c>
      <c r="Q41" s="105">
        <f>(O41)/((P41/100)*(P41/100))</f>
        <v>32.780914223274451</v>
      </c>
      <c r="R41" s="101" t="str">
        <f t="shared" si="0"/>
        <v>Obesidad Grado I</v>
      </c>
      <c r="S41" s="108"/>
      <c r="U41" s="101" t="s">
        <v>225</v>
      </c>
      <c r="W41" s="110"/>
    </row>
    <row r="42" spans="1:26" s="91" customFormat="1" x14ac:dyDescent="0.25">
      <c r="A42" s="91" t="s">
        <v>698</v>
      </c>
      <c r="B42" s="91" t="s">
        <v>61</v>
      </c>
      <c r="C42" s="92"/>
      <c r="D42" s="92"/>
      <c r="E42" s="92"/>
      <c r="F42" s="93"/>
      <c r="G42" s="93"/>
      <c r="H42" s="94"/>
      <c r="I42" s="93"/>
      <c r="J42" s="93"/>
      <c r="K42" s="95" t="s">
        <v>25</v>
      </c>
      <c r="L42" s="93"/>
      <c r="M42" s="106"/>
      <c r="N42" s="106"/>
      <c r="O42" s="106"/>
      <c r="P42" s="106"/>
      <c r="Q42" s="106"/>
      <c r="R42" s="93"/>
      <c r="S42" s="96"/>
      <c r="T42" s="93"/>
      <c r="U42" s="93"/>
      <c r="V42" s="93"/>
      <c r="W42" s="111"/>
      <c r="X42" s="93"/>
      <c r="Y42" s="93"/>
      <c r="Z42" s="93"/>
    </row>
    <row r="43" spans="1:26" s="93" customFormat="1" x14ac:dyDescent="0.25">
      <c r="A43" s="91" t="s">
        <v>1243</v>
      </c>
      <c r="B43" s="91" t="s">
        <v>1244</v>
      </c>
      <c r="C43" s="96">
        <v>38</v>
      </c>
      <c r="D43" s="96">
        <v>87839186</v>
      </c>
      <c r="E43" s="96" t="s">
        <v>25</v>
      </c>
      <c r="F43" s="97" t="s">
        <v>1245</v>
      </c>
      <c r="G43" s="95" t="s">
        <v>1246</v>
      </c>
      <c r="H43" s="98" t="s">
        <v>1247</v>
      </c>
      <c r="I43" s="95" t="s">
        <v>25</v>
      </c>
      <c r="J43" s="95" t="s">
        <v>300</v>
      </c>
      <c r="K43" s="95" t="s">
        <v>29</v>
      </c>
      <c r="L43" s="106" t="s">
        <v>29</v>
      </c>
      <c r="M43" s="106"/>
      <c r="N43" s="106"/>
      <c r="O43" s="106">
        <v>89.1</v>
      </c>
      <c r="P43" s="106">
        <v>153.1</v>
      </c>
      <c r="Q43" s="99">
        <f>(O43)/((P43/100)*(P43/100))</f>
        <v>38.01257785432437</v>
      </c>
      <c r="R43" s="93" t="str">
        <f>+IF(Q43&lt;18.5,"Bajo peso",IF(Q43&lt;=24.9,"Peso Normal",IF(Q43&lt;=29.9,"Sobrepeso",IF(Q43&lt;=34.9,"Obesidad Grado 1",IF(Q43&lt;=39.9,"Obesidad Grado 2",IF(Q43&gt;=40,"Obesidad Grado 3","Nunca se da el caso"))))))</f>
        <v>Obesidad Grado 2</v>
      </c>
      <c r="S43" s="96">
        <v>14</v>
      </c>
      <c r="T43" s="93" t="str">
        <f>+IF(S43&gt;14,"Riesgo","No riesgo")</f>
        <v>No riesgo</v>
      </c>
      <c r="U43" s="95" t="s">
        <v>1248</v>
      </c>
      <c r="V43" s="95"/>
      <c r="W43" s="112">
        <v>42751</v>
      </c>
    </row>
    <row r="44" spans="1:26" s="93" customFormat="1" ht="30" x14ac:dyDescent="0.25">
      <c r="A44" s="91" t="s">
        <v>1140</v>
      </c>
      <c r="B44" s="91" t="s">
        <v>1141</v>
      </c>
      <c r="C44" s="96">
        <v>36</v>
      </c>
      <c r="D44" s="96">
        <v>85014314</v>
      </c>
      <c r="E44" s="96" t="s">
        <v>25</v>
      </c>
      <c r="F44" s="97" t="s">
        <v>1142</v>
      </c>
      <c r="G44" s="95" t="s">
        <v>1143</v>
      </c>
      <c r="H44" s="98" t="s">
        <v>1144</v>
      </c>
      <c r="I44" s="95" t="s">
        <v>25</v>
      </c>
      <c r="J44" s="95" t="s">
        <v>239</v>
      </c>
      <c r="K44" s="95" t="s">
        <v>29</v>
      </c>
      <c r="L44" s="106" t="s">
        <v>29</v>
      </c>
      <c r="M44" s="106"/>
      <c r="N44" s="106"/>
      <c r="O44" s="106">
        <v>87.7</v>
      </c>
      <c r="P44" s="106">
        <v>153.1</v>
      </c>
      <c r="Q44" s="99">
        <f>(O44)/((P44/100)*(P44/100))</f>
        <v>37.4152982920791</v>
      </c>
      <c r="R44" s="93" t="str">
        <f>+IF(Q44&lt;18.5,"Bajo peso",IF(Q44&lt;=24.9,"Peso Normal",IF(Q44&lt;=29.9,"Sobrepeso",IF(Q44&lt;=34.9,"Obesidad Grado 1",IF(Q44&lt;=39.9,"Obesidad Grado 2",IF(Q44&gt;=40,"Obesidad Grado 3","Nunca se da el caso"))))))</f>
        <v>Obesidad Grado 2</v>
      </c>
      <c r="S44" s="96">
        <v>14</v>
      </c>
      <c r="T44" s="93" t="str">
        <f>+IF(S43&gt;14,"Riesgo","No riesgo")</f>
        <v>No riesgo</v>
      </c>
      <c r="U44" s="95" t="s">
        <v>240</v>
      </c>
      <c r="V44" s="95"/>
      <c r="W44" s="112">
        <v>42747</v>
      </c>
    </row>
    <row r="45" spans="1:26" s="93" customFormat="1" ht="30" x14ac:dyDescent="0.25">
      <c r="A45" s="91" t="s">
        <v>1140</v>
      </c>
      <c r="B45" s="91" t="s">
        <v>1145</v>
      </c>
      <c r="C45" s="96">
        <v>31</v>
      </c>
      <c r="D45" s="96">
        <v>60809905</v>
      </c>
      <c r="E45" s="96" t="s">
        <v>25</v>
      </c>
      <c r="F45" s="97" t="s">
        <v>1146</v>
      </c>
      <c r="G45" s="95" t="s">
        <v>1147</v>
      </c>
      <c r="H45" s="98" t="s">
        <v>1144</v>
      </c>
      <c r="I45" s="95" t="s">
        <v>29</v>
      </c>
      <c r="J45" s="95" t="s">
        <v>239</v>
      </c>
      <c r="K45" s="95" t="s">
        <v>29</v>
      </c>
      <c r="L45" s="106" t="s">
        <v>29</v>
      </c>
      <c r="M45" s="106"/>
      <c r="N45" s="106"/>
      <c r="O45" s="106">
        <v>97.4</v>
      </c>
      <c r="P45" s="106">
        <v>163.30000000000001</v>
      </c>
      <c r="Q45" s="99">
        <f>(O45)/((P45/100)*(P45/100))</f>
        <v>36.524694105686869</v>
      </c>
      <c r="R45" s="93" t="str">
        <f>+IF(Q45&lt;18.5,"Bajo peso",IF(Q45&lt;=24.9,"Peso Normal",IF(Q45&lt;=29.9,"Sobrepeso",IF(Q45&lt;=34.9,"Obesidad Grado 1",IF(Q45&lt;=39.9,"Obesidad Grado 2",IF(Q45&gt;=40,"Obesidad Grado 3","Nunca se da el caso"))))))</f>
        <v>Obesidad Grado 2</v>
      </c>
      <c r="S45" s="96">
        <v>14</v>
      </c>
      <c r="T45" s="93" t="str">
        <f>+IF(S45&gt;14,"Riesgo","No riesgo")</f>
        <v>No riesgo</v>
      </c>
      <c r="U45" s="95" t="s">
        <v>240</v>
      </c>
      <c r="V45" s="95"/>
      <c r="W45" s="112">
        <v>42747</v>
      </c>
    </row>
    <row r="46" spans="1:26" s="93" customFormat="1" ht="30" x14ac:dyDescent="0.25">
      <c r="A46" s="91" t="s">
        <v>45</v>
      </c>
      <c r="B46" s="91" t="s">
        <v>33</v>
      </c>
      <c r="C46" s="100">
        <v>41</v>
      </c>
      <c r="D46" s="100">
        <v>61968427</v>
      </c>
      <c r="E46" s="100" t="s">
        <v>25</v>
      </c>
      <c r="F46" s="91" t="s">
        <v>1402</v>
      </c>
      <c r="G46" s="91" t="s">
        <v>1403</v>
      </c>
      <c r="H46" s="98" t="s">
        <v>1404</v>
      </c>
      <c r="I46" s="91" t="s">
        <v>25</v>
      </c>
      <c r="J46" s="91" t="s">
        <v>679</v>
      </c>
      <c r="K46" s="91" t="s">
        <v>29</v>
      </c>
      <c r="L46" s="106" t="s">
        <v>29</v>
      </c>
      <c r="M46" s="106"/>
      <c r="N46" s="106"/>
      <c r="O46" s="106">
        <v>63</v>
      </c>
      <c r="P46" s="106">
        <v>166</v>
      </c>
      <c r="Q46" s="99">
        <v>22.862534475250399</v>
      </c>
      <c r="R46" s="91" t="s">
        <v>807</v>
      </c>
      <c r="S46" s="96">
        <v>20</v>
      </c>
      <c r="T46" s="91" t="s">
        <v>797</v>
      </c>
      <c r="U46" s="91" t="s">
        <v>240</v>
      </c>
      <c r="V46" s="91"/>
      <c r="W46" s="113" t="s">
        <v>1378</v>
      </c>
      <c r="Y46" s="91"/>
      <c r="Z46" s="91"/>
    </row>
    <row r="47" spans="1:26" s="93" customFormat="1" ht="30" x14ac:dyDescent="0.25">
      <c r="A47" s="91" t="s">
        <v>1249</v>
      </c>
      <c r="B47" s="91" t="s">
        <v>104</v>
      </c>
      <c r="C47" s="100">
        <v>43</v>
      </c>
      <c r="D47" s="100">
        <v>89943717</v>
      </c>
      <c r="E47" s="100" t="s">
        <v>25</v>
      </c>
      <c r="F47" s="91" t="s">
        <v>29</v>
      </c>
      <c r="G47" s="91" t="s">
        <v>1250</v>
      </c>
      <c r="H47" s="98" t="s">
        <v>1256</v>
      </c>
      <c r="I47" s="91" t="s">
        <v>25</v>
      </c>
      <c r="J47" s="91" t="s">
        <v>1632</v>
      </c>
      <c r="K47" s="91" t="s">
        <v>29</v>
      </c>
      <c r="L47" s="106" t="s">
        <v>29</v>
      </c>
      <c r="M47" s="106"/>
      <c r="N47" s="106"/>
      <c r="O47" s="106">
        <v>69.900000000000006</v>
      </c>
      <c r="P47" s="106">
        <v>161.30000000000001</v>
      </c>
      <c r="Q47" s="99">
        <f>(O47)/((P47/100)*(P47/100))</f>
        <v>26.866335942968028</v>
      </c>
      <c r="R47" s="91" t="str">
        <f>+IF(Q47&lt;18.5,"Bajo peso",IF(Q47&lt;=24.9,"Peso Normal",IF(Q47&lt;=29.9,"Sobrepeso",IF(Q47&lt;=34.9,"Obesidad Grado I",IF(Q47&lt;=39.9,"Obesidad Grado II",IF(Q47&gt;=40,"Obesidad Grado 3","Nunca se da el caso"))))))</f>
        <v>Sobrepeso</v>
      </c>
      <c r="S47" s="96">
        <v>16</v>
      </c>
      <c r="T47" s="91" t="str">
        <f>+IF(S47&gt;14,"Riesgo","No riesgo")</f>
        <v>Riesgo</v>
      </c>
      <c r="U47" s="91"/>
      <c r="V47" s="91" t="s">
        <v>1260</v>
      </c>
      <c r="W47" s="113"/>
      <c r="Y47" s="91"/>
      <c r="Z47" s="91">
        <v>42751</v>
      </c>
    </row>
    <row r="48" spans="1:26" s="93" customFormat="1" x14ac:dyDescent="0.25">
      <c r="A48" s="91" t="s">
        <v>411</v>
      </c>
      <c r="B48" s="91" t="s">
        <v>1072</v>
      </c>
      <c r="C48" s="96">
        <v>30</v>
      </c>
      <c r="D48" s="96" t="s">
        <v>1073</v>
      </c>
      <c r="E48" s="96" t="s">
        <v>25</v>
      </c>
      <c r="F48" s="97" t="s">
        <v>1074</v>
      </c>
      <c r="G48" s="95" t="s">
        <v>29</v>
      </c>
      <c r="H48" s="98" t="s">
        <v>1075</v>
      </c>
      <c r="I48" s="95" t="s">
        <v>25</v>
      </c>
      <c r="J48" s="95" t="s">
        <v>75</v>
      </c>
      <c r="K48" s="95" t="s">
        <v>29</v>
      </c>
      <c r="L48" s="106" t="s">
        <v>29</v>
      </c>
      <c r="M48" s="106"/>
      <c r="N48" s="106"/>
      <c r="O48" s="106">
        <v>84.5</v>
      </c>
      <c r="P48" s="106">
        <v>169.2</v>
      </c>
      <c r="Q48" s="99">
        <f>(O48)/((P48/100)*(P48/100))</f>
        <v>29.5158973671121</v>
      </c>
      <c r="R48" s="93" t="str">
        <f>+IF(Q48&lt;18.5,"Bajo peso",IF(Q48&lt;=24.9,"Peso Normal",IF(Q48&lt;=29.9,"Sobrepeso",IF(Q48&lt;=34.9,"Obesidad Grado 1",IF(Q48&lt;=39.9,"Obesidad Grado 2",IF(Q48&gt;=40,"Obesidad Grado 3","Nunca se da el caso"))))))</f>
        <v>Sobrepeso</v>
      </c>
      <c r="S48" s="96">
        <v>14</v>
      </c>
      <c r="T48" s="93" t="str">
        <f>+IF(S48&gt;14,"Riesgo","No riesgo")</f>
        <v>No riesgo</v>
      </c>
      <c r="U48" s="95" t="s">
        <v>304</v>
      </c>
      <c r="V48" s="95"/>
      <c r="W48" s="112">
        <v>42747</v>
      </c>
    </row>
    <row r="49" spans="1:26" s="93" customFormat="1" ht="30" x14ac:dyDescent="0.25">
      <c r="A49" s="91" t="s">
        <v>1135</v>
      </c>
      <c r="B49" s="91" t="s">
        <v>1136</v>
      </c>
      <c r="C49" s="96">
        <v>33</v>
      </c>
      <c r="D49" s="96">
        <v>88219797</v>
      </c>
      <c r="E49" s="96" t="s">
        <v>25</v>
      </c>
      <c r="F49" s="97" t="s">
        <v>1137</v>
      </c>
      <c r="G49" s="95" t="s">
        <v>1138</v>
      </c>
      <c r="H49" s="98" t="s">
        <v>1139</v>
      </c>
      <c r="I49" s="95" t="s">
        <v>25</v>
      </c>
      <c r="J49" s="95" t="s">
        <v>239</v>
      </c>
      <c r="K49" s="95" t="s">
        <v>29</v>
      </c>
      <c r="L49" s="106" t="s">
        <v>29</v>
      </c>
      <c r="M49" s="106"/>
      <c r="N49" s="106"/>
      <c r="O49" s="106">
        <v>61.1</v>
      </c>
      <c r="P49" s="106">
        <v>149</v>
      </c>
      <c r="Q49" s="99">
        <f>(O49)/((P49/100)*(P49/100))</f>
        <v>27.52128282509797</v>
      </c>
      <c r="R49" s="93" t="str">
        <f>+IF(Q49&lt;18.5,"Bajo peso",IF(Q49&lt;=24.9,"Peso Normal",IF(Q49&lt;=29.9,"Sobrepeso",IF(Q49&lt;=34.9,"Obesidad Grado 1",IF(Q49&lt;=39.9,"Obesidad Grado 2",IF(Q49&gt;=40,"Obesidad Grado 3","Nunca se da el caso"))))))</f>
        <v>Sobrepeso</v>
      </c>
      <c r="S49" s="96">
        <v>14</v>
      </c>
      <c r="T49" s="93" t="str">
        <f>+IF(S49&gt;14,"Riesgo","No riesgo")</f>
        <v>No riesgo</v>
      </c>
      <c r="U49" s="95" t="s">
        <v>240</v>
      </c>
      <c r="V49" s="95"/>
      <c r="W49" s="112">
        <v>42747</v>
      </c>
    </row>
    <row r="50" spans="1:26" s="93" customFormat="1" x14ac:dyDescent="0.25">
      <c r="A50" s="91" t="s">
        <v>325</v>
      </c>
      <c r="B50" s="91" t="s">
        <v>326</v>
      </c>
      <c r="C50" s="96">
        <v>50</v>
      </c>
      <c r="D50" s="96">
        <v>61830883</v>
      </c>
      <c r="E50" s="96" t="s">
        <v>25</v>
      </c>
      <c r="F50" s="91" t="s">
        <v>29</v>
      </c>
      <c r="G50" s="95" t="s">
        <v>508</v>
      </c>
      <c r="H50" s="98" t="s">
        <v>509</v>
      </c>
      <c r="I50" s="95" t="s">
        <v>25</v>
      </c>
      <c r="J50" s="95" t="s">
        <v>679</v>
      </c>
      <c r="K50" s="95" t="s">
        <v>29</v>
      </c>
      <c r="L50" s="106" t="s">
        <v>29</v>
      </c>
      <c r="M50" s="106"/>
      <c r="N50" s="106"/>
      <c r="O50" s="106">
        <v>73.5</v>
      </c>
      <c r="P50" s="106">
        <v>146.69999999999999</v>
      </c>
      <c r="Q50" s="99">
        <v>34.15286263718648</v>
      </c>
      <c r="R50" s="93" t="str">
        <f>+IF(Q50&lt;18.5,"Bajo peso",IF(Q50&lt;=24.9,"Peso Normal",IF(Q50&lt;=29.9,"Sobrepeso",IF(Q50&lt;=34.9,"Obesidad Grado 1",IF(Q50&lt;=39.9,"Obesidad Grado 2",IF(Q50&gt;=40,"Obesidad Grado 3","Nunca se da el caso"))))))</f>
        <v>Obesidad Grado 1</v>
      </c>
      <c r="S50" s="96">
        <v>14</v>
      </c>
      <c r="T50" s="93" t="s">
        <v>806</v>
      </c>
      <c r="U50" s="95"/>
      <c r="V50" s="95"/>
      <c r="W50" s="112"/>
    </row>
    <row r="51" spans="1:26" s="93" customFormat="1" x14ac:dyDescent="0.25">
      <c r="A51" s="91" t="s">
        <v>1082</v>
      </c>
      <c r="B51" s="91" t="s">
        <v>1083</v>
      </c>
      <c r="C51" s="96">
        <v>56</v>
      </c>
      <c r="D51" s="96">
        <v>61712930</v>
      </c>
      <c r="E51" s="96" t="s">
        <v>25</v>
      </c>
      <c r="F51" s="97" t="s">
        <v>1084</v>
      </c>
      <c r="G51" s="95" t="s">
        <v>1085</v>
      </c>
      <c r="H51" s="98" t="s">
        <v>1086</v>
      </c>
      <c r="I51" s="95" t="s">
        <v>25</v>
      </c>
      <c r="J51" s="95" t="s">
        <v>748</v>
      </c>
      <c r="K51" s="95" t="s">
        <v>29</v>
      </c>
      <c r="L51" s="106" t="s">
        <v>29</v>
      </c>
      <c r="M51" s="106"/>
      <c r="N51" s="106"/>
      <c r="O51" s="106">
        <v>70.8</v>
      </c>
      <c r="P51" s="106">
        <v>156.30000000000001</v>
      </c>
      <c r="Q51" s="99">
        <f>(O51)/((P51/100)*(P51/100))</f>
        <v>28.981129109702163</v>
      </c>
      <c r="R51" s="93" t="str">
        <f>+IF(Q51&lt;18.5,"Bajo peso",IF(Q51&lt;=24.9,"Peso Normal",IF(Q51&lt;=29.9,"Sobrepeso",IF(Q51&lt;=34.9,"Obesidad Grado 1",IF(Q51&lt;=39.9,"Obesidad Grado 2",IF(Q51&gt;=40,"Obesidad Grado 3","Nunca se da el caso"))))))</f>
        <v>Sobrepeso</v>
      </c>
      <c r="S51" s="96">
        <v>14</v>
      </c>
      <c r="T51" s="93" t="str">
        <f>+IF(S51&gt;14,"Riesgo","No riesgo")</f>
        <v>No riesgo</v>
      </c>
      <c r="U51" s="95" t="s">
        <v>1081</v>
      </c>
      <c r="V51" s="95"/>
      <c r="W51" s="112">
        <v>42747</v>
      </c>
    </row>
    <row r="52" spans="1:26" s="93" customFormat="1" x14ac:dyDescent="0.25">
      <c r="A52" s="91" t="s">
        <v>1315</v>
      </c>
      <c r="B52" s="91" t="s">
        <v>1316</v>
      </c>
      <c r="C52" s="100" t="s">
        <v>1317</v>
      </c>
      <c r="D52" s="100" t="s">
        <v>1318</v>
      </c>
      <c r="E52" s="100"/>
      <c r="F52" s="91"/>
      <c r="G52" s="91"/>
      <c r="H52" s="98" t="s">
        <v>975</v>
      </c>
      <c r="I52" s="91"/>
      <c r="J52" s="91"/>
      <c r="K52" s="91" t="s">
        <v>25</v>
      </c>
      <c r="L52" s="106"/>
      <c r="M52" s="106"/>
      <c r="N52" s="106"/>
      <c r="O52" s="106"/>
      <c r="P52" s="106"/>
      <c r="Q52" s="99"/>
      <c r="R52" s="91"/>
      <c r="S52" s="96"/>
      <c r="T52" s="91"/>
      <c r="U52" s="91"/>
      <c r="V52" s="91"/>
      <c r="W52" s="113"/>
      <c r="Y52" s="91"/>
      <c r="Z52" s="91"/>
    </row>
    <row r="53" spans="1:26" s="93" customFormat="1" ht="30" x14ac:dyDescent="0.25">
      <c r="A53" s="91" t="s">
        <v>884</v>
      </c>
      <c r="B53" s="91" t="s">
        <v>885</v>
      </c>
      <c r="C53" s="96">
        <v>32</v>
      </c>
      <c r="D53" s="96">
        <v>85301099</v>
      </c>
      <c r="E53" s="96" t="s">
        <v>25</v>
      </c>
      <c r="F53" s="97" t="s">
        <v>886</v>
      </c>
      <c r="G53" s="95" t="s">
        <v>887</v>
      </c>
      <c r="H53" s="98" t="s">
        <v>888</v>
      </c>
      <c r="I53" s="95" t="s">
        <v>25</v>
      </c>
      <c r="J53" s="91" t="s">
        <v>239</v>
      </c>
      <c r="K53" s="95" t="s">
        <v>29</v>
      </c>
      <c r="L53" s="106" t="s">
        <v>29</v>
      </c>
      <c r="M53" s="106"/>
      <c r="N53" s="106"/>
      <c r="O53" s="106">
        <v>67.5</v>
      </c>
      <c r="P53" s="106">
        <v>161.5</v>
      </c>
      <c r="Q53" s="99">
        <v>25.879669123637722</v>
      </c>
      <c r="R53" s="93" t="str">
        <f t="shared" ref="R53:R58" si="1">+IF(Q53&lt;18.5,"Bajo peso",IF(Q53&lt;=24.9,"Peso Normal",IF(Q53&lt;=29.9,"Sobrepeso",IF(Q53&lt;=34.9,"Obesidad Grado 1",IF(Q53&lt;=39.9,"Obesidad Grado 2",IF(Q53&gt;=40,"Obesidad Grado 3","Nunca se da el caso"))))))</f>
        <v>Sobrepeso</v>
      </c>
      <c r="S53" s="96">
        <v>14</v>
      </c>
      <c r="T53" s="93" t="s">
        <v>806</v>
      </c>
      <c r="U53" s="95" t="s">
        <v>128</v>
      </c>
      <c r="V53" s="95"/>
      <c r="W53" s="112">
        <v>42856</v>
      </c>
    </row>
    <row r="54" spans="1:26" s="93" customFormat="1" x14ac:dyDescent="0.25">
      <c r="A54" s="91" t="s">
        <v>820</v>
      </c>
      <c r="B54" s="91" t="s">
        <v>821</v>
      </c>
      <c r="C54" s="96">
        <v>38</v>
      </c>
      <c r="D54" s="96">
        <v>87853189</v>
      </c>
      <c r="E54" s="96" t="s">
        <v>25</v>
      </c>
      <c r="H54" s="94"/>
      <c r="L54" s="106"/>
      <c r="M54" s="106"/>
      <c r="N54" s="106"/>
      <c r="O54" s="106"/>
      <c r="P54" s="106"/>
      <c r="Q54" s="99"/>
      <c r="R54" s="93" t="str">
        <f t="shared" si="1"/>
        <v>Bajo peso</v>
      </c>
      <c r="S54" s="96"/>
      <c r="W54" s="111"/>
    </row>
    <row r="55" spans="1:26" s="93" customFormat="1" x14ac:dyDescent="0.25">
      <c r="A55" s="91" t="s">
        <v>162</v>
      </c>
      <c r="B55" s="91" t="s">
        <v>372</v>
      </c>
      <c r="C55" s="96">
        <v>59</v>
      </c>
      <c r="D55" s="96">
        <v>88694388</v>
      </c>
      <c r="E55" s="96" t="s">
        <v>25</v>
      </c>
      <c r="F55" s="97" t="s">
        <v>92</v>
      </c>
      <c r="G55" s="91" t="s">
        <v>512</v>
      </c>
      <c r="H55" s="98" t="s">
        <v>513</v>
      </c>
      <c r="I55" s="95" t="s">
        <v>25</v>
      </c>
      <c r="J55" s="95" t="s">
        <v>46</v>
      </c>
      <c r="K55" s="95" t="s">
        <v>29</v>
      </c>
      <c r="L55" s="106" t="s">
        <v>25</v>
      </c>
      <c r="M55" s="106">
        <v>79.599999999999994</v>
      </c>
      <c r="N55" s="106">
        <v>164</v>
      </c>
      <c r="O55" s="106">
        <v>77.5</v>
      </c>
      <c r="P55" s="106">
        <v>162.9</v>
      </c>
      <c r="Q55" s="99">
        <v>29.205156236280644</v>
      </c>
      <c r="R55" s="93" t="str">
        <f t="shared" si="1"/>
        <v>Sobrepeso</v>
      </c>
      <c r="S55" s="96">
        <v>26</v>
      </c>
      <c r="T55" s="93" t="s">
        <v>797</v>
      </c>
      <c r="W55" s="111"/>
    </row>
    <row r="56" spans="1:26" s="93" customFormat="1" x14ac:dyDescent="0.25">
      <c r="A56" s="91" t="s">
        <v>1093</v>
      </c>
      <c r="B56" s="91" t="s">
        <v>1094</v>
      </c>
      <c r="C56" s="96">
        <v>47</v>
      </c>
      <c r="D56" s="96" t="s">
        <v>1095</v>
      </c>
      <c r="E56" s="96" t="s">
        <v>25</v>
      </c>
      <c r="F56" s="97" t="s">
        <v>1096</v>
      </c>
      <c r="G56" s="95" t="s">
        <v>1097</v>
      </c>
      <c r="H56" s="98" t="s">
        <v>1098</v>
      </c>
      <c r="I56" s="95" t="s">
        <v>25</v>
      </c>
      <c r="J56" s="95" t="s">
        <v>239</v>
      </c>
      <c r="K56" s="95" t="s">
        <v>29</v>
      </c>
      <c r="L56" s="106" t="s">
        <v>29</v>
      </c>
      <c r="M56" s="106"/>
      <c r="N56" s="106"/>
      <c r="O56" s="106">
        <v>74.3</v>
      </c>
      <c r="P56" s="106">
        <v>157.19999999999999</v>
      </c>
      <c r="Q56" s="99">
        <f>(O56)/((P56/100)*(P56/100))</f>
        <v>30.06655918782252</v>
      </c>
      <c r="R56" s="93" t="str">
        <f t="shared" si="1"/>
        <v>Obesidad Grado 1</v>
      </c>
      <c r="S56" s="96">
        <v>14</v>
      </c>
      <c r="T56" s="93" t="str">
        <f>+IF(S56&gt;14,"Riesgo","No riesgo")</f>
        <v>No riesgo</v>
      </c>
      <c r="U56" s="95" t="s">
        <v>304</v>
      </c>
      <c r="V56" s="95"/>
      <c r="W56" s="112">
        <v>42747</v>
      </c>
    </row>
    <row r="57" spans="1:26" s="93" customFormat="1" ht="30" x14ac:dyDescent="0.25">
      <c r="A57" s="91" t="s">
        <v>1076</v>
      </c>
      <c r="B57" s="91" t="s">
        <v>1077</v>
      </c>
      <c r="C57" s="96">
        <v>43</v>
      </c>
      <c r="D57" s="96">
        <v>88792068</v>
      </c>
      <c r="E57" s="96" t="s">
        <v>25</v>
      </c>
      <c r="F57" s="97" t="s">
        <v>1078</v>
      </c>
      <c r="G57" s="95" t="s">
        <v>1079</v>
      </c>
      <c r="H57" s="98" t="s">
        <v>1080</v>
      </c>
      <c r="I57" s="95" t="s">
        <v>25</v>
      </c>
      <c r="J57" s="95" t="s">
        <v>46</v>
      </c>
      <c r="K57" s="95" t="s">
        <v>29</v>
      </c>
      <c r="L57" s="106" t="s">
        <v>29</v>
      </c>
      <c r="M57" s="106"/>
      <c r="N57" s="106"/>
      <c r="O57" s="106">
        <v>77.8</v>
      </c>
      <c r="P57" s="106">
        <v>160</v>
      </c>
      <c r="Q57" s="99">
        <f>(O57)/((P57/100)*(P57/100))</f>
        <v>30.390624999999993</v>
      </c>
      <c r="R57" s="93" t="str">
        <f t="shared" si="1"/>
        <v>Obesidad Grado 1</v>
      </c>
      <c r="S57" s="96">
        <v>14</v>
      </c>
      <c r="T57" s="93" t="str">
        <f>+IF(S57&gt;14,"Riesgo","No riesgo")</f>
        <v>No riesgo</v>
      </c>
      <c r="U57" s="95" t="s">
        <v>1081</v>
      </c>
      <c r="V57" s="95"/>
      <c r="W57" s="112">
        <v>42747</v>
      </c>
    </row>
    <row r="58" spans="1:26" s="93" customFormat="1" ht="45" x14ac:dyDescent="0.25">
      <c r="A58" s="91" t="s">
        <v>405</v>
      </c>
      <c r="B58" s="91" t="s">
        <v>234</v>
      </c>
      <c r="C58" s="96">
        <v>31</v>
      </c>
      <c r="D58" s="96">
        <v>89120361</v>
      </c>
      <c r="E58" s="96" t="s">
        <v>25</v>
      </c>
      <c r="F58" s="97" t="s">
        <v>235</v>
      </c>
      <c r="G58" s="95" t="s">
        <v>514</v>
      </c>
      <c r="H58" s="98" t="s">
        <v>515</v>
      </c>
      <c r="I58" s="95" t="s">
        <v>25</v>
      </c>
      <c r="J58" s="95" t="s">
        <v>66</v>
      </c>
      <c r="K58" s="95" t="s">
        <v>29</v>
      </c>
      <c r="L58" s="106" t="s">
        <v>29</v>
      </c>
      <c r="M58" s="106"/>
      <c r="N58" s="106"/>
      <c r="O58" s="106">
        <v>85.4</v>
      </c>
      <c r="P58" s="106">
        <v>152.69999999999999</v>
      </c>
      <c r="Q58" s="99">
        <v>36.625182429004404</v>
      </c>
      <c r="R58" s="93" t="str">
        <f t="shared" si="1"/>
        <v>Obesidad Grado 2</v>
      </c>
      <c r="S58" s="96">
        <v>14</v>
      </c>
      <c r="T58" s="93" t="s">
        <v>806</v>
      </c>
      <c r="U58" s="95" t="s">
        <v>236</v>
      </c>
      <c r="V58" s="95"/>
      <c r="W58" s="112"/>
    </row>
    <row r="59" spans="1:26" s="93" customFormat="1" x14ac:dyDescent="0.25">
      <c r="A59" s="91" t="s">
        <v>1321</v>
      </c>
      <c r="B59" s="91" t="s">
        <v>1322</v>
      </c>
      <c r="C59" s="96"/>
      <c r="D59" s="96">
        <v>88826163</v>
      </c>
      <c r="E59" s="96"/>
      <c r="F59" s="97"/>
      <c r="G59" s="95"/>
      <c r="H59" s="98"/>
      <c r="I59" s="95"/>
      <c r="J59" s="95"/>
      <c r="K59" s="95" t="s">
        <v>25</v>
      </c>
      <c r="L59" s="106"/>
      <c r="M59" s="106"/>
      <c r="N59" s="106"/>
      <c r="O59" s="106"/>
      <c r="P59" s="106"/>
      <c r="Q59" s="99"/>
      <c r="S59" s="96"/>
      <c r="U59" s="95"/>
      <c r="V59" s="95"/>
      <c r="W59" s="112"/>
    </row>
    <row r="60" spans="1:26" s="93" customFormat="1" x14ac:dyDescent="0.25">
      <c r="A60" s="91" t="s">
        <v>1313</v>
      </c>
      <c r="B60" s="91" t="s">
        <v>1314</v>
      </c>
      <c r="C60" s="96">
        <v>60</v>
      </c>
      <c r="D60" s="96">
        <v>24439670</v>
      </c>
      <c r="E60" s="96">
        <v>83870949</v>
      </c>
      <c r="F60" s="97"/>
      <c r="G60" s="95"/>
      <c r="H60" s="98" t="s">
        <v>914</v>
      </c>
      <c r="I60" s="95"/>
      <c r="J60" s="95"/>
      <c r="K60" s="95"/>
      <c r="L60" s="106"/>
      <c r="M60" s="106"/>
      <c r="N60" s="106"/>
      <c r="O60" s="106"/>
      <c r="P60" s="106"/>
      <c r="Q60" s="99"/>
      <c r="S60" s="96"/>
      <c r="U60" s="95"/>
      <c r="V60" s="95"/>
      <c r="W60" s="112"/>
    </row>
    <row r="61" spans="1:26" s="93" customFormat="1" x14ac:dyDescent="0.25">
      <c r="A61" s="91" t="s">
        <v>1182</v>
      </c>
      <c r="B61" s="91" t="s">
        <v>1183</v>
      </c>
      <c r="C61" s="96">
        <v>58</v>
      </c>
      <c r="D61" s="96">
        <v>24301002</v>
      </c>
      <c r="E61" s="96">
        <v>85424839</v>
      </c>
      <c r="F61" s="97" t="s">
        <v>1184</v>
      </c>
      <c r="H61" s="94"/>
      <c r="J61" s="91" t="s">
        <v>59</v>
      </c>
      <c r="L61" s="106"/>
      <c r="M61" s="106"/>
      <c r="N61" s="106">
        <v>73.599999999999994</v>
      </c>
      <c r="O61" s="106">
        <v>153</v>
      </c>
      <c r="P61" s="106">
        <f>(N61)/((O61/100)*(O61/100))</f>
        <v>31.440898799606988</v>
      </c>
      <c r="Q61" s="99" t="str">
        <f>+IF(P61&lt;18.5,"Bajo peso",IF(P61&lt;=24.9,"Peso Normal",IF(P61&lt;=29.9,"Sobrepeso",IF(P61&lt;=34.9,"Obesidad Grado I",IF(P61&lt;=39.9,"Obesidad Grado II",IF(P61&gt;=40,"Obesidad Grado 3","Nunca se da el caso"))))))</f>
        <v>Obesidad Grado I</v>
      </c>
      <c r="R61" s="93" t="str">
        <f t="shared" ref="R61:R68" si="2">+IF(Q61&lt;18.5,"Bajo peso",IF(Q61&lt;=24.9,"Peso Normal",IF(Q61&lt;=29.9,"Sobrepeso",IF(Q61&lt;=34.9,"Obesidad Grado 1",IF(Q61&lt;=39.9,"Obesidad Grado 2",IF(Q61&gt;=40,"Obesidad Grado 3","Nunca se da el caso"))))))</f>
        <v>Obesidad Grado 3</v>
      </c>
      <c r="S61" s="96"/>
      <c r="W61" s="111"/>
      <c r="Z61" s="93" t="s">
        <v>1037</v>
      </c>
    </row>
    <row r="62" spans="1:26" s="93" customFormat="1" ht="30" x14ac:dyDescent="0.25">
      <c r="A62" s="91" t="s">
        <v>1557</v>
      </c>
      <c r="B62" s="91" t="s">
        <v>1558</v>
      </c>
      <c r="C62" s="100">
        <v>34</v>
      </c>
      <c r="D62" s="100">
        <v>86388784</v>
      </c>
      <c r="E62" s="100" t="s">
        <v>25</v>
      </c>
      <c r="F62" s="91" t="s">
        <v>29</v>
      </c>
      <c r="G62" s="91" t="s">
        <v>29</v>
      </c>
      <c r="H62" s="98" t="s">
        <v>1559</v>
      </c>
      <c r="I62" s="91" t="s">
        <v>25</v>
      </c>
      <c r="J62" s="91" t="s">
        <v>300</v>
      </c>
      <c r="K62" s="91" t="s">
        <v>29</v>
      </c>
      <c r="L62" s="106" t="s">
        <v>29</v>
      </c>
      <c r="M62" s="106"/>
      <c r="N62" s="106"/>
      <c r="O62" s="106">
        <v>59.4</v>
      </c>
      <c r="P62" s="106">
        <v>156.1</v>
      </c>
      <c r="Q62" s="99">
        <f>(O62)/((P62/100)*(P62/100))</f>
        <v>24.377021415254351</v>
      </c>
      <c r="R62" s="91" t="str">
        <f t="shared" si="2"/>
        <v>Peso Normal</v>
      </c>
      <c r="S62" s="96">
        <v>17</v>
      </c>
      <c r="T62" s="91" t="str">
        <f>+IF(S62&gt;14,"Riesgo","No riesgo")</f>
        <v>Riesgo</v>
      </c>
      <c r="U62" s="91" t="s">
        <v>1548</v>
      </c>
      <c r="V62" s="91"/>
      <c r="W62" s="113" t="s">
        <v>1535</v>
      </c>
      <c r="Y62" s="91"/>
      <c r="Z62" s="91"/>
    </row>
    <row r="63" spans="1:26" s="93" customFormat="1" x14ac:dyDescent="0.25">
      <c r="A63" s="91" t="s">
        <v>1054</v>
      </c>
      <c r="B63" s="91" t="s">
        <v>1055</v>
      </c>
      <c r="C63" s="96">
        <v>52</v>
      </c>
      <c r="D63" s="96">
        <v>62816977</v>
      </c>
      <c r="E63" s="96" t="s">
        <v>25</v>
      </c>
      <c r="F63" s="91" t="s">
        <v>29</v>
      </c>
      <c r="G63" s="95" t="s">
        <v>1050</v>
      </c>
      <c r="H63" s="98" t="s">
        <v>1051</v>
      </c>
      <c r="I63" s="95" t="s">
        <v>25</v>
      </c>
      <c r="J63" s="95" t="s">
        <v>1052</v>
      </c>
      <c r="K63" s="95" t="s">
        <v>29</v>
      </c>
      <c r="L63" s="106" t="s">
        <v>29</v>
      </c>
      <c r="M63" s="106"/>
      <c r="N63" s="106"/>
      <c r="O63" s="106">
        <v>80.2</v>
      </c>
      <c r="P63" s="106">
        <v>152.30000000000001</v>
      </c>
      <c r="Q63" s="99">
        <f>(O63)/((P63/100)*(P63/100))</f>
        <v>34.575985038341827</v>
      </c>
      <c r="R63" s="93" t="str">
        <f t="shared" si="2"/>
        <v>Obesidad Grado 1</v>
      </c>
      <c r="S63" s="96">
        <v>14</v>
      </c>
      <c r="T63" s="93" t="str">
        <f>+IF(S63&gt;14,"Riesgo","No riesgo")</f>
        <v>No riesgo</v>
      </c>
      <c r="U63" s="95" t="s">
        <v>1053</v>
      </c>
      <c r="V63" s="95"/>
      <c r="W63" s="112">
        <v>42747</v>
      </c>
    </row>
    <row r="64" spans="1:26" s="93" customFormat="1" x14ac:dyDescent="0.25">
      <c r="A64" s="91" t="s">
        <v>762</v>
      </c>
      <c r="B64" s="91" t="s">
        <v>763</v>
      </c>
      <c r="C64" s="96">
        <v>58</v>
      </c>
      <c r="D64" s="96">
        <v>83459737</v>
      </c>
      <c r="E64" s="96" t="s">
        <v>25</v>
      </c>
      <c r="F64" s="91" t="s">
        <v>29</v>
      </c>
      <c r="G64" s="95" t="s">
        <v>29</v>
      </c>
      <c r="H64" s="98" t="s">
        <v>764</v>
      </c>
      <c r="I64" s="95" t="s">
        <v>25</v>
      </c>
      <c r="J64" s="95" t="s">
        <v>748</v>
      </c>
      <c r="K64" s="95" t="s">
        <v>29</v>
      </c>
      <c r="L64" s="106" t="s">
        <v>29</v>
      </c>
      <c r="M64" s="106"/>
      <c r="N64" s="106"/>
      <c r="O64" s="106">
        <v>66.400000000000006</v>
      </c>
      <c r="P64" s="106">
        <v>146.5</v>
      </c>
      <c r="Q64" s="99">
        <v>30.938042376731236</v>
      </c>
      <c r="R64" s="93" t="str">
        <f t="shared" si="2"/>
        <v>Obesidad Grado 1</v>
      </c>
      <c r="S64" s="96">
        <v>14</v>
      </c>
      <c r="T64" s="93" t="s">
        <v>806</v>
      </c>
      <c r="U64" s="95" t="s">
        <v>765</v>
      </c>
      <c r="V64" s="95"/>
      <c r="W64" s="112" t="s">
        <v>704</v>
      </c>
    </row>
    <row r="65" spans="1:26" s="93" customFormat="1" x14ac:dyDescent="0.25">
      <c r="A65" s="91" t="s">
        <v>1362</v>
      </c>
      <c r="B65" s="91" t="s">
        <v>1363</v>
      </c>
      <c r="C65" s="100">
        <v>55</v>
      </c>
      <c r="D65" s="100">
        <v>84685222</v>
      </c>
      <c r="E65" s="100" t="s">
        <v>1442</v>
      </c>
      <c r="F65" s="91"/>
      <c r="G65" s="91"/>
      <c r="H65" s="98" t="s">
        <v>1443</v>
      </c>
      <c r="I65" s="91" t="s">
        <v>25</v>
      </c>
      <c r="J65" s="91" t="s">
        <v>803</v>
      </c>
      <c r="K65" s="91" t="s">
        <v>29</v>
      </c>
      <c r="L65" s="106" t="s">
        <v>29</v>
      </c>
      <c r="M65" s="106"/>
      <c r="N65" s="106"/>
      <c r="O65" s="106">
        <v>67.8</v>
      </c>
      <c r="P65" s="106">
        <v>149.6</v>
      </c>
      <c r="Q65" s="99">
        <f>(O65)/((P65/100)*(P65/100))</f>
        <v>30.294689582201379</v>
      </c>
      <c r="R65" s="91" t="str">
        <f t="shared" si="2"/>
        <v>Obesidad Grado 1</v>
      </c>
      <c r="S65" s="96">
        <v>14</v>
      </c>
      <c r="T65" s="91" t="str">
        <f>+IF(S65&gt;14,"Riesgo","No riesgo")</f>
        <v>No riesgo</v>
      </c>
      <c r="U65" s="91" t="s">
        <v>128</v>
      </c>
      <c r="V65" s="91"/>
      <c r="W65" s="113"/>
      <c r="Y65" s="91"/>
      <c r="Z65" s="91"/>
    </row>
    <row r="66" spans="1:26" s="93" customFormat="1" ht="30" x14ac:dyDescent="0.25">
      <c r="A66" s="91" t="s">
        <v>817</v>
      </c>
      <c r="B66" s="91" t="s">
        <v>818</v>
      </c>
      <c r="C66" s="96">
        <v>18</v>
      </c>
      <c r="D66" s="96">
        <v>85237959</v>
      </c>
      <c r="E66" s="96" t="s">
        <v>25</v>
      </c>
      <c r="F66" s="91" t="s">
        <v>29</v>
      </c>
      <c r="G66" s="95" t="s">
        <v>839</v>
      </c>
      <c r="H66" s="98" t="s">
        <v>819</v>
      </c>
      <c r="I66" s="95" t="s">
        <v>25</v>
      </c>
      <c r="J66" s="95" t="s">
        <v>315</v>
      </c>
      <c r="K66" s="95" t="s">
        <v>29</v>
      </c>
      <c r="L66" s="106" t="s">
        <v>29</v>
      </c>
      <c r="M66" s="106"/>
      <c r="N66" s="106"/>
      <c r="O66" s="106">
        <v>110.2</v>
      </c>
      <c r="P66" s="106">
        <v>158</v>
      </c>
      <c r="Q66" s="99">
        <v>44.143566736099977</v>
      </c>
      <c r="R66" s="93" t="str">
        <f t="shared" si="2"/>
        <v>Obesidad Grado 3</v>
      </c>
      <c r="S66" s="96">
        <v>14</v>
      </c>
      <c r="T66" s="93" t="s">
        <v>806</v>
      </c>
      <c r="U66" s="95" t="s">
        <v>304</v>
      </c>
      <c r="V66" s="95"/>
      <c r="W66" s="112">
        <v>42856</v>
      </c>
    </row>
    <row r="67" spans="1:26" s="93" customFormat="1" ht="30" x14ac:dyDescent="0.25">
      <c r="A67" s="91" t="s">
        <v>148</v>
      </c>
      <c r="B67" s="91" t="s">
        <v>62</v>
      </c>
      <c r="C67" s="96">
        <v>33</v>
      </c>
      <c r="D67" s="96">
        <v>71033880</v>
      </c>
      <c r="E67" s="96" t="s">
        <v>25</v>
      </c>
      <c r="F67" s="97" t="s">
        <v>149</v>
      </c>
      <c r="G67" s="91" t="s">
        <v>534</v>
      </c>
      <c r="H67" s="98" t="s">
        <v>535</v>
      </c>
      <c r="I67" s="95" t="s">
        <v>25</v>
      </c>
      <c r="J67" s="95" t="s">
        <v>748</v>
      </c>
      <c r="K67" s="95" t="s">
        <v>29</v>
      </c>
      <c r="L67" s="106" t="s">
        <v>29</v>
      </c>
      <c r="M67" s="106">
        <v>126</v>
      </c>
      <c r="N67" s="106">
        <v>165</v>
      </c>
      <c r="O67" s="106">
        <v>128.5</v>
      </c>
      <c r="P67" s="106">
        <v>165.9</v>
      </c>
      <c r="Q67" s="99">
        <v>46.688546699991754</v>
      </c>
      <c r="R67" s="93" t="str">
        <f t="shared" si="2"/>
        <v>Obesidad Grado 3</v>
      </c>
      <c r="S67" s="96">
        <v>14</v>
      </c>
      <c r="T67" s="93" t="s">
        <v>806</v>
      </c>
      <c r="W67" s="111"/>
      <c r="Z67" s="93" t="s">
        <v>814</v>
      </c>
    </row>
    <row r="68" spans="1:26" s="93" customFormat="1" x14ac:dyDescent="0.25">
      <c r="A68" s="91" t="s">
        <v>539</v>
      </c>
      <c r="B68" s="91" t="s">
        <v>64</v>
      </c>
      <c r="C68" s="96">
        <v>24</v>
      </c>
      <c r="D68" s="96">
        <v>84015638</v>
      </c>
      <c r="E68" s="96" t="s">
        <v>25</v>
      </c>
      <c r="F68" s="97" t="s">
        <v>178</v>
      </c>
      <c r="G68" s="91" t="s">
        <v>541</v>
      </c>
      <c r="H68" s="98" t="s">
        <v>542</v>
      </c>
      <c r="I68" s="95" t="s">
        <v>25</v>
      </c>
      <c r="J68" s="95" t="s">
        <v>337</v>
      </c>
      <c r="K68" s="95" t="s">
        <v>29</v>
      </c>
      <c r="L68" s="106" t="s">
        <v>29</v>
      </c>
      <c r="M68" s="106">
        <v>91</v>
      </c>
      <c r="N68" s="106">
        <v>161</v>
      </c>
      <c r="O68" s="106">
        <v>92.5</v>
      </c>
      <c r="P68" s="106">
        <v>162.5</v>
      </c>
      <c r="Q68" s="99">
        <v>35.029585798816569</v>
      </c>
      <c r="R68" s="93" t="str">
        <f t="shared" si="2"/>
        <v>Obesidad Grado 2</v>
      </c>
      <c r="S68" s="96">
        <v>14</v>
      </c>
      <c r="T68" s="93" t="s">
        <v>806</v>
      </c>
      <c r="U68" s="93" t="s">
        <v>179</v>
      </c>
      <c r="W68" s="111"/>
    </row>
    <row r="69" spans="1:26" s="93" customFormat="1" x14ac:dyDescent="0.25">
      <c r="A69" s="91" t="s">
        <v>1486</v>
      </c>
      <c r="B69" s="91" t="s">
        <v>1487</v>
      </c>
      <c r="C69" s="100">
        <v>36</v>
      </c>
      <c r="D69" s="100">
        <v>60511326</v>
      </c>
      <c r="E69" s="100" t="s">
        <v>25</v>
      </c>
      <c r="F69" s="91" t="s">
        <v>1488</v>
      </c>
      <c r="G69" s="91" t="s">
        <v>1489</v>
      </c>
      <c r="H69" s="98" t="s">
        <v>1490</v>
      </c>
      <c r="I69" s="91" t="s">
        <v>25</v>
      </c>
      <c r="J69" s="91" t="s">
        <v>239</v>
      </c>
      <c r="K69" s="91" t="s">
        <v>29</v>
      </c>
      <c r="L69" s="106" t="s">
        <v>29</v>
      </c>
      <c r="M69" s="106"/>
      <c r="N69" s="106"/>
      <c r="O69" s="106">
        <v>55.5</v>
      </c>
      <c r="P69" s="106">
        <v>158.19999999999999</v>
      </c>
      <c r="Q69" s="99">
        <f>(O69)/((P69/100)*(P69/100))</f>
        <v>22.175837207778407</v>
      </c>
      <c r="R69" s="91" t="str">
        <f>+IF(Q69&lt;18.5,"Bajo peso",IF(Q69&lt;=24.9,"Peso Normal",IF(Q69&lt;=29.9,"Sobrepeso",IF(Q69&lt;=34.9,"Obesidad Grado I",IF(Q69&lt;=39.9,"Obesidad Grado II",IF(Q69&gt;=40,"Obesidad Grado 3","Nunca se da el caso"))))))</f>
        <v>Peso Normal</v>
      </c>
      <c r="S69" s="96">
        <v>17</v>
      </c>
      <c r="T69" s="91" t="str">
        <f>+IF(S69&gt;14,"Riesgo","No riesgo")</f>
        <v>Riesgo</v>
      </c>
      <c r="U69" s="91" t="s">
        <v>304</v>
      </c>
      <c r="V69" s="91"/>
      <c r="W69" s="113" t="s">
        <v>1477</v>
      </c>
      <c r="Y69" s="91"/>
      <c r="Z69" s="91"/>
    </row>
    <row r="70" spans="1:26" s="93" customFormat="1" x14ac:dyDescent="0.25">
      <c r="A70" s="91" t="s">
        <v>383</v>
      </c>
      <c r="B70" s="91" t="s">
        <v>1221</v>
      </c>
      <c r="C70" s="96">
        <v>56</v>
      </c>
      <c r="D70" s="96">
        <v>24311873</v>
      </c>
      <c r="E70" s="96" t="s">
        <v>29</v>
      </c>
      <c r="F70" s="91" t="s">
        <v>29</v>
      </c>
      <c r="G70" s="95" t="s">
        <v>29</v>
      </c>
      <c r="H70" s="98" t="s">
        <v>1222</v>
      </c>
      <c r="I70" s="95" t="s">
        <v>25</v>
      </c>
      <c r="J70" s="95" t="s">
        <v>791</v>
      </c>
      <c r="K70" s="95" t="s">
        <v>29</v>
      </c>
      <c r="L70" s="106" t="s">
        <v>29</v>
      </c>
      <c r="M70" s="106"/>
      <c r="N70" s="106"/>
      <c r="O70" s="106">
        <v>62.3</v>
      </c>
      <c r="P70" s="106">
        <v>153.6</v>
      </c>
      <c r="Q70" s="99">
        <f>(O70)/((P70/100)*(P70/100))</f>
        <v>26.406182183159721</v>
      </c>
      <c r="R70" s="93" t="str">
        <f>+IF(Q70&lt;18.5,"Bajo peso",IF(Q70&lt;=24.9,"Peso Normal",IF(Q70&lt;=29.9,"Sobrepeso",IF(Q70&lt;=34.9,"Obesidad Grado 1",IF(Q70&lt;=39.9,"Obesidad Grado 2",IF(Q70&gt;=40,"Obesidad Grado 3","Nunca se da el caso"))))))</f>
        <v>Sobrepeso</v>
      </c>
      <c r="S70" s="96">
        <v>14</v>
      </c>
      <c r="T70" s="93" t="str">
        <f>+IF(S70&gt;14,"Riesgo","No riesgo")</f>
        <v>No riesgo</v>
      </c>
      <c r="U70" s="95" t="s">
        <v>1223</v>
      </c>
      <c r="V70" s="95"/>
      <c r="W70" s="112">
        <v>42751</v>
      </c>
    </row>
    <row r="71" spans="1:26" s="93" customFormat="1" x14ac:dyDescent="0.25">
      <c r="A71" s="91" t="s">
        <v>951</v>
      </c>
      <c r="B71" s="91" t="s">
        <v>952</v>
      </c>
      <c r="C71" s="96">
        <v>46</v>
      </c>
      <c r="D71" s="96">
        <v>89983909</v>
      </c>
      <c r="E71" s="96" t="s">
        <v>25</v>
      </c>
      <c r="F71" s="97" t="s">
        <v>953</v>
      </c>
      <c r="G71" s="95" t="s">
        <v>954</v>
      </c>
      <c r="H71" s="98" t="s">
        <v>955</v>
      </c>
      <c r="I71" s="95" t="s">
        <v>25</v>
      </c>
      <c r="J71" s="95" t="s">
        <v>804</v>
      </c>
      <c r="K71" s="95" t="s">
        <v>29</v>
      </c>
      <c r="L71" s="106" t="s">
        <v>29</v>
      </c>
      <c r="M71" s="106"/>
      <c r="N71" s="106"/>
      <c r="O71" s="106">
        <v>110.7</v>
      </c>
      <c r="P71" s="106">
        <v>162</v>
      </c>
      <c r="Q71" s="99">
        <v>42.181069958847729</v>
      </c>
      <c r="R71" s="93" t="str">
        <f>+IF(Q71&lt;18.5,"Bajo peso",IF(Q71&lt;=24.9,"Peso Normal",IF(Q71&lt;=29.9,"Sobrepeso",IF(Q71&lt;=34.9,"Obesidad Grado 1",IF(Q71&lt;=39.9,"Obesidad Grado 2",IF(Q71&gt;=40,"Obesidad Grado 3","Nunca se da el caso"))))))</f>
        <v>Obesidad Grado 3</v>
      </c>
      <c r="S71" s="96">
        <v>14</v>
      </c>
      <c r="T71" s="93" t="s">
        <v>806</v>
      </c>
      <c r="U71" s="95" t="s">
        <v>304</v>
      </c>
      <c r="V71" s="95"/>
      <c r="W71" s="112">
        <v>42744</v>
      </c>
    </row>
    <row r="72" spans="1:26" s="93" customFormat="1" ht="30" x14ac:dyDescent="0.25">
      <c r="A72" s="91" t="s">
        <v>432</v>
      </c>
      <c r="B72" s="91" t="s">
        <v>444</v>
      </c>
      <c r="C72" s="96">
        <v>43</v>
      </c>
      <c r="D72" s="96">
        <v>71788742</v>
      </c>
      <c r="E72" s="96" t="s">
        <v>25</v>
      </c>
      <c r="F72" s="91" t="s">
        <v>29</v>
      </c>
      <c r="G72" s="95" t="s">
        <v>564</v>
      </c>
      <c r="H72" s="98" t="s">
        <v>565</v>
      </c>
      <c r="I72" s="95" t="s">
        <v>29</v>
      </c>
      <c r="J72" s="95" t="s">
        <v>121</v>
      </c>
      <c r="K72" s="95" t="s">
        <v>29</v>
      </c>
      <c r="L72" s="106" t="s">
        <v>29</v>
      </c>
      <c r="M72" s="106"/>
      <c r="N72" s="106"/>
      <c r="O72" s="106">
        <v>78.2</v>
      </c>
      <c r="P72" s="106">
        <v>158.69999999999999</v>
      </c>
      <c r="Q72" s="99">
        <v>31.049377642621668</v>
      </c>
      <c r="R72" s="93" t="str">
        <f>+IF(Q72&lt;18.5,"Bajo peso",IF(Q72&lt;=24.9,"Peso Normal",IF(Q72&lt;=29.9,"Sobrepeso",IF(Q72&lt;=34.9,"Obesidad Grado 1",IF(Q72&lt;=39.9,"Obesidad Grado 2",IF(Q72&gt;=40,"Obesidad Grado 3","Nunca se da el caso"))))))</f>
        <v>Obesidad Grado 1</v>
      </c>
      <c r="S72" s="96">
        <v>14</v>
      </c>
      <c r="T72" s="93" t="s">
        <v>806</v>
      </c>
      <c r="U72" s="95" t="s">
        <v>140</v>
      </c>
      <c r="V72" s="95"/>
      <c r="W72" s="112" t="s">
        <v>443</v>
      </c>
    </row>
    <row r="73" spans="1:26" s="93" customFormat="1" ht="30" x14ac:dyDescent="0.25">
      <c r="A73" s="91" t="s">
        <v>35</v>
      </c>
      <c r="B73" s="91" t="s">
        <v>230</v>
      </c>
      <c r="C73" s="96">
        <v>58</v>
      </c>
      <c r="D73" s="96">
        <v>60369106</v>
      </c>
      <c r="E73" s="96" t="s">
        <v>25</v>
      </c>
      <c r="F73" s="91" t="s">
        <v>29</v>
      </c>
      <c r="G73" s="95" t="s">
        <v>29</v>
      </c>
      <c r="H73" s="98" t="s">
        <v>231</v>
      </c>
      <c r="I73" s="95" t="s">
        <v>25</v>
      </c>
      <c r="J73" s="95" t="s">
        <v>287</v>
      </c>
      <c r="K73" s="95" t="s">
        <v>29</v>
      </c>
      <c r="L73" s="106" t="s">
        <v>25</v>
      </c>
      <c r="M73" s="106"/>
      <c r="N73" s="106"/>
      <c r="O73" s="106">
        <v>60.8</v>
      </c>
      <c r="P73" s="106">
        <v>154</v>
      </c>
      <c r="Q73" s="99">
        <v>25.636700961376285</v>
      </c>
      <c r="R73" s="93" t="str">
        <f>+IF(Q73&lt;18.5,"Bajo peso",IF(Q73&lt;=24.9,"Peso Normal",IF(Q73&lt;=29.9,"Sobrepeso",IF(Q73&lt;=34.9,"Obesidad Grado 1",IF(Q73&lt;=39.9,"Obesidad Grado 2",IF(Q73&gt;=40,"Obesidad Grado 3","Nunca se da el caso"))))))</f>
        <v>Sobrepeso</v>
      </c>
      <c r="S73" s="96" t="s">
        <v>245</v>
      </c>
      <c r="T73" s="93" t="s">
        <v>797</v>
      </c>
      <c r="U73" s="95" t="s">
        <v>232</v>
      </c>
      <c r="V73" s="95"/>
      <c r="W73" s="112"/>
    </row>
    <row r="74" spans="1:26" s="93" customFormat="1" x14ac:dyDescent="0.25">
      <c r="A74" s="91" t="s">
        <v>1203</v>
      </c>
      <c r="B74" s="91" t="s">
        <v>983</v>
      </c>
      <c r="C74" s="96">
        <v>28</v>
      </c>
      <c r="D74" s="96" t="s">
        <v>1204</v>
      </c>
      <c r="E74" s="96" t="s">
        <v>25</v>
      </c>
      <c r="F74" s="97" t="s">
        <v>1205</v>
      </c>
      <c r="G74" s="95" t="s">
        <v>1206</v>
      </c>
      <c r="H74" s="98" t="s">
        <v>1207</v>
      </c>
      <c r="I74" s="95" t="s">
        <v>25</v>
      </c>
      <c r="J74" s="95" t="s">
        <v>199</v>
      </c>
      <c r="K74" s="95" t="s">
        <v>29</v>
      </c>
      <c r="L74" s="106" t="s">
        <v>29</v>
      </c>
      <c r="M74" s="106"/>
      <c r="N74" s="106"/>
      <c r="O74" s="106">
        <v>76.5</v>
      </c>
      <c r="P74" s="106">
        <v>155.5</v>
      </c>
      <c r="Q74" s="99">
        <f>(O74)/((P74/100)*(P74/100))</f>
        <v>31.637390018713624</v>
      </c>
      <c r="R74" s="93" t="str">
        <f>+IF(Q74&lt;18.5,"Bajo peso",IF(Q74&lt;=24.9,"Peso Normal",IF(Q74&lt;=29.9,"Sobrepeso",IF(Q74&lt;=34.9,"Obesidad Grado 1",IF(Q74&lt;=39.9,"Obesidad Grado 2",IF(Q74&gt;=40,"Obesidad Grado 3","Nunca se da el caso"))))))</f>
        <v>Obesidad Grado 1</v>
      </c>
      <c r="S74" s="96">
        <v>14</v>
      </c>
      <c r="T74" s="93" t="str">
        <f>+IF(S74&gt;14,"Riesgo","No riesgo")</f>
        <v>No riesgo</v>
      </c>
      <c r="U74" s="95" t="s">
        <v>283</v>
      </c>
      <c r="V74" s="95"/>
      <c r="W74" s="112">
        <v>42751</v>
      </c>
    </row>
    <row r="75" spans="1:26" s="93" customFormat="1" x14ac:dyDescent="0.25">
      <c r="A75" s="93" t="s">
        <v>782</v>
      </c>
      <c r="B75" s="93" t="s">
        <v>306</v>
      </c>
      <c r="C75" s="92"/>
      <c r="D75" s="96">
        <v>84687440</v>
      </c>
      <c r="E75" s="92"/>
      <c r="H75" s="94"/>
      <c r="L75" s="106"/>
      <c r="M75" s="106"/>
      <c r="N75" s="106"/>
      <c r="O75" s="106"/>
      <c r="P75" s="106"/>
      <c r="Q75" s="99"/>
      <c r="S75" s="96"/>
      <c r="W75" s="111"/>
    </row>
    <row r="76" spans="1:26" s="93" customFormat="1" x14ac:dyDescent="0.25">
      <c r="A76" s="91" t="s">
        <v>1589</v>
      </c>
      <c r="B76" s="91" t="s">
        <v>697</v>
      </c>
      <c r="C76" s="100">
        <v>59</v>
      </c>
      <c r="D76" s="100">
        <v>86931767</v>
      </c>
      <c r="E76" s="100" t="s">
        <v>25</v>
      </c>
      <c r="F76" s="91" t="s">
        <v>1590</v>
      </c>
      <c r="G76" s="91" t="s">
        <v>1591</v>
      </c>
      <c r="H76" s="98" t="s">
        <v>1592</v>
      </c>
      <c r="I76" s="91" t="s">
        <v>29</v>
      </c>
      <c r="J76" s="91" t="s">
        <v>239</v>
      </c>
      <c r="K76" s="91" t="s">
        <v>29</v>
      </c>
      <c r="L76" s="106" t="s">
        <v>29</v>
      </c>
      <c r="M76" s="106"/>
      <c r="N76" s="106"/>
      <c r="O76" s="106">
        <v>95</v>
      </c>
      <c r="P76" s="106">
        <v>152.19999999999999</v>
      </c>
      <c r="Q76" s="99">
        <f>(O76)/((P76/100)*(P76/100))</f>
        <v>41.01042787258622</v>
      </c>
      <c r="R76" s="91" t="str">
        <f>+IF(Q76&lt;18.5,"Bajo peso",IF(Q76&lt;=24.9,"Peso Normal",IF(Q76&lt;=29.9,"Sobrepeso",IF(Q76&lt;=34.9,"Obesidad Grado 1",IF(Q76&lt;=39.9,"Obesidad Grado 2",IF(Q76&gt;=40,"Obesidad Grado 3","Nunca se da el caso"))))))</f>
        <v>Obesidad Grado 3</v>
      </c>
      <c r="S76" s="96">
        <v>17</v>
      </c>
      <c r="T76" s="91" t="str">
        <f>+IF(S76&gt;14,"Riesgo","No riesgo")</f>
        <v>Riesgo</v>
      </c>
      <c r="U76" s="91"/>
      <c r="V76" s="91" t="s">
        <v>304</v>
      </c>
      <c r="W76" s="113"/>
      <c r="Y76" s="91"/>
      <c r="Z76" s="91" t="s">
        <v>1535</v>
      </c>
    </row>
    <row r="77" spans="1:26" s="93" customFormat="1" x14ac:dyDescent="0.25">
      <c r="A77" s="91" t="s">
        <v>431</v>
      </c>
      <c r="B77" s="91" t="s">
        <v>550</v>
      </c>
      <c r="C77" s="96">
        <v>51</v>
      </c>
      <c r="D77" s="96" t="s">
        <v>551</v>
      </c>
      <c r="E77" s="96" t="s">
        <v>25</v>
      </c>
      <c r="F77" s="91" t="s">
        <v>29</v>
      </c>
      <c r="G77" s="95" t="s">
        <v>857</v>
      </c>
      <c r="H77" s="98" t="s">
        <v>552</v>
      </c>
      <c r="I77" s="95" t="s">
        <v>25</v>
      </c>
      <c r="J77" s="95" t="s">
        <v>121</v>
      </c>
      <c r="K77" s="95" t="s">
        <v>29</v>
      </c>
      <c r="L77" s="106" t="s">
        <v>29</v>
      </c>
      <c r="M77" s="106"/>
      <c r="N77" s="106"/>
      <c r="O77" s="106">
        <v>97</v>
      </c>
      <c r="P77" s="106">
        <v>162.5</v>
      </c>
      <c r="Q77" s="99">
        <v>36.73372781065089</v>
      </c>
      <c r="R77" s="93" t="str">
        <f>+IF(Q77&lt;18.5,"Bajo peso",IF(Q77&lt;=24.9,"Peso Normal",IF(Q77&lt;=29.9,"Sobrepeso",IF(Q77&lt;=34.9,"Obesidad Grado 1",IF(Q77&lt;=39.9,"Obesidad Grado 2",IF(Q77&gt;=40,"Obesidad Grado 3","Nunca se da el caso"))))))</f>
        <v>Obesidad Grado 2</v>
      </c>
      <c r="S77" s="96">
        <v>14</v>
      </c>
      <c r="T77" s="93" t="s">
        <v>806</v>
      </c>
      <c r="U77" s="95" t="s">
        <v>553</v>
      </c>
      <c r="V77" s="95"/>
      <c r="W77" s="112" t="s">
        <v>443</v>
      </c>
    </row>
    <row r="78" spans="1:26" s="93" customFormat="1" ht="30" x14ac:dyDescent="0.25">
      <c r="A78" s="91" t="s">
        <v>998</v>
      </c>
      <c r="B78" s="91" t="s">
        <v>999</v>
      </c>
      <c r="C78" s="96">
        <v>26</v>
      </c>
      <c r="D78" s="96">
        <v>89388657</v>
      </c>
      <c r="E78" s="96" t="s">
        <v>25</v>
      </c>
      <c r="F78" s="97" t="s">
        <v>1003</v>
      </c>
      <c r="G78" s="95" t="s">
        <v>1004</v>
      </c>
      <c r="H78" s="98" t="s">
        <v>1005</v>
      </c>
      <c r="I78" s="95" t="s">
        <v>25</v>
      </c>
      <c r="J78" s="95" t="s">
        <v>748</v>
      </c>
      <c r="K78" s="95" t="s">
        <v>29</v>
      </c>
      <c r="L78" s="106" t="s">
        <v>29</v>
      </c>
      <c r="M78" s="106"/>
      <c r="N78" s="106"/>
      <c r="O78" s="106">
        <v>48.3</v>
      </c>
      <c r="P78" s="106">
        <v>157.5</v>
      </c>
      <c r="Q78" s="99">
        <f>(O78)/((P78/100)*(P78/100))</f>
        <v>19.470899470899472</v>
      </c>
      <c r="R78" s="93" t="str">
        <f>+IF(Q78&lt;18.5,"Bajo peso",IF(Q78&lt;=24.9,"Peso Normal",IF(Q78&lt;=29.9,"Sobrepeso",IF(Q78&lt;=34.9,"Obesidad Grado 1",IF(Q78&lt;=39.9,"Obesidad Grado 2",IF(Q78&gt;=40,"Obesidad Grado 3","Nunca se da el caso"))))))</f>
        <v>Peso Normal</v>
      </c>
      <c r="S78" s="96">
        <v>14</v>
      </c>
      <c r="T78" s="93" t="str">
        <f>+IF(S78&gt;14,"Riesgo","No riesgo")</f>
        <v>No riesgo</v>
      </c>
      <c r="U78" s="95" t="s">
        <v>128</v>
      </c>
      <c r="V78" s="95"/>
      <c r="W78" s="112">
        <v>42747</v>
      </c>
    </row>
    <row r="79" spans="1:26" s="93" customFormat="1" x14ac:dyDescent="0.25">
      <c r="A79" s="91" t="s">
        <v>1261</v>
      </c>
      <c r="B79" s="91" t="s">
        <v>117</v>
      </c>
      <c r="C79" s="96">
        <v>50</v>
      </c>
      <c r="D79" s="96">
        <v>85138121</v>
      </c>
      <c r="E79" s="96" t="s">
        <v>25</v>
      </c>
      <c r="F79" s="97" t="s">
        <v>1262</v>
      </c>
      <c r="G79" s="95" t="s">
        <v>1263</v>
      </c>
      <c r="H79" s="98" t="s">
        <v>1264</v>
      </c>
      <c r="I79" s="95" t="s">
        <v>25</v>
      </c>
      <c r="J79" s="95" t="s">
        <v>199</v>
      </c>
      <c r="K79" s="95" t="s">
        <v>29</v>
      </c>
      <c r="L79" s="106" t="s">
        <v>29</v>
      </c>
      <c r="M79" s="106"/>
      <c r="N79" s="106"/>
      <c r="O79" s="106">
        <v>88.8</v>
      </c>
      <c r="P79" s="106">
        <v>159.9</v>
      </c>
      <c r="Q79" s="99">
        <f>(O79)/((P79/100)*(P79/100))</f>
        <v>34.730900058315058</v>
      </c>
      <c r="R79" s="93" t="str">
        <f>+IF(Q79&lt;18.5,"Bajo peso",IF(Q79&lt;=24.9,"Peso Normal",IF(Q79&lt;=29.9,"Sobrepeso",IF(Q79&lt;=34.9,"Obesidad Grado 1",IF(Q79&lt;=39.9,"Obesidad Grado 2",IF(Q79&gt;=40,"Obesidad Grado 3","Nunca se da el caso"))))))</f>
        <v>Obesidad Grado 1</v>
      </c>
      <c r="S79" s="96">
        <v>14</v>
      </c>
      <c r="T79" s="93" t="str">
        <f>+IF(S79&gt;14,"Riesgo","No riesgo")</f>
        <v>No riesgo</v>
      </c>
      <c r="U79" s="95" t="s">
        <v>1260</v>
      </c>
      <c r="V79" s="95"/>
      <c r="W79" s="112">
        <v>42751</v>
      </c>
    </row>
    <row r="80" spans="1:26" s="93" customFormat="1" ht="30" x14ac:dyDescent="0.25">
      <c r="A80" s="91" t="s">
        <v>261</v>
      </c>
      <c r="B80" s="91" t="s">
        <v>262</v>
      </c>
      <c r="C80" s="96">
        <v>44</v>
      </c>
      <c r="D80" s="96">
        <v>24332305</v>
      </c>
      <c r="E80" s="96" t="s">
        <v>29</v>
      </c>
      <c r="F80" s="97" t="s">
        <v>263</v>
      </c>
      <c r="G80" s="95" t="s">
        <v>579</v>
      </c>
      <c r="H80" s="98" t="s">
        <v>580</v>
      </c>
      <c r="I80" s="95" t="s">
        <v>25</v>
      </c>
      <c r="J80" s="95" t="s">
        <v>287</v>
      </c>
      <c r="K80" s="95" t="s">
        <v>29</v>
      </c>
      <c r="L80" s="106" t="s">
        <v>29</v>
      </c>
      <c r="M80" s="106"/>
      <c r="N80" s="106"/>
      <c r="O80" s="106">
        <v>76.599999999999994</v>
      </c>
      <c r="P80" s="106">
        <v>158.5</v>
      </c>
      <c r="Q80" s="99">
        <v>30.490899501437966</v>
      </c>
      <c r="R80" s="93" t="str">
        <f>+IF(Q80&lt;18.5,"Bajo peso",IF(Q80&lt;=24.9,"Peso Normal",IF(Q80&lt;=29.9,"Sobrepeso",IF(Q80&lt;=34.9,"Obesidad Grado 1",IF(Q80&lt;=39.9,"Obesidad Grado 2",IF(Q80&gt;=40,"Obesidad Grado 3","Nunca se da el caso"))))))</f>
        <v>Obesidad Grado 1</v>
      </c>
      <c r="S80" s="96">
        <v>14</v>
      </c>
      <c r="T80" s="93" t="s">
        <v>806</v>
      </c>
      <c r="U80" s="95" t="s">
        <v>264</v>
      </c>
      <c r="V80" s="95"/>
      <c r="W80" s="112"/>
    </row>
    <row r="81" spans="1:26" s="93" customFormat="1" ht="30" x14ac:dyDescent="0.25">
      <c r="A81" s="91" t="s">
        <v>1449</v>
      </c>
      <c r="B81" s="91" t="s">
        <v>417</v>
      </c>
      <c r="C81" s="100">
        <v>23</v>
      </c>
      <c r="D81" s="100">
        <v>24877078</v>
      </c>
      <c r="E81" s="100">
        <v>89403069</v>
      </c>
      <c r="F81" s="91" t="s">
        <v>1450</v>
      </c>
      <c r="G81" s="91" t="s">
        <v>1451</v>
      </c>
      <c r="H81" s="98" t="s">
        <v>1452</v>
      </c>
      <c r="I81" s="91" t="s">
        <v>25</v>
      </c>
      <c r="J81" s="91" t="s">
        <v>461</v>
      </c>
      <c r="K81" s="91" t="s">
        <v>29</v>
      </c>
      <c r="L81" s="106" t="s">
        <v>29</v>
      </c>
      <c r="M81" s="106"/>
      <c r="N81" s="106"/>
      <c r="O81" s="106">
        <v>67.5</v>
      </c>
      <c r="P81" s="106">
        <v>148</v>
      </c>
      <c r="Q81" s="99">
        <f>(O81)/((P81/100)*(P81/100))</f>
        <v>30.816289262235209</v>
      </c>
      <c r="R81" s="91" t="str">
        <f>+IF(Q81&lt;18.5,"Bajo peso",IF(Q81&lt;=24.9,"Peso Normal",IF(Q81&lt;=29.9,"Sobrepeso",IF(Q81&lt;=34.9,"Obesidad Grado I",IF(Q81&lt;=39.9,"Obesidad Grado II",IF(Q81&gt;=40,"Obesidad Grado 3","Nunca se da el caso"))))))</f>
        <v>Obesidad Grado I</v>
      </c>
      <c r="S81" s="96">
        <v>14</v>
      </c>
      <c r="T81" s="91" t="str">
        <f>+IF(S81&gt;14,"Riesgo","No riesgo")</f>
        <v>No riesgo</v>
      </c>
      <c r="U81" s="91" t="s">
        <v>1482</v>
      </c>
      <c r="V81" s="91"/>
      <c r="W81" s="113">
        <v>42758</v>
      </c>
      <c r="Y81" s="91"/>
      <c r="Z81" s="91"/>
    </row>
    <row r="82" spans="1:26" s="93" customFormat="1" ht="30" x14ac:dyDescent="0.25">
      <c r="A82" s="91" t="s">
        <v>1257</v>
      </c>
      <c r="B82" s="91" t="s">
        <v>49</v>
      </c>
      <c r="C82" s="100">
        <v>33</v>
      </c>
      <c r="D82" s="100">
        <v>87972838</v>
      </c>
      <c r="E82" s="100" t="s">
        <v>25</v>
      </c>
      <c r="F82" s="91" t="s">
        <v>29</v>
      </c>
      <c r="G82" s="91" t="s">
        <v>1258</v>
      </c>
      <c r="H82" s="98" t="s">
        <v>1256</v>
      </c>
      <c r="I82" s="91" t="s">
        <v>25</v>
      </c>
      <c r="J82" s="91" t="s">
        <v>1632</v>
      </c>
      <c r="K82" s="91" t="s">
        <v>29</v>
      </c>
      <c r="L82" s="106" t="s">
        <v>29</v>
      </c>
      <c r="M82" s="106"/>
      <c r="N82" s="106"/>
      <c r="O82" s="106">
        <v>84</v>
      </c>
      <c r="P82" s="106">
        <v>160.1</v>
      </c>
      <c r="Q82" s="99">
        <f>(O82)/((P82/100)*(P82/100))</f>
        <v>32.771522795129997</v>
      </c>
      <c r="R82" s="91" t="str">
        <f>+IF(Q82&lt;18.5,"Bajo peso",IF(Q82&lt;=24.9,"Peso Normal",IF(Q82&lt;=29.9,"Sobrepeso",IF(Q82&lt;=34.9,"Obesidad Grado I",IF(Q82&lt;=39.9,"Obesidad Grado II",IF(Q82&gt;=40,"Obesidad Grado 3","Nunca se da el caso"))))))</f>
        <v>Obesidad Grado I</v>
      </c>
      <c r="S82" s="96">
        <v>25</v>
      </c>
      <c r="T82" s="91" t="str">
        <f>+IF(S82&gt;14,"Riesgo","No riesgo")</f>
        <v>Riesgo</v>
      </c>
      <c r="U82" s="91"/>
      <c r="V82" s="91" t="s">
        <v>1260</v>
      </c>
      <c r="W82" s="113"/>
      <c r="Y82" s="91"/>
      <c r="Z82" s="91">
        <v>42751</v>
      </c>
    </row>
    <row r="83" spans="1:26" s="93" customFormat="1" x14ac:dyDescent="0.25">
      <c r="A83" s="91" t="s">
        <v>269</v>
      </c>
      <c r="B83" s="91" t="s">
        <v>270</v>
      </c>
      <c r="C83" s="96">
        <v>25</v>
      </c>
      <c r="D83" s="96">
        <v>83483368</v>
      </c>
      <c r="E83" s="96" t="s">
        <v>25</v>
      </c>
      <c r="F83" s="91" t="s">
        <v>29</v>
      </c>
      <c r="G83" s="95" t="s">
        <v>588</v>
      </c>
      <c r="H83" s="98" t="s">
        <v>271</v>
      </c>
      <c r="I83" s="95" t="s">
        <v>25</v>
      </c>
      <c r="J83" s="95" t="s">
        <v>46</v>
      </c>
      <c r="K83" s="95" t="s">
        <v>29</v>
      </c>
      <c r="L83" s="106" t="s">
        <v>29</v>
      </c>
      <c r="M83" s="106"/>
      <c r="N83" s="106"/>
      <c r="O83" s="106">
        <v>102.3</v>
      </c>
      <c r="P83" s="106">
        <v>162</v>
      </c>
      <c r="Q83" s="99">
        <v>38.9803383630544</v>
      </c>
      <c r="R83" s="93" t="str">
        <f>+IF(Q83&lt;18.5,"Bajo peso",IF(Q83&lt;=24.9,"Peso Normal",IF(Q83&lt;=29.9,"Sobrepeso",IF(Q83&lt;=34.9,"Obesidad Grado 1",IF(Q83&lt;=39.9,"Obesidad Grado 2",IF(Q83&gt;=40,"Obesidad Grado 3","Nunca se da el caso"))))))</f>
        <v>Obesidad Grado 2</v>
      </c>
      <c r="S83" s="96">
        <v>14</v>
      </c>
      <c r="T83" s="93" t="s">
        <v>806</v>
      </c>
      <c r="U83" s="95" t="s">
        <v>272</v>
      </c>
      <c r="V83" s="95"/>
      <c r="W83" s="112"/>
    </row>
    <row r="84" spans="1:26" s="93" customFormat="1" x14ac:dyDescent="0.25">
      <c r="A84" s="91" t="s">
        <v>1536</v>
      </c>
      <c r="B84" s="91" t="s">
        <v>61</v>
      </c>
      <c r="C84" s="100">
        <v>50</v>
      </c>
      <c r="D84" s="100">
        <v>87661430</v>
      </c>
      <c r="E84" s="100" t="s">
        <v>25</v>
      </c>
      <c r="F84" s="91" t="s">
        <v>29</v>
      </c>
      <c r="G84" s="91" t="s">
        <v>1537</v>
      </c>
      <c r="H84" s="98" t="s">
        <v>1538</v>
      </c>
      <c r="I84" s="91" t="s">
        <v>25</v>
      </c>
      <c r="J84" s="91" t="s">
        <v>461</v>
      </c>
      <c r="K84" s="91" t="s">
        <v>29</v>
      </c>
      <c r="L84" s="106" t="s">
        <v>29</v>
      </c>
      <c r="M84" s="106"/>
      <c r="N84" s="106"/>
      <c r="O84" s="106">
        <v>79.8</v>
      </c>
      <c r="P84" s="106">
        <v>162</v>
      </c>
      <c r="Q84" s="99">
        <f>(O84)/((P84/100)*(P84/100))</f>
        <v>30.406950160036573</v>
      </c>
      <c r="R84" s="91" t="str">
        <f>+IF(Q84&lt;18.5,"Bajo peso",IF(Q84&lt;=24.9,"Peso Normal",IF(Q84&lt;=29.9,"Sobrepeso",IF(Q84&lt;=34.9,"Obesidad Grado 1",IF(Q84&lt;=39.9,"Obesidad Grado 2",IF(Q84&gt;=40,"Obesidad Grado 3","Nunca se da el caso"))))))</f>
        <v>Obesidad Grado 1</v>
      </c>
      <c r="S84" s="96">
        <v>14</v>
      </c>
      <c r="T84" s="91" t="str">
        <f>+IF(S84&gt;14,"Riesgo","No riesgo")</f>
        <v>No riesgo</v>
      </c>
      <c r="U84" s="91" t="s">
        <v>304</v>
      </c>
      <c r="V84" s="91"/>
      <c r="W84" s="113" t="s">
        <v>1535</v>
      </c>
      <c r="Y84" s="91"/>
      <c r="Z84" s="91"/>
    </row>
    <row r="85" spans="1:26" s="93" customFormat="1" x14ac:dyDescent="0.25">
      <c r="A85" s="91" t="s">
        <v>1788</v>
      </c>
      <c r="B85" s="91" t="s">
        <v>409</v>
      </c>
      <c r="C85" s="100"/>
      <c r="D85" s="100">
        <v>24387876</v>
      </c>
      <c r="E85" s="100">
        <v>83987197</v>
      </c>
      <c r="F85" s="91"/>
      <c r="G85" s="91"/>
      <c r="H85" s="98"/>
      <c r="I85" s="91"/>
      <c r="J85" s="91"/>
      <c r="K85" s="91"/>
      <c r="L85" s="106"/>
      <c r="M85" s="106"/>
      <c r="N85" s="106"/>
      <c r="O85" s="106"/>
      <c r="P85" s="106"/>
      <c r="Q85" s="99"/>
      <c r="R85" s="91"/>
      <c r="S85" s="96"/>
      <c r="T85" s="91"/>
      <c r="U85" s="91"/>
      <c r="V85" s="91"/>
      <c r="W85" s="113"/>
      <c r="Y85" s="91"/>
      <c r="Z85" s="91"/>
    </row>
    <row r="86" spans="1:26" s="93" customFormat="1" ht="30" x14ac:dyDescent="0.25">
      <c r="A86" s="91" t="s">
        <v>1328</v>
      </c>
      <c r="B86" s="91" t="s">
        <v>43</v>
      </c>
      <c r="C86" s="100">
        <v>41</v>
      </c>
      <c r="D86" s="100">
        <v>24306313</v>
      </c>
      <c r="E86" s="100"/>
      <c r="F86" s="91" t="s">
        <v>1329</v>
      </c>
      <c r="G86" s="91"/>
      <c r="H86" s="98" t="s">
        <v>1330</v>
      </c>
      <c r="I86" s="91" t="s">
        <v>25</v>
      </c>
      <c r="J86" s="91" t="s">
        <v>59</v>
      </c>
      <c r="K86" s="91" t="s">
        <v>29</v>
      </c>
      <c r="L86" s="106" t="s">
        <v>29</v>
      </c>
      <c r="M86" s="106"/>
      <c r="N86" s="106"/>
      <c r="O86" s="106">
        <v>83.1</v>
      </c>
      <c r="P86" s="106">
        <v>158.5</v>
      </c>
      <c r="Q86" s="99">
        <f>(O86)/((P86/100)*(P86/100))</f>
        <v>33.078247370358945</v>
      </c>
      <c r="R86" s="91" t="str">
        <f>+IF(Q86&lt;18.5,"Bajo peso",IF(Q86&lt;=24.9,"Peso Normal",IF(Q86&lt;=29.9,"Sobrepeso",IF(Q86&lt;=34.9,"Obesidad Grado I",IF(Q86&lt;=39.9,"Obesidad Grado II",IF(Q86&gt;=40,"Obesidad Grado 3","Nunca se da el caso"))))))</f>
        <v>Obesidad Grado I</v>
      </c>
      <c r="S86" s="96">
        <v>14</v>
      </c>
      <c r="T86" s="91" t="str">
        <f>+IF(S86&gt;14,"Riesgo","No riesgo")</f>
        <v>No riesgo</v>
      </c>
      <c r="U86" s="91" t="s">
        <v>128</v>
      </c>
      <c r="V86" s="91"/>
      <c r="W86" s="113">
        <v>42755</v>
      </c>
      <c r="Y86" s="91"/>
      <c r="Z86" s="91"/>
    </row>
    <row r="87" spans="1:26" s="93" customFormat="1" x14ac:dyDescent="0.25">
      <c r="A87" s="91" t="s">
        <v>1228</v>
      </c>
      <c r="B87" s="91" t="s">
        <v>809</v>
      </c>
      <c r="C87" s="96">
        <v>46</v>
      </c>
      <c r="D87" s="96">
        <v>60209956</v>
      </c>
      <c r="E87" s="96" t="s">
        <v>25</v>
      </c>
      <c r="F87" s="91" t="s">
        <v>29</v>
      </c>
      <c r="G87" s="95" t="s">
        <v>1229</v>
      </c>
      <c r="H87" s="98" t="s">
        <v>1230</v>
      </c>
      <c r="I87" s="95" t="s">
        <v>25</v>
      </c>
      <c r="J87" s="95" t="s">
        <v>199</v>
      </c>
      <c r="K87" s="95" t="s">
        <v>29</v>
      </c>
      <c r="L87" s="106" t="s">
        <v>29</v>
      </c>
      <c r="M87" s="106"/>
      <c r="N87" s="106"/>
      <c r="O87" s="106">
        <v>65.599999999999994</v>
      </c>
      <c r="P87" s="106">
        <v>146</v>
      </c>
      <c r="Q87" s="99">
        <f>(O87)/((P87/100)*(P87/100))</f>
        <v>30.775004691311693</v>
      </c>
      <c r="R87" s="93" t="str">
        <f>+IF(Q87&lt;18.5,"Bajo peso",IF(Q87&lt;=24.9,"Peso Normal",IF(Q87&lt;=29.9,"Sobrepeso",IF(Q87&lt;=34.9,"Obesidad Grado 1",IF(Q87&lt;=39.9,"Obesidad Grado 2",IF(Q87&gt;=40,"Obesidad Grado 3","Nunca se da el caso"))))))</f>
        <v>Obesidad Grado 1</v>
      </c>
      <c r="S87" s="96">
        <v>14</v>
      </c>
      <c r="T87" s="93" t="str">
        <f>+IF(S87&gt;14,"Riesgo","No riesgo")</f>
        <v>No riesgo</v>
      </c>
      <c r="U87" s="95" t="s">
        <v>1231</v>
      </c>
      <c r="V87" s="95"/>
      <c r="W87" s="112">
        <v>42751</v>
      </c>
    </row>
    <row r="88" spans="1:26" s="93" customFormat="1" ht="30" x14ac:dyDescent="0.25">
      <c r="A88" s="91" t="s">
        <v>335</v>
      </c>
      <c r="B88" s="91" t="s">
        <v>306</v>
      </c>
      <c r="C88" s="96">
        <v>38</v>
      </c>
      <c r="D88" s="96">
        <v>84460345</v>
      </c>
      <c r="E88" s="96" t="s">
        <v>25</v>
      </c>
      <c r="F88" s="97" t="s">
        <v>336</v>
      </c>
      <c r="G88" s="95" t="s">
        <v>592</v>
      </c>
      <c r="H88" s="98" t="s">
        <v>593</v>
      </c>
      <c r="I88" s="95" t="s">
        <v>25</v>
      </c>
      <c r="J88" s="95" t="s">
        <v>34</v>
      </c>
      <c r="K88" s="95" t="s">
        <v>29</v>
      </c>
      <c r="L88" s="106" t="s">
        <v>29</v>
      </c>
      <c r="M88" s="106"/>
      <c r="N88" s="106"/>
      <c r="O88" s="106">
        <v>75.400000000000006</v>
      </c>
      <c r="P88" s="106">
        <v>154.6</v>
      </c>
      <c r="Q88" s="99">
        <v>31.546586023439872</v>
      </c>
      <c r="R88" s="93" t="str">
        <f>+IF(Q88&lt;18.5,"Bajo peso",IF(Q88&lt;=24.9,"Peso Normal",IF(Q88&lt;=29.9,"Sobrepeso",IF(Q88&lt;=34.9,"Obesidad Grado 1",IF(Q88&lt;=39.9,"Obesidad Grado 2",IF(Q88&gt;=40,"Obesidad Grado 3","Nunca se da el caso"))))))</f>
        <v>Obesidad Grado 1</v>
      </c>
      <c r="S88" s="96">
        <v>14</v>
      </c>
      <c r="T88" s="93" t="s">
        <v>806</v>
      </c>
      <c r="U88" s="95" t="s">
        <v>283</v>
      </c>
      <c r="V88" s="95"/>
      <c r="W88" s="112"/>
    </row>
    <row r="89" spans="1:26" s="93" customFormat="1" x14ac:dyDescent="0.25">
      <c r="A89" s="91" t="s">
        <v>412</v>
      </c>
      <c r="B89" s="91" t="s">
        <v>220</v>
      </c>
      <c r="C89" s="96">
        <v>40</v>
      </c>
      <c r="D89" s="96">
        <v>88542488</v>
      </c>
      <c r="E89" s="96" t="s">
        <v>25</v>
      </c>
      <c r="F89" s="97" t="s">
        <v>227</v>
      </c>
      <c r="G89" s="95" t="s">
        <v>597</v>
      </c>
      <c r="H89" s="98" t="s">
        <v>598</v>
      </c>
      <c r="I89" s="95" t="s">
        <v>25</v>
      </c>
      <c r="J89" s="95" t="s">
        <v>228</v>
      </c>
      <c r="K89" s="95" t="s">
        <v>29</v>
      </c>
      <c r="L89" s="106" t="s">
        <v>29</v>
      </c>
      <c r="M89" s="106"/>
      <c r="N89" s="106"/>
      <c r="O89" s="106">
        <v>72.2</v>
      </c>
      <c r="P89" s="106">
        <v>166</v>
      </c>
      <c r="Q89" s="99">
        <v>26.201190303382205</v>
      </c>
      <c r="R89" s="93" t="str">
        <f>+IF(Q89&lt;18.5,"Bajo peso",IF(Q89&lt;=24.9,"Peso Normal",IF(Q89&lt;=29.9,"Sobrepeso",IF(Q89&lt;=34.9,"Obesidad Grado 1",IF(Q89&lt;=39.9,"Obesidad Grado 2",IF(Q89&gt;=40,"Obesidad Grado 3","Nunca se da el caso"))))))</f>
        <v>Sobrepeso</v>
      </c>
      <c r="S89" s="96">
        <v>14</v>
      </c>
      <c r="T89" s="93" t="s">
        <v>806</v>
      </c>
      <c r="U89" s="95" t="s">
        <v>229</v>
      </c>
      <c r="V89" s="95"/>
      <c r="W89" s="112"/>
    </row>
    <row r="90" spans="1:26" s="93" customFormat="1" x14ac:dyDescent="0.25">
      <c r="A90" s="91" t="s">
        <v>110</v>
      </c>
      <c r="B90" s="91" t="s">
        <v>111</v>
      </c>
      <c r="C90" s="100">
        <v>55</v>
      </c>
      <c r="D90" s="100">
        <v>24495532</v>
      </c>
      <c r="E90" s="100" t="s">
        <v>29</v>
      </c>
      <c r="F90" s="91" t="s">
        <v>29</v>
      </c>
      <c r="G90" s="91" t="s">
        <v>29</v>
      </c>
      <c r="H90" s="98" t="s">
        <v>1415</v>
      </c>
      <c r="I90" s="91" t="s">
        <v>25</v>
      </c>
      <c r="J90" s="91" t="s">
        <v>112</v>
      </c>
      <c r="K90" s="91" t="s">
        <v>29</v>
      </c>
      <c r="L90" s="106" t="s">
        <v>29</v>
      </c>
      <c r="M90" s="106"/>
      <c r="N90" s="106"/>
      <c r="O90" s="106">
        <v>59.6</v>
      </c>
      <c r="P90" s="106">
        <v>161</v>
      </c>
      <c r="Q90" s="99">
        <v>22.992940087187993</v>
      </c>
      <c r="R90" s="91" t="s">
        <v>807</v>
      </c>
      <c r="S90" s="96">
        <v>29</v>
      </c>
      <c r="T90" s="91" t="s">
        <v>797</v>
      </c>
      <c r="U90" s="91" t="s">
        <v>272</v>
      </c>
      <c r="V90" s="91"/>
      <c r="W90" s="113" t="s">
        <v>1378</v>
      </c>
      <c r="Y90" s="91"/>
      <c r="Z90" s="91"/>
    </row>
    <row r="91" spans="1:26" s="93" customFormat="1" x14ac:dyDescent="0.25">
      <c r="A91" s="91" t="s">
        <v>384</v>
      </c>
      <c r="B91" s="91" t="s">
        <v>207</v>
      </c>
      <c r="C91" s="96">
        <v>43</v>
      </c>
      <c r="D91" s="96">
        <v>62592436</v>
      </c>
      <c r="E91" s="96" t="s">
        <v>25</v>
      </c>
      <c r="F91" s="91" t="s">
        <v>29</v>
      </c>
      <c r="G91" s="95" t="s">
        <v>29</v>
      </c>
      <c r="H91" s="98" t="s">
        <v>347</v>
      </c>
      <c r="I91" s="95" t="s">
        <v>25</v>
      </c>
      <c r="J91" s="95" t="s">
        <v>239</v>
      </c>
      <c r="K91" s="95" t="s">
        <v>29</v>
      </c>
      <c r="L91" s="106" t="s">
        <v>29</v>
      </c>
      <c r="M91" s="106"/>
      <c r="N91" s="106"/>
      <c r="O91" s="106">
        <v>89</v>
      </c>
      <c r="P91" s="106">
        <v>168</v>
      </c>
      <c r="Q91" s="99">
        <v>31.533446712018144</v>
      </c>
      <c r="R91" s="93" t="str">
        <f>+IF(Q91&lt;18.5,"Bajo peso",IF(Q91&lt;=24.9,"Peso Normal",IF(Q91&lt;=29.9,"Sobrepeso",IF(Q91&lt;=34.9,"Obesidad Grado 1",IF(Q91&lt;=39.9,"Obesidad Grado 2",IF(Q91&gt;=40,"Obesidad Grado 3","Nunca se da el caso"))))))</f>
        <v>Obesidad Grado 1</v>
      </c>
      <c r="S91" s="96">
        <v>14</v>
      </c>
      <c r="T91" s="93" t="s">
        <v>806</v>
      </c>
      <c r="U91" s="95" t="s">
        <v>346</v>
      </c>
      <c r="V91" s="95"/>
      <c r="W91" s="112"/>
    </row>
    <row r="92" spans="1:26" s="93" customFormat="1" x14ac:dyDescent="0.25">
      <c r="A92" s="91" t="s">
        <v>384</v>
      </c>
      <c r="B92" s="91" t="s">
        <v>118</v>
      </c>
      <c r="C92" s="100">
        <v>33</v>
      </c>
      <c r="D92" s="100">
        <v>88343987</v>
      </c>
      <c r="E92" s="100" t="s">
        <v>25</v>
      </c>
      <c r="F92" s="91" t="s">
        <v>1463</v>
      </c>
      <c r="G92" s="91" t="s">
        <v>1464</v>
      </c>
      <c r="H92" s="98" t="s">
        <v>1465</v>
      </c>
      <c r="I92" s="91" t="s">
        <v>25</v>
      </c>
      <c r="J92" s="91" t="s">
        <v>239</v>
      </c>
      <c r="K92" s="91" t="s">
        <v>29</v>
      </c>
      <c r="L92" s="106" t="s">
        <v>29</v>
      </c>
      <c r="M92" s="106"/>
      <c r="N92" s="106"/>
      <c r="O92" s="106">
        <v>90.6</v>
      </c>
      <c r="P92" s="106">
        <v>151</v>
      </c>
      <c r="Q92" s="99">
        <f>(O92)/((P92/100)*(P92/100))</f>
        <v>39.735099337748345</v>
      </c>
      <c r="R92" s="91" t="str">
        <f>+IF(Q92&lt;18.5,"Bajo peso",IF(Q92&lt;=24.9,"Peso Normal",IF(Q92&lt;=29.9,"Sobrepeso",IF(Q92&lt;=34.9,"Obesidad Grado I",IF(Q92&lt;=39.9,"Obesidad Grado II",IF(Q92&gt;=40,"Obesidad Grado 3","Nunca se da el caso"))))))</f>
        <v>Obesidad Grado II</v>
      </c>
      <c r="S92" s="96">
        <v>14</v>
      </c>
      <c r="T92" s="91" t="str">
        <f>+IF(S92&gt;14,"Riesgo","No riesgo")</f>
        <v>No riesgo</v>
      </c>
      <c r="U92" s="91" t="s">
        <v>1510</v>
      </c>
      <c r="V92" s="91"/>
      <c r="W92" s="113">
        <v>42758</v>
      </c>
      <c r="Y92" s="91"/>
      <c r="Z92" s="91"/>
    </row>
    <row r="93" spans="1:26" s="93" customFormat="1" ht="30" x14ac:dyDescent="0.25">
      <c r="A93" s="91" t="s">
        <v>1336</v>
      </c>
      <c r="B93" s="91" t="s">
        <v>33</v>
      </c>
      <c r="C93" s="100">
        <v>38</v>
      </c>
      <c r="D93" s="100">
        <v>89673677</v>
      </c>
      <c r="E93" s="100" t="s">
        <v>25</v>
      </c>
      <c r="F93" s="91" t="s">
        <v>1337</v>
      </c>
      <c r="G93" s="91" t="s">
        <v>1338</v>
      </c>
      <c r="H93" s="98" t="s">
        <v>1339</v>
      </c>
      <c r="I93" s="91" t="s">
        <v>25</v>
      </c>
      <c r="J93" s="91" t="s">
        <v>112</v>
      </c>
      <c r="K93" s="91" t="s">
        <v>29</v>
      </c>
      <c r="L93" s="106" t="s">
        <v>29</v>
      </c>
      <c r="M93" s="106"/>
      <c r="N93" s="106"/>
      <c r="O93" s="106">
        <v>79.8</v>
      </c>
      <c r="P93" s="106">
        <v>161.19999999999999</v>
      </c>
      <c r="Q93" s="99">
        <f>(O93)/((P93/100)*(P93/100))</f>
        <v>30.709505015116161</v>
      </c>
      <c r="R93" s="91" t="str">
        <f>+IF(Q93&lt;18.5,"Bajo peso",IF(Q93&lt;=24.9,"Peso Normal",IF(Q93&lt;=29.9,"Sobrepeso",IF(Q93&lt;=34.9,"Obesidad Grado I",IF(Q93&lt;=39.9,"Obesidad Grado II",IF(Q93&gt;=40,"Obesidad Grado 3","Nunca se da el caso"))))))</f>
        <v>Obesidad Grado I</v>
      </c>
      <c r="S93" s="96">
        <v>14</v>
      </c>
      <c r="T93" s="91" t="str">
        <f>+IF(S93&gt;14,"Riesgo","No riesgo")</f>
        <v>No riesgo</v>
      </c>
      <c r="U93" s="91" t="s">
        <v>128</v>
      </c>
      <c r="V93" s="91"/>
      <c r="W93" s="113">
        <v>42755</v>
      </c>
      <c r="Y93" s="91"/>
      <c r="Z93" s="91"/>
    </row>
    <row r="94" spans="1:26" s="93" customFormat="1" ht="30" x14ac:dyDescent="0.25">
      <c r="A94" s="91" t="s">
        <v>1454</v>
      </c>
      <c r="B94" s="91" t="s">
        <v>1455</v>
      </c>
      <c r="C94" s="100">
        <v>29</v>
      </c>
      <c r="D94" s="100">
        <v>61892913</v>
      </c>
      <c r="E94" s="100" t="s">
        <v>25</v>
      </c>
      <c r="F94" s="91" t="s">
        <v>1456</v>
      </c>
      <c r="G94" s="91" t="s">
        <v>1457</v>
      </c>
      <c r="H94" s="98" t="s">
        <v>1458</v>
      </c>
      <c r="I94" s="91" t="s">
        <v>25</v>
      </c>
      <c r="J94" s="91" t="s">
        <v>144</v>
      </c>
      <c r="K94" s="91" t="s">
        <v>29</v>
      </c>
      <c r="L94" s="106" t="s">
        <v>29</v>
      </c>
      <c r="M94" s="106"/>
      <c r="N94" s="106"/>
      <c r="O94" s="106">
        <v>82.2</v>
      </c>
      <c r="P94" s="106">
        <v>162.5</v>
      </c>
      <c r="Q94" s="99">
        <f>(O94)/((P94/100)*(P94/100))</f>
        <v>31.128994082840237</v>
      </c>
      <c r="R94" s="91" t="str">
        <f>+IF(Q94&lt;18.5,"Bajo peso",IF(Q94&lt;=24.9,"Peso Normal",IF(Q94&lt;=29.9,"Sobrepeso",IF(Q94&lt;=34.9,"Obesidad Grado I",IF(Q94&lt;=39.9,"Obesidad Grado II",IF(Q94&gt;=40,"Obesidad Grado 3","Nunca se da el caso"))))))</f>
        <v>Obesidad Grado I</v>
      </c>
      <c r="S94" s="96">
        <v>14</v>
      </c>
      <c r="T94" s="91" t="str">
        <f>+IF(S94&gt;14,"Riesgo","No riesgo")</f>
        <v>No riesgo</v>
      </c>
      <c r="U94" s="91"/>
      <c r="V94" s="91"/>
      <c r="W94" s="113">
        <v>42758</v>
      </c>
      <c r="Y94" s="91"/>
      <c r="Z94" s="91"/>
    </row>
    <row r="95" spans="1:26" s="93" customFormat="1" ht="30" x14ac:dyDescent="0.25">
      <c r="A95" s="91" t="s">
        <v>438</v>
      </c>
      <c r="B95" s="91" t="s">
        <v>439</v>
      </c>
      <c r="C95" s="96">
        <v>45</v>
      </c>
      <c r="D95" s="96">
        <v>89451976</v>
      </c>
      <c r="E95" s="96" t="s">
        <v>25</v>
      </c>
      <c r="F95" s="97" t="s">
        <v>743</v>
      </c>
      <c r="G95" s="95" t="s">
        <v>744</v>
      </c>
      <c r="H95" s="98" t="s">
        <v>745</v>
      </c>
      <c r="I95" s="95" t="s">
        <v>25</v>
      </c>
      <c r="J95" s="91" t="s">
        <v>746</v>
      </c>
      <c r="K95" s="95" t="s">
        <v>29</v>
      </c>
      <c r="L95" s="106">
        <v>90</v>
      </c>
      <c r="M95" s="106">
        <v>163</v>
      </c>
      <c r="N95" s="106"/>
      <c r="O95" s="106"/>
      <c r="P95" s="106"/>
      <c r="Q95" s="99"/>
      <c r="R95" s="93" t="str">
        <f>+IF(Q95&lt;18.5,"Bajo peso",IF(Q95&lt;=24.9,"Peso Normal",IF(Q95&lt;=29.9,"Sobrepeso",IF(Q95&lt;=34.9,"Obesidad Grado 1",IF(Q95&lt;=39.9,"Obesidad Grado 2",IF(Q95&gt;=40,"Obesidad Grado 3","Nunca se da el caso"))))))</f>
        <v>Bajo peso</v>
      </c>
      <c r="S95" s="96"/>
      <c r="W95" s="111"/>
    </row>
    <row r="96" spans="1:26" s="93" customFormat="1" ht="30" x14ac:dyDescent="0.25">
      <c r="A96" s="91" t="s">
        <v>438</v>
      </c>
      <c r="B96" s="91" t="s">
        <v>439</v>
      </c>
      <c r="C96" s="96">
        <v>45</v>
      </c>
      <c r="D96" s="96">
        <v>89451976</v>
      </c>
      <c r="E96" s="96" t="s">
        <v>25</v>
      </c>
      <c r="F96" s="97" t="s">
        <v>743</v>
      </c>
      <c r="G96" s="95" t="s">
        <v>744</v>
      </c>
      <c r="H96" s="98" t="s">
        <v>745</v>
      </c>
      <c r="I96" s="95" t="s">
        <v>25</v>
      </c>
      <c r="J96" s="91" t="s">
        <v>746</v>
      </c>
      <c r="K96" s="95" t="s">
        <v>29</v>
      </c>
      <c r="L96" s="106" t="s">
        <v>29</v>
      </c>
      <c r="M96" s="106">
        <v>90</v>
      </c>
      <c r="N96" s="106">
        <v>163</v>
      </c>
      <c r="O96" s="106"/>
      <c r="P96" s="106"/>
      <c r="Q96" s="99"/>
      <c r="R96" s="93" t="str">
        <f>+IF(Q96&lt;18.5,"Bajo peso",IF(Q96&lt;=24.9,"Peso Normal",IF(Q96&lt;=29.9,"Sobrepeso",IF(Q96&lt;=34.9,"Obesidad Grado 1",IF(Q96&lt;=39.9,"Obesidad Grado 2",IF(Q96&gt;=40,"Obesidad Grado 3","Nunca se da el caso"))))))</f>
        <v>Bajo peso</v>
      </c>
      <c r="S96" s="96"/>
      <c r="W96" s="111"/>
    </row>
    <row r="97" spans="1:26" s="93" customFormat="1" ht="30" x14ac:dyDescent="0.25">
      <c r="A97" s="91" t="s">
        <v>1341</v>
      </c>
      <c r="B97" s="91" t="s">
        <v>1335</v>
      </c>
      <c r="C97" s="100">
        <v>45</v>
      </c>
      <c r="D97" s="100">
        <v>85141035</v>
      </c>
      <c r="E97" s="100" t="s">
        <v>25</v>
      </c>
      <c r="F97" s="91"/>
      <c r="G97" s="91" t="s">
        <v>1342</v>
      </c>
      <c r="H97" s="98" t="s">
        <v>1343</v>
      </c>
      <c r="I97" s="91" t="s">
        <v>29</v>
      </c>
      <c r="J97" s="91" t="s">
        <v>803</v>
      </c>
      <c r="K97" s="91" t="s">
        <v>29</v>
      </c>
      <c r="L97" s="106" t="s">
        <v>29</v>
      </c>
      <c r="M97" s="106"/>
      <c r="N97" s="106"/>
      <c r="O97" s="106">
        <v>69.5</v>
      </c>
      <c r="P97" s="106">
        <v>156.30000000000001</v>
      </c>
      <c r="Q97" s="99">
        <f>(O97)/((P97/100)*(P97/100))</f>
        <v>28.448989733394072</v>
      </c>
      <c r="R97" s="91" t="str">
        <f>+IF(Q97&lt;18.5,"Bajo peso",IF(Q97&lt;=24.9,"Peso Normal",IF(Q97&lt;=29.9,"Sobrepeso",IF(Q97&lt;=34.9,"Obesidad Grado I",IF(Q97&lt;=39.9,"Obesidad Grado II",IF(Q97&gt;=40,"Obesidad Grado 3","Nunca se da el caso"))))))</f>
        <v>Sobrepeso</v>
      </c>
      <c r="S97" s="96">
        <v>14</v>
      </c>
      <c r="T97" s="91" t="str">
        <f>+IF(S97&gt;14,"Riesgo","No riesgo")</f>
        <v>No riesgo</v>
      </c>
      <c r="U97" s="91" t="s">
        <v>240</v>
      </c>
      <c r="V97" s="91"/>
      <c r="W97" s="113">
        <v>42755</v>
      </c>
      <c r="Y97" s="91"/>
      <c r="Z97" s="91"/>
    </row>
    <row r="98" spans="1:26" s="93" customFormat="1" x14ac:dyDescent="0.25">
      <c r="A98" s="91" t="s">
        <v>1379</v>
      </c>
      <c r="B98" s="91" t="s">
        <v>1100</v>
      </c>
      <c r="C98" s="100">
        <v>31</v>
      </c>
      <c r="D98" s="100">
        <v>61953391</v>
      </c>
      <c r="E98" s="100" t="s">
        <v>25</v>
      </c>
      <c r="F98" s="91" t="s">
        <v>29</v>
      </c>
      <c r="G98" s="91" t="s">
        <v>1380</v>
      </c>
      <c r="H98" s="98" t="s">
        <v>1381</v>
      </c>
      <c r="I98" s="91" t="s">
        <v>25</v>
      </c>
      <c r="J98" s="91" t="s">
        <v>751</v>
      </c>
      <c r="K98" s="91" t="s">
        <v>29</v>
      </c>
      <c r="L98" s="106" t="s">
        <v>29</v>
      </c>
      <c r="M98" s="106"/>
      <c r="N98" s="106"/>
      <c r="O98" s="106">
        <v>51.4</v>
      </c>
      <c r="P98" s="106">
        <v>148.6</v>
      </c>
      <c r="Q98" s="99">
        <v>23.276919258978822</v>
      </c>
      <c r="R98" s="91" t="s">
        <v>807</v>
      </c>
      <c r="S98" s="96">
        <v>17</v>
      </c>
      <c r="T98" s="91" t="s">
        <v>797</v>
      </c>
      <c r="U98" s="91" t="s">
        <v>1412</v>
      </c>
      <c r="V98" s="91"/>
      <c r="W98" s="113" t="s">
        <v>1378</v>
      </c>
      <c r="Y98" s="91"/>
      <c r="Z98" s="91"/>
    </row>
    <row r="99" spans="1:26" s="93" customFormat="1" ht="30" x14ac:dyDescent="0.25">
      <c r="A99" s="91" t="s">
        <v>1444</v>
      </c>
      <c r="B99" s="91" t="s">
        <v>952</v>
      </c>
      <c r="C99" s="100">
        <v>57</v>
      </c>
      <c r="D99" s="100">
        <v>24419507</v>
      </c>
      <c r="E99" s="100">
        <v>83672856</v>
      </c>
      <c r="F99" s="91" t="s">
        <v>1446</v>
      </c>
      <c r="G99" s="91" t="s">
        <v>1445</v>
      </c>
      <c r="H99" s="98" t="s">
        <v>1447</v>
      </c>
      <c r="I99" s="91" t="s">
        <v>25</v>
      </c>
      <c r="J99" s="91" t="s">
        <v>122</v>
      </c>
      <c r="K99" s="91" t="s">
        <v>29</v>
      </c>
      <c r="L99" s="106" t="s">
        <v>29</v>
      </c>
      <c r="M99" s="106"/>
      <c r="N99" s="106"/>
      <c r="O99" s="106">
        <v>73.5</v>
      </c>
      <c r="P99" s="106">
        <v>162.6</v>
      </c>
      <c r="Q99" s="99">
        <f>(O99)/((P99/100)*(P99/100))</f>
        <v>27.800093499089975</v>
      </c>
      <c r="R99" s="91" t="str">
        <f>+IF(Q99&lt;18.5,"Bajo peso",IF(Q99&lt;=24.9,"Peso Normal",IF(Q99&lt;=29.9,"Sobrepeso",IF(Q99&lt;=34.9,"Obesidad Grado 1",IF(Q99&lt;=39.9,"Obesidad Grado 2",IF(Q99&gt;=40,"Obesidad Grado 3","Nunca se da el caso"))))))</f>
        <v>Sobrepeso</v>
      </c>
      <c r="S99" s="96">
        <v>14</v>
      </c>
      <c r="T99" s="91" t="str">
        <f>+IF(S99&gt;14,"Riesgo","No riesgo")</f>
        <v>No riesgo</v>
      </c>
      <c r="U99" s="91" t="s">
        <v>1466</v>
      </c>
      <c r="V99" s="91"/>
      <c r="W99" s="113">
        <v>42758</v>
      </c>
      <c r="Y99" s="91"/>
      <c r="Z99" s="91"/>
    </row>
    <row r="100" spans="1:26" s="93" customFormat="1" ht="30" x14ac:dyDescent="0.25">
      <c r="A100" s="91" t="s">
        <v>1459</v>
      </c>
      <c r="B100" s="91" t="s">
        <v>428</v>
      </c>
      <c r="C100" s="100">
        <v>53</v>
      </c>
      <c r="D100" s="100">
        <v>24429456</v>
      </c>
      <c r="E100" s="100">
        <v>62138180</v>
      </c>
      <c r="F100" s="91" t="s">
        <v>1460</v>
      </c>
      <c r="G100" s="91" t="s">
        <v>1461</v>
      </c>
      <c r="H100" s="98" t="s">
        <v>1462</v>
      </c>
      <c r="I100" s="91" t="s">
        <v>25</v>
      </c>
      <c r="J100" s="91" t="s">
        <v>239</v>
      </c>
      <c r="K100" s="91" t="s">
        <v>29</v>
      </c>
      <c r="L100" s="106" t="s">
        <v>29</v>
      </c>
      <c r="M100" s="106"/>
      <c r="N100" s="106"/>
      <c r="O100" s="106">
        <v>91.5</v>
      </c>
      <c r="P100" s="106">
        <v>143</v>
      </c>
      <c r="Q100" s="99">
        <f>(O100)/((P100/100)*(P100/100))</f>
        <v>44.745464325883916</v>
      </c>
      <c r="R100" s="91" t="str">
        <f>+IF(Q100&lt;18.5,"Bajo peso",IF(Q100&lt;=24.9,"Peso Normal",IF(Q100&lt;=29.9,"Sobrepeso",IF(Q100&lt;=34.9,"Obesidad Grado I",IF(Q100&lt;=39.9,"Obesidad Grado II",IF(Q100&gt;=40,"Obesidad Grado 3","Nunca se da el caso"))))))</f>
        <v>Obesidad Grado 3</v>
      </c>
      <c r="S100" s="96">
        <v>14</v>
      </c>
      <c r="T100" s="91" t="str">
        <f>+IF(S100&gt;14,"Riesgo","No riesgo")</f>
        <v>No riesgo</v>
      </c>
      <c r="U100" s="91" t="s">
        <v>128</v>
      </c>
      <c r="V100" s="91"/>
      <c r="W100" s="113">
        <v>42758</v>
      </c>
      <c r="Y100" s="91"/>
      <c r="Z100" s="91"/>
    </row>
    <row r="101" spans="1:26" s="93" customFormat="1" x14ac:dyDescent="0.25">
      <c r="A101" s="91" t="s">
        <v>846</v>
      </c>
      <c r="B101" s="91" t="s">
        <v>847</v>
      </c>
      <c r="C101" s="96">
        <v>42</v>
      </c>
      <c r="D101" s="96">
        <v>24402550</v>
      </c>
      <c r="E101" s="96">
        <v>83630664</v>
      </c>
      <c r="F101" s="97" t="s">
        <v>848</v>
      </c>
      <c r="G101" s="95" t="s">
        <v>849</v>
      </c>
      <c r="H101" s="98" t="s">
        <v>850</v>
      </c>
      <c r="I101" s="95" t="s">
        <v>25</v>
      </c>
      <c r="J101" s="91" t="s">
        <v>684</v>
      </c>
      <c r="K101" s="95" t="s">
        <v>29</v>
      </c>
      <c r="L101" s="106" t="s">
        <v>29</v>
      </c>
      <c r="M101" s="106"/>
      <c r="N101" s="106"/>
      <c r="O101" s="106">
        <v>82.6</v>
      </c>
      <c r="P101" s="106">
        <v>151.5</v>
      </c>
      <c r="Q101" s="99">
        <v>35.987757191560739</v>
      </c>
      <c r="R101" s="93" t="str">
        <f t="shared" ref="R101:R126" si="3">+IF(Q101&lt;18.5,"Bajo peso",IF(Q101&lt;=24.9,"Peso Normal",IF(Q101&lt;=29.9,"Sobrepeso",IF(Q101&lt;=34.9,"Obesidad Grado 1",IF(Q101&lt;=39.9,"Obesidad Grado 2",IF(Q101&gt;=40,"Obesidad Grado 3","Nunca se da el caso"))))))</f>
        <v>Obesidad Grado 2</v>
      </c>
      <c r="S101" s="96">
        <v>14</v>
      </c>
      <c r="T101" s="93" t="s">
        <v>806</v>
      </c>
      <c r="U101" s="95" t="s">
        <v>851</v>
      </c>
      <c r="V101" s="95"/>
      <c r="W101" s="112">
        <v>42856</v>
      </c>
    </row>
    <row r="102" spans="1:26" s="93" customFormat="1" x14ac:dyDescent="0.25">
      <c r="A102" s="91" t="s">
        <v>1181</v>
      </c>
      <c r="B102" s="91" t="s">
        <v>77</v>
      </c>
      <c r="C102" s="96">
        <v>53</v>
      </c>
      <c r="D102" s="96">
        <v>61588550</v>
      </c>
      <c r="E102" s="96" t="s">
        <v>25</v>
      </c>
      <c r="H102" s="94"/>
      <c r="J102" s="91" t="s">
        <v>59</v>
      </c>
      <c r="K102" s="95" t="s">
        <v>25</v>
      </c>
      <c r="L102" s="106"/>
      <c r="M102" s="106"/>
      <c r="N102" s="106">
        <v>70.900000000000006</v>
      </c>
      <c r="O102" s="106">
        <v>153</v>
      </c>
      <c r="P102" s="106">
        <f>(N102)/((O102/100)*(O102/100))</f>
        <v>30.287496262121408</v>
      </c>
      <c r="Q102" s="99" t="str">
        <f>+IF(P102&lt;18.5,"Bajo peso",IF(P102&lt;=24.9,"Peso Normal",IF(P102&lt;=29.9,"Sobrepeso",IF(P102&lt;=34.9,"Obesidad Grado I",IF(P102&lt;=39.9,"Obesidad Grado II",IF(P102&gt;=40,"Obesidad Grado 3","Nunca se da el caso"))))))</f>
        <v>Obesidad Grado I</v>
      </c>
      <c r="R102" s="93" t="str">
        <f t="shared" si="3"/>
        <v>Obesidad Grado 3</v>
      </c>
      <c r="S102" s="96"/>
      <c r="W102" s="111"/>
    </row>
    <row r="103" spans="1:26" s="91" customFormat="1" x14ac:dyDescent="0.25">
      <c r="A103" s="91" t="s">
        <v>404</v>
      </c>
      <c r="B103" s="91" t="s">
        <v>211</v>
      </c>
      <c r="C103" s="96">
        <v>52</v>
      </c>
      <c r="D103" s="96">
        <v>62198084</v>
      </c>
      <c r="E103" s="96" t="s">
        <v>25</v>
      </c>
      <c r="F103" s="95" t="s">
        <v>29</v>
      </c>
      <c r="G103" s="91" t="s">
        <v>29</v>
      </c>
      <c r="H103" s="98" t="s">
        <v>215</v>
      </c>
      <c r="I103" s="95" t="s">
        <v>29</v>
      </c>
      <c r="J103" s="95" t="s">
        <v>112</v>
      </c>
      <c r="K103" s="91" t="s">
        <v>29</v>
      </c>
      <c r="L103" s="106" t="s">
        <v>29</v>
      </c>
      <c r="M103" s="106"/>
      <c r="N103" s="106"/>
      <c r="O103" s="106">
        <v>80</v>
      </c>
      <c r="P103" s="106">
        <v>156.80000000000001</v>
      </c>
      <c r="Q103" s="99">
        <v>32.538525614327362</v>
      </c>
      <c r="R103" s="93" t="str">
        <f t="shared" si="3"/>
        <v>Obesidad Grado 1</v>
      </c>
      <c r="S103" s="96">
        <v>14</v>
      </c>
      <c r="T103" s="93" t="s">
        <v>806</v>
      </c>
      <c r="U103" s="93" t="s">
        <v>184</v>
      </c>
      <c r="V103" s="93"/>
      <c r="W103" s="111"/>
      <c r="Y103" s="93"/>
      <c r="Z103" s="93"/>
    </row>
    <row r="104" spans="1:26" s="91" customFormat="1" x14ac:dyDescent="0.25">
      <c r="A104" s="91" t="s">
        <v>757</v>
      </c>
      <c r="B104" s="91" t="s">
        <v>207</v>
      </c>
      <c r="C104" s="96">
        <v>40</v>
      </c>
      <c r="D104" s="96">
        <v>87537878</v>
      </c>
      <c r="E104" s="96" t="s">
        <v>25</v>
      </c>
      <c r="F104" s="97" t="s">
        <v>758</v>
      </c>
      <c r="G104" s="95" t="s">
        <v>759</v>
      </c>
      <c r="H104" s="98" t="s">
        <v>760</v>
      </c>
      <c r="I104" s="95" t="s">
        <v>25</v>
      </c>
      <c r="J104" s="95" t="s">
        <v>287</v>
      </c>
      <c r="K104" s="95" t="s">
        <v>29</v>
      </c>
      <c r="L104" s="106" t="s">
        <v>25</v>
      </c>
      <c r="M104" s="106"/>
      <c r="N104" s="106"/>
      <c r="O104" s="106">
        <v>94.8</v>
      </c>
      <c r="P104" s="106">
        <v>167.7</v>
      </c>
      <c r="Q104" s="99">
        <v>33.708716156609</v>
      </c>
      <c r="R104" s="93" t="str">
        <f t="shared" si="3"/>
        <v>Obesidad Grado 1</v>
      </c>
      <c r="S104" s="96">
        <v>21</v>
      </c>
      <c r="T104" s="93" t="s">
        <v>797</v>
      </c>
      <c r="U104" s="95" t="s">
        <v>761</v>
      </c>
      <c r="V104" s="95"/>
      <c r="W104" s="112" t="s">
        <v>704</v>
      </c>
      <c r="Y104" s="93"/>
      <c r="Z104" s="93"/>
    </row>
    <row r="105" spans="1:26" s="91" customFormat="1" ht="30" x14ac:dyDescent="0.25">
      <c r="A105" s="91" t="s">
        <v>1176</v>
      </c>
      <c r="B105" s="91" t="s">
        <v>387</v>
      </c>
      <c r="C105" s="96">
        <v>38</v>
      </c>
      <c r="D105" s="96">
        <v>83289007</v>
      </c>
      <c r="E105" s="96" t="s">
        <v>25</v>
      </c>
      <c r="F105" s="97" t="s">
        <v>1177</v>
      </c>
      <c r="G105" s="95" t="s">
        <v>1178</v>
      </c>
      <c r="H105" s="98" t="s">
        <v>1179</v>
      </c>
      <c r="I105" s="95" t="s">
        <v>25</v>
      </c>
      <c r="J105" s="95" t="s">
        <v>28</v>
      </c>
      <c r="K105" s="95" t="s">
        <v>29</v>
      </c>
      <c r="L105" s="106" t="s">
        <v>29</v>
      </c>
      <c r="M105" s="106"/>
      <c r="N105" s="106"/>
      <c r="O105" s="106">
        <v>81.400000000000006</v>
      </c>
      <c r="P105" s="106">
        <v>152.5</v>
      </c>
      <c r="Q105" s="99">
        <f>(O105)/((P105/100)*(P105/100))</f>
        <v>35.001343724805167</v>
      </c>
      <c r="R105" s="93" t="str">
        <f t="shared" si="3"/>
        <v>Obesidad Grado 2</v>
      </c>
      <c r="S105" s="96">
        <v>14</v>
      </c>
      <c r="T105" s="93" t="str">
        <f>+IF(S105&gt;14,"Riesgo","No riesgo")</f>
        <v>No riesgo</v>
      </c>
      <c r="U105" s="95" t="s">
        <v>1180</v>
      </c>
      <c r="V105" s="95"/>
      <c r="W105" s="112">
        <v>42751</v>
      </c>
      <c r="Y105" s="93"/>
      <c r="Z105" s="93"/>
    </row>
    <row r="106" spans="1:26" s="91" customFormat="1" x14ac:dyDescent="0.25">
      <c r="A106" s="91" t="s">
        <v>450</v>
      </c>
      <c r="B106" s="91" t="s">
        <v>451</v>
      </c>
      <c r="C106" s="96">
        <v>50</v>
      </c>
      <c r="D106" s="96" t="s">
        <v>452</v>
      </c>
      <c r="E106" s="96" t="s">
        <v>25</v>
      </c>
      <c r="F106" s="97" t="s">
        <v>453</v>
      </c>
      <c r="G106" s="95" t="s">
        <v>1692</v>
      </c>
      <c r="H106" s="98" t="s">
        <v>455</v>
      </c>
      <c r="I106" s="95" t="s">
        <v>29</v>
      </c>
      <c r="J106" s="95" t="s">
        <v>199</v>
      </c>
      <c r="K106" s="95" t="s">
        <v>29</v>
      </c>
      <c r="L106" s="106" t="s">
        <v>29</v>
      </c>
      <c r="M106" s="106"/>
      <c r="N106" s="106"/>
      <c r="O106" s="106">
        <v>67.099999999999994</v>
      </c>
      <c r="P106" s="106">
        <v>152</v>
      </c>
      <c r="Q106" s="99">
        <v>29.042590027700829</v>
      </c>
      <c r="R106" s="93" t="str">
        <f t="shared" si="3"/>
        <v>Sobrepeso</v>
      </c>
      <c r="S106" s="96">
        <v>14</v>
      </c>
      <c r="T106" s="93" t="s">
        <v>806</v>
      </c>
      <c r="U106" s="95" t="s">
        <v>128</v>
      </c>
      <c r="V106" s="95"/>
      <c r="W106" s="112" t="s">
        <v>443</v>
      </c>
      <c r="Y106" s="93"/>
      <c r="Z106" s="93"/>
    </row>
    <row r="107" spans="1:26" s="91" customFormat="1" x14ac:dyDescent="0.25">
      <c r="A107" s="91" t="s">
        <v>1118</v>
      </c>
      <c r="B107" s="91" t="s">
        <v>306</v>
      </c>
      <c r="C107" s="96">
        <v>35</v>
      </c>
      <c r="D107" s="96">
        <v>83384087</v>
      </c>
      <c r="E107" s="96" t="s">
        <v>25</v>
      </c>
      <c r="F107" s="97" t="s">
        <v>1119</v>
      </c>
      <c r="G107" s="95" t="s">
        <v>1120</v>
      </c>
      <c r="H107" s="98" t="s">
        <v>1121</v>
      </c>
      <c r="I107" s="95" t="s">
        <v>25</v>
      </c>
      <c r="J107" s="95" t="s">
        <v>144</v>
      </c>
      <c r="K107" s="95" t="s">
        <v>29</v>
      </c>
      <c r="L107" s="106" t="s">
        <v>29</v>
      </c>
      <c r="M107" s="106"/>
      <c r="N107" s="106"/>
      <c r="O107" s="106">
        <v>74.099999999999994</v>
      </c>
      <c r="P107" s="106">
        <v>156.6</v>
      </c>
      <c r="Q107" s="99">
        <f>(O107)/((P107/100)*(P107/100))</f>
        <v>30.21584141943503</v>
      </c>
      <c r="R107" s="93" t="str">
        <f t="shared" si="3"/>
        <v>Obesidad Grado 1</v>
      </c>
      <c r="S107" s="96">
        <v>14</v>
      </c>
      <c r="T107" s="93" t="str">
        <f>+IF(S107&gt;14,"Riesgo","No riesgo")</f>
        <v>No riesgo</v>
      </c>
      <c r="U107" s="95" t="s">
        <v>240</v>
      </c>
      <c r="V107" s="95"/>
      <c r="W107" s="112">
        <v>42747</v>
      </c>
      <c r="Y107" s="93"/>
      <c r="Z107" s="93"/>
    </row>
    <row r="108" spans="1:26" s="91" customFormat="1" x14ac:dyDescent="0.25">
      <c r="A108" s="91" t="s">
        <v>1531</v>
      </c>
      <c r="B108" s="91" t="s">
        <v>40</v>
      </c>
      <c r="C108" s="100">
        <v>38</v>
      </c>
      <c r="D108" s="100">
        <v>70276038</v>
      </c>
      <c r="E108" s="100" t="s">
        <v>25</v>
      </c>
      <c r="F108" s="91" t="s">
        <v>1532</v>
      </c>
      <c r="G108" s="91" t="s">
        <v>29</v>
      </c>
      <c r="H108" s="98" t="s">
        <v>1533</v>
      </c>
      <c r="I108" s="91" t="s">
        <v>25</v>
      </c>
      <c r="J108" s="91" t="s">
        <v>749</v>
      </c>
      <c r="K108" s="91" t="s">
        <v>29</v>
      </c>
      <c r="L108" s="106" t="s">
        <v>29</v>
      </c>
      <c r="M108" s="106"/>
      <c r="N108" s="106"/>
      <c r="O108" s="106">
        <v>55.6</v>
      </c>
      <c r="P108" s="106">
        <v>148.30000000000001</v>
      </c>
      <c r="Q108" s="99">
        <f>(O108)/((P108/100)*(P108/100))</f>
        <v>25.28089759917864</v>
      </c>
      <c r="R108" s="91" t="str">
        <f t="shared" si="3"/>
        <v>Sobrepeso</v>
      </c>
      <c r="S108" s="96">
        <v>14</v>
      </c>
      <c r="T108" s="91" t="str">
        <f>+IF(S108&gt;14,"Riesgo","No riesgo")</f>
        <v>No riesgo</v>
      </c>
      <c r="U108" s="91" t="s">
        <v>304</v>
      </c>
      <c r="W108" s="113" t="s">
        <v>1535</v>
      </c>
    </row>
    <row r="109" spans="1:26" s="91" customFormat="1" ht="30" x14ac:dyDescent="0.25">
      <c r="A109" s="91" t="s">
        <v>1327</v>
      </c>
      <c r="B109" s="91" t="s">
        <v>389</v>
      </c>
      <c r="C109" s="100">
        <v>21</v>
      </c>
      <c r="D109" s="100">
        <v>85319588</v>
      </c>
      <c r="E109" s="100" t="s">
        <v>25</v>
      </c>
      <c r="F109" s="91" t="s">
        <v>1333</v>
      </c>
      <c r="G109" s="91" t="s">
        <v>1334</v>
      </c>
      <c r="H109" s="98" t="s">
        <v>1330</v>
      </c>
      <c r="I109" s="91" t="s">
        <v>25</v>
      </c>
      <c r="J109" s="91" t="s">
        <v>59</v>
      </c>
      <c r="K109" s="91" t="s">
        <v>29</v>
      </c>
      <c r="L109" s="106" t="s">
        <v>29</v>
      </c>
      <c r="M109" s="106"/>
      <c r="N109" s="106"/>
      <c r="O109" s="106">
        <v>73.400000000000006</v>
      </c>
      <c r="P109" s="106">
        <v>155.11000000000001</v>
      </c>
      <c r="Q109" s="99">
        <f>(O109)/((P109/100)*(P109/100))</f>
        <v>30.508191530476299</v>
      </c>
      <c r="R109" s="91" t="str">
        <f t="shared" si="3"/>
        <v>Obesidad Grado 1</v>
      </c>
      <c r="S109" s="96">
        <v>14</v>
      </c>
      <c r="T109" s="91" t="str">
        <f>+IF(S109&gt;14,"Riesgo","No riesgo")</f>
        <v>No riesgo</v>
      </c>
      <c r="U109" s="91" t="s">
        <v>272</v>
      </c>
      <c r="W109" s="113">
        <v>42755</v>
      </c>
    </row>
    <row r="110" spans="1:26" s="91" customFormat="1" x14ac:dyDescent="0.25">
      <c r="A110" s="91" t="s">
        <v>838</v>
      </c>
      <c r="B110" s="91" t="s">
        <v>826</v>
      </c>
      <c r="C110" s="96">
        <v>42</v>
      </c>
      <c r="D110" s="96">
        <v>24406581</v>
      </c>
      <c r="E110" s="96">
        <v>84201102</v>
      </c>
      <c r="F110" s="91" t="s">
        <v>29</v>
      </c>
      <c r="G110" s="95" t="s">
        <v>29</v>
      </c>
      <c r="H110" s="98" t="s">
        <v>827</v>
      </c>
      <c r="I110" s="95" t="s">
        <v>25</v>
      </c>
      <c r="J110" s="91" t="s">
        <v>66</v>
      </c>
      <c r="K110" s="95" t="s">
        <v>29</v>
      </c>
      <c r="L110" s="106" t="s">
        <v>29</v>
      </c>
      <c r="M110" s="106"/>
      <c r="N110" s="106"/>
      <c r="O110" s="106">
        <v>74.2</v>
      </c>
      <c r="P110" s="106">
        <v>164</v>
      </c>
      <c r="Q110" s="99">
        <v>27.587745389649026</v>
      </c>
      <c r="R110" s="93" t="str">
        <f t="shared" si="3"/>
        <v>Sobrepeso</v>
      </c>
      <c r="S110" s="96">
        <v>14</v>
      </c>
      <c r="T110" s="93" t="s">
        <v>806</v>
      </c>
      <c r="U110" s="95" t="s">
        <v>128</v>
      </c>
      <c r="V110" s="95"/>
      <c r="W110" s="112">
        <v>42856</v>
      </c>
      <c r="Y110" s="93"/>
      <c r="Z110" s="93"/>
    </row>
    <row r="111" spans="1:26" s="91" customFormat="1" ht="30" x14ac:dyDescent="0.25">
      <c r="A111" s="91" t="s">
        <v>1284</v>
      </c>
      <c r="B111" s="91" t="s">
        <v>417</v>
      </c>
      <c r="C111" s="100">
        <v>19</v>
      </c>
      <c r="D111" s="100">
        <v>71359778</v>
      </c>
      <c r="E111" s="100" t="s">
        <v>25</v>
      </c>
      <c r="F111" s="91" t="s">
        <v>1285</v>
      </c>
      <c r="G111" s="91" t="s">
        <v>1286</v>
      </c>
      <c r="H111" s="98" t="s">
        <v>1287</v>
      </c>
      <c r="I111" s="91" t="s">
        <v>25</v>
      </c>
      <c r="J111" s="91" t="s">
        <v>461</v>
      </c>
      <c r="K111" s="91" t="s">
        <v>29</v>
      </c>
      <c r="L111" s="106" t="s">
        <v>29</v>
      </c>
      <c r="M111" s="106"/>
      <c r="N111" s="106"/>
      <c r="O111" s="106">
        <v>79.2</v>
      </c>
      <c r="P111" s="106">
        <v>158.4</v>
      </c>
      <c r="Q111" s="99">
        <f>(O111)/((P111/100)*(P111/100))</f>
        <v>31.565656565656564</v>
      </c>
      <c r="R111" s="91" t="str">
        <f t="shared" si="3"/>
        <v>Obesidad Grado 1</v>
      </c>
      <c r="S111" s="96">
        <v>14</v>
      </c>
      <c r="T111" s="91" t="str">
        <f>+IF(S111&gt;14,"Riesgo","No riesgo")</f>
        <v>No riesgo</v>
      </c>
      <c r="U111" s="91" t="s">
        <v>1288</v>
      </c>
      <c r="W111" s="113">
        <v>42755</v>
      </c>
    </row>
    <row r="112" spans="1:26" s="91" customFormat="1" x14ac:dyDescent="0.25">
      <c r="A112" s="91" t="s">
        <v>54</v>
      </c>
      <c r="B112" s="91" t="s">
        <v>479</v>
      </c>
      <c r="C112" s="96">
        <v>38</v>
      </c>
      <c r="D112" s="96">
        <v>87112763</v>
      </c>
      <c r="E112" s="96" t="s">
        <v>25</v>
      </c>
      <c r="F112" s="91" t="s">
        <v>29</v>
      </c>
      <c r="G112" s="95" t="s">
        <v>29</v>
      </c>
      <c r="H112" s="98" t="s">
        <v>480</v>
      </c>
      <c r="I112" s="95" t="s">
        <v>25</v>
      </c>
      <c r="J112" s="95" t="s">
        <v>287</v>
      </c>
      <c r="K112" s="95" t="s">
        <v>29</v>
      </c>
      <c r="L112" s="106" t="s">
        <v>29</v>
      </c>
      <c r="M112" s="106"/>
      <c r="N112" s="106"/>
      <c r="O112" s="106">
        <v>80.7</v>
      </c>
      <c r="P112" s="106">
        <v>151.1</v>
      </c>
      <c r="Q112" s="99">
        <v>35.34635264622419</v>
      </c>
      <c r="R112" s="93" t="str">
        <f t="shared" si="3"/>
        <v>Obesidad Grado 2</v>
      </c>
      <c r="S112" s="96">
        <v>14</v>
      </c>
      <c r="T112" s="93" t="s">
        <v>806</v>
      </c>
      <c r="U112" s="95" t="s">
        <v>482</v>
      </c>
      <c r="V112" s="95"/>
      <c r="W112" s="112" t="s">
        <v>443</v>
      </c>
      <c r="Y112" s="93"/>
      <c r="Z112" s="93"/>
    </row>
    <row r="113" spans="1:26" s="91" customFormat="1" ht="30" x14ac:dyDescent="0.25">
      <c r="A113" s="91" t="s">
        <v>1419</v>
      </c>
      <c r="B113" s="91" t="s">
        <v>357</v>
      </c>
      <c r="C113" s="100">
        <v>34</v>
      </c>
      <c r="D113" s="100">
        <v>85877951</v>
      </c>
      <c r="E113" s="100" t="s">
        <v>25</v>
      </c>
      <c r="F113" s="91" t="s">
        <v>1420</v>
      </c>
      <c r="G113" s="91" t="s">
        <v>1421</v>
      </c>
      <c r="H113" s="98" t="s">
        <v>1422</v>
      </c>
      <c r="I113" s="91" t="s">
        <v>29</v>
      </c>
      <c r="J113" s="91" t="s">
        <v>804</v>
      </c>
      <c r="K113" s="91" t="s">
        <v>29</v>
      </c>
      <c r="L113" s="106" t="s">
        <v>29</v>
      </c>
      <c r="M113" s="106"/>
      <c r="N113" s="106"/>
      <c r="O113" s="106">
        <v>134.6</v>
      </c>
      <c r="P113" s="106">
        <v>168.9</v>
      </c>
      <c r="Q113" s="99">
        <f>(O113)/((P113/100)*(P113/100))</f>
        <v>47.183022805244534</v>
      </c>
      <c r="R113" s="91" t="str">
        <f t="shared" si="3"/>
        <v>Obesidad Grado 3</v>
      </c>
      <c r="S113" s="96">
        <v>14</v>
      </c>
      <c r="T113" s="91" t="str">
        <f>+IF(S113&gt;14,"Riesgo","No riesgo")</f>
        <v>No riesgo</v>
      </c>
      <c r="U113" s="91" t="s">
        <v>240</v>
      </c>
      <c r="W113" s="113">
        <v>42758</v>
      </c>
    </row>
    <row r="114" spans="1:26" s="91" customFormat="1" x14ac:dyDescent="0.25">
      <c r="A114" s="91" t="s">
        <v>1043</v>
      </c>
      <c r="B114" s="91" t="s">
        <v>1039</v>
      </c>
      <c r="C114" s="96">
        <v>37</v>
      </c>
      <c r="D114" s="96">
        <v>87133921</v>
      </c>
      <c r="E114" s="96" t="s">
        <v>25</v>
      </c>
      <c r="F114" s="91" t="s">
        <v>29</v>
      </c>
      <c r="G114" s="95" t="s">
        <v>1040</v>
      </c>
      <c r="H114" s="98" t="s">
        <v>1041</v>
      </c>
      <c r="I114" s="95" t="s">
        <v>25</v>
      </c>
      <c r="J114" s="95" t="s">
        <v>914</v>
      </c>
      <c r="K114" s="95" t="s">
        <v>29</v>
      </c>
      <c r="L114" s="106" t="s">
        <v>29</v>
      </c>
      <c r="M114" s="106"/>
      <c r="N114" s="106"/>
      <c r="O114" s="106">
        <v>80.3</v>
      </c>
      <c r="P114" s="106">
        <v>151.19999999999999</v>
      </c>
      <c r="Q114" s="99">
        <f>(O114)/((P114/100)*(P114/100))</f>
        <v>35.12464656644552</v>
      </c>
      <c r="R114" s="93" t="str">
        <f t="shared" si="3"/>
        <v>Obesidad Grado 2</v>
      </c>
      <c r="S114" s="96">
        <v>14</v>
      </c>
      <c r="T114" s="93" t="str">
        <f>+IF(S114&gt;14,"Riesgo","No riesgo")</f>
        <v>No riesgo</v>
      </c>
      <c r="U114" s="95" t="s">
        <v>128</v>
      </c>
      <c r="V114" s="95"/>
      <c r="W114" s="112">
        <v>42747</v>
      </c>
      <c r="Y114" s="93"/>
      <c r="Z114" s="93"/>
    </row>
    <row r="115" spans="1:26" s="91" customFormat="1" ht="30" x14ac:dyDescent="0.25">
      <c r="A115" s="91" t="s">
        <v>1131</v>
      </c>
      <c r="B115" s="91" t="s">
        <v>81</v>
      </c>
      <c r="C115" s="96">
        <v>39</v>
      </c>
      <c r="D115" s="96">
        <v>88417212</v>
      </c>
      <c r="E115" s="96" t="s">
        <v>25</v>
      </c>
      <c r="F115" s="97" t="s">
        <v>1132</v>
      </c>
      <c r="G115" s="95" t="s">
        <v>1133</v>
      </c>
      <c r="H115" s="98" t="s">
        <v>1134</v>
      </c>
      <c r="I115" s="95" t="s">
        <v>25</v>
      </c>
      <c r="J115" s="95" t="s">
        <v>251</v>
      </c>
      <c r="K115" s="95" t="s">
        <v>29</v>
      </c>
      <c r="L115" s="106" t="s">
        <v>29</v>
      </c>
      <c r="M115" s="106"/>
      <c r="N115" s="106"/>
      <c r="O115" s="106">
        <v>91.9</v>
      </c>
      <c r="P115" s="106">
        <v>154.5</v>
      </c>
      <c r="Q115" s="99">
        <f>(O115)/((P115/100)*(P115/100))</f>
        <v>38.499806244174238</v>
      </c>
      <c r="R115" s="93" t="str">
        <f t="shared" si="3"/>
        <v>Obesidad Grado 2</v>
      </c>
      <c r="S115" s="96">
        <v>14</v>
      </c>
      <c r="T115" s="93" t="str">
        <f>+IF(S115&gt;14,"Riesgo","No riesgo")</f>
        <v>No riesgo</v>
      </c>
      <c r="U115" s="95" t="s">
        <v>128</v>
      </c>
      <c r="V115" s="95"/>
      <c r="W115" s="112">
        <v>42747</v>
      </c>
      <c r="Y115" s="93"/>
      <c r="Z115" s="93"/>
    </row>
    <row r="116" spans="1:26" s="91" customFormat="1" x14ac:dyDescent="0.25">
      <c r="A116" s="91" t="s">
        <v>558</v>
      </c>
      <c r="B116" s="91" t="s">
        <v>559</v>
      </c>
      <c r="C116" s="96">
        <v>20</v>
      </c>
      <c r="D116" s="96">
        <v>24334639</v>
      </c>
      <c r="E116" s="96" t="s">
        <v>25</v>
      </c>
      <c r="F116" s="97" t="s">
        <v>560</v>
      </c>
      <c r="G116" s="95" t="s">
        <v>1693</v>
      </c>
      <c r="H116" s="98" t="s">
        <v>562</v>
      </c>
      <c r="I116" s="95" t="s">
        <v>29</v>
      </c>
      <c r="J116" s="95" t="s">
        <v>791</v>
      </c>
      <c r="K116" s="95" t="s">
        <v>29</v>
      </c>
      <c r="L116" s="106" t="s">
        <v>29</v>
      </c>
      <c r="M116" s="106"/>
      <c r="N116" s="106"/>
      <c r="O116" s="106">
        <v>104.3</v>
      </c>
      <c r="P116" s="106">
        <v>160.1</v>
      </c>
      <c r="Q116" s="99">
        <v>40.691307470619748</v>
      </c>
      <c r="R116" s="93" t="str">
        <f t="shared" si="3"/>
        <v>Obesidad Grado 3</v>
      </c>
      <c r="S116" s="96">
        <v>14</v>
      </c>
      <c r="T116" s="93" t="s">
        <v>806</v>
      </c>
      <c r="U116" s="95" t="s">
        <v>272</v>
      </c>
      <c r="V116" s="95"/>
      <c r="W116" s="112"/>
      <c r="Y116" s="93"/>
      <c r="Z116" s="93"/>
    </row>
    <row r="117" spans="1:26" s="91" customFormat="1" x14ac:dyDescent="0.25">
      <c r="A117" s="91" t="s">
        <v>986</v>
      </c>
      <c r="B117" s="91" t="s">
        <v>987</v>
      </c>
      <c r="C117" s="96">
        <v>46</v>
      </c>
      <c r="D117" s="96" t="s">
        <v>988</v>
      </c>
      <c r="E117" s="96" t="s">
        <v>29</v>
      </c>
      <c r="F117" s="91" t="s">
        <v>29</v>
      </c>
      <c r="G117" s="95" t="s">
        <v>29</v>
      </c>
      <c r="H117" s="98" t="s">
        <v>989</v>
      </c>
      <c r="I117" s="95" t="s">
        <v>29</v>
      </c>
      <c r="J117" s="95" t="s">
        <v>239</v>
      </c>
      <c r="K117" s="95" t="s">
        <v>29</v>
      </c>
      <c r="L117" s="106" t="s">
        <v>29</v>
      </c>
      <c r="M117" s="106"/>
      <c r="N117" s="106"/>
      <c r="O117" s="106">
        <v>112.6</v>
      </c>
      <c r="P117" s="106">
        <v>158.5</v>
      </c>
      <c r="Q117" s="99">
        <v>44.820826160077225</v>
      </c>
      <c r="R117" s="93" t="str">
        <f t="shared" si="3"/>
        <v>Obesidad Grado 3</v>
      </c>
      <c r="S117" s="96">
        <v>14</v>
      </c>
      <c r="T117" s="93" t="s">
        <v>806</v>
      </c>
      <c r="U117" s="95" t="s">
        <v>990</v>
      </c>
      <c r="V117" s="95"/>
      <c r="W117" s="112">
        <v>42744</v>
      </c>
      <c r="Y117" s="93"/>
      <c r="Z117" s="93"/>
    </row>
    <row r="118" spans="1:26" s="91" customFormat="1" x14ac:dyDescent="0.25">
      <c r="A118" s="91" t="s">
        <v>546</v>
      </c>
      <c r="B118" s="91" t="s">
        <v>64</v>
      </c>
      <c r="C118" s="96">
        <v>22</v>
      </c>
      <c r="D118" s="96">
        <v>86817773</v>
      </c>
      <c r="E118" s="96" t="s">
        <v>25</v>
      </c>
      <c r="F118" s="97" t="s">
        <v>547</v>
      </c>
      <c r="G118" s="95" t="s">
        <v>1694</v>
      </c>
      <c r="H118" s="98" t="s">
        <v>549</v>
      </c>
      <c r="I118" s="95" t="s">
        <v>29</v>
      </c>
      <c r="J118" s="95" t="s">
        <v>239</v>
      </c>
      <c r="K118" s="95" t="s">
        <v>29</v>
      </c>
      <c r="L118" s="106" t="s">
        <v>29</v>
      </c>
      <c r="M118" s="106"/>
      <c r="N118" s="106"/>
      <c r="O118" s="106">
        <v>87.5</v>
      </c>
      <c r="P118" s="106">
        <v>162.4</v>
      </c>
      <c r="Q118" s="99">
        <v>33.176915236962799</v>
      </c>
      <c r="R118" s="93" t="str">
        <f t="shared" si="3"/>
        <v>Obesidad Grado 1</v>
      </c>
      <c r="S118" s="96">
        <v>14</v>
      </c>
      <c r="T118" s="93" t="s">
        <v>806</v>
      </c>
      <c r="U118" s="95" t="s">
        <v>128</v>
      </c>
      <c r="V118" s="95"/>
      <c r="W118" s="112" t="s">
        <v>443</v>
      </c>
      <c r="Y118" s="93"/>
      <c r="Z118" s="93"/>
    </row>
    <row r="119" spans="1:26" s="91" customFormat="1" x14ac:dyDescent="0.25">
      <c r="A119" s="91" t="s">
        <v>105</v>
      </c>
      <c r="B119" s="91" t="s">
        <v>640</v>
      </c>
      <c r="C119" s="96">
        <v>52</v>
      </c>
      <c r="D119" s="96">
        <v>87402013</v>
      </c>
      <c r="E119" s="96" t="s">
        <v>25</v>
      </c>
      <c r="F119" s="91" t="s">
        <v>29</v>
      </c>
      <c r="G119" s="95" t="s">
        <v>29</v>
      </c>
      <c r="H119" s="98" t="s">
        <v>641</v>
      </c>
      <c r="I119" s="95" t="s">
        <v>25</v>
      </c>
      <c r="J119" s="95" t="s">
        <v>287</v>
      </c>
      <c r="K119" s="95" t="s">
        <v>29</v>
      </c>
      <c r="L119" s="106" t="s">
        <v>25</v>
      </c>
      <c r="M119" s="106"/>
      <c r="N119" s="106"/>
      <c r="O119" s="106">
        <v>94.6</v>
      </c>
      <c r="P119" s="106">
        <v>155.1</v>
      </c>
      <c r="Q119" s="99">
        <v>39.324892199496091</v>
      </c>
      <c r="R119" s="93" t="str">
        <f t="shared" si="3"/>
        <v>Obesidad Grado 2</v>
      </c>
      <c r="S119" s="96">
        <v>19</v>
      </c>
      <c r="T119" s="93" t="s">
        <v>797</v>
      </c>
      <c r="U119" s="95" t="s">
        <v>140</v>
      </c>
      <c r="V119" s="95"/>
      <c r="W119" s="112" t="s">
        <v>443</v>
      </c>
      <c r="Y119" s="93"/>
      <c r="Z119" s="93"/>
    </row>
    <row r="120" spans="1:26" s="91" customFormat="1" ht="30" x14ac:dyDescent="0.25">
      <c r="A120" s="91" t="s">
        <v>1540</v>
      </c>
      <c r="B120" s="91" t="s">
        <v>387</v>
      </c>
      <c r="C120" s="100">
        <v>51</v>
      </c>
      <c r="D120" s="100">
        <v>87012077</v>
      </c>
      <c r="E120" s="100" t="s">
        <v>25</v>
      </c>
      <c r="F120" s="97" t="s">
        <v>1866</v>
      </c>
      <c r="G120" s="91" t="s">
        <v>1542</v>
      </c>
      <c r="H120" s="98" t="s">
        <v>1543</v>
      </c>
      <c r="I120" s="91" t="s">
        <v>25</v>
      </c>
      <c r="J120" s="91" t="s">
        <v>132</v>
      </c>
      <c r="K120" s="91" t="s">
        <v>29</v>
      </c>
      <c r="L120" s="106" t="s">
        <v>29</v>
      </c>
      <c r="M120" s="106"/>
      <c r="N120" s="106"/>
      <c r="O120" s="106">
        <v>75.5</v>
      </c>
      <c r="P120" s="106">
        <v>161.6</v>
      </c>
      <c r="Q120" s="99">
        <f>(O120)/((P120/100)*(P120/100))</f>
        <v>28.911074894618178</v>
      </c>
      <c r="R120" s="91" t="str">
        <f t="shared" si="3"/>
        <v>Sobrepeso</v>
      </c>
      <c r="S120" s="96">
        <v>14</v>
      </c>
      <c r="T120" s="91" t="str">
        <f>+IF(S120&gt;14,"Riesgo","No riesgo")</f>
        <v>No riesgo</v>
      </c>
      <c r="U120" s="91" t="s">
        <v>304</v>
      </c>
      <c r="W120" s="113" t="s">
        <v>1535</v>
      </c>
    </row>
    <row r="121" spans="1:26" s="91" customFormat="1" x14ac:dyDescent="0.25">
      <c r="A121" s="91" t="s">
        <v>376</v>
      </c>
      <c r="B121" s="91" t="s">
        <v>106</v>
      </c>
      <c r="C121" s="96">
        <v>56</v>
      </c>
      <c r="D121" s="96">
        <v>24333670</v>
      </c>
      <c r="E121" s="96">
        <v>83670839</v>
      </c>
      <c r="F121" s="97" t="s">
        <v>107</v>
      </c>
      <c r="G121" s="91" t="s">
        <v>1695</v>
      </c>
      <c r="H121" s="98" t="s">
        <v>691</v>
      </c>
      <c r="I121" s="95" t="s">
        <v>25</v>
      </c>
      <c r="J121" s="95" t="s">
        <v>34</v>
      </c>
      <c r="K121" s="93" t="s">
        <v>29</v>
      </c>
      <c r="L121" s="106" t="s">
        <v>29</v>
      </c>
      <c r="M121" s="106">
        <v>83</v>
      </c>
      <c r="N121" s="106">
        <v>162</v>
      </c>
      <c r="O121" s="106">
        <v>82.1</v>
      </c>
      <c r="P121" s="106">
        <v>162</v>
      </c>
      <c r="Q121" s="99">
        <v>31.283340954122838</v>
      </c>
      <c r="R121" s="93" t="str">
        <f t="shared" si="3"/>
        <v>Obesidad Grado 1</v>
      </c>
      <c r="S121" s="96">
        <v>14</v>
      </c>
      <c r="T121" s="93" t="s">
        <v>806</v>
      </c>
      <c r="U121" s="93"/>
      <c r="V121" s="93"/>
      <c r="W121" s="111"/>
      <c r="Y121" s="93"/>
      <c r="Z121" s="93"/>
    </row>
    <row r="122" spans="1:26" s="91" customFormat="1" x14ac:dyDescent="0.25">
      <c r="A122" s="91" t="s">
        <v>273</v>
      </c>
      <c r="C122" s="96">
        <v>24</v>
      </c>
      <c r="D122" s="96">
        <v>24877589</v>
      </c>
      <c r="E122" s="96">
        <v>87851882</v>
      </c>
      <c r="F122" s="97" t="s">
        <v>275</v>
      </c>
      <c r="G122" s="95" t="s">
        <v>1696</v>
      </c>
      <c r="H122" s="98" t="s">
        <v>692</v>
      </c>
      <c r="I122" s="95" t="s">
        <v>25</v>
      </c>
      <c r="J122" s="95" t="s">
        <v>224</v>
      </c>
      <c r="K122" s="95" t="s">
        <v>29</v>
      </c>
      <c r="L122" s="106" t="s">
        <v>29</v>
      </c>
      <c r="M122" s="106"/>
      <c r="N122" s="106"/>
      <c r="O122" s="106">
        <v>76.5</v>
      </c>
      <c r="P122" s="106">
        <v>151.19999999999999</v>
      </c>
      <c r="Q122" s="99">
        <v>33.46245905769716</v>
      </c>
      <c r="R122" s="93" t="str">
        <f t="shared" si="3"/>
        <v>Obesidad Grado 1</v>
      </c>
      <c r="S122" s="96"/>
      <c r="T122" s="93" t="s">
        <v>806</v>
      </c>
      <c r="U122" s="95" t="s">
        <v>277</v>
      </c>
      <c r="V122" s="95"/>
      <c r="W122" s="112"/>
      <c r="Y122" s="93"/>
      <c r="Z122" s="93"/>
    </row>
    <row r="123" spans="1:26" s="91" customFormat="1" x14ac:dyDescent="0.25">
      <c r="A123" s="91" t="s">
        <v>48</v>
      </c>
      <c r="B123" s="91" t="s">
        <v>474</v>
      </c>
      <c r="C123" s="96">
        <v>39</v>
      </c>
      <c r="D123" s="96">
        <v>87038549</v>
      </c>
      <c r="E123" s="96" t="s">
        <v>25</v>
      </c>
      <c r="F123" s="97" t="s">
        <v>475</v>
      </c>
      <c r="G123" s="95" t="s">
        <v>1697</v>
      </c>
      <c r="H123" s="98" t="s">
        <v>477</v>
      </c>
      <c r="I123" s="95" t="s">
        <v>25</v>
      </c>
      <c r="J123" s="95" t="s">
        <v>121</v>
      </c>
      <c r="K123" s="95" t="s">
        <v>29</v>
      </c>
      <c r="L123" s="106" t="s">
        <v>29</v>
      </c>
      <c r="M123" s="106"/>
      <c r="N123" s="106"/>
      <c r="O123" s="106">
        <v>75.7</v>
      </c>
      <c r="P123" s="106">
        <v>144.1</v>
      </c>
      <c r="Q123" s="99">
        <v>36.455907855646174</v>
      </c>
      <c r="R123" s="93" t="str">
        <f t="shared" si="3"/>
        <v>Obesidad Grado 2</v>
      </c>
      <c r="S123" s="96">
        <v>14</v>
      </c>
      <c r="T123" s="93" t="s">
        <v>806</v>
      </c>
      <c r="U123" s="95" t="s">
        <v>478</v>
      </c>
      <c r="V123" s="95"/>
      <c r="W123" s="112" t="s">
        <v>443</v>
      </c>
      <c r="Y123" s="93"/>
      <c r="Z123" s="93"/>
    </row>
    <row r="124" spans="1:26" s="91" customFormat="1" x14ac:dyDescent="0.25">
      <c r="A124" s="91" t="s">
        <v>378</v>
      </c>
      <c r="B124" s="91" t="s">
        <v>119</v>
      </c>
      <c r="C124" s="96">
        <v>35</v>
      </c>
      <c r="D124" s="96">
        <v>88663190</v>
      </c>
      <c r="E124" s="96" t="s">
        <v>25</v>
      </c>
      <c r="F124" s="97" t="s">
        <v>120</v>
      </c>
      <c r="G124" s="91" t="s">
        <v>150</v>
      </c>
      <c r="H124" s="98" t="s">
        <v>151</v>
      </c>
      <c r="I124" s="95" t="s">
        <v>25</v>
      </c>
      <c r="J124" s="95" t="s">
        <v>121</v>
      </c>
      <c r="K124" s="93" t="s">
        <v>29</v>
      </c>
      <c r="L124" s="106" t="s">
        <v>29</v>
      </c>
      <c r="M124" s="106">
        <v>69</v>
      </c>
      <c r="N124" s="106">
        <v>152</v>
      </c>
      <c r="O124" s="106">
        <v>70</v>
      </c>
      <c r="P124" s="106">
        <v>153.80000000000001</v>
      </c>
      <c r="Q124" s="99">
        <v>29.592752988445298</v>
      </c>
      <c r="R124" s="93" t="str">
        <f t="shared" si="3"/>
        <v>Sobrepeso</v>
      </c>
      <c r="S124" s="96">
        <v>14</v>
      </c>
      <c r="T124" s="93" t="s">
        <v>806</v>
      </c>
      <c r="U124" s="93"/>
      <c r="V124" s="93"/>
      <c r="W124" s="111"/>
      <c r="Y124" s="93"/>
      <c r="Z124" s="93"/>
    </row>
    <row r="125" spans="1:26" s="91" customFormat="1" x14ac:dyDescent="0.25">
      <c r="A125" s="91" t="s">
        <v>391</v>
      </c>
      <c r="B125" s="91" t="s">
        <v>180</v>
      </c>
      <c r="C125" s="96">
        <v>58</v>
      </c>
      <c r="D125" s="96">
        <v>88651758</v>
      </c>
      <c r="E125" s="96" t="s">
        <v>25</v>
      </c>
      <c r="F125" s="95" t="s">
        <v>29</v>
      </c>
      <c r="G125" s="91" t="s">
        <v>1698</v>
      </c>
      <c r="H125" s="98" t="s">
        <v>185</v>
      </c>
      <c r="I125" s="95" t="s">
        <v>25</v>
      </c>
      <c r="J125" s="95" t="s">
        <v>748</v>
      </c>
      <c r="K125" s="91" t="s">
        <v>29</v>
      </c>
      <c r="L125" s="106" t="s">
        <v>29</v>
      </c>
      <c r="M125" s="106"/>
      <c r="N125" s="106"/>
      <c r="O125" s="106">
        <v>72.900000000000006</v>
      </c>
      <c r="P125" s="106">
        <v>152.5</v>
      </c>
      <c r="Q125" s="99">
        <v>31.346412254770232</v>
      </c>
      <c r="R125" s="93" t="str">
        <f t="shared" si="3"/>
        <v>Obesidad Grado 1</v>
      </c>
      <c r="S125" s="96">
        <v>14</v>
      </c>
      <c r="T125" s="93" t="s">
        <v>806</v>
      </c>
      <c r="U125" s="93" t="s">
        <v>184</v>
      </c>
      <c r="V125" s="93"/>
      <c r="W125" s="111"/>
      <c r="Y125" s="93"/>
      <c r="Z125" s="93"/>
    </row>
    <row r="126" spans="1:26" s="91" customFormat="1" x14ac:dyDescent="0.25">
      <c r="A126" s="91" t="s">
        <v>563</v>
      </c>
      <c r="B126" s="91" t="s">
        <v>98</v>
      </c>
      <c r="C126" s="96">
        <v>55</v>
      </c>
      <c r="D126" s="96">
        <v>24588189</v>
      </c>
      <c r="E126" s="96" t="s">
        <v>99</v>
      </c>
      <c r="F126" s="97" t="s">
        <v>100</v>
      </c>
      <c r="G126" s="91" t="s">
        <v>29</v>
      </c>
      <c r="H126" s="98" t="s">
        <v>166</v>
      </c>
      <c r="I126" s="95" t="s">
        <v>25</v>
      </c>
      <c r="J126" s="95" t="s">
        <v>648</v>
      </c>
      <c r="K126" s="93" t="s">
        <v>29</v>
      </c>
      <c r="L126" s="106" t="s">
        <v>29</v>
      </c>
      <c r="M126" s="106">
        <v>110</v>
      </c>
      <c r="N126" s="106">
        <v>156</v>
      </c>
      <c r="O126" s="106">
        <v>109.8</v>
      </c>
      <c r="P126" s="106">
        <v>155.1</v>
      </c>
      <c r="Q126" s="99">
        <v>45.643479529647685</v>
      </c>
      <c r="R126" s="93" t="str">
        <f t="shared" si="3"/>
        <v>Obesidad Grado 3</v>
      </c>
      <c r="S126" s="96">
        <v>14</v>
      </c>
      <c r="T126" s="93" t="s">
        <v>806</v>
      </c>
      <c r="U126" s="93"/>
      <c r="V126" s="93"/>
      <c r="W126" s="111"/>
      <c r="Y126" s="93"/>
      <c r="Z126" s="93"/>
    </row>
    <row r="127" spans="1:26" s="91" customFormat="1" x14ac:dyDescent="0.25">
      <c r="A127" s="91" t="s">
        <v>1787</v>
      </c>
      <c r="B127" s="91" t="s">
        <v>154</v>
      </c>
      <c r="C127" s="100"/>
      <c r="D127" s="100">
        <v>88842598</v>
      </c>
      <c r="E127" s="100" t="s">
        <v>25</v>
      </c>
      <c r="H127" s="98" t="s">
        <v>287</v>
      </c>
      <c r="L127" s="106"/>
      <c r="M127" s="106"/>
      <c r="N127" s="106"/>
      <c r="O127" s="106"/>
      <c r="P127" s="106"/>
      <c r="Q127" s="99"/>
      <c r="S127" s="96">
        <v>14</v>
      </c>
      <c r="T127" s="91" t="str">
        <f>+IF(S127&gt;14,"Riesgo","No riesgo")</f>
        <v>No riesgo</v>
      </c>
      <c r="W127" s="113"/>
    </row>
    <row r="128" spans="1:26" s="4" customFormat="1" x14ac:dyDescent="0.25">
      <c r="C128" s="35"/>
      <c r="D128" s="35"/>
      <c r="E128" s="35"/>
      <c r="H128" s="90"/>
      <c r="M128" s="81"/>
      <c r="N128" s="81"/>
      <c r="O128" s="81"/>
      <c r="P128" s="81"/>
      <c r="Q128" s="81"/>
      <c r="S128" s="34"/>
      <c r="W128" s="114"/>
    </row>
    <row r="129" spans="3:23" s="4" customFormat="1" x14ac:dyDescent="0.25">
      <c r="C129" s="35"/>
      <c r="D129" s="35"/>
      <c r="E129" s="35"/>
      <c r="H129" s="90"/>
      <c r="M129" s="81"/>
      <c r="N129" s="81"/>
      <c r="O129" s="81"/>
      <c r="P129" s="81"/>
      <c r="Q129" s="81"/>
      <c r="S129" s="34"/>
      <c r="W129" s="114"/>
    </row>
  </sheetData>
  <sortState ref="A2:Y129">
    <sortCondition ref="A129"/>
  </sortState>
  <mergeCells count="3">
    <mergeCell ref="A2:C2"/>
    <mergeCell ref="A3:C3"/>
    <mergeCell ref="A4:C4"/>
  </mergeCells>
  <hyperlinks>
    <hyperlink ref="F16" r:id="rId1"/>
    <hyperlink ref="F41" r:id="rId2"/>
    <hyperlink ref="F33" r:id="rId3"/>
    <hyperlink ref="F37" r:id="rId4"/>
    <hyperlink ref="F95" r:id="rId5"/>
    <hyperlink ref="F61" r:id="rId6"/>
    <hyperlink ref="F58" r:id="rId7"/>
    <hyperlink ref="F67" r:id="rId8"/>
    <hyperlink ref="F68" r:id="rId9"/>
    <hyperlink ref="F80" r:id="rId10"/>
    <hyperlink ref="F89" r:id="rId11"/>
    <hyperlink ref="F88" r:id="rId12"/>
    <hyperlink ref="F31" r:id="rId13"/>
    <hyperlink ref="F106" r:id="rId14"/>
    <hyperlink ref="F116" r:id="rId15"/>
    <hyperlink ref="F118" r:id="rId16"/>
    <hyperlink ref="F121" r:id="rId17"/>
    <hyperlink ref="F124" r:id="rId18"/>
    <hyperlink ref="F122" r:id="rId19"/>
    <hyperlink ref="F123" r:id="rId20"/>
    <hyperlink ref="F126" r:id="rId21"/>
    <hyperlink ref="F96" r:id="rId22"/>
    <hyperlink ref="F55" r:id="rId23"/>
    <hyperlink ref="F104" r:id="rId24"/>
    <hyperlink ref="F101" r:id="rId25"/>
    <hyperlink ref="F53" r:id="rId26"/>
    <hyperlink ref="F71" r:id="rId27"/>
    <hyperlink ref="F78" r:id="rId28"/>
    <hyperlink ref="F10" r:id="rId29"/>
    <hyperlink ref="F15" r:id="rId30"/>
    <hyperlink ref="F48" r:id="rId31"/>
    <hyperlink ref="F57" r:id="rId32"/>
    <hyperlink ref="F51" r:id="rId33"/>
    <hyperlink ref="F56" r:id="rId34"/>
    <hyperlink ref="F107" r:id="rId35"/>
    <hyperlink ref="F115" r:id="rId36"/>
    <hyperlink ref="F49" r:id="rId37"/>
    <hyperlink ref="F44" r:id="rId38"/>
    <hyperlink ref="F45" r:id="rId39"/>
    <hyperlink ref="F105" r:id="rId40"/>
    <hyperlink ref="F74" r:id="rId41"/>
    <hyperlink ref="F43" r:id="rId42"/>
    <hyperlink ref="F79" r:id="rId43"/>
    <hyperlink ref="F111" r:id="rId44"/>
    <hyperlink ref="F86" r:id="rId45"/>
    <hyperlink ref="F109" r:id="rId46"/>
    <hyperlink ref="F93" r:id="rId47"/>
    <hyperlink ref="F46" r:id="rId48"/>
    <hyperlink ref="F113" r:id="rId49"/>
    <hyperlink ref="F99" r:id="rId50"/>
    <hyperlink ref="F81" r:id="rId51"/>
    <hyperlink ref="F94" r:id="rId52"/>
    <hyperlink ref="F100" r:id="rId53"/>
    <hyperlink ref="F92" r:id="rId54"/>
    <hyperlink ref="F69" r:id="rId55"/>
    <hyperlink ref="F17" r:id="rId56"/>
    <hyperlink ref="F108" r:id="rId57"/>
    <hyperlink ref="F120" r:id="rId58"/>
    <hyperlink ref="F76" r:id="rId59"/>
  </hyperlinks>
  <pageMargins left="0.7" right="0.7" top="0.75" bottom="0.75" header="0.3" footer="0.3"/>
  <pageSetup orientation="portrait" horizontalDpi="4294967293" verticalDpi="0" r:id="rId60"/>
  <ignoredErrors>
    <ignoredError sqref="D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BB297"/>
  <sheetViews>
    <sheetView topLeftCell="R1" zoomScale="90" zoomScaleNormal="90" workbookViewId="0">
      <pane ySplit="1" topLeftCell="A18" activePane="bottomLeft" state="frozen"/>
      <selection pane="bottomLeft" activeCell="B13" sqref="B13"/>
    </sheetView>
  </sheetViews>
  <sheetFormatPr defaultColWidth="11.5703125" defaultRowHeight="15" x14ac:dyDescent="0.25"/>
  <cols>
    <col min="1" max="1" width="22.28515625" style="4" customWidth="1"/>
    <col min="2" max="2" width="19.28515625" style="4" customWidth="1"/>
    <col min="3" max="3" width="6" style="2" customWidth="1"/>
    <col min="4" max="4" width="11.5703125" style="4"/>
    <col min="5" max="5" width="11.42578125" style="4" customWidth="1"/>
    <col min="6" max="6" width="26.5703125" style="4" customWidth="1"/>
    <col min="7" max="7" width="21.42578125" style="4" customWidth="1"/>
    <col min="8" max="8" width="36.7109375" style="4" customWidth="1"/>
    <col min="9" max="9" width="11.5703125" style="4"/>
    <col min="10" max="10" width="14.85546875" style="4" customWidth="1"/>
    <col min="11" max="11" width="20.7109375" style="4" customWidth="1"/>
    <col min="12" max="13" width="11.5703125" style="4"/>
    <col min="14" max="18" width="11.5703125" style="81"/>
    <col min="19" max="19" width="17.7109375" style="4" customWidth="1"/>
    <col min="20" max="20" width="11.5703125" style="2"/>
    <col min="21" max="25" width="11.5703125" style="4"/>
    <col min="26" max="26" width="11" style="4" customWidth="1"/>
    <col min="27" max="27" width="38" style="4" customWidth="1"/>
    <col min="28" max="16384" width="11.5703125" style="4"/>
  </cols>
  <sheetData>
    <row r="1" spans="1:54" ht="38.25" x14ac:dyDescent="0.25">
      <c r="A1" s="16" t="s">
        <v>362</v>
      </c>
      <c r="B1" s="16" t="s">
        <v>0</v>
      </c>
      <c r="C1" s="16" t="s">
        <v>1</v>
      </c>
      <c r="D1" s="16" t="s">
        <v>2</v>
      </c>
      <c r="E1" s="16" t="s">
        <v>3</v>
      </c>
      <c r="F1" s="17" t="s">
        <v>4</v>
      </c>
      <c r="G1" s="16" t="s">
        <v>5</v>
      </c>
      <c r="H1" s="17" t="s">
        <v>6</v>
      </c>
      <c r="I1" s="16" t="s">
        <v>7</v>
      </c>
      <c r="J1" s="16" t="s">
        <v>747</v>
      </c>
      <c r="K1" s="17" t="s">
        <v>8</v>
      </c>
      <c r="L1" s="16" t="s">
        <v>9</v>
      </c>
      <c r="M1" s="16" t="s">
        <v>10</v>
      </c>
      <c r="N1" s="115" t="s">
        <v>1869</v>
      </c>
      <c r="O1" s="115" t="s">
        <v>1870</v>
      </c>
      <c r="P1" s="115" t="s">
        <v>13</v>
      </c>
      <c r="Q1" s="115" t="s">
        <v>14</v>
      </c>
      <c r="R1" s="115" t="s">
        <v>15</v>
      </c>
      <c r="S1" s="18" t="s">
        <v>16</v>
      </c>
      <c r="T1" s="16" t="s">
        <v>17</v>
      </c>
      <c r="U1" s="16" t="s">
        <v>18</v>
      </c>
      <c r="V1" s="16" t="s">
        <v>1593</v>
      </c>
      <c r="W1" s="16" t="s">
        <v>19</v>
      </c>
      <c r="X1" s="16" t="s">
        <v>1594</v>
      </c>
      <c r="Y1" s="16" t="s">
        <v>20</v>
      </c>
      <c r="Z1" s="19" t="s">
        <v>1871</v>
      </c>
      <c r="AA1" s="16" t="s">
        <v>23</v>
      </c>
    </row>
    <row r="2" spans="1:54" s="38" customFormat="1" x14ac:dyDescent="0.25">
      <c r="A2" s="123" t="s">
        <v>1281</v>
      </c>
      <c r="B2" s="123">
        <f>SUM(B5,B18,B27,B36,B47,B56,B67,B76,B83,B92,B103,B115,B126,B135,B144,B153,B162,B181,B173,B190,B200,B209,B218,B228,B240,B250,B260,B271,B282,B290)</f>
        <v>233</v>
      </c>
      <c r="N2" s="117"/>
      <c r="O2" s="117"/>
      <c r="P2" s="117"/>
      <c r="Q2" s="117"/>
      <c r="R2" s="117"/>
    </row>
    <row r="3" spans="1:54" s="38" customFormat="1" x14ac:dyDescent="0.25">
      <c r="A3" s="123"/>
      <c r="B3" s="123"/>
      <c r="N3" s="117"/>
      <c r="O3" s="117"/>
      <c r="P3" s="117"/>
      <c r="Q3" s="117"/>
      <c r="R3" s="117"/>
    </row>
    <row r="4" spans="1:54" s="14" customFormat="1" x14ac:dyDescent="0.25">
      <c r="A4" s="38"/>
      <c r="B4" s="38"/>
      <c r="C4" s="38"/>
      <c r="D4" s="38"/>
      <c r="E4" s="38"/>
      <c r="F4" s="39"/>
      <c r="G4" s="38"/>
      <c r="H4" s="39"/>
      <c r="I4" s="38"/>
      <c r="J4" s="38"/>
      <c r="K4" s="39"/>
      <c r="L4" s="38"/>
      <c r="M4" s="38"/>
      <c r="N4" s="117"/>
      <c r="O4" s="117"/>
      <c r="P4" s="117"/>
      <c r="Q4" s="117"/>
      <c r="R4" s="117"/>
      <c r="S4" s="40"/>
      <c r="T4" s="38"/>
      <c r="U4" s="38"/>
      <c r="V4" s="38"/>
      <c r="W4" s="38"/>
      <c r="X4" s="38"/>
      <c r="Y4" s="38"/>
      <c r="Z4" s="41"/>
      <c r="AA4" s="38"/>
    </row>
    <row r="5" spans="1:54" x14ac:dyDescent="0.25">
      <c r="A5" s="51" t="s">
        <v>1625</v>
      </c>
      <c r="B5" s="59">
        <f>COUNTA(A6:A16)</f>
        <v>11</v>
      </c>
    </row>
    <row r="6" spans="1:54" s="45" customFormat="1" x14ac:dyDescent="0.25">
      <c r="A6" s="42" t="s">
        <v>377</v>
      </c>
      <c r="B6" s="42" t="s">
        <v>118</v>
      </c>
      <c r="C6" s="44">
        <v>27</v>
      </c>
      <c r="D6" s="43">
        <v>85235996</v>
      </c>
      <c r="E6" s="44" t="s">
        <v>25</v>
      </c>
      <c r="F6" s="44" t="s">
        <v>29</v>
      </c>
      <c r="G6" s="42" t="s">
        <v>491</v>
      </c>
      <c r="H6" s="42" t="s">
        <v>1747</v>
      </c>
      <c r="I6" s="44" t="s">
        <v>25</v>
      </c>
      <c r="J6" s="44" t="s">
        <v>1754</v>
      </c>
      <c r="K6" s="44" t="s">
        <v>122</v>
      </c>
      <c r="L6" s="45" t="s">
        <v>29</v>
      </c>
      <c r="M6" s="45" t="s">
        <v>29</v>
      </c>
      <c r="N6" s="116" t="s">
        <v>32</v>
      </c>
      <c r="O6" s="116">
        <v>159</v>
      </c>
      <c r="P6" s="116">
        <v>100.01</v>
      </c>
      <c r="Q6" s="116">
        <v>159.9</v>
      </c>
      <c r="R6" s="116">
        <v>39.115285076937937</v>
      </c>
      <c r="S6" s="45" t="str">
        <f t="shared" ref="S6:S16" si="0">+IF(R6&lt;18.5,"Bajo peso",IF(R6&lt;=24.9,"Peso Normal",IF(R6&lt;=29.9,"Sobrepeso",IF(R6&lt;=34.9,"Obesidad Grado 1",IF(R6&lt;=39.9,"Obesidad Grado 2",IF(R6&gt;=40,"Obesidad Grado 3","Nunca se da el caso"))))))</f>
        <v>Obesidad Grado 2</v>
      </c>
      <c r="T6" s="44">
        <v>18</v>
      </c>
      <c r="U6" s="45" t="s">
        <v>797</v>
      </c>
    </row>
    <row r="7" spans="1:54" s="42" customFormat="1" x14ac:dyDescent="0.25">
      <c r="A7" s="42" t="s">
        <v>1067</v>
      </c>
      <c r="B7" s="42" t="s">
        <v>1068</v>
      </c>
      <c r="C7" s="44">
        <v>59</v>
      </c>
      <c r="D7" s="43" t="s">
        <v>1069</v>
      </c>
      <c r="E7" s="44" t="s">
        <v>25</v>
      </c>
      <c r="F7" s="42" t="s">
        <v>29</v>
      </c>
      <c r="G7" s="44" t="s">
        <v>1070</v>
      </c>
      <c r="H7" s="42" t="s">
        <v>1753</v>
      </c>
      <c r="I7" s="44" t="s">
        <v>25</v>
      </c>
      <c r="J7" s="44" t="s">
        <v>75</v>
      </c>
      <c r="K7" s="42" t="s">
        <v>122</v>
      </c>
      <c r="L7" s="44" t="s">
        <v>29</v>
      </c>
      <c r="M7" s="44" t="s">
        <v>29</v>
      </c>
      <c r="N7" s="116"/>
      <c r="O7" s="116"/>
      <c r="P7" s="116">
        <v>99.4</v>
      </c>
      <c r="Q7" s="116">
        <v>164.3</v>
      </c>
      <c r="R7" s="116">
        <f t="shared" ref="R7:R15" si="1">(P7)/((Q7/100)*(Q7/100))</f>
        <v>36.822329297571471</v>
      </c>
      <c r="S7" s="45" t="str">
        <f t="shared" si="0"/>
        <v>Obesidad Grado 2</v>
      </c>
      <c r="T7" s="44">
        <v>17</v>
      </c>
      <c r="U7" s="45" t="str">
        <f t="shared" ref="U7:U15" si="2">+IF(T7&gt;14,"Riesgo","No riesgo")</f>
        <v>Riesgo</v>
      </c>
      <c r="V7" s="45"/>
      <c r="W7" s="44" t="s">
        <v>304</v>
      </c>
      <c r="X7" s="44"/>
      <c r="Y7" s="44"/>
      <c r="Z7" s="48">
        <v>42747</v>
      </c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4" s="42" customFormat="1" x14ac:dyDescent="0.25">
      <c r="A8" s="42" t="s">
        <v>126</v>
      </c>
      <c r="B8" s="42" t="s">
        <v>30</v>
      </c>
      <c r="C8" s="43">
        <v>46</v>
      </c>
      <c r="D8" s="43">
        <v>84102526</v>
      </c>
      <c r="E8" s="44" t="s">
        <v>25</v>
      </c>
      <c r="F8" s="42" t="s">
        <v>29</v>
      </c>
      <c r="G8" s="44" t="s">
        <v>510</v>
      </c>
      <c r="H8" s="42" t="s">
        <v>511</v>
      </c>
      <c r="I8" s="44" t="s">
        <v>25</v>
      </c>
      <c r="J8" s="44" t="s">
        <v>122</v>
      </c>
      <c r="K8" s="44" t="s">
        <v>122</v>
      </c>
      <c r="L8" s="44" t="s">
        <v>29</v>
      </c>
      <c r="M8" s="44" t="s">
        <v>27</v>
      </c>
      <c r="N8" s="116">
        <v>90</v>
      </c>
      <c r="O8" s="116">
        <v>157</v>
      </c>
      <c r="P8" s="116">
        <v>98.3</v>
      </c>
      <c r="Q8" s="116">
        <v>156.1</v>
      </c>
      <c r="R8" s="116">
        <f t="shared" si="1"/>
        <v>40.341097729284556</v>
      </c>
      <c r="S8" s="45" t="str">
        <f t="shared" si="0"/>
        <v>Obesidad Grado 3</v>
      </c>
      <c r="T8" s="44">
        <v>42</v>
      </c>
      <c r="U8" s="45" t="str">
        <f t="shared" si="2"/>
        <v>Riesgo</v>
      </c>
      <c r="V8" s="45" t="s">
        <v>1596</v>
      </c>
      <c r="W8" s="44" t="s">
        <v>1595</v>
      </c>
      <c r="X8" s="44" t="s">
        <v>304</v>
      </c>
      <c r="Y8" s="44"/>
      <c r="Z8" s="48" t="s">
        <v>125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1:54" s="45" customFormat="1" x14ac:dyDescent="0.25">
      <c r="A9" s="42" t="s">
        <v>1544</v>
      </c>
      <c r="B9" s="42" t="s">
        <v>101</v>
      </c>
      <c r="C9" s="44">
        <v>54</v>
      </c>
      <c r="D9" s="43">
        <v>83026011</v>
      </c>
      <c r="E9" s="44" t="s">
        <v>25</v>
      </c>
      <c r="F9" s="47" t="s">
        <v>1545</v>
      </c>
      <c r="G9" s="42" t="s">
        <v>1546</v>
      </c>
      <c r="H9" s="42" t="s">
        <v>1547</v>
      </c>
      <c r="I9" s="44" t="s">
        <v>25</v>
      </c>
      <c r="J9" s="44" t="s">
        <v>122</v>
      </c>
      <c r="K9" s="42" t="s">
        <v>122</v>
      </c>
      <c r="L9" s="42" t="s">
        <v>29</v>
      </c>
      <c r="M9" s="42" t="s">
        <v>29</v>
      </c>
      <c r="N9" s="116"/>
      <c r="O9" s="116"/>
      <c r="P9" s="116">
        <v>88.5</v>
      </c>
      <c r="Q9" s="116">
        <v>162.30000000000001</v>
      </c>
      <c r="R9" s="116">
        <f t="shared" si="1"/>
        <v>33.597443405391303</v>
      </c>
      <c r="S9" s="45" t="str">
        <f t="shared" si="0"/>
        <v>Obesidad Grado 1</v>
      </c>
      <c r="T9" s="44">
        <v>15</v>
      </c>
      <c r="U9" s="45" t="str">
        <f t="shared" si="2"/>
        <v>Riesgo</v>
      </c>
      <c r="W9" s="45" t="s">
        <v>304</v>
      </c>
      <c r="Z9" s="45" t="s">
        <v>1535</v>
      </c>
    </row>
    <row r="10" spans="1:54" s="45" customFormat="1" x14ac:dyDescent="0.25">
      <c r="A10" s="42" t="s">
        <v>1218</v>
      </c>
      <c r="B10" s="42" t="s">
        <v>1104</v>
      </c>
      <c r="C10" s="43">
        <v>39</v>
      </c>
      <c r="D10" s="43">
        <v>86161896</v>
      </c>
      <c r="E10" s="44" t="s">
        <v>25</v>
      </c>
      <c r="F10" s="47" t="s">
        <v>80</v>
      </c>
      <c r="G10" s="44" t="s">
        <v>1219</v>
      </c>
      <c r="H10" s="42" t="s">
        <v>1220</v>
      </c>
      <c r="I10" s="44" t="s">
        <v>25</v>
      </c>
      <c r="J10" s="44" t="s">
        <v>1754</v>
      </c>
      <c r="K10" s="44" t="s">
        <v>122</v>
      </c>
      <c r="L10" s="44" t="s">
        <v>29</v>
      </c>
      <c r="M10" s="44" t="s">
        <v>29</v>
      </c>
      <c r="N10" s="116"/>
      <c r="O10" s="116"/>
      <c r="P10" s="116">
        <v>61.5</v>
      </c>
      <c r="Q10" s="116">
        <v>161.5</v>
      </c>
      <c r="R10" s="116">
        <f t="shared" si="1"/>
        <v>23.579254090425479</v>
      </c>
      <c r="S10" s="45" t="str">
        <f t="shared" si="0"/>
        <v>Peso Normal</v>
      </c>
      <c r="T10" s="44">
        <v>21</v>
      </c>
      <c r="U10" s="45" t="str">
        <f t="shared" si="2"/>
        <v>Riesgo</v>
      </c>
      <c r="W10" s="44" t="s">
        <v>304</v>
      </c>
      <c r="X10" s="44"/>
      <c r="Y10" s="44"/>
      <c r="Z10" s="48">
        <v>42751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</row>
    <row r="11" spans="1:54" s="45" customFormat="1" x14ac:dyDescent="0.25">
      <c r="A11" s="42" t="s">
        <v>1505</v>
      </c>
      <c r="B11" s="42" t="s">
        <v>1506</v>
      </c>
      <c r="C11" s="43">
        <v>37</v>
      </c>
      <c r="D11" s="46">
        <v>86249848</v>
      </c>
      <c r="E11" s="42" t="s">
        <v>25</v>
      </c>
      <c r="F11" s="42" t="s">
        <v>1507</v>
      </c>
      <c r="G11" s="42" t="s">
        <v>1508</v>
      </c>
      <c r="H11" s="42" t="s">
        <v>1684</v>
      </c>
      <c r="I11" s="42" t="s">
        <v>25</v>
      </c>
      <c r="J11" s="42" t="s">
        <v>122</v>
      </c>
      <c r="K11" s="42" t="s">
        <v>122</v>
      </c>
      <c r="L11" s="42" t="s">
        <v>29</v>
      </c>
      <c r="M11" s="42" t="s">
        <v>29</v>
      </c>
      <c r="N11" s="116"/>
      <c r="O11" s="116"/>
      <c r="P11" s="116">
        <v>53.6</v>
      </c>
      <c r="Q11" s="116">
        <v>143</v>
      </c>
      <c r="R11" s="116">
        <f t="shared" si="1"/>
        <v>26.211550687075167</v>
      </c>
      <c r="S11" s="45" t="str">
        <f t="shared" si="0"/>
        <v>Sobrepeso</v>
      </c>
      <c r="T11" s="44">
        <v>17</v>
      </c>
      <c r="U11" s="42" t="str">
        <f t="shared" si="2"/>
        <v>Riesgo</v>
      </c>
      <c r="V11" s="42"/>
      <c r="W11" s="42" t="s">
        <v>240</v>
      </c>
      <c r="X11" s="42"/>
      <c r="Y11" s="42"/>
      <c r="Z11" s="42" t="s">
        <v>1477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</row>
    <row r="12" spans="1:54" s="42" customFormat="1" x14ac:dyDescent="0.25">
      <c r="A12" s="42" t="s">
        <v>937</v>
      </c>
      <c r="B12" s="42" t="s">
        <v>104</v>
      </c>
      <c r="C12" s="43">
        <v>36</v>
      </c>
      <c r="D12" s="43">
        <v>89441291</v>
      </c>
      <c r="E12" s="44" t="s">
        <v>25</v>
      </c>
      <c r="F12" s="42" t="s">
        <v>29</v>
      </c>
      <c r="G12" s="47" t="s">
        <v>938</v>
      </c>
      <c r="H12" s="42" t="s">
        <v>939</v>
      </c>
      <c r="I12" s="44" t="s">
        <v>25</v>
      </c>
      <c r="J12" s="44" t="s">
        <v>122</v>
      </c>
      <c r="K12" s="42" t="s">
        <v>122</v>
      </c>
      <c r="L12" s="44" t="s">
        <v>29</v>
      </c>
      <c r="M12" s="44" t="s">
        <v>29</v>
      </c>
      <c r="N12" s="116"/>
      <c r="O12" s="116"/>
      <c r="P12" s="116">
        <v>74.3</v>
      </c>
      <c r="Q12" s="116">
        <v>165</v>
      </c>
      <c r="R12" s="116">
        <f t="shared" si="1"/>
        <v>27.291092745638203</v>
      </c>
      <c r="S12" s="45" t="str">
        <f t="shared" si="0"/>
        <v>Sobrepeso</v>
      </c>
      <c r="T12" s="44">
        <v>19</v>
      </c>
      <c r="U12" s="45" t="str">
        <f t="shared" si="2"/>
        <v>Riesgo</v>
      </c>
      <c r="V12" s="45"/>
      <c r="W12" s="44" t="s">
        <v>240</v>
      </c>
      <c r="X12" s="44"/>
      <c r="Y12" s="44"/>
      <c r="Z12" s="48">
        <v>42744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4" s="45" customFormat="1" x14ac:dyDescent="0.25">
      <c r="A13" s="42" t="s">
        <v>186</v>
      </c>
      <c r="B13" s="42" t="s">
        <v>181</v>
      </c>
      <c r="C13" s="44">
        <v>26</v>
      </c>
      <c r="D13" s="43">
        <v>84098412</v>
      </c>
      <c r="E13" s="44" t="s">
        <v>25</v>
      </c>
      <c r="F13" s="47" t="s">
        <v>187</v>
      </c>
      <c r="G13" s="42" t="s">
        <v>625</v>
      </c>
      <c r="H13" s="42" t="s">
        <v>1648</v>
      </c>
      <c r="I13" s="44" t="s">
        <v>25</v>
      </c>
      <c r="J13" s="42" t="s">
        <v>122</v>
      </c>
      <c r="K13" s="42" t="s">
        <v>122</v>
      </c>
      <c r="L13" s="42" t="s">
        <v>29</v>
      </c>
      <c r="M13" s="42" t="s">
        <v>29</v>
      </c>
      <c r="N13" s="116"/>
      <c r="O13" s="116"/>
      <c r="P13" s="116">
        <v>85.8</v>
      </c>
      <c r="Q13" s="116">
        <v>162.5</v>
      </c>
      <c r="R13" s="116">
        <f t="shared" si="1"/>
        <v>32.492307692307691</v>
      </c>
      <c r="S13" s="45" t="str">
        <f t="shared" si="0"/>
        <v>Obesidad Grado 1</v>
      </c>
      <c r="T13" s="44">
        <v>22</v>
      </c>
      <c r="U13" s="45" t="str">
        <f t="shared" si="2"/>
        <v>Riesgo</v>
      </c>
      <c r="V13" s="45" t="s">
        <v>1602</v>
      </c>
      <c r="W13" s="45" t="s">
        <v>240</v>
      </c>
      <c r="X13" s="45" t="s">
        <v>1603</v>
      </c>
    </row>
    <row r="14" spans="1:54" s="45" customFormat="1" x14ac:dyDescent="0.25">
      <c r="A14" s="42" t="s">
        <v>395</v>
      </c>
      <c r="B14" s="42" t="s">
        <v>1195</v>
      </c>
      <c r="C14" s="43">
        <v>24</v>
      </c>
      <c r="D14" s="46">
        <v>61196849</v>
      </c>
      <c r="E14" s="42" t="s">
        <v>25</v>
      </c>
      <c r="F14" s="42" t="s">
        <v>1389</v>
      </c>
      <c r="G14" s="42" t="s">
        <v>1390</v>
      </c>
      <c r="H14" s="42" t="s">
        <v>1391</v>
      </c>
      <c r="I14" s="42" t="s">
        <v>25</v>
      </c>
      <c r="J14" s="42" t="s">
        <v>122</v>
      </c>
      <c r="K14" s="42" t="s">
        <v>31</v>
      </c>
      <c r="L14" s="42" t="s">
        <v>29</v>
      </c>
      <c r="M14" s="42" t="s">
        <v>29</v>
      </c>
      <c r="N14" s="116"/>
      <c r="O14" s="116"/>
      <c r="P14" s="116">
        <v>78.400000000000006</v>
      </c>
      <c r="Q14" s="116">
        <v>149.5</v>
      </c>
      <c r="R14" s="116">
        <f t="shared" si="1"/>
        <v>35.077907405957426</v>
      </c>
      <c r="S14" s="45" t="str">
        <f t="shared" si="0"/>
        <v>Obesidad Grado 2</v>
      </c>
      <c r="T14" s="44">
        <v>15</v>
      </c>
      <c r="U14" s="42" t="str">
        <f t="shared" si="2"/>
        <v>Riesgo</v>
      </c>
      <c r="V14" s="42"/>
      <c r="W14" s="42" t="s">
        <v>304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</row>
    <row r="15" spans="1:54" s="45" customFormat="1" x14ac:dyDescent="0.25">
      <c r="A15" s="42" t="s">
        <v>73</v>
      </c>
      <c r="B15" s="42" t="s">
        <v>74</v>
      </c>
      <c r="C15" s="44">
        <v>57</v>
      </c>
      <c r="D15" s="43">
        <v>24303382</v>
      </c>
      <c r="E15" s="49">
        <v>88655968</v>
      </c>
      <c r="F15" s="47" t="s">
        <v>152</v>
      </c>
      <c r="G15" s="44" t="s">
        <v>153</v>
      </c>
      <c r="H15" s="42" t="s">
        <v>638</v>
      </c>
      <c r="I15" s="44" t="s">
        <v>25</v>
      </c>
      <c r="J15" s="42" t="s">
        <v>122</v>
      </c>
      <c r="K15" s="42" t="s">
        <v>122</v>
      </c>
      <c r="L15" s="44" t="s">
        <v>29</v>
      </c>
      <c r="M15" s="44" t="s">
        <v>29</v>
      </c>
      <c r="N15" s="116">
        <v>95</v>
      </c>
      <c r="O15" s="116">
        <v>162</v>
      </c>
      <c r="P15" s="116">
        <v>95.4</v>
      </c>
      <c r="Q15" s="116">
        <v>162.80000000000001</v>
      </c>
      <c r="R15" s="116">
        <f t="shared" si="1"/>
        <v>35.99478415203231</v>
      </c>
      <c r="S15" s="45" t="str">
        <f t="shared" si="0"/>
        <v>Obesidad Grado 2</v>
      </c>
      <c r="T15" s="44">
        <v>22</v>
      </c>
      <c r="U15" s="45" t="str">
        <f t="shared" si="2"/>
        <v>Riesgo</v>
      </c>
      <c r="AA15" s="45" t="s">
        <v>76</v>
      </c>
    </row>
    <row r="16" spans="1:54" s="45" customFormat="1" x14ac:dyDescent="0.25">
      <c r="A16" s="42" t="s">
        <v>208</v>
      </c>
      <c r="B16" s="42" t="s">
        <v>396</v>
      </c>
      <c r="C16" s="44">
        <v>24</v>
      </c>
      <c r="D16" s="43">
        <v>62674994</v>
      </c>
      <c r="E16" s="44" t="s">
        <v>25</v>
      </c>
      <c r="F16" s="47" t="s">
        <v>212</v>
      </c>
      <c r="G16" s="42" t="s">
        <v>1751</v>
      </c>
      <c r="H16" s="42" t="s">
        <v>1748</v>
      </c>
      <c r="I16" s="44" t="s">
        <v>25</v>
      </c>
      <c r="J16" s="44" t="s">
        <v>1754</v>
      </c>
      <c r="K16" s="44" t="s">
        <v>122</v>
      </c>
      <c r="L16" s="42" t="s">
        <v>29</v>
      </c>
      <c r="M16" s="42" t="s">
        <v>29</v>
      </c>
      <c r="N16" s="116"/>
      <c r="O16" s="116"/>
      <c r="P16" s="116">
        <v>83.5</v>
      </c>
      <c r="Q16" s="116">
        <v>152.5</v>
      </c>
      <c r="R16" s="116">
        <v>35.90432679387262</v>
      </c>
      <c r="S16" s="45" t="str">
        <f t="shared" si="0"/>
        <v>Obesidad Grado 2</v>
      </c>
      <c r="T16" s="44">
        <v>21</v>
      </c>
      <c r="U16" s="45" t="s">
        <v>797</v>
      </c>
      <c r="W16" s="45" t="s">
        <v>184</v>
      </c>
    </row>
    <row r="18" spans="1:54" x14ac:dyDescent="0.25">
      <c r="A18" s="51" t="s">
        <v>1626</v>
      </c>
      <c r="B18" s="59">
        <f>COUNTA(A19:A25)</f>
        <v>7</v>
      </c>
    </row>
    <row r="19" spans="1:54" s="45" customFormat="1" x14ac:dyDescent="0.25">
      <c r="A19" s="42" t="s">
        <v>1515</v>
      </c>
      <c r="B19" s="42" t="s">
        <v>1516</v>
      </c>
      <c r="C19" s="44">
        <v>51</v>
      </c>
      <c r="D19" s="43">
        <v>60247576</v>
      </c>
      <c r="E19" s="44" t="s">
        <v>25</v>
      </c>
      <c r="F19" s="44" t="s">
        <v>1517</v>
      </c>
      <c r="G19" s="42" t="s">
        <v>1518</v>
      </c>
      <c r="H19" s="42" t="s">
        <v>1519</v>
      </c>
      <c r="I19" s="44" t="s">
        <v>25</v>
      </c>
      <c r="J19" s="44" t="s">
        <v>748</v>
      </c>
      <c r="K19" s="44" t="s">
        <v>1749</v>
      </c>
      <c r="L19" s="45" t="s">
        <v>29</v>
      </c>
      <c r="M19" s="45" t="s">
        <v>29</v>
      </c>
      <c r="N19" s="116"/>
      <c r="O19" s="116"/>
      <c r="P19" s="116">
        <v>61.2</v>
      </c>
      <c r="Q19" s="116">
        <v>152.69999999999999</v>
      </c>
      <c r="R19" s="116">
        <f>(P19)/((Q19/100)*(Q19/100))</f>
        <v>26.24661785310386</v>
      </c>
      <c r="S19" s="45" t="str">
        <f>+IF(R19&lt;18.5,"Bajo peso",IF(R19&lt;=24.9,"Peso Normal",IF(R19&lt;=29.9,"Sobrepeso",IF(R19&lt;=34.9,"Obesidad Grado 1",IF(R19&lt;=39.9,"Obesidad Grado 2",IF(R19&gt;=40,"Obesidad Grado 3","Nunca se da el caso"))))))</f>
        <v>Sobrepeso</v>
      </c>
      <c r="T19" s="44">
        <v>20</v>
      </c>
      <c r="U19" s="45" t="str">
        <f>+IF(T19&gt;14,"Riesgo","No riesgo")</f>
        <v>Riesgo</v>
      </c>
      <c r="W19" s="45" t="s">
        <v>240</v>
      </c>
      <c r="Z19" s="45" t="s">
        <v>1477</v>
      </c>
    </row>
    <row r="20" spans="1:54" s="42" customFormat="1" x14ac:dyDescent="0.25">
      <c r="A20" s="42" t="s">
        <v>67</v>
      </c>
      <c r="B20" s="42" t="s">
        <v>68</v>
      </c>
      <c r="C20" s="44">
        <v>29</v>
      </c>
      <c r="D20" s="43">
        <v>24312698</v>
      </c>
      <c r="E20" s="44">
        <v>86843091</v>
      </c>
      <c r="F20" s="42" t="s">
        <v>69</v>
      </c>
      <c r="G20" s="44" t="s">
        <v>566</v>
      </c>
      <c r="H20" s="42" t="s">
        <v>70</v>
      </c>
      <c r="I20" s="44" t="s">
        <v>25</v>
      </c>
      <c r="J20" s="44" t="s">
        <v>748</v>
      </c>
      <c r="K20" s="42" t="s">
        <v>1749</v>
      </c>
      <c r="L20" s="44" t="s">
        <v>29</v>
      </c>
      <c r="M20" s="44" t="s">
        <v>29</v>
      </c>
      <c r="N20" s="116">
        <v>84</v>
      </c>
      <c r="O20" s="116">
        <v>165</v>
      </c>
      <c r="P20" s="116">
        <v>85.4</v>
      </c>
      <c r="Q20" s="116">
        <v>1.66</v>
      </c>
      <c r="R20" s="116">
        <v>309914.35622006102</v>
      </c>
      <c r="S20" s="45" t="s">
        <v>799</v>
      </c>
      <c r="T20" s="44">
        <v>17</v>
      </c>
      <c r="U20" s="45" t="s">
        <v>797</v>
      </c>
      <c r="V20" s="45"/>
      <c r="W20" s="44"/>
      <c r="X20" s="44"/>
      <c r="Y20" s="44"/>
      <c r="Z20" s="48"/>
      <c r="AA20" s="45" t="s">
        <v>71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s="42" customFormat="1" x14ac:dyDescent="0.25">
      <c r="A21" s="42" t="s">
        <v>413</v>
      </c>
      <c r="B21" s="42" t="s">
        <v>180</v>
      </c>
      <c r="C21" s="44">
        <v>52</v>
      </c>
      <c r="D21" s="43">
        <v>88398696</v>
      </c>
      <c r="E21" s="44" t="s">
        <v>25</v>
      </c>
      <c r="F21" s="47" t="s">
        <v>257</v>
      </c>
      <c r="G21" s="42" t="s">
        <v>584</v>
      </c>
      <c r="H21" s="42" t="s">
        <v>585</v>
      </c>
      <c r="I21" s="44" t="s">
        <v>29</v>
      </c>
      <c r="J21" s="44" t="s">
        <v>748</v>
      </c>
      <c r="K21" s="44" t="s">
        <v>1749</v>
      </c>
      <c r="L21" s="42" t="s">
        <v>29</v>
      </c>
      <c r="M21" s="42" t="s">
        <v>29</v>
      </c>
      <c r="N21" s="116"/>
      <c r="O21" s="116"/>
      <c r="P21" s="116">
        <v>72.099999999999994</v>
      </c>
      <c r="Q21" s="116">
        <v>160.4</v>
      </c>
      <c r="R21" s="116">
        <v>28.0237685089023</v>
      </c>
      <c r="S21" s="45" t="s">
        <v>796</v>
      </c>
      <c r="T21" s="44">
        <v>27</v>
      </c>
      <c r="U21" s="45" t="s">
        <v>797</v>
      </c>
      <c r="V21" s="45"/>
      <c r="W21" s="45" t="s">
        <v>258</v>
      </c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s="45" customFormat="1" x14ac:dyDescent="0.25">
      <c r="A22" s="42" t="s">
        <v>970</v>
      </c>
      <c r="B22" s="42" t="s">
        <v>971</v>
      </c>
      <c r="C22" s="43">
        <v>36</v>
      </c>
      <c r="D22" s="46">
        <v>61721422</v>
      </c>
      <c r="E22" s="42" t="s">
        <v>25</v>
      </c>
      <c r="F22" s="42" t="s">
        <v>972</v>
      </c>
      <c r="G22" s="42" t="s">
        <v>973</v>
      </c>
      <c r="H22" s="42" t="s">
        <v>974</v>
      </c>
      <c r="I22" s="42" t="s">
        <v>25</v>
      </c>
      <c r="J22" s="42" t="s">
        <v>748</v>
      </c>
      <c r="K22" s="42" t="s">
        <v>1749</v>
      </c>
      <c r="L22" s="42" t="s">
        <v>29</v>
      </c>
      <c r="M22" s="42" t="s">
        <v>29</v>
      </c>
      <c r="N22" s="116"/>
      <c r="O22" s="116"/>
      <c r="P22" s="116">
        <v>73.7</v>
      </c>
      <c r="Q22" s="116">
        <v>156.5</v>
      </c>
      <c r="R22" s="116">
        <f>(P22)/((Q22/100)*(Q22/100))</f>
        <v>30.091151282548566</v>
      </c>
      <c r="S22" s="42" t="str">
        <f>+IF(R22&lt;18.5,"Bajo peso",IF(R22&lt;=24.9,"Peso Normal",IF(R22&lt;=29.9,"Sobrepeso",IF(R22&lt;=34.9,"Obesidad Grado I",IF(R22&lt;=39.9,"Obesidad Grado II",IF(R22&gt;=40,"Obesidad Grado 3","Nunca se da el caso"))))))</f>
        <v>Obesidad Grado I</v>
      </c>
      <c r="T22" s="44">
        <v>19</v>
      </c>
      <c r="U22" s="42" t="str">
        <f>+IF(T22&gt;14,"Riesgo","No riesgo")</f>
        <v>Riesgo</v>
      </c>
      <c r="V22" s="42"/>
      <c r="W22" s="42" t="s">
        <v>128</v>
      </c>
      <c r="X22" s="42"/>
      <c r="Y22" s="42"/>
      <c r="Z22" s="42">
        <v>42744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</row>
    <row r="23" spans="1:54" s="45" customFormat="1" x14ac:dyDescent="0.25">
      <c r="A23" s="42" t="s">
        <v>373</v>
      </c>
      <c r="B23" s="42" t="s">
        <v>94</v>
      </c>
      <c r="C23" s="43">
        <v>56</v>
      </c>
      <c r="D23" s="43">
        <v>89936156</v>
      </c>
      <c r="E23" s="44" t="s">
        <v>25</v>
      </c>
      <c r="F23" s="42" t="s">
        <v>95</v>
      </c>
      <c r="G23" s="44" t="s">
        <v>619</v>
      </c>
      <c r="H23" s="42" t="s">
        <v>620</v>
      </c>
      <c r="I23" s="44" t="s">
        <v>25</v>
      </c>
      <c r="J23" s="44" t="s">
        <v>748</v>
      </c>
      <c r="K23" s="44" t="s">
        <v>1749</v>
      </c>
      <c r="L23" s="44" t="s">
        <v>29</v>
      </c>
      <c r="M23" s="44" t="s">
        <v>29</v>
      </c>
      <c r="N23" s="116">
        <v>77</v>
      </c>
      <c r="O23" s="116">
        <v>157</v>
      </c>
      <c r="P23" s="116">
        <v>78</v>
      </c>
      <c r="Q23" s="116">
        <v>158.9</v>
      </c>
      <c r="R23" s="116">
        <f>(P23)/((Q23/100)*(Q23/100))</f>
        <v>30.892055632631674</v>
      </c>
      <c r="S23" s="45" t="str">
        <f>+IF(R23&lt;18.5,"Bajo peso",IF(R23&lt;=24.9,"Peso Normal",IF(R23&lt;=29.9,"Sobrepeso",IF(R23&lt;=34.9,"Obesidad Grado 1",IF(R23&lt;=39.9,"Obesidad Grado 2",IF(R23&gt;=40,"Obesidad Grado 3","Nunca se da el caso"))))))</f>
        <v>Obesidad Grado 1</v>
      </c>
      <c r="T23" s="44">
        <v>21</v>
      </c>
      <c r="U23" s="45" t="str">
        <f>+IF(T23&gt;14,"Riesgo","No riesgo")</f>
        <v>Riesgo</v>
      </c>
      <c r="W23" s="44"/>
      <c r="X23" s="44"/>
      <c r="Y23" s="44"/>
      <c r="Z23" s="48"/>
    </row>
    <row r="24" spans="1:54" s="45" customFormat="1" x14ac:dyDescent="0.25">
      <c r="A24" s="42" t="s">
        <v>201</v>
      </c>
      <c r="B24" s="42" t="s">
        <v>202</v>
      </c>
      <c r="C24" s="43">
        <v>36</v>
      </c>
      <c r="D24" s="43">
        <v>60621578</v>
      </c>
      <c r="E24" s="44" t="s">
        <v>25</v>
      </c>
      <c r="F24" s="47" t="s">
        <v>203</v>
      </c>
      <c r="G24" s="44" t="s">
        <v>1750</v>
      </c>
      <c r="H24" s="42" t="s">
        <v>1746</v>
      </c>
      <c r="I24" s="44" t="s">
        <v>25</v>
      </c>
      <c r="J24" s="44" t="s">
        <v>748</v>
      </c>
      <c r="K24" s="44" t="s">
        <v>1749</v>
      </c>
      <c r="L24" s="44" t="s">
        <v>29</v>
      </c>
      <c r="M24" s="44" t="s">
        <v>29</v>
      </c>
      <c r="N24" s="116"/>
      <c r="O24" s="116"/>
      <c r="P24" s="116">
        <v>102</v>
      </c>
      <c r="Q24" s="116">
        <v>158</v>
      </c>
      <c r="R24" s="116">
        <v>40.85883672488383</v>
      </c>
      <c r="S24" s="45" t="s">
        <v>799</v>
      </c>
      <c r="T24" s="44">
        <v>17</v>
      </c>
      <c r="U24" s="45" t="s">
        <v>797</v>
      </c>
      <c r="W24" s="44" t="s">
        <v>206</v>
      </c>
      <c r="X24" s="44"/>
      <c r="Y24" s="44"/>
      <c r="Z24" s="48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</row>
    <row r="25" spans="1:54" s="42" customFormat="1" x14ac:dyDescent="0.25">
      <c r="A25" s="42" t="s">
        <v>1520</v>
      </c>
      <c r="B25" s="42" t="s">
        <v>380</v>
      </c>
      <c r="C25" s="43">
        <v>34</v>
      </c>
      <c r="D25" s="46">
        <v>87805368</v>
      </c>
      <c r="E25" s="42" t="s">
        <v>25</v>
      </c>
      <c r="F25" s="42" t="s">
        <v>1521</v>
      </c>
      <c r="G25" s="42" t="s">
        <v>1522</v>
      </c>
      <c r="H25" s="42" t="s">
        <v>1741</v>
      </c>
      <c r="I25" s="42" t="s">
        <v>25</v>
      </c>
      <c r="J25" s="44" t="s">
        <v>748</v>
      </c>
      <c r="K25" s="42" t="s">
        <v>1749</v>
      </c>
      <c r="L25" s="42" t="s">
        <v>29</v>
      </c>
      <c r="M25" s="42" t="s">
        <v>29</v>
      </c>
      <c r="N25" s="116"/>
      <c r="O25" s="116"/>
      <c r="P25" s="116">
        <v>69</v>
      </c>
      <c r="Q25" s="116">
        <v>157.6</v>
      </c>
      <c r="R25" s="116">
        <f>(P25)/((Q25/100)*(Q25/100))</f>
        <v>27.780282924064014</v>
      </c>
      <c r="S25" s="42" t="str">
        <f>+IF(R25&lt;18.5,"Bajo peso",IF(R25&lt;=24.9,"Peso Normal",IF(R25&lt;=29.9,"Sobrepeso",IF(R25&lt;=34.9,"Obesidad Grado I",IF(R25&lt;=39.9,"Obesidad Grado II",IF(R25&gt;=40,"Obesidad Grado 3","Nunca se da el caso"))))))</f>
        <v>Sobrepeso</v>
      </c>
      <c r="T25" s="44">
        <v>21</v>
      </c>
      <c r="U25" s="42" t="str">
        <f>+IF(T25&gt;14,"Riesgo","No riesgo")</f>
        <v>Riesgo</v>
      </c>
      <c r="W25" s="42" t="s">
        <v>128</v>
      </c>
      <c r="Z25" s="42" t="s">
        <v>1477</v>
      </c>
    </row>
    <row r="27" spans="1:54" x14ac:dyDescent="0.25">
      <c r="A27" s="51" t="s">
        <v>1627</v>
      </c>
      <c r="B27" s="59">
        <v>7</v>
      </c>
    </row>
    <row r="28" spans="1:54" s="45" customFormat="1" x14ac:dyDescent="0.25">
      <c r="A28" s="42" t="s">
        <v>1364</v>
      </c>
      <c r="B28" s="42" t="s">
        <v>388</v>
      </c>
      <c r="C28" s="43">
        <v>22</v>
      </c>
      <c r="D28" s="43">
        <v>89538501</v>
      </c>
      <c r="E28" s="44" t="s">
        <v>25</v>
      </c>
      <c r="F28" s="42" t="s">
        <v>1365</v>
      </c>
      <c r="G28" s="44" t="s">
        <v>1366</v>
      </c>
      <c r="H28" s="42" t="s">
        <v>1367</v>
      </c>
      <c r="I28" s="44" t="s">
        <v>29</v>
      </c>
      <c r="J28" s="44" t="s">
        <v>122</v>
      </c>
      <c r="K28" s="44" t="s">
        <v>1752</v>
      </c>
      <c r="L28" s="44" t="s">
        <v>29</v>
      </c>
      <c r="M28" s="44" t="s">
        <v>29</v>
      </c>
      <c r="N28" s="116"/>
      <c r="O28" s="116"/>
      <c r="P28" s="116">
        <v>73.3</v>
      </c>
      <c r="Q28" s="116">
        <v>160</v>
      </c>
      <c r="R28" s="116">
        <f>(P28)/((Q28/100)*(Q28/100))</f>
        <v>28.632812499999993</v>
      </c>
      <c r="S28" s="45" t="str">
        <f>+IF(R28&lt;18.5,"Bajo peso",IF(R28&lt;=24.9,"Peso Normal",IF(R28&lt;=29.9,"Sobrepeso",IF(R28&lt;=34.9,"Obesidad Grado I",IF(R28&lt;=39.9,"Obesidad Grado II",IF(R28&gt;=40,"Obesidad Grado 3","Nunca se da el caso"))))))</f>
        <v>Sobrepeso</v>
      </c>
      <c r="T28" s="44">
        <v>16</v>
      </c>
      <c r="U28" s="45" t="str">
        <f>+IF(T28&gt;14,"Riesgo","No riesgo")</f>
        <v>Riesgo</v>
      </c>
      <c r="W28" s="44" t="s">
        <v>140</v>
      </c>
      <c r="X28" s="44"/>
      <c r="Y28" s="44"/>
      <c r="Z28" s="48"/>
    </row>
    <row r="29" spans="1:54" s="42" customFormat="1" x14ac:dyDescent="0.25">
      <c r="A29" s="42" t="s">
        <v>1368</v>
      </c>
      <c r="B29" s="42" t="s">
        <v>1369</v>
      </c>
      <c r="C29" s="44">
        <v>40</v>
      </c>
      <c r="D29" s="43">
        <v>60036559</v>
      </c>
      <c r="E29" s="44" t="s">
        <v>25</v>
      </c>
      <c r="F29" s="42" t="s">
        <v>1370</v>
      </c>
      <c r="G29" s="44" t="s">
        <v>1371</v>
      </c>
      <c r="H29" s="42" t="s">
        <v>1372</v>
      </c>
      <c r="I29" s="44" t="s">
        <v>25</v>
      </c>
      <c r="J29" s="44" t="s">
        <v>122</v>
      </c>
      <c r="K29" s="42" t="s">
        <v>1752</v>
      </c>
      <c r="L29" s="44" t="s">
        <v>29</v>
      </c>
      <c r="M29" s="44" t="s">
        <v>29</v>
      </c>
      <c r="N29" s="116"/>
      <c r="O29" s="116"/>
      <c r="P29" s="116">
        <v>83.4</v>
      </c>
      <c r="Q29" s="116">
        <v>156.1</v>
      </c>
      <c r="R29" s="116">
        <f>(P29)/((Q29/100)*(Q29/100))</f>
        <v>34.226322997175309</v>
      </c>
      <c r="S29" s="45" t="str">
        <f>+IF(R29&lt;18.5,"Bajo peso",IF(R29&lt;=24.9,"Peso Normal",IF(R29&lt;=29.9,"Sobrepeso",IF(R29&lt;=34.9,"Obesidad Grado I",IF(R29&lt;=39.9,"Obesidad Grado II",IF(R29&gt;=40,"Obesidad Grado 3","Nunca se da el caso"))))))</f>
        <v>Obesidad Grado I</v>
      </c>
      <c r="T29" s="44">
        <v>16</v>
      </c>
      <c r="U29" s="45" t="str">
        <f>+IF(T29&gt;14,"Riesgo","No riesgo")</f>
        <v>Riesgo</v>
      </c>
      <c r="V29" s="45"/>
      <c r="W29" s="44" t="s">
        <v>128</v>
      </c>
      <c r="X29" s="44"/>
      <c r="Y29" s="44"/>
      <c r="Z29" s="4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1:54" s="42" customFormat="1" x14ac:dyDescent="0.25">
      <c r="A30" s="42" t="s">
        <v>1374</v>
      </c>
      <c r="B30" s="42" t="s">
        <v>1314</v>
      </c>
      <c r="C30" s="43">
        <v>46</v>
      </c>
      <c r="D30" s="46">
        <v>83585573</v>
      </c>
      <c r="E30" s="42" t="s">
        <v>25</v>
      </c>
      <c r="F30" s="42" t="s">
        <v>1375</v>
      </c>
      <c r="G30" s="42" t="s">
        <v>1376</v>
      </c>
      <c r="H30" s="42" t="s">
        <v>1377</v>
      </c>
      <c r="I30" s="42" t="s">
        <v>25</v>
      </c>
      <c r="J30" s="42" t="s">
        <v>748</v>
      </c>
      <c r="K30" s="44" t="s">
        <v>1752</v>
      </c>
      <c r="L30" s="42" t="s">
        <v>29</v>
      </c>
      <c r="M30" s="42" t="s">
        <v>29</v>
      </c>
      <c r="N30" s="116"/>
      <c r="O30" s="116"/>
      <c r="P30" s="116">
        <v>86.4</v>
      </c>
      <c r="Q30" s="116">
        <v>162.5</v>
      </c>
      <c r="R30" s="116">
        <f>(P30)/((Q30/100)*(Q30/100))</f>
        <v>32.71952662721894</v>
      </c>
      <c r="S30" s="42" t="str">
        <f>+IF(R30&lt;18.5,"Bajo peso",IF(R30&lt;=24.9,"Peso Normal",IF(R30&lt;=29.9,"Sobrepeso",IF(R30&lt;=34.9,"Obesidad Grado I",IF(R30&lt;=39.9,"Obesidad Grado II",IF(R30&gt;=40,"Obesidad Grado 3","Nunca se da el caso"))))))</f>
        <v>Obesidad Grado I</v>
      </c>
      <c r="T30" s="44">
        <v>15</v>
      </c>
      <c r="U30" s="42" t="str">
        <f>+IF(T30&gt;14,"Riesgo","No riesgo")</f>
        <v>Riesgo</v>
      </c>
      <c r="W30" s="42" t="s">
        <v>897</v>
      </c>
      <c r="X30" s="42" t="s">
        <v>128</v>
      </c>
    </row>
    <row r="31" spans="1:54" s="45" customFormat="1" x14ac:dyDescent="0.25">
      <c r="A31" s="42" t="s">
        <v>431</v>
      </c>
      <c r="B31" s="42" t="s">
        <v>1172</v>
      </c>
      <c r="C31" s="43">
        <v>29</v>
      </c>
      <c r="D31" s="46">
        <v>60830332</v>
      </c>
      <c r="E31" s="42" t="s">
        <v>25</v>
      </c>
      <c r="F31" s="42" t="s">
        <v>1173</v>
      </c>
      <c r="G31" s="42" t="s">
        <v>1174</v>
      </c>
      <c r="H31" s="42" t="s">
        <v>1175</v>
      </c>
      <c r="I31" s="42" t="s">
        <v>25</v>
      </c>
      <c r="J31" s="42" t="s">
        <v>122</v>
      </c>
      <c r="K31" s="44" t="s">
        <v>1752</v>
      </c>
      <c r="L31" s="42" t="s">
        <v>29</v>
      </c>
      <c r="M31" s="42" t="s">
        <v>29</v>
      </c>
      <c r="N31" s="116"/>
      <c r="O31" s="116"/>
      <c r="P31" s="116">
        <v>94.2</v>
      </c>
      <c r="Q31" s="116">
        <v>146.5</v>
      </c>
      <c r="R31" s="116">
        <f>(P31)/((Q31/100)*(Q31/100))</f>
        <v>43.891017950121721</v>
      </c>
      <c r="S31" s="42" t="str">
        <f>+IF(R31&lt;18.5,"Bajo peso",IF(R31&lt;=24.9,"Peso Normal",IF(R31&lt;=29.9,"Sobrepeso",IF(R31&lt;=34.9,"Obesidad Grado I",IF(R31&lt;=39.9,"Obesidad Grado II",IF(R31&gt;=40,"Obesidad Grado 3","Nunca se da el caso"))))))</f>
        <v>Obesidad Grado 3</v>
      </c>
      <c r="T31" s="44">
        <v>28</v>
      </c>
      <c r="U31" s="42" t="str">
        <f>+IF(T31&gt;14,"Riesgo","No riesgo")</f>
        <v>Riesgo</v>
      </c>
      <c r="V31" s="42"/>
      <c r="W31" s="42" t="s">
        <v>128</v>
      </c>
      <c r="X31" s="42"/>
      <c r="Y31" s="42"/>
      <c r="Z31" s="42"/>
      <c r="AA31" s="42"/>
      <c r="AB31" s="42"/>
      <c r="AC31" s="42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s="45" customFormat="1" x14ac:dyDescent="0.25">
      <c r="A32" s="42" t="s">
        <v>343</v>
      </c>
      <c r="B32" s="42" t="s">
        <v>72</v>
      </c>
      <c r="C32" s="43">
        <v>59</v>
      </c>
      <c r="D32" s="43">
        <v>72091596</v>
      </c>
      <c r="E32" s="44" t="s">
        <v>25</v>
      </c>
      <c r="F32" s="47" t="s">
        <v>316</v>
      </c>
      <c r="G32" s="44" t="s">
        <v>607</v>
      </c>
      <c r="H32" s="42" t="s">
        <v>1743</v>
      </c>
      <c r="I32" s="44" t="s">
        <v>29</v>
      </c>
      <c r="J32" s="44" t="s">
        <v>1744</v>
      </c>
      <c r="K32" s="44" t="s">
        <v>1752</v>
      </c>
      <c r="L32" s="44" t="s">
        <v>29</v>
      </c>
      <c r="M32" s="44" t="s">
        <v>29</v>
      </c>
      <c r="N32" s="116"/>
      <c r="O32" s="116"/>
      <c r="P32" s="116">
        <v>72.2</v>
      </c>
      <c r="Q32" s="116">
        <v>153.19999999999999</v>
      </c>
      <c r="R32" s="116">
        <v>30.762361185910336</v>
      </c>
      <c r="S32" s="45" t="s">
        <v>800</v>
      </c>
      <c r="T32" s="44">
        <v>23</v>
      </c>
      <c r="U32" s="45" t="s">
        <v>797</v>
      </c>
      <c r="W32" s="44" t="s">
        <v>317</v>
      </c>
      <c r="X32" s="44"/>
      <c r="Y32" s="44"/>
      <c r="Z32" s="48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3" spans="1:54" s="45" customFormat="1" x14ac:dyDescent="0.25">
      <c r="A33" s="42" t="s">
        <v>1232</v>
      </c>
      <c r="B33" s="42" t="s">
        <v>142</v>
      </c>
      <c r="C33" s="44">
        <v>21</v>
      </c>
      <c r="D33" s="43">
        <v>61079413</v>
      </c>
      <c r="E33" s="44" t="s">
        <v>25</v>
      </c>
      <c r="F33" s="47" t="s">
        <v>1233</v>
      </c>
      <c r="G33" s="42" t="s">
        <v>1234</v>
      </c>
      <c r="H33" s="42" t="s">
        <v>1235</v>
      </c>
      <c r="I33" s="44" t="s">
        <v>25</v>
      </c>
      <c r="J33" s="44" t="s">
        <v>122</v>
      </c>
      <c r="K33" s="44" t="s">
        <v>1752</v>
      </c>
      <c r="L33" s="42" t="s">
        <v>29</v>
      </c>
      <c r="M33" s="42" t="s">
        <v>29</v>
      </c>
      <c r="N33" s="116"/>
      <c r="O33" s="116"/>
      <c r="P33" s="116">
        <v>148.80000000000001</v>
      </c>
      <c r="Q33" s="116">
        <v>167.8</v>
      </c>
      <c r="R33" s="116">
        <f>(P33)/((Q33/100)*(Q33/100))</f>
        <v>52.846839347028997</v>
      </c>
      <c r="S33" s="45" t="str">
        <f>+IF(R33&lt;18.5,"Bajo peso",IF(R33&lt;=24.9,"Peso Normal",IF(R33&lt;=29.9,"Sobrepeso",IF(R33&lt;=34.9,"Obesidad Grado I",IF(R33&lt;=39.9,"Obesidad Grado II",IF(R33&gt;=40,"Obesidad Grado 3","Nunca se da el caso"))))))</f>
        <v>Obesidad Grado 3</v>
      </c>
      <c r="T33" s="44">
        <v>18</v>
      </c>
      <c r="U33" s="45" t="str">
        <f>+IF(T33&gt;14,"Riesgo","No riesgo")</f>
        <v>Riesgo</v>
      </c>
      <c r="W33" s="45" t="s">
        <v>304</v>
      </c>
      <c r="Z33" s="45">
        <v>42751</v>
      </c>
    </row>
    <row r="34" spans="1:54" x14ac:dyDescent="0.25">
      <c r="A34" s="42" t="s">
        <v>1108</v>
      </c>
      <c r="B34" s="42" t="s">
        <v>119</v>
      </c>
      <c r="C34" s="44">
        <v>42</v>
      </c>
      <c r="D34" s="43">
        <v>86119950</v>
      </c>
      <c r="E34" s="44" t="s">
        <v>25</v>
      </c>
      <c r="F34" s="44" t="s">
        <v>1109</v>
      </c>
      <c r="G34" s="42" t="s">
        <v>1110</v>
      </c>
      <c r="H34" s="42" t="s">
        <v>1624</v>
      </c>
      <c r="I34" s="44" t="s">
        <v>25</v>
      </c>
      <c r="J34" s="44" t="s">
        <v>748</v>
      </c>
      <c r="K34" s="44" t="s">
        <v>1752</v>
      </c>
      <c r="L34" s="45" t="s">
        <v>29</v>
      </c>
      <c r="M34" s="45" t="s">
        <v>25</v>
      </c>
      <c r="N34" s="116"/>
      <c r="O34" s="116"/>
      <c r="P34" s="116">
        <v>125.9</v>
      </c>
      <c r="Q34" s="116">
        <v>153.19999999999999</v>
      </c>
      <c r="R34" s="116">
        <f>(P34)/((Q34/100)*(Q34/100))</f>
        <v>53.642399907286865</v>
      </c>
      <c r="S34" s="45" t="str">
        <f>+IF(R34&lt;18.5,"Bajo peso",IF(R34&lt;=24.9,"Peso Normal",IF(R34&lt;=29.9,"Sobrepeso",IF(R34&lt;=34.9,"Obesidad Grado I",IF(R34&lt;=39.9,"Obesidad Grado II",IF(R34&gt;=40,"Obesidad Grado 3","Nunca se da el caso"))))))</f>
        <v>Obesidad Grado 3</v>
      </c>
      <c r="T34" s="44">
        <v>24</v>
      </c>
      <c r="U34" s="45" t="str">
        <f>+IF(T34&gt;14,"Riesgo","No riesgo")</f>
        <v>Riesgo</v>
      </c>
      <c r="V34" s="45"/>
      <c r="W34" s="45" t="s">
        <v>1595</v>
      </c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:54" s="54" customFormat="1" x14ac:dyDescent="0.25">
      <c r="A35" s="52"/>
      <c r="B35" s="52"/>
      <c r="C35" s="56"/>
      <c r="D35" s="53"/>
      <c r="E35" s="52"/>
      <c r="F35" s="52"/>
      <c r="G35" s="52"/>
      <c r="H35" s="52"/>
      <c r="I35" s="52"/>
      <c r="J35" s="52"/>
      <c r="K35" s="52"/>
      <c r="L35" s="52"/>
      <c r="M35" s="52"/>
      <c r="N35" s="118"/>
      <c r="O35" s="118"/>
      <c r="P35" s="118"/>
      <c r="Q35" s="118"/>
      <c r="R35" s="118"/>
      <c r="S35" s="52"/>
      <c r="T35" s="55"/>
      <c r="U35" s="52"/>
      <c r="V35" s="52"/>
      <c r="W35" s="52"/>
      <c r="X35" s="52"/>
      <c r="Y35" s="52"/>
      <c r="Z35" s="52"/>
      <c r="AA35" s="52"/>
      <c r="AB35" s="52"/>
      <c r="AC35" s="52"/>
    </row>
    <row r="36" spans="1:54" x14ac:dyDescent="0.25">
      <c r="A36" s="51" t="s">
        <v>1805</v>
      </c>
      <c r="B36" s="59">
        <f>COUNTA(A37:A45)</f>
        <v>9</v>
      </c>
    </row>
    <row r="37" spans="1:54" s="42" customFormat="1" x14ac:dyDescent="0.25">
      <c r="A37" s="42" t="s">
        <v>1807</v>
      </c>
      <c r="B37" s="42" t="s">
        <v>673</v>
      </c>
      <c r="C37" s="43">
        <v>18</v>
      </c>
      <c r="D37" s="43">
        <v>60960534</v>
      </c>
      <c r="E37" s="44" t="s">
        <v>25</v>
      </c>
      <c r="F37" s="47" t="s">
        <v>29</v>
      </c>
      <c r="G37" s="44" t="s">
        <v>674</v>
      </c>
      <c r="H37" s="42" t="s">
        <v>669</v>
      </c>
      <c r="I37" s="44" t="s">
        <v>25</v>
      </c>
      <c r="J37" s="44" t="s">
        <v>287</v>
      </c>
      <c r="K37" s="44" t="s">
        <v>670</v>
      </c>
      <c r="L37" s="44" t="s">
        <v>29</v>
      </c>
      <c r="M37" s="44" t="s">
        <v>29</v>
      </c>
      <c r="N37" s="116"/>
      <c r="O37" s="116"/>
      <c r="P37" s="116">
        <v>89</v>
      </c>
      <c r="Q37" s="116">
        <v>165.2</v>
      </c>
      <c r="R37" s="116">
        <v>32.611435841213826</v>
      </c>
      <c r="S37" s="45" t="s">
        <v>800</v>
      </c>
      <c r="T37" s="44">
        <v>16</v>
      </c>
      <c r="U37" s="45" t="s">
        <v>797</v>
      </c>
      <c r="V37" s="45" t="s">
        <v>1597</v>
      </c>
      <c r="W37" s="44" t="s">
        <v>897</v>
      </c>
      <c r="X37" s="44"/>
      <c r="Y37" s="44"/>
      <c r="Z37" s="48" t="s">
        <v>686</v>
      </c>
      <c r="AA37" s="45"/>
      <c r="AB37" s="45"/>
    </row>
    <row r="38" spans="1:54" s="45" customFormat="1" x14ac:dyDescent="0.25">
      <c r="A38" s="42" t="s">
        <v>1630</v>
      </c>
      <c r="B38" s="42" t="s">
        <v>255</v>
      </c>
      <c r="C38" s="44">
        <v>35</v>
      </c>
      <c r="D38" s="43">
        <v>60183774</v>
      </c>
      <c r="E38" s="44" t="s">
        <v>25</v>
      </c>
      <c r="F38" s="47" t="s">
        <v>1113</v>
      </c>
      <c r="G38" s="42" t="s">
        <v>1114</v>
      </c>
      <c r="H38" s="42" t="s">
        <v>1115</v>
      </c>
      <c r="I38" s="44" t="s">
        <v>25</v>
      </c>
      <c r="J38" s="44" t="s">
        <v>287</v>
      </c>
      <c r="K38" s="44" t="s">
        <v>287</v>
      </c>
      <c r="L38" s="42" t="s">
        <v>29</v>
      </c>
      <c r="M38" s="42" t="s">
        <v>29</v>
      </c>
      <c r="N38" s="116"/>
      <c r="O38" s="116"/>
      <c r="P38" s="116">
        <v>93</v>
      </c>
      <c r="Q38" s="116">
        <v>153.6</v>
      </c>
      <c r="R38" s="116">
        <f>(P38)/((Q38/100)*(Q38/100))</f>
        <v>39.418538411458336</v>
      </c>
      <c r="S38" s="45" t="str">
        <f>+IF(R38&lt;18.5,"Bajo peso",IF(R38&lt;=24.9,"Peso Normal",IF(R38&lt;=29.9,"Sobrepeso",IF(R38&lt;=34.9,"Obesidad Grado I",IF(R38&lt;=39.9,"Obesidad Grado II",IF(R38&gt;=40,"Obesidad Grado 3","Nunca se da el caso"))))))</f>
        <v>Obesidad Grado II</v>
      </c>
      <c r="T38" s="44">
        <v>26</v>
      </c>
      <c r="U38" s="45" t="str">
        <f>+IF(T38&gt;14,"Riesgo","No riesgo")</f>
        <v>Riesgo</v>
      </c>
      <c r="W38" s="45" t="s">
        <v>240</v>
      </c>
    </row>
    <row r="39" spans="1:54" s="45" customFormat="1" x14ac:dyDescent="0.25">
      <c r="A39" s="42" t="s">
        <v>318</v>
      </c>
      <c r="B39" s="42" t="s">
        <v>319</v>
      </c>
      <c r="C39" s="44">
        <v>53</v>
      </c>
      <c r="D39" s="43">
        <v>83196573</v>
      </c>
      <c r="E39" s="44" t="s">
        <v>25</v>
      </c>
      <c r="F39" s="44" t="s">
        <v>320</v>
      </c>
      <c r="G39" s="42" t="s">
        <v>581</v>
      </c>
      <c r="H39" s="42" t="s">
        <v>582</v>
      </c>
      <c r="I39" s="44" t="s">
        <v>25</v>
      </c>
      <c r="J39" s="44" t="s">
        <v>28</v>
      </c>
      <c r="K39" s="44" t="s">
        <v>28</v>
      </c>
      <c r="L39" s="45" t="s">
        <v>29</v>
      </c>
      <c r="M39" s="45" t="s">
        <v>29</v>
      </c>
      <c r="N39" s="116"/>
      <c r="O39" s="116"/>
      <c r="P39" s="116">
        <v>73.2</v>
      </c>
      <c r="Q39" s="116">
        <v>162.6</v>
      </c>
      <c r="R39" s="116">
        <v>27.686623729705936</v>
      </c>
      <c r="S39" s="45" t="s">
        <v>796</v>
      </c>
      <c r="T39" s="44">
        <v>24</v>
      </c>
      <c r="U39" s="45" t="s">
        <v>797</v>
      </c>
      <c r="W39" s="45" t="s">
        <v>304</v>
      </c>
    </row>
    <row r="40" spans="1:54" s="45" customFormat="1" x14ac:dyDescent="0.25">
      <c r="A40" s="42" t="s">
        <v>665</v>
      </c>
      <c r="B40" s="42" t="s">
        <v>666</v>
      </c>
      <c r="C40" s="43">
        <v>37</v>
      </c>
      <c r="D40" s="43">
        <v>89848024</v>
      </c>
      <c r="E40" s="44" t="s">
        <v>25</v>
      </c>
      <c r="F40" s="47" t="s">
        <v>667</v>
      </c>
      <c r="G40" s="44" t="s">
        <v>668</v>
      </c>
      <c r="H40" s="42" t="s">
        <v>669</v>
      </c>
      <c r="I40" s="44" t="s">
        <v>25</v>
      </c>
      <c r="J40" s="44" t="s">
        <v>287</v>
      </c>
      <c r="K40" s="44" t="s">
        <v>670</v>
      </c>
      <c r="L40" s="44" t="s">
        <v>29</v>
      </c>
      <c r="M40" s="44" t="s">
        <v>29</v>
      </c>
      <c r="N40" s="116"/>
      <c r="O40" s="116"/>
      <c r="P40" s="116">
        <v>79.3</v>
      </c>
      <c r="Q40" s="116">
        <v>154.5</v>
      </c>
      <c r="R40" s="116">
        <v>33.221269153025212</v>
      </c>
      <c r="S40" s="45" t="s">
        <v>800</v>
      </c>
      <c r="T40" s="44">
        <v>18</v>
      </c>
      <c r="U40" s="45" t="s">
        <v>797</v>
      </c>
      <c r="V40" s="45" t="s">
        <v>1598</v>
      </c>
      <c r="W40" s="44" t="s">
        <v>240</v>
      </c>
      <c r="X40" s="44"/>
      <c r="Y40" s="44"/>
      <c r="Z40" s="48" t="s">
        <v>686</v>
      </c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</row>
    <row r="41" spans="1:54" s="42" customFormat="1" x14ac:dyDescent="0.25">
      <c r="A41" s="42" t="s">
        <v>285</v>
      </c>
      <c r="B41" s="42" t="s">
        <v>286</v>
      </c>
      <c r="C41" s="44">
        <v>24</v>
      </c>
      <c r="D41" s="43">
        <v>70643702</v>
      </c>
      <c r="E41" s="44" t="s">
        <v>25</v>
      </c>
      <c r="F41" s="42" t="s">
        <v>29</v>
      </c>
      <c r="G41" s="44" t="s">
        <v>615</v>
      </c>
      <c r="H41" s="42" t="s">
        <v>616</v>
      </c>
      <c r="I41" s="44" t="s">
        <v>25</v>
      </c>
      <c r="J41" s="44" t="s">
        <v>1633</v>
      </c>
      <c r="K41" s="42" t="s">
        <v>28</v>
      </c>
      <c r="L41" s="44" t="s">
        <v>29</v>
      </c>
      <c r="M41" s="44" t="s">
        <v>29</v>
      </c>
      <c r="N41" s="116"/>
      <c r="O41" s="116"/>
      <c r="P41" s="116">
        <v>82.7</v>
      </c>
      <c r="Q41" s="116">
        <v>151.80000000000001</v>
      </c>
      <c r="R41" s="116">
        <v>35.889050324520333</v>
      </c>
      <c r="S41" s="45" t="s">
        <v>798</v>
      </c>
      <c r="T41" s="44">
        <v>27</v>
      </c>
      <c r="U41" s="45" t="s">
        <v>797</v>
      </c>
      <c r="V41" s="45"/>
      <c r="W41" s="44" t="s">
        <v>1600</v>
      </c>
      <c r="X41" s="44" t="s">
        <v>240</v>
      </c>
      <c r="Y41" s="44"/>
      <c r="Z41" s="48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1:54" s="42" customFormat="1" x14ac:dyDescent="0.25">
      <c r="A42" s="42" t="s">
        <v>364</v>
      </c>
      <c r="B42" s="42" t="s">
        <v>47</v>
      </c>
      <c r="C42" s="44">
        <v>27</v>
      </c>
      <c r="D42" s="43">
        <v>71881567</v>
      </c>
      <c r="E42" s="44" t="s">
        <v>25</v>
      </c>
      <c r="F42" s="47" t="s">
        <v>29</v>
      </c>
      <c r="G42" s="42" t="s">
        <v>617</v>
      </c>
      <c r="H42" s="42" t="s">
        <v>1634</v>
      </c>
      <c r="I42" s="44" t="s">
        <v>29</v>
      </c>
      <c r="J42" s="44" t="s">
        <v>1633</v>
      </c>
      <c r="K42" s="44" t="s">
        <v>287</v>
      </c>
      <c r="L42" s="42" t="s">
        <v>29</v>
      </c>
      <c r="M42" s="42" t="s">
        <v>29</v>
      </c>
      <c r="N42" s="116" t="s">
        <v>32</v>
      </c>
      <c r="O42" s="116" t="s">
        <v>32</v>
      </c>
      <c r="P42" s="116">
        <v>96.5</v>
      </c>
      <c r="Q42" s="116">
        <v>157.69999999999999</v>
      </c>
      <c r="R42" s="116">
        <v>38.802876961907636</v>
      </c>
      <c r="S42" s="45" t="s">
        <v>798</v>
      </c>
      <c r="T42" s="44">
        <v>23</v>
      </c>
      <c r="U42" s="45" t="s">
        <v>797</v>
      </c>
      <c r="V42" s="45"/>
      <c r="W42" s="45" t="s">
        <v>897</v>
      </c>
      <c r="X42" s="45" t="s">
        <v>1600</v>
      </c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1:54" s="45" customFormat="1" x14ac:dyDescent="0.25">
      <c r="A43" s="42" t="s">
        <v>379</v>
      </c>
      <c r="B43" s="42" t="s">
        <v>207</v>
      </c>
      <c r="C43" s="43">
        <v>35</v>
      </c>
      <c r="D43" s="43">
        <v>87090473</v>
      </c>
      <c r="E43" s="44" t="s">
        <v>25</v>
      </c>
      <c r="F43" s="42" t="s">
        <v>209</v>
      </c>
      <c r="G43" s="44" t="s">
        <v>626</v>
      </c>
      <c r="H43" s="42" t="s">
        <v>1635</v>
      </c>
      <c r="I43" s="44" t="s">
        <v>29</v>
      </c>
      <c r="J43" s="44" t="s">
        <v>287</v>
      </c>
      <c r="K43" s="44" t="s">
        <v>287</v>
      </c>
      <c r="L43" s="44" t="s">
        <v>29</v>
      </c>
      <c r="M43" s="44" t="s">
        <v>29</v>
      </c>
      <c r="N43" s="116"/>
      <c r="O43" s="116"/>
      <c r="P43" s="116">
        <v>78.5</v>
      </c>
      <c r="Q43" s="116">
        <v>149.5</v>
      </c>
      <c r="R43" s="116">
        <v>35.12264963479155</v>
      </c>
      <c r="S43" s="45" t="s">
        <v>798</v>
      </c>
      <c r="T43" s="44">
        <v>22</v>
      </c>
      <c r="U43" s="45" t="s">
        <v>797</v>
      </c>
      <c r="V43" s="45" t="s">
        <v>1596</v>
      </c>
      <c r="W43" s="44" t="s">
        <v>128</v>
      </c>
      <c r="X43" s="44"/>
      <c r="Y43" s="44"/>
      <c r="Z43" s="48"/>
    </row>
    <row r="44" spans="1:54" s="45" customFormat="1" x14ac:dyDescent="0.25">
      <c r="A44" s="42" t="s">
        <v>352</v>
      </c>
      <c r="B44" s="42" t="s">
        <v>64</v>
      </c>
      <c r="C44" s="43">
        <v>33</v>
      </c>
      <c r="D44" s="46">
        <v>85636523</v>
      </c>
      <c r="E44" s="42" t="s">
        <v>25</v>
      </c>
      <c r="F44" s="42" t="s">
        <v>543</v>
      </c>
      <c r="G44" s="42" t="s">
        <v>544</v>
      </c>
      <c r="H44" s="42" t="s">
        <v>1636</v>
      </c>
      <c r="I44" s="42" t="s">
        <v>25</v>
      </c>
      <c r="J44" s="42" t="s">
        <v>287</v>
      </c>
      <c r="K44" s="42" t="s">
        <v>287</v>
      </c>
      <c r="L44" s="42" t="s">
        <v>29</v>
      </c>
      <c r="M44" s="42" t="s">
        <v>29</v>
      </c>
      <c r="N44" s="116"/>
      <c r="O44" s="116"/>
      <c r="P44" s="116">
        <v>117.4</v>
      </c>
      <c r="Q44" s="116">
        <v>160.9</v>
      </c>
      <c r="R44" s="116">
        <v>45.347777669193761</v>
      </c>
      <c r="S44" s="42" t="s">
        <v>799</v>
      </c>
      <c r="T44" s="43">
        <v>18</v>
      </c>
      <c r="U44" s="42" t="s">
        <v>797</v>
      </c>
      <c r="V44" s="42"/>
      <c r="W44" s="42" t="s">
        <v>897</v>
      </c>
      <c r="X44" s="42"/>
      <c r="Y44" s="42"/>
      <c r="Z44" s="42" t="s">
        <v>443</v>
      </c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spans="1:54" s="45" customFormat="1" x14ac:dyDescent="0.25">
      <c r="A45" s="42" t="s">
        <v>435</v>
      </c>
      <c r="B45" s="42" t="s">
        <v>497</v>
      </c>
      <c r="C45" s="44">
        <v>35</v>
      </c>
      <c r="D45" s="43">
        <v>70102399</v>
      </c>
      <c r="E45" s="44" t="s">
        <v>25</v>
      </c>
      <c r="F45" s="44" t="s">
        <v>753</v>
      </c>
      <c r="G45" s="42" t="s">
        <v>754</v>
      </c>
      <c r="H45" s="42" t="s">
        <v>755</v>
      </c>
      <c r="I45" s="44" t="s">
        <v>25</v>
      </c>
      <c r="J45" s="44" t="s">
        <v>287</v>
      </c>
      <c r="K45" s="44" t="s">
        <v>287</v>
      </c>
      <c r="L45" s="45" t="s">
        <v>29</v>
      </c>
      <c r="M45" s="45" t="s">
        <v>29</v>
      </c>
      <c r="N45" s="116"/>
      <c r="O45" s="116"/>
      <c r="P45" s="116">
        <v>89.5</v>
      </c>
      <c r="Q45" s="116">
        <v>162.5</v>
      </c>
      <c r="R45" s="116">
        <v>33.893491124260358</v>
      </c>
      <c r="S45" s="45" t="s">
        <v>800</v>
      </c>
      <c r="T45" s="44">
        <v>18</v>
      </c>
      <c r="U45" s="45" t="s">
        <v>797</v>
      </c>
      <c r="W45" s="45" t="s">
        <v>1601</v>
      </c>
      <c r="Z45" s="45" t="s">
        <v>704</v>
      </c>
    </row>
    <row r="46" spans="1:54" s="54" customFormat="1" x14ac:dyDescent="0.25">
      <c r="A46" s="52"/>
      <c r="B46" s="52"/>
      <c r="C46" s="55"/>
      <c r="D46" s="56"/>
      <c r="E46" s="55"/>
      <c r="F46" s="55"/>
      <c r="G46" s="52"/>
      <c r="H46" s="52"/>
      <c r="I46" s="55"/>
      <c r="J46" s="55"/>
      <c r="K46" s="55"/>
      <c r="N46" s="118"/>
      <c r="O46" s="118"/>
      <c r="P46" s="118"/>
      <c r="Q46" s="118"/>
      <c r="R46" s="118"/>
      <c r="T46" s="55"/>
    </row>
    <row r="47" spans="1:54" s="45" customFormat="1" x14ac:dyDescent="0.25">
      <c r="A47" s="51" t="s">
        <v>1806</v>
      </c>
      <c r="B47" s="59">
        <f>COUNTA(A48:A54)</f>
        <v>7</v>
      </c>
      <c r="C47" s="55"/>
      <c r="D47" s="56"/>
      <c r="E47" s="55"/>
      <c r="F47" s="55"/>
      <c r="G47" s="52"/>
      <c r="H47" s="52"/>
      <c r="I47" s="55"/>
      <c r="J47" s="55"/>
      <c r="K47" s="55"/>
      <c r="L47" s="54"/>
      <c r="M47" s="54"/>
      <c r="N47" s="118"/>
      <c r="O47" s="118"/>
      <c r="P47" s="118"/>
      <c r="Q47" s="118"/>
      <c r="R47" s="118"/>
      <c r="S47" s="54"/>
      <c r="T47" s="55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</row>
    <row r="48" spans="1:54" s="45" customFormat="1" x14ac:dyDescent="0.25">
      <c r="A48" s="42" t="s">
        <v>45</v>
      </c>
      <c r="B48" s="42" t="s">
        <v>415</v>
      </c>
      <c r="C48" s="43">
        <v>52</v>
      </c>
      <c r="D48" s="42">
        <v>60707484</v>
      </c>
      <c r="E48" s="42" t="s">
        <v>25</v>
      </c>
      <c r="F48" s="42" t="s">
        <v>29</v>
      </c>
      <c r="G48" s="42" t="s">
        <v>646</v>
      </c>
      <c r="H48" s="42" t="s">
        <v>1671</v>
      </c>
      <c r="I48" s="42" t="s">
        <v>25</v>
      </c>
      <c r="J48" s="42" t="s">
        <v>648</v>
      </c>
      <c r="K48" s="42" t="s">
        <v>648</v>
      </c>
      <c r="L48" s="42" t="s">
        <v>29</v>
      </c>
      <c r="M48" s="42" t="s">
        <v>29</v>
      </c>
      <c r="N48" s="116"/>
      <c r="O48" s="116"/>
      <c r="P48" s="116">
        <v>83.3</v>
      </c>
      <c r="Q48" s="116">
        <v>166</v>
      </c>
      <c r="R48" s="116">
        <v>30.229351139497751</v>
      </c>
      <c r="S48" s="42" t="s">
        <v>800</v>
      </c>
      <c r="T48" s="44">
        <v>20</v>
      </c>
      <c r="U48" s="42" t="s">
        <v>797</v>
      </c>
      <c r="V48" s="42" t="s">
        <v>1619</v>
      </c>
      <c r="W48" s="42" t="s">
        <v>897</v>
      </c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</row>
    <row r="49" spans="1:54" s="42" customFormat="1" x14ac:dyDescent="0.25">
      <c r="A49" s="42" t="s">
        <v>661</v>
      </c>
      <c r="B49" s="42" t="s">
        <v>434</v>
      </c>
      <c r="C49" s="43">
        <v>50</v>
      </c>
      <c r="D49" s="42">
        <v>88282389</v>
      </c>
      <c r="E49" s="42" t="s">
        <v>25</v>
      </c>
      <c r="F49" s="42" t="s">
        <v>662</v>
      </c>
      <c r="G49" s="42" t="s">
        <v>663</v>
      </c>
      <c r="H49" s="42" t="s">
        <v>1708</v>
      </c>
      <c r="I49" s="42" t="s">
        <v>29</v>
      </c>
      <c r="J49" s="42" t="s">
        <v>1471</v>
      </c>
      <c r="K49" s="42" t="s">
        <v>648</v>
      </c>
      <c r="L49" s="42" t="s">
        <v>29</v>
      </c>
      <c r="M49" s="42" t="s">
        <v>29</v>
      </c>
      <c r="N49" s="116"/>
      <c r="O49" s="116"/>
      <c r="P49" s="116">
        <v>79.599999999999994</v>
      </c>
      <c r="Q49" s="116">
        <v>161</v>
      </c>
      <c r="R49" s="116">
        <v>30.708691794298055</v>
      </c>
      <c r="S49" s="42" t="s">
        <v>800</v>
      </c>
      <c r="T49" s="44">
        <v>31</v>
      </c>
      <c r="U49" s="42" t="s">
        <v>797</v>
      </c>
      <c r="W49" s="42" t="s">
        <v>240</v>
      </c>
    </row>
    <row r="50" spans="1:54" s="45" customFormat="1" x14ac:dyDescent="0.25">
      <c r="A50" s="42" t="s">
        <v>1194</v>
      </c>
      <c r="B50" s="42" t="s">
        <v>1195</v>
      </c>
      <c r="C50" s="43">
        <v>22</v>
      </c>
      <c r="D50" s="42">
        <v>63623190</v>
      </c>
      <c r="E50" s="42" t="s">
        <v>25</v>
      </c>
      <c r="F50" s="42" t="s">
        <v>1196</v>
      </c>
      <c r="G50" s="42" t="s">
        <v>1197</v>
      </c>
      <c r="H50" s="42" t="s">
        <v>1709</v>
      </c>
      <c r="I50" s="42" t="s">
        <v>25</v>
      </c>
      <c r="J50" s="42" t="s">
        <v>1710</v>
      </c>
      <c r="K50" s="42" t="s">
        <v>805</v>
      </c>
      <c r="L50" s="42" t="s">
        <v>29</v>
      </c>
      <c r="M50" s="42" t="s">
        <v>29</v>
      </c>
      <c r="N50" s="116"/>
      <c r="O50" s="116"/>
      <c r="P50" s="116">
        <v>103.3</v>
      </c>
      <c r="Q50" s="116">
        <v>158.80000000000001</v>
      </c>
      <c r="R50" s="116">
        <f>(P50)/((Q50/100)*(Q50/100))</f>
        <v>40.963714001103988</v>
      </c>
      <c r="S50" s="42" t="str">
        <f>+IF(R50&lt;18.5,"Bajo peso",IF(R50&lt;=24.9,"Peso Normal",IF(R50&lt;=29.9,"Sobrepeso",IF(R50&lt;=34.9,"Obesidad Grado I",IF(R50&lt;=39.9,"Obesidad Grado II",IF(R50&gt;=40,"Obesidad Grado 3","Nunca se da el caso"))))))</f>
        <v>Obesidad Grado 3</v>
      </c>
      <c r="T50" s="44">
        <v>16</v>
      </c>
      <c r="U50" s="42" t="str">
        <f>+IF(T50&gt;14,"Riesgo","No riesgo")</f>
        <v>Riesgo</v>
      </c>
      <c r="V50" s="42"/>
      <c r="W50" s="42" t="s">
        <v>140</v>
      </c>
      <c r="X50" s="42"/>
      <c r="Y50" s="42"/>
      <c r="Z50" s="42">
        <v>42751</v>
      </c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</row>
    <row r="51" spans="1:54" s="42" customFormat="1" x14ac:dyDescent="0.25">
      <c r="A51" s="42" t="s">
        <v>1801</v>
      </c>
      <c r="B51" s="42" t="s">
        <v>52</v>
      </c>
      <c r="C51" s="44">
        <v>34</v>
      </c>
      <c r="D51" s="44">
        <v>89685782</v>
      </c>
      <c r="E51" s="44" t="s">
        <v>25</v>
      </c>
      <c r="F51" s="42" t="s">
        <v>29</v>
      </c>
      <c r="G51" s="44" t="s">
        <v>29</v>
      </c>
      <c r="H51" s="42" t="s">
        <v>1800</v>
      </c>
      <c r="I51" s="44" t="s">
        <v>25</v>
      </c>
      <c r="J51" s="44" t="s">
        <v>28</v>
      </c>
      <c r="K51" s="42" t="s">
        <v>28</v>
      </c>
      <c r="L51" s="44" t="s">
        <v>29</v>
      </c>
      <c r="M51" s="44" t="s">
        <v>29</v>
      </c>
      <c r="N51" s="116"/>
      <c r="O51" s="116"/>
      <c r="P51" s="116">
        <v>63.9</v>
      </c>
      <c r="Q51" s="116">
        <v>144</v>
      </c>
      <c r="R51" s="116">
        <v>40.556926755015866</v>
      </c>
      <c r="S51" s="42" t="s">
        <v>798</v>
      </c>
      <c r="T51" s="44">
        <v>28</v>
      </c>
      <c r="U51" s="42" t="s">
        <v>797</v>
      </c>
      <c r="V51" s="44"/>
      <c r="W51" s="44"/>
      <c r="X51" s="60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</row>
    <row r="52" spans="1:54" s="42" customFormat="1" x14ac:dyDescent="0.25">
      <c r="A52" s="42" t="s">
        <v>445</v>
      </c>
      <c r="B52" s="42" t="s">
        <v>446</v>
      </c>
      <c r="C52" s="43">
        <v>27</v>
      </c>
      <c r="D52" s="46">
        <v>84470198</v>
      </c>
      <c r="E52" s="42" t="s">
        <v>25</v>
      </c>
      <c r="F52" s="42" t="s">
        <v>447</v>
      </c>
      <c r="G52" s="42" t="s">
        <v>575</v>
      </c>
      <c r="H52" s="42" t="s">
        <v>576</v>
      </c>
      <c r="I52" s="42" t="s">
        <v>25</v>
      </c>
      <c r="J52" s="42" t="s">
        <v>28</v>
      </c>
      <c r="K52" s="42" t="s">
        <v>28</v>
      </c>
      <c r="L52" s="42" t="s">
        <v>29</v>
      </c>
      <c r="M52" s="42" t="s">
        <v>29</v>
      </c>
      <c r="N52" s="116"/>
      <c r="O52" s="116"/>
      <c r="P52" s="116">
        <v>117.9</v>
      </c>
      <c r="Q52" s="116">
        <v>170.5</v>
      </c>
      <c r="R52" s="116">
        <v>40.556926755015866</v>
      </c>
      <c r="S52" s="42" t="s">
        <v>799</v>
      </c>
      <c r="T52" s="44">
        <v>23</v>
      </c>
      <c r="U52" s="42" t="s">
        <v>797</v>
      </c>
      <c r="W52" s="42" t="s">
        <v>140</v>
      </c>
      <c r="Z52" s="42" t="s">
        <v>443</v>
      </c>
    </row>
    <row r="53" spans="1:54" s="42" customFormat="1" x14ac:dyDescent="0.25">
      <c r="A53" s="42" t="s">
        <v>167</v>
      </c>
      <c r="B53" s="42" t="s">
        <v>55</v>
      </c>
      <c r="C53" s="43">
        <v>53</v>
      </c>
      <c r="D53" s="42">
        <v>24584143</v>
      </c>
      <c r="E53" s="42" t="s">
        <v>604</v>
      </c>
      <c r="F53" s="42" t="s">
        <v>100</v>
      </c>
      <c r="G53" s="42" t="s">
        <v>29</v>
      </c>
      <c r="H53" s="42" t="s">
        <v>1711</v>
      </c>
      <c r="I53" s="42" t="s">
        <v>168</v>
      </c>
      <c r="J53" s="42" t="s">
        <v>1710</v>
      </c>
      <c r="K53" s="42" t="s">
        <v>648</v>
      </c>
      <c r="L53" s="42" t="s">
        <v>29</v>
      </c>
      <c r="M53" s="42" t="s">
        <v>29</v>
      </c>
      <c r="N53" s="116"/>
      <c r="O53" s="116"/>
      <c r="P53" s="116">
        <v>89.7</v>
      </c>
      <c r="Q53" s="116">
        <v>157.9</v>
      </c>
      <c r="R53" s="116">
        <v>35.977268142149121</v>
      </c>
      <c r="S53" s="42" t="s">
        <v>798</v>
      </c>
      <c r="T53" s="44">
        <v>16</v>
      </c>
      <c r="U53" s="42" t="s">
        <v>797</v>
      </c>
    </row>
    <row r="54" spans="1:54" s="42" customFormat="1" x14ac:dyDescent="0.25">
      <c r="A54" s="42" t="s">
        <v>488</v>
      </c>
      <c r="B54" s="42" t="s">
        <v>306</v>
      </c>
      <c r="C54" s="44">
        <v>50</v>
      </c>
      <c r="D54" s="43">
        <v>84122165</v>
      </c>
      <c r="E54" s="44" t="s">
        <v>25</v>
      </c>
      <c r="F54" s="42" t="s">
        <v>448</v>
      </c>
      <c r="G54" s="44" t="s">
        <v>630</v>
      </c>
      <c r="H54" s="42" t="s">
        <v>631</v>
      </c>
      <c r="I54" s="44" t="s">
        <v>25</v>
      </c>
      <c r="J54" s="44" t="s">
        <v>28</v>
      </c>
      <c r="K54" s="42" t="s">
        <v>28</v>
      </c>
      <c r="L54" s="44" t="s">
        <v>29</v>
      </c>
      <c r="M54" s="44" t="s">
        <v>29</v>
      </c>
      <c r="N54" s="116"/>
      <c r="O54" s="116"/>
      <c r="P54" s="116">
        <v>85.6</v>
      </c>
      <c r="Q54" s="116">
        <v>164</v>
      </c>
      <c r="R54" s="116">
        <v>31.826293872694826</v>
      </c>
      <c r="S54" s="45" t="s">
        <v>800</v>
      </c>
      <c r="T54" s="44">
        <v>15</v>
      </c>
      <c r="U54" s="45" t="s">
        <v>797</v>
      </c>
      <c r="V54" s="45"/>
      <c r="W54" s="44" t="s">
        <v>140</v>
      </c>
      <c r="X54" s="44"/>
      <c r="Y54" s="44"/>
      <c r="Z54" s="48" t="s">
        <v>443</v>
      </c>
      <c r="AA54" s="45" t="s">
        <v>449</v>
      </c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</row>
    <row r="56" spans="1:54" x14ac:dyDescent="0.25">
      <c r="A56" s="51" t="s">
        <v>1638</v>
      </c>
      <c r="B56" s="59">
        <f>COUNTA(A57:A65)</f>
        <v>9</v>
      </c>
    </row>
    <row r="57" spans="1:54" s="45" customFormat="1" x14ac:dyDescent="0.25">
      <c r="A57" s="42" t="s">
        <v>468</v>
      </c>
      <c r="B57" s="42" t="s">
        <v>129</v>
      </c>
      <c r="C57" s="44">
        <v>49</v>
      </c>
      <c r="D57" s="43">
        <v>89701779</v>
      </c>
      <c r="E57" s="44" t="s">
        <v>25</v>
      </c>
      <c r="F57" s="42" t="s">
        <v>469</v>
      </c>
      <c r="G57" s="44" t="s">
        <v>504</v>
      </c>
      <c r="H57" s="42" t="s">
        <v>1663</v>
      </c>
      <c r="I57" s="44" t="s">
        <v>25</v>
      </c>
      <c r="J57" s="44" t="s">
        <v>49</v>
      </c>
      <c r="K57" s="42" t="s">
        <v>49</v>
      </c>
      <c r="L57" s="44" t="s">
        <v>29</v>
      </c>
      <c r="M57" s="44" t="s">
        <v>29</v>
      </c>
      <c r="N57" s="116"/>
      <c r="O57" s="116"/>
      <c r="P57" s="116">
        <v>89.4</v>
      </c>
      <c r="Q57" s="116">
        <v>155.5</v>
      </c>
      <c r="R57" s="116">
        <f>(P57)/((Q57/100)*(Q57/100))</f>
        <v>36.972322453241809</v>
      </c>
      <c r="S57" s="45" t="str">
        <f>+IF(R57&lt;18.5,"Bajo peso",IF(R57&lt;=24.9,"Peso Normal",IF(R57&lt;=29.9,"Sobrepeso",IF(R57&lt;=34.9,"Obesidad Grado 1",IF(R57&lt;=39.9,"Obesidad Grado 2",IF(R57&gt;=40,"Obesidad Grado 3","Nunca se da el caso"))))))</f>
        <v>Obesidad Grado 2</v>
      </c>
      <c r="T57" s="44">
        <v>15</v>
      </c>
      <c r="U57" s="45" t="str">
        <f>+IF(T57&gt;14,"Riesgo","No riesgo")</f>
        <v>Riesgo</v>
      </c>
      <c r="W57" s="44"/>
      <c r="X57" s="44"/>
      <c r="Y57" s="44"/>
      <c r="Z57" s="48" t="s">
        <v>443</v>
      </c>
    </row>
    <row r="58" spans="1:54" s="42" customFormat="1" x14ac:dyDescent="0.25">
      <c r="A58" s="42" t="s">
        <v>1321</v>
      </c>
      <c r="B58" s="42" t="s">
        <v>298</v>
      </c>
      <c r="C58" s="44">
        <v>48</v>
      </c>
      <c r="D58" s="43">
        <v>83078535</v>
      </c>
      <c r="E58" s="44" t="s">
        <v>25</v>
      </c>
      <c r="F58" s="44" t="s">
        <v>1399</v>
      </c>
      <c r="G58" s="42" t="s">
        <v>1400</v>
      </c>
      <c r="H58" s="42" t="s">
        <v>1401</v>
      </c>
      <c r="I58" s="44" t="s">
        <v>29</v>
      </c>
      <c r="J58" s="44" t="s">
        <v>66</v>
      </c>
      <c r="K58" s="44" t="s">
        <v>66</v>
      </c>
      <c r="L58" s="45" t="s">
        <v>29</v>
      </c>
      <c r="M58" s="45" t="s">
        <v>29</v>
      </c>
      <c r="N58" s="116"/>
      <c r="O58" s="116"/>
      <c r="P58" s="116">
        <v>92.9</v>
      </c>
      <c r="Q58" s="116">
        <v>152.6</v>
      </c>
      <c r="R58" s="116">
        <f>(P58)/((Q58/100)*(Q58/100))</f>
        <v>39.89391396656297</v>
      </c>
      <c r="S58" s="45" t="str">
        <f>+IF(R58&lt;18.5,"Bajo peso",IF(R58&lt;=24.9,"Peso Normal",IF(R58&lt;=29.9,"Sobrepeso",IF(R58&lt;=34.9,"Obesidad Grado I",IF(R58&lt;=39.9,"Obesidad Grado II",IF(R58&gt;=40,"Obesidad Grado 3","Nunca se da el caso"))))))</f>
        <v>Obesidad Grado II</v>
      </c>
      <c r="T58" s="44">
        <v>16</v>
      </c>
      <c r="U58" s="45" t="str">
        <f>+IF(T58&gt;14,"Riesgo","No riesgo")</f>
        <v>Riesgo</v>
      </c>
      <c r="V58" s="45"/>
      <c r="W58" s="45" t="s">
        <v>304</v>
      </c>
      <c r="X58" s="45"/>
      <c r="Y58" s="45"/>
      <c r="Z58" s="45" t="s">
        <v>1378</v>
      </c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</row>
    <row r="59" spans="1:54" s="42" customFormat="1" x14ac:dyDescent="0.25">
      <c r="A59" s="42" t="s">
        <v>892</v>
      </c>
      <c r="B59" s="42" t="s">
        <v>893</v>
      </c>
      <c r="C59" s="43">
        <v>36</v>
      </c>
      <c r="D59" s="43">
        <v>61010148</v>
      </c>
      <c r="E59" s="44" t="s">
        <v>25</v>
      </c>
      <c r="F59" s="42" t="s">
        <v>894</v>
      </c>
      <c r="G59" s="44" t="s">
        <v>895</v>
      </c>
      <c r="H59" s="42" t="s">
        <v>896</v>
      </c>
      <c r="I59" s="44" t="s">
        <v>25</v>
      </c>
      <c r="J59" s="44" t="s">
        <v>66</v>
      </c>
      <c r="K59" s="44" t="s">
        <v>66</v>
      </c>
      <c r="L59" s="44" t="s">
        <v>29</v>
      </c>
      <c r="M59" s="44" t="s">
        <v>29</v>
      </c>
      <c r="N59" s="116"/>
      <c r="O59" s="116"/>
      <c r="P59" s="116">
        <v>89.8</v>
      </c>
      <c r="Q59" s="116">
        <v>157.5</v>
      </c>
      <c r="R59" s="116">
        <v>36.200554295792394</v>
      </c>
      <c r="S59" s="45" t="s">
        <v>798</v>
      </c>
      <c r="T59" s="44">
        <v>29</v>
      </c>
      <c r="U59" s="45" t="s">
        <v>797</v>
      </c>
      <c r="V59" s="45"/>
      <c r="W59" s="44" t="s">
        <v>897</v>
      </c>
      <c r="X59" s="44"/>
      <c r="Y59" s="44"/>
      <c r="Z59" s="48">
        <v>42856</v>
      </c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</row>
    <row r="60" spans="1:54" s="45" customFormat="1" x14ac:dyDescent="0.25">
      <c r="A60" s="42" t="s">
        <v>1251</v>
      </c>
      <c r="B60" s="42" t="s">
        <v>64</v>
      </c>
      <c r="C60" s="43">
        <v>29</v>
      </c>
      <c r="D60" s="46">
        <v>60412017</v>
      </c>
      <c r="E60" s="42" t="s">
        <v>25</v>
      </c>
      <c r="F60" s="42" t="s">
        <v>65</v>
      </c>
      <c r="G60" s="42" t="s">
        <v>1252</v>
      </c>
      <c r="H60" s="42" t="s">
        <v>1637</v>
      </c>
      <c r="I60" s="42" t="s">
        <v>25</v>
      </c>
      <c r="J60" s="42" t="s">
        <v>66</v>
      </c>
      <c r="K60" s="42" t="s">
        <v>66</v>
      </c>
      <c r="L60" s="42" t="s">
        <v>29</v>
      </c>
      <c r="M60" s="42" t="s">
        <v>29</v>
      </c>
      <c r="N60" s="116"/>
      <c r="O60" s="116"/>
      <c r="P60" s="116">
        <v>73</v>
      </c>
      <c r="Q60" s="116">
        <v>156.4</v>
      </c>
      <c r="R60" s="116">
        <f>(P60)/((Q60/100)*(Q60/100))</f>
        <v>29.843473028041416</v>
      </c>
      <c r="S60" s="42" t="str">
        <f>+IF(R60&lt;18.5,"Bajo peso",IF(R60&lt;=24.9,"Peso Normal",IF(R60&lt;=29.9,"Sobrepeso",IF(R60&lt;=34.9,"Obesidad Grado I",IF(R60&lt;=39.9,"Obesidad Grado II",IF(R60&gt;=40,"Obesidad Grado 3","Nunca se da el caso"))))))</f>
        <v>Sobrepeso</v>
      </c>
      <c r="T60" s="44">
        <v>16</v>
      </c>
      <c r="U60" s="42" t="str">
        <f>+IF(T60&gt;14,"Riesgo","No riesgo")</f>
        <v>Riesgo</v>
      </c>
      <c r="V60" s="42"/>
      <c r="W60" s="42" t="s">
        <v>304</v>
      </c>
      <c r="X60" s="42"/>
      <c r="Y60" s="42"/>
      <c r="Z60" s="42">
        <v>42751</v>
      </c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</row>
    <row r="61" spans="1:54" s="45" customFormat="1" x14ac:dyDescent="0.25">
      <c r="A61" s="42" t="s">
        <v>210</v>
      </c>
      <c r="B61" s="42" t="s">
        <v>72</v>
      </c>
      <c r="C61" s="44">
        <v>49</v>
      </c>
      <c r="D61" s="43">
        <v>83082608</v>
      </c>
      <c r="E61" s="44" t="s">
        <v>25</v>
      </c>
      <c r="F61" s="47" t="s">
        <v>467</v>
      </c>
      <c r="G61" s="42" t="s">
        <v>621</v>
      </c>
      <c r="H61" s="42" t="s">
        <v>622</v>
      </c>
      <c r="I61" s="44" t="s">
        <v>25</v>
      </c>
      <c r="J61" s="44" t="s">
        <v>66</v>
      </c>
      <c r="K61" s="44" t="s">
        <v>66</v>
      </c>
      <c r="L61" s="42" t="s">
        <v>29</v>
      </c>
      <c r="M61" s="42" t="s">
        <v>29</v>
      </c>
      <c r="N61" s="116"/>
      <c r="O61" s="116"/>
      <c r="P61" s="116">
        <v>74</v>
      </c>
      <c r="Q61" s="116">
        <v>160</v>
      </c>
      <c r="R61" s="116">
        <v>28.906249999999993</v>
      </c>
      <c r="S61" s="45" t="s">
        <v>796</v>
      </c>
      <c r="T61" s="44">
        <v>23</v>
      </c>
      <c r="U61" s="45" t="s">
        <v>797</v>
      </c>
      <c r="W61" s="45" t="s">
        <v>1600</v>
      </c>
      <c r="Z61" s="45" t="s">
        <v>443</v>
      </c>
    </row>
    <row r="62" spans="1:54" s="45" customFormat="1" x14ac:dyDescent="0.25">
      <c r="A62" s="42" t="s">
        <v>54</v>
      </c>
      <c r="B62" s="42" t="s">
        <v>55</v>
      </c>
      <c r="C62" s="43">
        <v>45</v>
      </c>
      <c r="D62" s="43">
        <v>89103113</v>
      </c>
      <c r="E62" s="44" t="s">
        <v>25</v>
      </c>
      <c r="F62" s="42" t="s">
        <v>169</v>
      </c>
      <c r="G62" s="44" t="s">
        <v>636</v>
      </c>
      <c r="H62" s="42" t="s">
        <v>637</v>
      </c>
      <c r="I62" s="44" t="s">
        <v>25</v>
      </c>
      <c r="J62" s="44" t="s">
        <v>66</v>
      </c>
      <c r="K62" s="44" t="s">
        <v>66</v>
      </c>
      <c r="L62" s="44" t="s">
        <v>29</v>
      </c>
      <c r="M62" s="44" t="s">
        <v>29</v>
      </c>
      <c r="N62" s="116">
        <v>84</v>
      </c>
      <c r="O62" s="116" t="s">
        <v>32</v>
      </c>
      <c r="P62" s="116">
        <v>83.2</v>
      </c>
      <c r="Q62" s="116">
        <v>154.1</v>
      </c>
      <c r="R62" s="116">
        <v>35.036284873631452</v>
      </c>
      <c r="S62" s="45" t="s">
        <v>798</v>
      </c>
      <c r="T62" s="44">
        <v>19</v>
      </c>
      <c r="U62" s="45" t="s">
        <v>797</v>
      </c>
      <c r="W62" s="44" t="s">
        <v>1600</v>
      </c>
      <c r="X62" s="44"/>
      <c r="Y62" s="44"/>
      <c r="Z62" s="48"/>
    </row>
    <row r="63" spans="1:54" s="45" customFormat="1" x14ac:dyDescent="0.25">
      <c r="A63" s="42" t="s">
        <v>369</v>
      </c>
      <c r="B63" s="42" t="s">
        <v>68</v>
      </c>
      <c r="C63" s="43">
        <v>48</v>
      </c>
      <c r="D63" s="46">
        <v>24416815</v>
      </c>
      <c r="E63" s="42" t="s">
        <v>1254</v>
      </c>
      <c r="F63" s="42" t="s">
        <v>29</v>
      </c>
      <c r="G63" s="42" t="s">
        <v>29</v>
      </c>
      <c r="H63" s="42" t="s">
        <v>1255</v>
      </c>
      <c r="I63" s="42" t="s">
        <v>25</v>
      </c>
      <c r="J63" s="42" t="s">
        <v>66</v>
      </c>
      <c r="K63" s="42" t="s">
        <v>66</v>
      </c>
      <c r="L63" s="42" t="s">
        <v>29</v>
      </c>
      <c r="M63" s="42" t="s">
        <v>29</v>
      </c>
      <c r="N63" s="116"/>
      <c r="O63" s="116"/>
      <c r="P63" s="116">
        <v>63.1</v>
      </c>
      <c r="Q63" s="116">
        <v>152.80000000000001</v>
      </c>
      <c r="R63" s="116">
        <f>(P63)/((Q63/100)*(Q63/100))</f>
        <v>27.026054658589402</v>
      </c>
      <c r="S63" s="42" t="str">
        <f>+IF(R63&lt;18.5,"Bajo peso",IF(R63&lt;=24.9,"Peso Normal",IF(R63&lt;=29.9,"Sobrepeso",IF(R63&lt;=34.9,"Obesidad Grado I",IF(R63&lt;=39.9,"Obesidad Grado II",IF(R63&gt;=40,"Obesidad Grado 3","Nunca se da el caso"))))))</f>
        <v>Sobrepeso</v>
      </c>
      <c r="T63" s="44">
        <v>17</v>
      </c>
      <c r="U63" s="42" t="str">
        <f>+IF(T63&gt;14,"Riesgo","No riesgo")</f>
        <v>Riesgo</v>
      </c>
      <c r="V63" s="42"/>
      <c r="W63" s="42" t="s">
        <v>304</v>
      </c>
      <c r="X63" s="42"/>
      <c r="Y63" s="42"/>
      <c r="Z63" s="42">
        <v>42751</v>
      </c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</row>
    <row r="64" spans="1:54" s="42" customFormat="1" x14ac:dyDescent="0.25">
      <c r="A64" s="42" t="s">
        <v>385</v>
      </c>
      <c r="B64" s="42" t="s">
        <v>386</v>
      </c>
      <c r="C64" s="43">
        <v>29</v>
      </c>
      <c r="D64" s="43" t="s">
        <v>699</v>
      </c>
      <c r="E64" s="44" t="s">
        <v>25</v>
      </c>
      <c r="F64" s="47" t="s">
        <v>700</v>
      </c>
      <c r="G64" s="44" t="s">
        <v>701</v>
      </c>
      <c r="H64" s="42" t="s">
        <v>702</v>
      </c>
      <c r="I64" s="44" t="s">
        <v>29</v>
      </c>
      <c r="J64" s="44" t="s">
        <v>66</v>
      </c>
      <c r="K64" s="44" t="s">
        <v>66</v>
      </c>
      <c r="L64" s="44" t="s">
        <v>29</v>
      </c>
      <c r="M64" s="44" t="s">
        <v>29</v>
      </c>
      <c r="N64" s="116"/>
      <c r="O64" s="116"/>
      <c r="P64" s="116">
        <v>138.80000000000001</v>
      </c>
      <c r="Q64" s="116">
        <v>183.2</v>
      </c>
      <c r="R64" s="116">
        <v>41.356000076276203</v>
      </c>
      <c r="S64" s="45" t="s">
        <v>799</v>
      </c>
      <c r="T64" s="44">
        <v>18</v>
      </c>
      <c r="U64" s="45" t="s">
        <v>797</v>
      </c>
      <c r="V64" s="45"/>
      <c r="W64" s="44" t="s">
        <v>240</v>
      </c>
      <c r="X64" s="44"/>
      <c r="Y64" s="44"/>
      <c r="Z64" s="48" t="s">
        <v>704</v>
      </c>
      <c r="AA64" s="45"/>
      <c r="AB64" s="45"/>
    </row>
    <row r="65" spans="1:54" s="42" customFormat="1" x14ac:dyDescent="0.25">
      <c r="A65" s="42" t="s">
        <v>105</v>
      </c>
      <c r="B65" s="42" t="s">
        <v>104</v>
      </c>
      <c r="C65" s="43">
        <v>40</v>
      </c>
      <c r="D65" s="43">
        <v>86046659</v>
      </c>
      <c r="E65" s="44" t="s">
        <v>25</v>
      </c>
      <c r="F65" s="47" t="s">
        <v>29</v>
      </c>
      <c r="G65" s="44" t="s">
        <v>1398</v>
      </c>
      <c r="H65" s="42" t="s">
        <v>1662</v>
      </c>
      <c r="I65" s="44" t="s">
        <v>25</v>
      </c>
      <c r="J65" s="44" t="s">
        <v>49</v>
      </c>
      <c r="K65" s="44" t="s">
        <v>49</v>
      </c>
      <c r="L65" s="44" t="s">
        <v>29</v>
      </c>
      <c r="M65" s="44" t="s">
        <v>29</v>
      </c>
      <c r="N65" s="116"/>
      <c r="O65" s="116"/>
      <c r="P65" s="116">
        <v>72.3</v>
      </c>
      <c r="Q65" s="116">
        <v>160.1</v>
      </c>
      <c r="R65" s="116">
        <f>(P65)/((Q65/100)*(Q65/100))</f>
        <v>28.206917834379748</v>
      </c>
      <c r="S65" s="45" t="str">
        <f>+IF(R65&lt;18.5,"Bajo peso",IF(R65&lt;=24.9,"Peso Normal",IF(R65&lt;=29.9,"Sobrepeso",IF(R65&lt;=34.9,"Obesidad Grado 1",IF(R65&lt;=39.9,"Obesidad Grado 2",IF(R65&gt;=40,"Obesidad Grado 3","Nunca se da el caso"))))))</f>
        <v>Sobrepeso</v>
      </c>
      <c r="T65" s="44">
        <v>18</v>
      </c>
      <c r="U65" s="45" t="str">
        <f>+IF(T65&gt;14,"Riesgo","No riesgo")</f>
        <v>Riesgo</v>
      </c>
      <c r="V65" s="45" t="s">
        <v>1604</v>
      </c>
      <c r="W65" s="44" t="s">
        <v>1595</v>
      </c>
      <c r="X65" s="44" t="s">
        <v>1331</v>
      </c>
      <c r="Y65" s="44"/>
      <c r="Z65" s="48" t="s">
        <v>1378</v>
      </c>
      <c r="AA65" s="45"/>
      <c r="AB65" s="45"/>
    </row>
    <row r="67" spans="1:54" x14ac:dyDescent="0.25">
      <c r="A67" s="51" t="s">
        <v>1645</v>
      </c>
      <c r="B67" s="59">
        <f>COUNTA(A68:A74)</f>
        <v>7</v>
      </c>
    </row>
    <row r="68" spans="1:54" s="45" customFormat="1" x14ac:dyDescent="0.25">
      <c r="A68" s="42" t="s">
        <v>1012</v>
      </c>
      <c r="B68" s="42" t="s">
        <v>1013</v>
      </c>
      <c r="C68" s="43">
        <v>36</v>
      </c>
      <c r="D68" s="43">
        <v>84311444</v>
      </c>
      <c r="E68" s="44" t="s">
        <v>25</v>
      </c>
      <c r="F68" s="42" t="s">
        <v>29</v>
      </c>
      <c r="G68" s="44" t="s">
        <v>1014</v>
      </c>
      <c r="H68" s="42" t="s">
        <v>1642</v>
      </c>
      <c r="I68" s="44" t="s">
        <v>25</v>
      </c>
      <c r="J68" s="44" t="s">
        <v>1643</v>
      </c>
      <c r="K68" s="44" t="s">
        <v>340</v>
      </c>
      <c r="L68" s="44" t="s">
        <v>29</v>
      </c>
      <c r="M68" s="44" t="s">
        <v>29</v>
      </c>
      <c r="N68" s="116"/>
      <c r="O68" s="116"/>
      <c r="P68" s="116">
        <v>106.2</v>
      </c>
      <c r="Q68" s="116">
        <v>153</v>
      </c>
      <c r="R68" s="116">
        <f>(P68)/((Q68/100)*(Q68/100))</f>
        <v>45.367166474432914</v>
      </c>
      <c r="S68" s="45" t="str">
        <f>+IF(R68&lt;18.5,"Bajo peso",IF(R68&lt;=24.9,"Peso Normal",IF(R68&lt;=29.9,"Sobrepeso",IF(R68&lt;=34.9,"Obesidad Grado I",IF(R68&lt;=39.9,"Obesidad Grado II",IF(R68&gt;=40,"Obesidad Grado 3","Nunca se da el caso"))))))</f>
        <v>Obesidad Grado 3</v>
      </c>
      <c r="T68" s="44">
        <v>36</v>
      </c>
      <c r="U68" s="45" t="str">
        <f>+IF(T68&gt;14,"Riesgo","No riesgo")</f>
        <v>Riesgo</v>
      </c>
      <c r="W68" s="44" t="s">
        <v>128</v>
      </c>
      <c r="X68" s="44"/>
      <c r="Y68" s="44"/>
      <c r="Z68" s="48">
        <v>42747</v>
      </c>
    </row>
    <row r="69" spans="1:54" s="42" customFormat="1" x14ac:dyDescent="0.25">
      <c r="A69" s="42" t="s">
        <v>338</v>
      </c>
      <c r="B69" s="42" t="s">
        <v>286</v>
      </c>
      <c r="C69" s="43">
        <v>43</v>
      </c>
      <c r="D69" s="46">
        <v>87812022</v>
      </c>
      <c r="E69" s="42" t="s">
        <v>25</v>
      </c>
      <c r="F69" s="42" t="s">
        <v>339</v>
      </c>
      <c r="G69" s="42" t="s">
        <v>517</v>
      </c>
      <c r="H69" s="42" t="s">
        <v>518</v>
      </c>
      <c r="I69" s="42" t="s">
        <v>25</v>
      </c>
      <c r="J69" s="42" t="s">
        <v>1644</v>
      </c>
      <c r="K69" s="42" t="s">
        <v>340</v>
      </c>
      <c r="L69" s="42" t="s">
        <v>29</v>
      </c>
      <c r="M69" s="42" t="s">
        <v>29</v>
      </c>
      <c r="N69" s="116"/>
      <c r="O69" s="116"/>
      <c r="P69" s="116">
        <v>81.2</v>
      </c>
      <c r="Q69" s="116">
        <v>158.9</v>
      </c>
      <c r="R69" s="116">
        <v>32.159422017560154</v>
      </c>
      <c r="S69" s="42" t="s">
        <v>800</v>
      </c>
      <c r="T69" s="44">
        <v>18</v>
      </c>
      <c r="U69" s="42" t="s">
        <v>797</v>
      </c>
      <c r="W69" s="42" t="s">
        <v>128</v>
      </c>
    </row>
    <row r="70" spans="1:54" s="42" customFormat="1" x14ac:dyDescent="0.25">
      <c r="A70" s="42" t="s">
        <v>1782</v>
      </c>
      <c r="B70" s="42" t="s">
        <v>1783</v>
      </c>
      <c r="C70" s="44">
        <v>36</v>
      </c>
      <c r="D70" s="42">
        <v>85890406</v>
      </c>
      <c r="E70" s="42" t="s">
        <v>25</v>
      </c>
      <c r="F70" s="42" t="s">
        <v>29</v>
      </c>
      <c r="G70" s="42" t="s">
        <v>29</v>
      </c>
      <c r="H70" s="42" t="s">
        <v>1784</v>
      </c>
      <c r="I70" s="42" t="s">
        <v>25</v>
      </c>
      <c r="J70" s="42" t="s">
        <v>340</v>
      </c>
      <c r="K70" s="42" t="s">
        <v>340</v>
      </c>
      <c r="L70" s="42" t="s">
        <v>29</v>
      </c>
      <c r="M70" s="42" t="s">
        <v>29</v>
      </c>
      <c r="P70" s="42">
        <v>85</v>
      </c>
      <c r="Q70" s="42">
        <v>154</v>
      </c>
      <c r="R70" s="42">
        <f>(P70)/((Q70/100)*(Q70/100))</f>
        <v>35.840782594029349</v>
      </c>
      <c r="S70" s="42" t="str">
        <f>+IF(R70&lt;18.5,"Bajo peso",IF(R70&lt;=24.9,"Peso Normal",IF(R70&lt;=29.9,"Sobrepeso",IF(R70&lt;=34.9,"Obesidad Grado 1",IF(R70&lt;=39.9,"Obesidad Grado 2",IF(R70&gt;=40,"Obesidad Grado 3","Nunca se da el caso"))))))</f>
        <v>Obesidad Grado 2</v>
      </c>
      <c r="T70" s="42">
        <v>16</v>
      </c>
      <c r="U70" s="42" t="str">
        <f>+IF(T70&gt;14,"Riesgo","No riesgo")</f>
        <v>Riesgo</v>
      </c>
      <c r="V70" s="42" t="s">
        <v>1785</v>
      </c>
      <c r="X70" s="42">
        <v>42980</v>
      </c>
    </row>
    <row r="71" spans="1:54" s="45" customFormat="1" x14ac:dyDescent="0.25">
      <c r="A71" s="42" t="s">
        <v>1782</v>
      </c>
      <c r="B71" s="42" t="s">
        <v>1786</v>
      </c>
      <c r="C71" s="44">
        <v>39</v>
      </c>
      <c r="D71" s="42">
        <v>85276352</v>
      </c>
      <c r="E71" s="42" t="s">
        <v>25</v>
      </c>
      <c r="F71" s="42" t="s">
        <v>29</v>
      </c>
      <c r="G71" s="42" t="s">
        <v>29</v>
      </c>
      <c r="H71" s="42" t="s">
        <v>1784</v>
      </c>
      <c r="I71" s="42" t="s">
        <v>25</v>
      </c>
      <c r="J71" s="42" t="s">
        <v>340</v>
      </c>
      <c r="K71" s="42" t="s">
        <v>340</v>
      </c>
      <c r="L71" s="42" t="s">
        <v>29</v>
      </c>
      <c r="M71" s="42" t="s">
        <v>29</v>
      </c>
      <c r="N71" s="42"/>
      <c r="O71" s="42"/>
      <c r="P71" s="42">
        <v>85</v>
      </c>
      <c r="Q71" s="42">
        <v>162</v>
      </c>
      <c r="R71" s="42">
        <f>(P71)/((Q71/100)*(Q71/100))</f>
        <v>32.38835543362292</v>
      </c>
      <c r="S71" s="42" t="str">
        <f>+IF(R71&lt;18.5,"Bajo peso",IF(R71&lt;=24.9,"Peso Normal",IF(R71&lt;=29.9,"Sobrepeso",IF(R71&lt;=34.9,"Obesidad Grado 1",IF(R71&lt;=39.9,"Obesidad Grado 2",IF(R71&gt;=40,"Obesidad Grado 3","Nunca se da el caso"))))))</f>
        <v>Obesidad Grado 1</v>
      </c>
      <c r="T71" s="42">
        <v>20</v>
      </c>
      <c r="U71" s="42" t="str">
        <f>+IF(T71&gt;14,"Riesgo","No riesgo")</f>
        <v>Riesgo</v>
      </c>
      <c r="V71" s="42" t="s">
        <v>1785</v>
      </c>
      <c r="W71" s="42"/>
      <c r="X71" s="42">
        <v>42980</v>
      </c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</row>
    <row r="72" spans="1:54" s="42" customFormat="1" x14ac:dyDescent="0.25">
      <c r="A72" s="42" t="s">
        <v>1553</v>
      </c>
      <c r="B72" s="42" t="s">
        <v>1554</v>
      </c>
      <c r="C72" s="43">
        <v>44</v>
      </c>
      <c r="D72" s="43">
        <v>89640640</v>
      </c>
      <c r="E72" s="44" t="s">
        <v>25</v>
      </c>
      <c r="F72" s="47" t="s">
        <v>29</v>
      </c>
      <c r="G72" s="44" t="s">
        <v>29</v>
      </c>
      <c r="H72" s="42" t="s">
        <v>1641</v>
      </c>
      <c r="I72" s="44" t="s">
        <v>25</v>
      </c>
      <c r="J72" s="44" t="s">
        <v>1643</v>
      </c>
      <c r="K72" s="44" t="s">
        <v>340</v>
      </c>
      <c r="L72" s="44" t="s">
        <v>29</v>
      </c>
      <c r="M72" s="44" t="s">
        <v>29</v>
      </c>
      <c r="N72" s="116"/>
      <c r="O72" s="116"/>
      <c r="P72" s="116">
        <v>69.8</v>
      </c>
      <c r="Q72" s="116">
        <v>156.4</v>
      </c>
      <c r="R72" s="116">
        <f>(P72)/((Q72/100)*(Q72/100))</f>
        <v>28.535265991195761</v>
      </c>
      <c r="S72" s="45" t="str">
        <f>+IF(R72&lt;18.5,"Bajo peso",IF(R72&lt;=24.9,"Peso Normal",IF(R72&lt;=29.9,"Sobrepeso",IF(R72&lt;=34.9,"Obesidad Grado 1",IF(R72&lt;=39.9,"Obesidad Grado 2",IF(R72&gt;=40,"Obesidad Grado 3","Nunca se da el caso"))))))</f>
        <v>Sobrepeso</v>
      </c>
      <c r="T72" s="44">
        <v>16</v>
      </c>
      <c r="U72" s="45" t="str">
        <f>+IF(T72&gt;14,"Riesgo","No riesgo")</f>
        <v>Riesgo</v>
      </c>
      <c r="V72" s="45" t="s">
        <v>1598</v>
      </c>
      <c r="W72" s="44" t="s">
        <v>1260</v>
      </c>
      <c r="X72" s="44" t="s">
        <v>304</v>
      </c>
      <c r="Y72" s="44"/>
      <c r="Z72" s="48" t="s">
        <v>1535</v>
      </c>
      <c r="AA72" s="45"/>
      <c r="AB72" s="45"/>
    </row>
    <row r="73" spans="1:54" s="42" customFormat="1" x14ac:dyDescent="0.25">
      <c r="A73" s="42" t="s">
        <v>1009</v>
      </c>
      <c r="B73" s="42" t="s">
        <v>1010</v>
      </c>
      <c r="C73" s="44">
        <v>40</v>
      </c>
      <c r="D73" s="43">
        <v>84717223</v>
      </c>
      <c r="E73" s="44" t="s">
        <v>25</v>
      </c>
      <c r="F73" s="42" t="s">
        <v>1007</v>
      </c>
      <c r="G73" s="44" t="s">
        <v>1008</v>
      </c>
      <c r="H73" s="42" t="s">
        <v>1640</v>
      </c>
      <c r="I73" s="44" t="s">
        <v>25</v>
      </c>
      <c r="J73" s="44" t="s">
        <v>1643</v>
      </c>
      <c r="K73" s="42" t="s">
        <v>340</v>
      </c>
      <c r="L73" s="44" t="s">
        <v>29</v>
      </c>
      <c r="M73" s="44" t="s">
        <v>29</v>
      </c>
      <c r="N73" s="116"/>
      <c r="O73" s="116"/>
      <c r="P73" s="116">
        <v>84.3</v>
      </c>
      <c r="Q73" s="116">
        <v>150.5</v>
      </c>
      <c r="R73" s="116">
        <f>(P73)/((Q73/100)*(Q73/100))</f>
        <v>37.218132250195922</v>
      </c>
      <c r="S73" s="45" t="str">
        <f>+IF(R73&lt;18.5,"Bajo peso",IF(R73&lt;=24.9,"Peso Normal",IF(R73&lt;=29.9,"Sobrepeso",IF(R73&lt;=34.9,"Obesidad Grado I",IF(R73&lt;=39.9,"Obesidad Grado II",IF(R73&gt;=40,"Obesidad Grado 3","Nunca se da el caso"))))))</f>
        <v>Obesidad Grado II</v>
      </c>
      <c r="T73" s="44">
        <v>18</v>
      </c>
      <c r="U73" s="45" t="str">
        <f>+IF(T73&gt;14,"Riesgo","No riesgo")</f>
        <v>Riesgo</v>
      </c>
      <c r="V73" s="45"/>
      <c r="W73" s="44" t="s">
        <v>240</v>
      </c>
      <c r="X73" s="44"/>
      <c r="Y73" s="44"/>
      <c r="Z73" s="48">
        <v>42747</v>
      </c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</row>
    <row r="74" spans="1:54" s="42" customFormat="1" x14ac:dyDescent="0.25">
      <c r="A74" s="42" t="s">
        <v>345</v>
      </c>
      <c r="B74" s="42" t="s">
        <v>113</v>
      </c>
      <c r="C74" s="44">
        <v>37</v>
      </c>
      <c r="D74" s="42" t="s">
        <v>348</v>
      </c>
      <c r="E74" s="42" t="s">
        <v>25</v>
      </c>
      <c r="F74" s="42" t="s">
        <v>349</v>
      </c>
      <c r="G74" s="42" t="s">
        <v>350</v>
      </c>
      <c r="H74" s="42" t="s">
        <v>1639</v>
      </c>
      <c r="I74" s="42" t="s">
        <v>25</v>
      </c>
      <c r="J74" s="42" t="s">
        <v>1644</v>
      </c>
      <c r="K74" s="42" t="s">
        <v>340</v>
      </c>
      <c r="L74" s="42" t="s">
        <v>29</v>
      </c>
      <c r="M74" s="42" t="s">
        <v>29</v>
      </c>
      <c r="P74" s="42">
        <v>90.8</v>
      </c>
      <c r="Q74" s="42">
        <v>158</v>
      </c>
      <c r="R74" s="42">
        <v>36.372376221759325</v>
      </c>
      <c r="S74" s="42" t="s">
        <v>798</v>
      </c>
      <c r="T74" s="42">
        <v>15</v>
      </c>
      <c r="U74" s="42" t="s">
        <v>797</v>
      </c>
      <c r="W74" s="42" t="s">
        <v>304</v>
      </c>
    </row>
    <row r="76" spans="1:54" x14ac:dyDescent="0.25">
      <c r="A76" s="51" t="s">
        <v>1646</v>
      </c>
      <c r="B76" s="50">
        <f>COUNTA(A77:A81)</f>
        <v>5</v>
      </c>
    </row>
    <row r="77" spans="1:54" s="45" customFormat="1" x14ac:dyDescent="0.25">
      <c r="A77" s="42" t="s">
        <v>1561</v>
      </c>
      <c r="B77" s="42" t="s">
        <v>1562</v>
      </c>
      <c r="C77" s="43">
        <v>29</v>
      </c>
      <c r="D77" s="46">
        <v>71512933</v>
      </c>
      <c r="E77" s="42" t="s">
        <v>25</v>
      </c>
      <c r="F77" s="42" t="s">
        <v>29</v>
      </c>
      <c r="G77" s="42" t="s">
        <v>1563</v>
      </c>
      <c r="H77" s="42" t="s">
        <v>1564</v>
      </c>
      <c r="I77" s="42" t="s">
        <v>25</v>
      </c>
      <c r="J77" s="42" t="s">
        <v>251</v>
      </c>
      <c r="K77" s="42" t="s">
        <v>251</v>
      </c>
      <c r="L77" s="42" t="s">
        <v>29</v>
      </c>
      <c r="M77" s="42" t="s">
        <v>29</v>
      </c>
      <c r="N77" s="116"/>
      <c r="O77" s="116"/>
      <c r="P77" s="116"/>
      <c r="Q77" s="116"/>
      <c r="R77" s="116"/>
      <c r="S77" s="42"/>
      <c r="T77" s="44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</row>
    <row r="78" spans="1:54" s="42" customFormat="1" x14ac:dyDescent="0.25">
      <c r="A78" s="42" t="s">
        <v>110</v>
      </c>
      <c r="B78" s="42" t="s">
        <v>249</v>
      </c>
      <c r="C78" s="43">
        <v>32</v>
      </c>
      <c r="D78" s="43">
        <v>85350023</v>
      </c>
      <c r="E78" s="44" t="s">
        <v>25</v>
      </c>
      <c r="F78" s="42" t="s">
        <v>250</v>
      </c>
      <c r="G78" s="44" t="s">
        <v>610</v>
      </c>
      <c r="H78" s="42" t="s">
        <v>611</v>
      </c>
      <c r="I78" s="44" t="s">
        <v>25</v>
      </c>
      <c r="J78" s="44" t="s">
        <v>251</v>
      </c>
      <c r="K78" s="44" t="s">
        <v>251</v>
      </c>
      <c r="L78" s="44" t="s">
        <v>29</v>
      </c>
      <c r="M78" s="44" t="s">
        <v>29</v>
      </c>
      <c r="N78" s="116"/>
      <c r="O78" s="116"/>
      <c r="P78" s="116">
        <v>73</v>
      </c>
      <c r="Q78" s="116">
        <v>154.6</v>
      </c>
      <c r="R78" s="116">
        <v>30.542450659298545</v>
      </c>
      <c r="S78" s="45" t="s">
        <v>800</v>
      </c>
      <c r="T78" s="44">
        <v>21</v>
      </c>
      <c r="U78" s="45" t="s">
        <v>797</v>
      </c>
      <c r="V78" s="45" t="s">
        <v>1596</v>
      </c>
      <c r="W78" s="44" t="s">
        <v>1595</v>
      </c>
      <c r="X78" s="44"/>
      <c r="Y78" s="44"/>
      <c r="Z78" s="48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</row>
    <row r="79" spans="1:54" s="42" customFormat="1" x14ac:dyDescent="0.25">
      <c r="A79" s="42" t="s">
        <v>393</v>
      </c>
      <c r="B79" s="42" t="s">
        <v>265</v>
      </c>
      <c r="C79" s="43">
        <v>30</v>
      </c>
      <c r="D79" s="43">
        <v>83694869</v>
      </c>
      <c r="E79" s="44">
        <v>63852168</v>
      </c>
      <c r="F79" s="47" t="s">
        <v>266</v>
      </c>
      <c r="G79" s="44" t="s">
        <v>633</v>
      </c>
      <c r="H79" s="42" t="s">
        <v>1647</v>
      </c>
      <c r="I79" s="44" t="s">
        <v>29</v>
      </c>
      <c r="J79" s="44" t="s">
        <v>251</v>
      </c>
      <c r="K79" s="44" t="s">
        <v>251</v>
      </c>
      <c r="L79" s="44" t="s">
        <v>29</v>
      </c>
      <c r="M79" s="44" t="s">
        <v>29</v>
      </c>
      <c r="N79" s="116"/>
      <c r="O79" s="116"/>
      <c r="P79" s="116">
        <v>105.6</v>
      </c>
      <c r="Q79" s="116">
        <v>166.9</v>
      </c>
      <c r="R79" s="116">
        <v>37.909778317545367</v>
      </c>
      <c r="S79" s="45" t="s">
        <v>798</v>
      </c>
      <c r="T79" s="44">
        <v>25</v>
      </c>
      <c r="U79" s="45" t="s">
        <v>797</v>
      </c>
      <c r="V79" s="45" t="s">
        <v>1596</v>
      </c>
      <c r="W79" s="44" t="s">
        <v>1595</v>
      </c>
      <c r="X79" s="44"/>
      <c r="Y79" s="44"/>
      <c r="Z79" s="48"/>
      <c r="AA79" s="45"/>
      <c r="AB79" s="45"/>
    </row>
    <row r="80" spans="1:54" s="45" customFormat="1" x14ac:dyDescent="0.25">
      <c r="A80" s="42" t="s">
        <v>889</v>
      </c>
      <c r="B80" s="42" t="s">
        <v>414</v>
      </c>
      <c r="C80" s="44">
        <v>45</v>
      </c>
      <c r="D80" s="43">
        <v>88005652</v>
      </c>
      <c r="E80" s="44" t="s">
        <v>25</v>
      </c>
      <c r="F80" s="42" t="s">
        <v>29</v>
      </c>
      <c r="G80" s="44" t="s">
        <v>890</v>
      </c>
      <c r="H80" s="42" t="s">
        <v>891</v>
      </c>
      <c r="I80" s="44" t="s">
        <v>25</v>
      </c>
      <c r="J80" s="44" t="s">
        <v>251</v>
      </c>
      <c r="K80" s="42" t="s">
        <v>251</v>
      </c>
      <c r="L80" s="44" t="s">
        <v>29</v>
      </c>
      <c r="M80" s="44" t="s">
        <v>29</v>
      </c>
      <c r="N80" s="116"/>
      <c r="O80" s="116"/>
      <c r="P80" s="116">
        <v>87</v>
      </c>
      <c r="Q80" s="116">
        <v>152</v>
      </c>
      <c r="R80" s="116">
        <v>37.655817174515235</v>
      </c>
      <c r="S80" s="45" t="s">
        <v>798</v>
      </c>
      <c r="T80" s="44">
        <v>15</v>
      </c>
      <c r="U80" s="45" t="s">
        <v>797</v>
      </c>
      <c r="W80" s="44" t="s">
        <v>128</v>
      </c>
      <c r="X80" s="44"/>
      <c r="Y80" s="44"/>
      <c r="Z80" s="48"/>
    </row>
    <row r="81" spans="1:54" s="45" customFormat="1" x14ac:dyDescent="0.25">
      <c r="A81" s="42" t="s">
        <v>1044</v>
      </c>
      <c r="B81" s="42" t="s">
        <v>290</v>
      </c>
      <c r="C81" s="44">
        <v>43</v>
      </c>
      <c r="D81" s="43">
        <v>62381030</v>
      </c>
      <c r="E81" s="44" t="s">
        <v>25</v>
      </c>
      <c r="F81" s="47" t="s">
        <v>29</v>
      </c>
      <c r="G81" s="42" t="s">
        <v>1045</v>
      </c>
      <c r="H81" s="42" t="s">
        <v>1046</v>
      </c>
      <c r="I81" s="44" t="s">
        <v>25</v>
      </c>
      <c r="J81" s="44" t="s">
        <v>251</v>
      </c>
      <c r="K81" s="44" t="s">
        <v>251</v>
      </c>
      <c r="L81" s="42" t="s">
        <v>29</v>
      </c>
      <c r="M81" s="42" t="s">
        <v>29</v>
      </c>
      <c r="N81" s="116"/>
      <c r="O81" s="116"/>
      <c r="P81" s="116">
        <v>88.3</v>
      </c>
      <c r="Q81" s="116">
        <v>158.19999999999999</v>
      </c>
      <c r="R81" s="116">
        <f>(P81)/((Q81/100)*(Q81/100))</f>
        <v>35.28155721525826</v>
      </c>
      <c r="S81" s="45" t="str">
        <f>+IF(R81&lt;18.5,"Bajo peso",IF(R81&lt;=24.9,"Peso Normal",IF(R81&lt;=29.9,"Sobrepeso",IF(R81&lt;=34.9,"Obesidad Grado I",IF(R81&lt;=39.9,"Obesidad Grado II",IF(R81&gt;=40,"Obesidad Grado 3","Nunca se da el caso"))))))</f>
        <v>Obesidad Grado II</v>
      </c>
      <c r="T81" s="44">
        <v>38</v>
      </c>
      <c r="U81" s="45" t="str">
        <f>+IF(T81&gt;14,"Riesgo","No riesgo")</f>
        <v>Riesgo</v>
      </c>
      <c r="W81" s="45" t="s">
        <v>304</v>
      </c>
      <c r="Z81" s="45">
        <v>42747</v>
      </c>
    </row>
    <row r="83" spans="1:54" x14ac:dyDescent="0.25">
      <c r="A83" s="51" t="s">
        <v>1649</v>
      </c>
      <c r="B83" s="59">
        <f>COUNTA(A84:A90)</f>
        <v>7</v>
      </c>
    </row>
    <row r="84" spans="1:54" s="45" customFormat="1" x14ac:dyDescent="0.25">
      <c r="A84" s="42" t="s">
        <v>496</v>
      </c>
      <c r="B84" s="42" t="s">
        <v>129</v>
      </c>
      <c r="C84" s="43">
        <v>34</v>
      </c>
      <c r="D84" s="43">
        <v>86205284</v>
      </c>
      <c r="E84" s="44" t="s">
        <v>25</v>
      </c>
      <c r="F84" s="42" t="s">
        <v>38</v>
      </c>
      <c r="G84" s="44" t="s">
        <v>27</v>
      </c>
      <c r="H84" s="42" t="s">
        <v>1650</v>
      </c>
      <c r="I84" s="44" t="s">
        <v>25</v>
      </c>
      <c r="J84" s="44" t="s">
        <v>34</v>
      </c>
      <c r="K84" s="44" t="s">
        <v>34</v>
      </c>
      <c r="L84" s="44" t="s">
        <v>29</v>
      </c>
      <c r="M84" s="44" t="s">
        <v>29</v>
      </c>
      <c r="N84" s="116">
        <v>87</v>
      </c>
      <c r="O84" s="116">
        <v>168</v>
      </c>
      <c r="P84" s="116">
        <v>88.9</v>
      </c>
      <c r="Q84" s="116">
        <v>165.5</v>
      </c>
      <c r="R84" s="116">
        <v>32.456804884949932</v>
      </c>
      <c r="S84" s="45" t="s">
        <v>800</v>
      </c>
      <c r="T84" s="44">
        <v>29</v>
      </c>
      <c r="U84" s="45" t="s">
        <v>797</v>
      </c>
      <c r="W84" s="44" t="s">
        <v>1595</v>
      </c>
      <c r="X84" s="44"/>
      <c r="Y84" s="44"/>
      <c r="Z84" s="48" t="s">
        <v>125</v>
      </c>
    </row>
    <row r="85" spans="1:54" s="42" customFormat="1" x14ac:dyDescent="0.25">
      <c r="A85" s="42" t="s">
        <v>35</v>
      </c>
      <c r="B85" s="42" t="s">
        <v>36</v>
      </c>
      <c r="C85" s="44">
        <v>37</v>
      </c>
      <c r="D85" s="43">
        <v>60081887</v>
      </c>
      <c r="E85" s="44" t="s">
        <v>25</v>
      </c>
      <c r="F85" s="47" t="s">
        <v>37</v>
      </c>
      <c r="G85" s="42" t="s">
        <v>29</v>
      </c>
      <c r="H85" s="42" t="s">
        <v>568</v>
      </c>
      <c r="I85" s="44" t="s">
        <v>29</v>
      </c>
      <c r="J85" s="44" t="s">
        <v>34</v>
      </c>
      <c r="K85" s="44" t="s">
        <v>34</v>
      </c>
      <c r="L85" s="42" t="s">
        <v>29</v>
      </c>
      <c r="M85" s="42" t="s">
        <v>29</v>
      </c>
      <c r="N85" s="116">
        <v>69</v>
      </c>
      <c r="O85" s="116">
        <v>152</v>
      </c>
      <c r="P85" s="116">
        <v>61</v>
      </c>
      <c r="Q85" s="116">
        <v>151.1</v>
      </c>
      <c r="R85" s="116">
        <v>26.71781302874443</v>
      </c>
      <c r="S85" s="45" t="s">
        <v>796</v>
      </c>
      <c r="T85" s="44">
        <v>31</v>
      </c>
      <c r="U85" s="45" t="s">
        <v>797</v>
      </c>
      <c r="V85" s="45"/>
      <c r="W85" s="45" t="s">
        <v>128</v>
      </c>
      <c r="X85" s="45"/>
      <c r="Y85" s="45"/>
      <c r="Z85" s="45" t="s">
        <v>125</v>
      </c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</row>
    <row r="86" spans="1:54" s="42" customFormat="1" x14ac:dyDescent="0.25">
      <c r="A86" s="42" t="s">
        <v>381</v>
      </c>
      <c r="B86" s="42" t="s">
        <v>182</v>
      </c>
      <c r="C86" s="43">
        <v>20</v>
      </c>
      <c r="D86" s="43">
        <v>84203765</v>
      </c>
      <c r="E86" s="44" t="s">
        <v>25</v>
      </c>
      <c r="F86" s="42" t="s">
        <v>190</v>
      </c>
      <c r="G86" s="44" t="s">
        <v>573</v>
      </c>
      <c r="H86" s="42" t="s">
        <v>1653</v>
      </c>
      <c r="I86" s="44" t="s">
        <v>25</v>
      </c>
      <c r="J86" s="44" t="s">
        <v>1654</v>
      </c>
      <c r="K86" s="44" t="s">
        <v>34</v>
      </c>
      <c r="L86" s="44" t="s">
        <v>29</v>
      </c>
      <c r="M86" s="44" t="s">
        <v>29</v>
      </c>
      <c r="N86" s="116"/>
      <c r="O86" s="116"/>
      <c r="P86" s="116">
        <v>79</v>
      </c>
      <c r="Q86" s="116">
        <v>160.5</v>
      </c>
      <c r="R86" s="116">
        <v>30.667404237148318</v>
      </c>
      <c r="S86" s="45" t="s">
        <v>800</v>
      </c>
      <c r="T86" s="44">
        <v>20</v>
      </c>
      <c r="U86" s="45" t="s">
        <v>797</v>
      </c>
      <c r="V86" s="45" t="s">
        <v>1605</v>
      </c>
      <c r="W86" s="44" t="s">
        <v>128</v>
      </c>
      <c r="X86" s="44"/>
      <c r="Y86" s="44"/>
      <c r="Z86" s="48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</row>
    <row r="87" spans="1:54" s="45" customFormat="1" x14ac:dyDescent="0.25">
      <c r="A87" s="42" t="s">
        <v>109</v>
      </c>
      <c r="B87" s="42" t="s">
        <v>589</v>
      </c>
      <c r="C87" s="43">
        <v>40</v>
      </c>
      <c r="D87" s="46">
        <v>83010586</v>
      </c>
      <c r="E87" s="42" t="s">
        <v>25</v>
      </c>
      <c r="F87" s="42" t="s">
        <v>268</v>
      </c>
      <c r="G87" s="42" t="s">
        <v>590</v>
      </c>
      <c r="H87" s="42" t="s">
        <v>591</v>
      </c>
      <c r="I87" s="42" t="s">
        <v>25</v>
      </c>
      <c r="J87" s="42" t="s">
        <v>34</v>
      </c>
      <c r="K87" s="42" t="s">
        <v>34</v>
      </c>
      <c r="L87" s="42" t="s">
        <v>29</v>
      </c>
      <c r="M87" s="42" t="s">
        <v>29</v>
      </c>
      <c r="N87" s="116">
        <v>90</v>
      </c>
      <c r="O87" s="116">
        <v>150</v>
      </c>
      <c r="P87" s="116">
        <v>95.1</v>
      </c>
      <c r="Q87" s="116">
        <v>155.6</v>
      </c>
      <c r="R87" s="116">
        <v>39.279082215951512</v>
      </c>
      <c r="S87" s="42" t="s">
        <v>798</v>
      </c>
      <c r="T87" s="44">
        <v>16</v>
      </c>
      <c r="U87" s="42" t="s">
        <v>797</v>
      </c>
      <c r="V87" s="42" t="s">
        <v>1602</v>
      </c>
      <c r="W87" s="42" t="s">
        <v>128</v>
      </c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</row>
    <row r="88" spans="1:54" s="45" customFormat="1" x14ac:dyDescent="0.25">
      <c r="A88" s="42" t="s">
        <v>910</v>
      </c>
      <c r="B88" s="42" t="s">
        <v>246</v>
      </c>
      <c r="C88" s="43">
        <v>30</v>
      </c>
      <c r="D88" s="46">
        <v>87066357</v>
      </c>
      <c r="E88" s="42" t="s">
        <v>25</v>
      </c>
      <c r="F88" s="42" t="s">
        <v>911</v>
      </c>
      <c r="G88" s="42" t="s">
        <v>912</v>
      </c>
      <c r="H88" s="42" t="s">
        <v>1651</v>
      </c>
      <c r="I88" s="42" t="s">
        <v>25</v>
      </c>
      <c r="J88" s="42" t="s">
        <v>34</v>
      </c>
      <c r="K88" s="42" t="s">
        <v>34</v>
      </c>
      <c r="L88" s="42" t="s">
        <v>29</v>
      </c>
      <c r="M88" s="42" t="s">
        <v>29</v>
      </c>
      <c r="N88" s="116"/>
      <c r="O88" s="116"/>
      <c r="P88" s="116">
        <v>84.4</v>
      </c>
      <c r="Q88" s="116">
        <v>154.5</v>
      </c>
      <c r="R88" s="116">
        <f>(P88)/((Q88/100)*(Q88/100))</f>
        <v>35.357819880395056</v>
      </c>
      <c r="S88" s="42" t="str">
        <f>+IF(R88&lt;18.5,"Bajo peso",IF(R88&lt;=24.9,"Peso Normal",IF(R88&lt;=29.9,"Sobrepeso",IF(R88&lt;=34.9,"Obesidad Grado 1",IF(R88&lt;=39.9,"Obesidad Grado 2",IF(R88&gt;=40,"Obesidad Grado 3","Nunca se da el caso"))))))</f>
        <v>Obesidad Grado 2</v>
      </c>
      <c r="T88" s="44">
        <v>16</v>
      </c>
      <c r="U88" s="42" t="str">
        <f>+IF(T88&gt;14,"Riesgo","No riesgo")</f>
        <v>Riesgo</v>
      </c>
      <c r="V88" s="42"/>
      <c r="W88" s="42" t="s">
        <v>128</v>
      </c>
      <c r="X88" s="42"/>
      <c r="Y88" s="42"/>
      <c r="Z88" s="42">
        <v>42744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</row>
    <row r="89" spans="1:54" s="45" customFormat="1" x14ac:dyDescent="0.25">
      <c r="A89" s="42" t="s">
        <v>1350</v>
      </c>
      <c r="B89" s="42" t="s">
        <v>439</v>
      </c>
      <c r="C89" s="44">
        <v>56</v>
      </c>
      <c r="D89" s="43">
        <v>24333129</v>
      </c>
      <c r="E89" s="44">
        <v>71452358</v>
      </c>
      <c r="F89" s="42" t="s">
        <v>1351</v>
      </c>
      <c r="G89" s="44" t="s">
        <v>29</v>
      </c>
      <c r="H89" s="42" t="s">
        <v>1652</v>
      </c>
      <c r="I89" s="44" t="s">
        <v>25</v>
      </c>
      <c r="J89" s="44" t="s">
        <v>34</v>
      </c>
      <c r="K89" s="42" t="s">
        <v>34</v>
      </c>
      <c r="L89" s="44" t="s">
        <v>29</v>
      </c>
      <c r="M89" s="44" t="s">
        <v>29</v>
      </c>
      <c r="N89" s="116"/>
      <c r="O89" s="116"/>
      <c r="P89" s="116">
        <v>68</v>
      </c>
      <c r="Q89" s="116">
        <v>156.5</v>
      </c>
      <c r="R89" s="116">
        <f>(P89)/((Q89/100)*(Q89/100))</f>
        <v>27.763884494074659</v>
      </c>
      <c r="S89" s="45" t="str">
        <f>+IF(R89&lt;18.5,"Bajo peso",IF(R89&lt;=24.9,"Peso Normal",IF(R89&lt;=29.9,"Sobrepeso",IF(R89&lt;=34.9,"Obesidad Grado 1",IF(R89&lt;=39.9,"Obesidad Grado 2",IF(R89&gt;=40,"Obesidad Grado 3","Nunca se da el caso"))))))</f>
        <v>Sobrepeso</v>
      </c>
      <c r="T89" s="44">
        <v>18</v>
      </c>
      <c r="U89" s="45" t="str">
        <f>+IF(T89&gt;14,"Riesgo","No riesgo")</f>
        <v>Riesgo</v>
      </c>
      <c r="V89" s="45" t="s">
        <v>1604</v>
      </c>
      <c r="W89" s="44" t="s">
        <v>1595</v>
      </c>
      <c r="X89" s="44" t="s">
        <v>1332</v>
      </c>
      <c r="Y89" s="44"/>
      <c r="Z89" s="48" t="s">
        <v>1378</v>
      </c>
    </row>
    <row r="90" spans="1:54" s="42" customFormat="1" x14ac:dyDescent="0.25">
      <c r="A90" s="42" t="s">
        <v>1349</v>
      </c>
      <c r="B90" s="42" t="s">
        <v>79</v>
      </c>
      <c r="C90" s="43">
        <v>31</v>
      </c>
      <c r="D90" s="43">
        <v>72390668</v>
      </c>
      <c r="E90" s="44" t="s">
        <v>25</v>
      </c>
      <c r="F90" s="47" t="s">
        <v>1354</v>
      </c>
      <c r="G90" s="44" t="s">
        <v>1353</v>
      </c>
      <c r="H90" s="42" t="s">
        <v>1652</v>
      </c>
      <c r="I90" s="44" t="s">
        <v>25</v>
      </c>
      <c r="J90" s="44" t="s">
        <v>34</v>
      </c>
      <c r="K90" s="44" t="s">
        <v>34</v>
      </c>
      <c r="L90" s="44" t="s">
        <v>29</v>
      </c>
      <c r="M90" s="44" t="s">
        <v>29</v>
      </c>
      <c r="N90" s="116"/>
      <c r="O90" s="116"/>
      <c r="P90" s="116">
        <v>82</v>
      </c>
      <c r="Q90" s="116">
        <v>159.6</v>
      </c>
      <c r="R90" s="116">
        <f>(P90)/((Q90/100)*(Q90/100))</f>
        <v>32.192008844165557</v>
      </c>
      <c r="S90" s="45" t="str">
        <f>+IF(R90&lt;18.5,"Bajo peso",IF(R90&lt;=24.9,"Peso Normal",IF(R90&lt;=29.9,"Sobrepeso",IF(R90&lt;=34.9,"Obesidad Grado I",IF(R90&lt;=39.9,"Obesidad Grado II",IF(R90&gt;=40,"Obesidad Grado 3","Nunca se da el caso"))))))</f>
        <v>Obesidad Grado I</v>
      </c>
      <c r="T90" s="44">
        <v>17</v>
      </c>
      <c r="U90" s="45" t="str">
        <f>+IF(T90&gt;14,"Riesgo","No riesgo")</f>
        <v>Riesgo</v>
      </c>
      <c r="V90" s="45"/>
      <c r="W90" s="44" t="s">
        <v>741</v>
      </c>
      <c r="X90" s="44"/>
      <c r="Y90" s="44"/>
      <c r="Z90" s="48" t="s">
        <v>1378</v>
      </c>
      <c r="AA90" s="45"/>
      <c r="AB90" s="45"/>
    </row>
    <row r="92" spans="1:54" x14ac:dyDescent="0.25">
      <c r="A92" s="51" t="s">
        <v>1655</v>
      </c>
      <c r="B92" s="59">
        <f>COUNTA(A93:A101)</f>
        <v>9</v>
      </c>
    </row>
    <row r="93" spans="1:54" s="45" customFormat="1" x14ac:dyDescent="0.25">
      <c r="A93" s="42" t="s">
        <v>419</v>
      </c>
      <c r="B93" s="42" t="s">
        <v>417</v>
      </c>
      <c r="C93" s="43">
        <v>55</v>
      </c>
      <c r="D93" s="43">
        <v>60222010</v>
      </c>
      <c r="E93" s="44" t="s">
        <v>25</v>
      </c>
      <c r="F93" s="42" t="s">
        <v>29</v>
      </c>
      <c r="G93" s="44" t="s">
        <v>1165</v>
      </c>
      <c r="H93" s="42" t="s">
        <v>1166</v>
      </c>
      <c r="I93" s="44" t="s">
        <v>25</v>
      </c>
      <c r="J93" s="44" t="s">
        <v>50</v>
      </c>
      <c r="K93" s="44" t="s">
        <v>50</v>
      </c>
      <c r="L93" s="44" t="s">
        <v>29</v>
      </c>
      <c r="M93" s="44" t="s">
        <v>29</v>
      </c>
      <c r="N93" s="116"/>
      <c r="O93" s="116"/>
      <c r="P93" s="116">
        <v>74.7</v>
      </c>
      <c r="Q93" s="116">
        <v>159.5</v>
      </c>
      <c r="R93" s="116">
        <f>(P93)/((Q93/100)*(Q93/100))</f>
        <v>29.362918996472128</v>
      </c>
      <c r="S93" s="45" t="str">
        <f>+IF(R93&lt;18.5,"Bajo peso",IF(R93&lt;=24.9,"Peso Normal",IF(R93&lt;=29.9,"Sobrepeso",IF(R93&lt;=34.9,"Obesidad Grado I",IF(R93&lt;=39.9,"Obesidad Grado II",IF(R93&gt;=40,"Obesidad Grado 3","Nunca se da el caso"))))))</f>
        <v>Sobrepeso</v>
      </c>
      <c r="T93" s="44">
        <v>18</v>
      </c>
      <c r="U93" s="45" t="str">
        <f>+IF(T93&gt;14,"Riesgo","No riesgo")</f>
        <v>Riesgo</v>
      </c>
      <c r="V93" s="45" t="s">
        <v>1596</v>
      </c>
      <c r="W93" s="44" t="s">
        <v>128</v>
      </c>
      <c r="X93" s="44" t="s">
        <v>645</v>
      </c>
      <c r="Y93" s="44"/>
      <c r="Z93" s="48">
        <v>42751</v>
      </c>
    </row>
    <row r="94" spans="1:54" s="42" customFormat="1" x14ac:dyDescent="0.25">
      <c r="A94" s="42" t="s">
        <v>1467</v>
      </c>
      <c r="B94" s="42" t="s">
        <v>1468</v>
      </c>
      <c r="C94" s="43">
        <v>48</v>
      </c>
      <c r="D94" s="43">
        <v>24303438</v>
      </c>
      <c r="E94" s="44">
        <v>61840099</v>
      </c>
      <c r="F94" s="47" t="s">
        <v>1469</v>
      </c>
      <c r="G94" s="44"/>
      <c r="H94" s="42" t="s">
        <v>1470</v>
      </c>
      <c r="I94" s="44" t="s">
        <v>25</v>
      </c>
      <c r="J94" s="44" t="s">
        <v>50</v>
      </c>
      <c r="K94" s="44" t="s">
        <v>50</v>
      </c>
      <c r="L94" s="44" t="s">
        <v>29</v>
      </c>
      <c r="M94" s="44" t="s">
        <v>29</v>
      </c>
      <c r="N94" s="116"/>
      <c r="O94" s="116"/>
      <c r="P94" s="116">
        <v>100.9</v>
      </c>
      <c r="Q94" s="116">
        <v>159.5</v>
      </c>
      <c r="R94" s="116">
        <f>(P94)/((Q94/100)*(Q94/100))</f>
        <v>39.661559929639061</v>
      </c>
      <c r="S94" s="45" t="str">
        <f>+IF(R94&lt;18.5,"Bajo peso",IF(R94&lt;=24.9,"Peso Normal",IF(R94&lt;=29.9,"Sobrepeso",IF(R94&lt;=34.9,"Obesidad Grado 1",IF(R94&lt;=39.9,"Obesidad Grado 2",IF(R94&gt;=40,"Obesidad Grado 3","Nunca se da el caso"))))))</f>
        <v>Obesidad Grado 2</v>
      </c>
      <c r="T94" s="44">
        <v>15</v>
      </c>
      <c r="U94" s="45" t="str">
        <f>+IF(T94&gt;14,"Riesgo","No riesgo")</f>
        <v>Riesgo</v>
      </c>
      <c r="V94" s="45" t="s">
        <v>1599</v>
      </c>
      <c r="W94" s="44" t="s">
        <v>128</v>
      </c>
      <c r="X94" s="44"/>
      <c r="Y94" s="44"/>
      <c r="Z94" s="48">
        <v>42758</v>
      </c>
      <c r="AA94" s="45"/>
      <c r="AB94" s="45"/>
    </row>
    <row r="95" spans="1:54" s="42" customFormat="1" x14ac:dyDescent="0.25">
      <c r="A95" s="42" t="s">
        <v>394</v>
      </c>
      <c r="B95" s="42" t="s">
        <v>253</v>
      </c>
      <c r="C95" s="43">
        <v>36</v>
      </c>
      <c r="D95" s="46">
        <v>71699250</v>
      </c>
      <c r="E95" s="42" t="s">
        <v>25</v>
      </c>
      <c r="F95" s="42" t="s">
        <v>256</v>
      </c>
      <c r="G95" s="42" t="s">
        <v>524</v>
      </c>
      <c r="H95" s="42" t="s">
        <v>525</v>
      </c>
      <c r="I95" s="42" t="s">
        <v>29</v>
      </c>
      <c r="J95" s="42" t="s">
        <v>50</v>
      </c>
      <c r="K95" s="42" t="s">
        <v>50</v>
      </c>
      <c r="L95" s="42" t="s">
        <v>29</v>
      </c>
      <c r="M95" s="42" t="s">
        <v>29</v>
      </c>
      <c r="N95" s="116"/>
      <c r="O95" s="116"/>
      <c r="P95" s="116">
        <v>94.9</v>
      </c>
      <c r="Q95" s="116">
        <v>154</v>
      </c>
      <c r="R95" s="116">
        <v>40.015179625569239</v>
      </c>
      <c r="S95" s="42" t="s">
        <v>799</v>
      </c>
      <c r="T95" s="44">
        <v>21</v>
      </c>
      <c r="U95" s="42" t="s">
        <v>797</v>
      </c>
      <c r="V95" s="42" t="s">
        <v>1596</v>
      </c>
      <c r="W95" s="42" t="s">
        <v>128</v>
      </c>
    </row>
    <row r="96" spans="1:54" s="45" customFormat="1" x14ac:dyDescent="0.25">
      <c r="A96" s="42" t="s">
        <v>1473</v>
      </c>
      <c r="B96" s="42" t="s">
        <v>290</v>
      </c>
      <c r="C96" s="43">
        <v>40</v>
      </c>
      <c r="D96" s="43">
        <v>60311807</v>
      </c>
      <c r="E96" s="44" t="s">
        <v>25</v>
      </c>
      <c r="F96" s="42" t="s">
        <v>1474</v>
      </c>
      <c r="G96" s="44" t="s">
        <v>1475</v>
      </c>
      <c r="H96" s="42" t="s">
        <v>1629</v>
      </c>
      <c r="I96" s="44" t="s">
        <v>29</v>
      </c>
      <c r="J96" s="44" t="s">
        <v>50</v>
      </c>
      <c r="K96" s="44" t="s">
        <v>50</v>
      </c>
      <c r="L96" s="44" t="s">
        <v>29</v>
      </c>
      <c r="M96" s="44" t="s">
        <v>29</v>
      </c>
      <c r="N96" s="116"/>
      <c r="O96" s="116"/>
      <c r="P96" s="116">
        <v>79.400000000000006</v>
      </c>
      <c r="Q96" s="116">
        <v>164.5</v>
      </c>
      <c r="R96" s="116">
        <f>(P96)/((Q96/100)*(Q96/100))</f>
        <v>29.341931430788705</v>
      </c>
      <c r="S96" s="45" t="str">
        <f>+IF(R96&lt;18.5,"Bajo peso",IF(R96&lt;=24.9,"Peso Normal",IF(R96&lt;=29.9,"Sobrepeso",IF(R96&lt;=34.9,"Obesidad Grado 1",IF(R96&lt;=39.9,"Obesidad Grado 2",IF(R96&gt;=40,"Obesidad Grado 3","Nunca se da el caso"))))))</f>
        <v>Sobrepeso</v>
      </c>
      <c r="T96" s="44">
        <v>15</v>
      </c>
      <c r="U96" s="45" t="str">
        <f>+IF(T96&gt;14,"Riesgo","No riesgo")</f>
        <v>Riesgo</v>
      </c>
      <c r="V96" s="45" t="s">
        <v>1598</v>
      </c>
      <c r="W96" s="44" t="s">
        <v>1595</v>
      </c>
      <c r="X96" s="44"/>
      <c r="Y96" s="44"/>
      <c r="Z96" s="48" t="s">
        <v>1477</v>
      </c>
    </row>
    <row r="97" spans="1:54" s="45" customFormat="1" x14ac:dyDescent="0.25">
      <c r="A97" s="42" t="s">
        <v>1168</v>
      </c>
      <c r="B97" s="42" t="s">
        <v>290</v>
      </c>
      <c r="C97" s="44">
        <v>40</v>
      </c>
      <c r="D97" s="43">
        <v>83563132</v>
      </c>
      <c r="E97" s="44" t="s">
        <v>25</v>
      </c>
      <c r="F97" s="47" t="s">
        <v>1169</v>
      </c>
      <c r="G97" s="42" t="s">
        <v>1170</v>
      </c>
      <c r="H97" s="42" t="s">
        <v>1171</v>
      </c>
      <c r="I97" s="44" t="s">
        <v>25</v>
      </c>
      <c r="J97" s="44" t="s">
        <v>50</v>
      </c>
      <c r="K97" s="44" t="s">
        <v>50</v>
      </c>
      <c r="L97" s="42" t="s">
        <v>29</v>
      </c>
      <c r="M97" s="42" t="s">
        <v>29</v>
      </c>
      <c r="N97" s="116"/>
      <c r="O97" s="116"/>
      <c r="P97" s="116">
        <v>102.5</v>
      </c>
      <c r="Q97" s="116">
        <v>162</v>
      </c>
      <c r="R97" s="116">
        <f>(P97)/((Q97/100)*(Q97/100))</f>
        <v>39.056546258192341</v>
      </c>
      <c r="S97" s="45" t="str">
        <f>+IF(R97&lt;18.5,"Bajo peso",IF(R97&lt;=24.9,"Peso Normal",IF(R97&lt;=29.9,"Sobrepeso",IF(R97&lt;=34.9,"Obesidad Grado I",IF(R97&lt;=39.9,"Obesidad Grado II",IF(R97&gt;=40,"Obesidad Grado 3","Nunca se da el caso"))))))</f>
        <v>Obesidad Grado II</v>
      </c>
      <c r="T97" s="44">
        <v>15</v>
      </c>
      <c r="U97" s="45" t="str">
        <f>+IF(T97&gt;14,"Riesgo","No riesgo")</f>
        <v>Riesgo</v>
      </c>
      <c r="W97" s="45" t="s">
        <v>240</v>
      </c>
      <c r="Z97" s="45">
        <v>42751</v>
      </c>
    </row>
    <row r="98" spans="1:54" s="42" customFormat="1" x14ac:dyDescent="0.25">
      <c r="A98" s="42" t="s">
        <v>367</v>
      </c>
      <c r="B98" s="42" t="s">
        <v>1549</v>
      </c>
      <c r="C98" s="43">
        <v>52</v>
      </c>
      <c r="D98" s="46">
        <v>87938808</v>
      </c>
      <c r="E98" s="42" t="s">
        <v>25</v>
      </c>
      <c r="F98" s="42" t="s">
        <v>1550</v>
      </c>
      <c r="G98" s="42" t="s">
        <v>1551</v>
      </c>
      <c r="H98" s="42" t="s">
        <v>1552</v>
      </c>
      <c r="I98" s="42" t="s">
        <v>25</v>
      </c>
      <c r="J98" s="42" t="s">
        <v>50</v>
      </c>
      <c r="K98" s="42" t="s">
        <v>50</v>
      </c>
      <c r="L98" s="42" t="s">
        <v>29</v>
      </c>
      <c r="M98" s="42" t="s">
        <v>29</v>
      </c>
      <c r="N98" s="116"/>
      <c r="O98" s="116"/>
      <c r="P98" s="116">
        <v>82.7</v>
      </c>
      <c r="Q98" s="116">
        <v>159.80000000000001</v>
      </c>
      <c r="R98" s="116">
        <f>(P98)/((Q98/100)*(Q98/100))</f>
        <v>32.385600899747956</v>
      </c>
      <c r="S98" s="42" t="str">
        <f>+IF(R98&lt;18.5,"Bajo peso",IF(R98&lt;=24.9,"Peso Normal",IF(R98&lt;=29.9,"Sobrepeso",IF(R98&lt;=34.9,"Obesidad Grado 1",IF(R98&lt;=39.9,"Obesidad Grado 2",IF(R98&gt;=40,"Obesidad Grado 3","Nunca se da el caso"))))))</f>
        <v>Obesidad Grado 1</v>
      </c>
      <c r="T98" s="44">
        <v>16</v>
      </c>
      <c r="U98" s="42" t="str">
        <f>+IF(T98&gt;14,"Riesgo","No riesgo")</f>
        <v>Riesgo</v>
      </c>
      <c r="V98" s="42" t="s">
        <v>1609</v>
      </c>
      <c r="W98" s="42" t="s">
        <v>1595</v>
      </c>
      <c r="X98" s="42" t="s">
        <v>1556</v>
      </c>
      <c r="Z98" s="42" t="s">
        <v>1535</v>
      </c>
    </row>
    <row r="99" spans="1:54" s="45" customFormat="1" x14ac:dyDescent="0.25">
      <c r="A99" s="42" t="s">
        <v>906</v>
      </c>
      <c r="B99" s="42" t="s">
        <v>907</v>
      </c>
      <c r="C99" s="43">
        <v>56</v>
      </c>
      <c r="D99" s="43" t="s">
        <v>908</v>
      </c>
      <c r="E99" s="44" t="s">
        <v>25</v>
      </c>
      <c r="F99" s="42" t="s">
        <v>29</v>
      </c>
      <c r="G99" s="44" t="s">
        <v>29</v>
      </c>
      <c r="H99" s="42" t="s">
        <v>909</v>
      </c>
      <c r="I99" s="44" t="s">
        <v>25</v>
      </c>
      <c r="J99" s="44" t="s">
        <v>50</v>
      </c>
      <c r="K99" s="44" t="s">
        <v>50</v>
      </c>
      <c r="L99" s="44" t="s">
        <v>29</v>
      </c>
      <c r="M99" s="44" t="s">
        <v>29</v>
      </c>
      <c r="N99" s="116"/>
      <c r="O99" s="116"/>
      <c r="P99" s="116">
        <v>75.900000000000006</v>
      </c>
      <c r="Q99" s="116">
        <v>156.5</v>
      </c>
      <c r="R99" s="116">
        <f>(P99)/((Q99/100)*(Q99/100))</f>
        <v>30.989394604415686</v>
      </c>
      <c r="S99" s="45" t="str">
        <f>+IF(R99&lt;18.5,"Bajo peso",IF(R99&lt;=24.9,"Peso Normal",IF(R99&lt;=29.9,"Sobrepeso",IF(R99&lt;=34.9,"Obesidad Grado 1",IF(R99&lt;=39.9,"Obesidad Grado 2",IF(R99&gt;=40,"Obesidad Grado 3","Nunca se da el caso"))))))</f>
        <v>Obesidad Grado 1</v>
      </c>
      <c r="T99" s="44">
        <v>16</v>
      </c>
      <c r="U99" s="45" t="str">
        <f>+IF(T99&gt;14,"Riesgo","No riesgo")</f>
        <v>Riesgo</v>
      </c>
      <c r="W99" s="44" t="s">
        <v>128</v>
      </c>
      <c r="X99" s="44"/>
      <c r="Y99" s="44"/>
      <c r="Z99" s="48">
        <v>42744</v>
      </c>
    </row>
    <row r="100" spans="1:54" s="42" customFormat="1" x14ac:dyDescent="0.25">
      <c r="A100" s="42" t="s">
        <v>1088</v>
      </c>
      <c r="B100" s="42" t="s">
        <v>1087</v>
      </c>
      <c r="C100" s="43">
        <v>41</v>
      </c>
      <c r="D100" s="46">
        <v>89912103</v>
      </c>
      <c r="E100" s="42" t="s">
        <v>25</v>
      </c>
      <c r="F100" s="42" t="s">
        <v>1089</v>
      </c>
      <c r="G100" s="42" t="s">
        <v>1090</v>
      </c>
      <c r="H100" s="42" t="s">
        <v>1091</v>
      </c>
      <c r="I100" s="42" t="s">
        <v>25</v>
      </c>
      <c r="J100" s="42" t="s">
        <v>50</v>
      </c>
      <c r="K100" s="42" t="s">
        <v>50</v>
      </c>
      <c r="L100" s="42" t="s">
        <v>29</v>
      </c>
      <c r="M100" s="42" t="s">
        <v>29</v>
      </c>
      <c r="N100" s="116"/>
      <c r="O100" s="116"/>
      <c r="P100" s="116">
        <v>72.3</v>
      </c>
      <c r="Q100" s="116">
        <v>157.80000000000001</v>
      </c>
      <c r="R100" s="116">
        <f>(P100)/((Q100/100)*(Q100/100))</f>
        <v>29.035165078768422</v>
      </c>
      <c r="S100" s="42" t="str">
        <f>+IF(R100&lt;18.5,"Bajo peso",IF(R100&lt;=24.9,"Peso Normal",IF(R100&lt;=29.9,"Sobrepeso",IF(R100&lt;=34.9,"Obesidad Grado I",IF(R100&lt;=39.9,"Obesidad Grado II",IF(R100&gt;=40,"Obesidad Grado 3","Nunca se da el caso"))))))</f>
        <v>Sobrepeso</v>
      </c>
      <c r="T100" s="44">
        <v>15</v>
      </c>
      <c r="U100" s="42" t="str">
        <f>+IF(T100&gt;14,"Riesgo","No riesgo")</f>
        <v>Riesgo</v>
      </c>
      <c r="V100" s="42" t="s">
        <v>1610</v>
      </c>
      <c r="W100" s="42" t="s">
        <v>128</v>
      </c>
      <c r="Z100" s="42">
        <v>42747</v>
      </c>
    </row>
    <row r="101" spans="1:54" s="45" customFormat="1" x14ac:dyDescent="0.25">
      <c r="A101" s="42" t="s">
        <v>352</v>
      </c>
      <c r="B101" s="42" t="s">
        <v>353</v>
      </c>
      <c r="C101" s="44">
        <v>27</v>
      </c>
      <c r="D101" s="43">
        <v>85897859</v>
      </c>
      <c r="E101" s="44" t="s">
        <v>25</v>
      </c>
      <c r="F101" s="42" t="s">
        <v>354</v>
      </c>
      <c r="G101" s="44" t="s">
        <v>802</v>
      </c>
      <c r="H101" s="42" t="s">
        <v>1658</v>
      </c>
      <c r="I101" s="44" t="s">
        <v>25</v>
      </c>
      <c r="J101" s="44" t="s">
        <v>50</v>
      </c>
      <c r="K101" s="42" t="s">
        <v>50</v>
      </c>
      <c r="L101" s="44" t="s">
        <v>29</v>
      </c>
      <c r="M101" s="44" t="s">
        <v>29</v>
      </c>
      <c r="N101" s="116"/>
      <c r="O101" s="116"/>
      <c r="P101" s="116">
        <v>92.5</v>
      </c>
      <c r="Q101" s="116">
        <v>167</v>
      </c>
      <c r="R101" s="116">
        <v>33.167198537057622</v>
      </c>
      <c r="S101" s="45" t="s">
        <v>800</v>
      </c>
      <c r="T101" s="44">
        <v>16</v>
      </c>
      <c r="U101" s="45" t="s">
        <v>797</v>
      </c>
      <c r="W101" s="44" t="s">
        <v>304</v>
      </c>
      <c r="X101" s="44"/>
      <c r="Y101" s="44"/>
      <c r="Z101" s="48"/>
    </row>
    <row r="103" spans="1:54" x14ac:dyDescent="0.25">
      <c r="A103" s="51" t="s">
        <v>1811</v>
      </c>
      <c r="B103" s="59">
        <f>COUNTA(A104:A113)</f>
        <v>10</v>
      </c>
    </row>
    <row r="104" spans="1:54" s="45" customFormat="1" x14ac:dyDescent="0.25">
      <c r="A104" s="42" t="s">
        <v>418</v>
      </c>
      <c r="B104" s="42" t="s">
        <v>424</v>
      </c>
      <c r="C104" s="43">
        <v>43</v>
      </c>
      <c r="D104" s="43">
        <v>83720973</v>
      </c>
      <c r="E104" s="44" t="s">
        <v>25</v>
      </c>
      <c r="F104" s="42" t="s">
        <v>1148</v>
      </c>
      <c r="G104" s="44" t="s">
        <v>1149</v>
      </c>
      <c r="H104" s="42" t="s">
        <v>1150</v>
      </c>
      <c r="I104" s="44" t="s">
        <v>25</v>
      </c>
      <c r="J104" s="44" t="s">
        <v>239</v>
      </c>
      <c r="K104" s="44" t="s">
        <v>239</v>
      </c>
      <c r="L104" s="44" t="s">
        <v>29</v>
      </c>
      <c r="M104" s="44" t="s">
        <v>29</v>
      </c>
      <c r="N104" s="116"/>
      <c r="O104" s="116"/>
      <c r="P104" s="116">
        <v>76.7</v>
      </c>
      <c r="Q104" s="116">
        <v>158.5</v>
      </c>
      <c r="R104" s="116">
        <f>(P104)/((Q104/100)*(Q104/100))</f>
        <v>30.530704853267522</v>
      </c>
      <c r="S104" s="45" t="str">
        <f>+IF(R104&lt;18.5,"Bajo peso",IF(R104&lt;=24.9,"Peso Normal",IF(R104&lt;=29.9,"Sobrepeso",IF(R104&lt;=34.9,"Obesidad Grado I",IF(R104&lt;=39.9,"Obesidad Grado II",IF(R104&gt;=40,"Obesidad Grado 3","Nunca se da el caso"))))))</f>
        <v>Obesidad Grado I</v>
      </c>
      <c r="T104" s="44">
        <v>16</v>
      </c>
      <c r="U104" s="45" t="str">
        <f>+IF(T104&gt;14,"Riesgo","No riesgo")</f>
        <v>Riesgo</v>
      </c>
      <c r="W104" s="44" t="s">
        <v>128</v>
      </c>
      <c r="X104" s="44"/>
      <c r="Y104" s="44"/>
      <c r="Z104" s="48">
        <v>42751</v>
      </c>
    </row>
    <row r="105" spans="1:54" s="42" customFormat="1" x14ac:dyDescent="0.25">
      <c r="A105" s="42" t="s">
        <v>1032</v>
      </c>
      <c r="B105" s="42" t="s">
        <v>1033</v>
      </c>
      <c r="C105" s="43">
        <v>58</v>
      </c>
      <c r="D105" s="43">
        <v>85110646</v>
      </c>
      <c r="E105" s="44" t="s">
        <v>25</v>
      </c>
      <c r="F105" s="42" t="s">
        <v>29</v>
      </c>
      <c r="G105" s="44" t="s">
        <v>29</v>
      </c>
      <c r="H105" s="42" t="s">
        <v>1038</v>
      </c>
      <c r="I105" s="44" t="s">
        <v>25</v>
      </c>
      <c r="J105" s="44" t="s">
        <v>239</v>
      </c>
      <c r="K105" s="44" t="s">
        <v>132</v>
      </c>
      <c r="L105" s="44" t="s">
        <v>29</v>
      </c>
      <c r="M105" s="44" t="s">
        <v>29</v>
      </c>
      <c r="N105" s="116"/>
      <c r="O105" s="116"/>
      <c r="P105" s="116">
        <v>75.5</v>
      </c>
      <c r="Q105" s="116">
        <v>153.9</v>
      </c>
      <c r="R105" s="116">
        <f>(P105)/((Q105/100)*(Q105/100))</f>
        <v>31.876432592322377</v>
      </c>
      <c r="S105" s="45" t="str">
        <f>+IF(R105&lt;18.5,"Bajo peso",IF(R105&lt;=24.9,"Peso Normal",IF(R105&lt;=29.9,"Sobrepeso",IF(R105&lt;=34.9,"Obesidad Grado I",IF(R105&lt;=39.9,"Obesidad Grado II",IF(R105&gt;=40,"Obesidad Grado 3","Nunca se da el caso"))))))</f>
        <v>Obesidad Grado I</v>
      </c>
      <c r="T105" s="44">
        <v>15</v>
      </c>
      <c r="U105" s="45" t="str">
        <f>+IF(T105&gt;14,"Riesgo","No riesgo")</f>
        <v>Riesgo</v>
      </c>
      <c r="V105" s="45"/>
      <c r="W105" s="44" t="s">
        <v>240</v>
      </c>
      <c r="X105" s="44"/>
      <c r="Y105" s="44"/>
      <c r="Z105" s="48">
        <v>42747</v>
      </c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</row>
    <row r="106" spans="1:54" s="45" customFormat="1" x14ac:dyDescent="0.25">
      <c r="A106" s="42" t="s">
        <v>1575</v>
      </c>
      <c r="B106" s="42" t="s">
        <v>1576</v>
      </c>
      <c r="C106" s="43">
        <v>40</v>
      </c>
      <c r="D106" s="46">
        <v>60082914</v>
      </c>
      <c r="E106" s="42" t="s">
        <v>25</v>
      </c>
      <c r="F106" s="42" t="s">
        <v>1577</v>
      </c>
      <c r="G106" s="42" t="s">
        <v>1578</v>
      </c>
      <c r="H106" s="42" t="s">
        <v>1579</v>
      </c>
      <c r="I106" s="42" t="s">
        <v>25</v>
      </c>
      <c r="J106" s="42" t="s">
        <v>239</v>
      </c>
      <c r="K106" s="42" t="s">
        <v>239</v>
      </c>
      <c r="L106" s="42" t="s">
        <v>29</v>
      </c>
      <c r="M106" s="42" t="s">
        <v>29</v>
      </c>
      <c r="N106" s="116"/>
      <c r="O106" s="116"/>
      <c r="P106" s="116">
        <v>70.3</v>
      </c>
      <c r="Q106" s="116">
        <v>163.30000000000001</v>
      </c>
      <c r="R106" s="116">
        <f>(P106)/((Q106/100)*(Q106/100))</f>
        <v>26.362279215911567</v>
      </c>
      <c r="S106" s="42" t="str">
        <f>+IF(R106&lt;18.5,"Bajo peso",IF(R106&lt;=24.9,"Peso Normal",IF(R106&lt;=29.9,"Sobrepeso",IF(R106&lt;=34.9,"Obesidad Grado 1",IF(R106&lt;=39.9,"Obesidad Grado 2",IF(R106&gt;=40,"Obesidad Grado 3","Nunca se da el caso"))))))</f>
        <v>Sobrepeso</v>
      </c>
      <c r="T106" s="44">
        <v>17</v>
      </c>
      <c r="U106" s="42" t="str">
        <f>+IF(T106&gt;14,"Riesgo","No riesgo")</f>
        <v>Riesgo</v>
      </c>
      <c r="V106" s="42" t="s">
        <v>1606</v>
      </c>
      <c r="W106" s="42" t="s">
        <v>304</v>
      </c>
      <c r="X106" s="42"/>
      <c r="Y106" s="42"/>
      <c r="Z106" s="42" t="s">
        <v>1535</v>
      </c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</row>
    <row r="107" spans="1:54" s="45" customFormat="1" x14ac:dyDescent="0.25">
      <c r="A107" s="42" t="s">
        <v>301</v>
      </c>
      <c r="B107" s="42" t="s">
        <v>81</v>
      </c>
      <c r="C107" s="44">
        <v>46</v>
      </c>
      <c r="D107" s="43">
        <v>87743478</v>
      </c>
      <c r="E107" s="44" t="s">
        <v>25</v>
      </c>
      <c r="F107" s="42" t="s">
        <v>302</v>
      </c>
      <c r="G107" s="44" t="s">
        <v>606</v>
      </c>
      <c r="H107" s="42" t="s">
        <v>303</v>
      </c>
      <c r="I107" s="44" t="s">
        <v>25</v>
      </c>
      <c r="J107" s="44" t="s">
        <v>239</v>
      </c>
      <c r="K107" s="42" t="s">
        <v>239</v>
      </c>
      <c r="L107" s="44" t="s">
        <v>29</v>
      </c>
      <c r="M107" s="44" t="s">
        <v>29</v>
      </c>
      <c r="N107" s="116">
        <v>76</v>
      </c>
      <c r="O107" s="116">
        <v>158</v>
      </c>
      <c r="P107" s="116">
        <v>75.7</v>
      </c>
      <c r="Q107" s="116">
        <v>156.19999999999999</v>
      </c>
      <c r="R107" s="116">
        <v>31.026573830130133</v>
      </c>
      <c r="S107" s="45" t="s">
        <v>800</v>
      </c>
      <c r="T107" s="44">
        <v>20</v>
      </c>
      <c r="U107" s="45" t="s">
        <v>797</v>
      </c>
      <c r="W107" s="44" t="s">
        <v>304</v>
      </c>
      <c r="X107" s="44"/>
      <c r="Y107" s="44"/>
      <c r="Z107" s="48"/>
    </row>
    <row r="108" spans="1:54" s="45" customFormat="1" x14ac:dyDescent="0.25">
      <c r="A108" s="42" t="s">
        <v>384</v>
      </c>
      <c r="B108" s="42" t="s">
        <v>1580</v>
      </c>
      <c r="C108" s="43">
        <v>33</v>
      </c>
      <c r="D108" s="43" t="s">
        <v>1581</v>
      </c>
      <c r="E108" s="44" t="s">
        <v>25</v>
      </c>
      <c r="F108" s="42" t="s">
        <v>1582</v>
      </c>
      <c r="G108" s="44" t="s">
        <v>1583</v>
      </c>
      <c r="H108" s="42" t="s">
        <v>1584</v>
      </c>
      <c r="I108" s="44" t="s">
        <v>29</v>
      </c>
      <c r="J108" s="44" t="s">
        <v>239</v>
      </c>
      <c r="K108" s="44" t="s">
        <v>239</v>
      </c>
      <c r="L108" s="44" t="s">
        <v>29</v>
      </c>
      <c r="M108" s="44" t="s">
        <v>29</v>
      </c>
      <c r="N108" s="116"/>
      <c r="O108" s="116"/>
      <c r="P108" s="116">
        <v>75.8</v>
      </c>
      <c r="Q108" s="116">
        <v>164.3</v>
      </c>
      <c r="R108" s="116">
        <f>(P108)/((Q108/100)*(Q108/100))</f>
        <v>28.079804434164156</v>
      </c>
      <c r="S108" s="45" t="str">
        <f>+IF(R108&lt;18.5,"Bajo peso",IF(R108&lt;=24.9,"Peso Normal",IF(R108&lt;=29.9,"Sobrepeso",IF(R108&lt;=34.9,"Obesidad Grado 1",IF(R108&lt;=39.9,"Obesidad Grado 2",IF(R108&gt;=40,"Obesidad Grado 3","Nunca se da el caso"))))))</f>
        <v>Sobrepeso</v>
      </c>
      <c r="T108" s="44">
        <v>17</v>
      </c>
      <c r="U108" s="45" t="str">
        <f>+IF(T108&gt;14,"Riesgo","No riesgo")</f>
        <v>Riesgo</v>
      </c>
      <c r="V108" s="45" t="s">
        <v>1611</v>
      </c>
      <c r="W108" s="44" t="s">
        <v>240</v>
      </c>
      <c r="X108" s="44"/>
      <c r="Y108" s="44"/>
      <c r="Z108" s="48" t="s">
        <v>1535</v>
      </c>
    </row>
    <row r="109" spans="1:54" s="42" customFormat="1" x14ac:dyDescent="0.25">
      <c r="A109" s="42" t="s">
        <v>384</v>
      </c>
      <c r="B109" s="42" t="s">
        <v>237</v>
      </c>
      <c r="C109" s="43">
        <v>48</v>
      </c>
      <c r="D109" s="43">
        <v>24380750</v>
      </c>
      <c r="E109" s="44">
        <v>88997795</v>
      </c>
      <c r="F109" s="42" t="s">
        <v>238</v>
      </c>
      <c r="G109" s="44" t="s">
        <v>612</v>
      </c>
      <c r="H109" s="42" t="s">
        <v>613</v>
      </c>
      <c r="I109" s="44" t="s">
        <v>25</v>
      </c>
      <c r="J109" s="44" t="s">
        <v>239</v>
      </c>
      <c r="K109" s="44" t="s">
        <v>239</v>
      </c>
      <c r="L109" s="44" t="s">
        <v>29</v>
      </c>
      <c r="M109" s="44" t="s">
        <v>29</v>
      </c>
      <c r="N109" s="116"/>
      <c r="O109" s="116"/>
      <c r="P109" s="116">
        <v>82.5</v>
      </c>
      <c r="Q109" s="116">
        <v>162.5</v>
      </c>
      <c r="R109" s="116">
        <v>31.242603550295858</v>
      </c>
      <c r="S109" s="45" t="s">
        <v>800</v>
      </c>
      <c r="T109" s="44">
        <v>19</v>
      </c>
      <c r="U109" s="45" t="s">
        <v>797</v>
      </c>
      <c r="V109" s="45"/>
      <c r="W109" s="44" t="s">
        <v>240</v>
      </c>
      <c r="X109" s="44"/>
      <c r="Y109" s="44"/>
      <c r="Z109" s="48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</row>
    <row r="110" spans="1:54" s="45" customFormat="1" x14ac:dyDescent="0.25">
      <c r="A110" s="42" t="s">
        <v>915</v>
      </c>
      <c r="B110" s="42" t="s">
        <v>853</v>
      </c>
      <c r="C110" s="43">
        <v>34</v>
      </c>
      <c r="D110" s="46">
        <v>60202165</v>
      </c>
      <c r="E110" s="42" t="s">
        <v>25</v>
      </c>
      <c r="F110" s="42" t="s">
        <v>29</v>
      </c>
      <c r="G110" s="42" t="s">
        <v>916</v>
      </c>
      <c r="H110" s="42" t="s">
        <v>917</v>
      </c>
      <c r="I110" s="42" t="s">
        <v>25</v>
      </c>
      <c r="J110" s="42" t="s">
        <v>239</v>
      </c>
      <c r="K110" s="42" t="s">
        <v>239</v>
      </c>
      <c r="L110" s="42" t="s">
        <v>29</v>
      </c>
      <c r="M110" s="42" t="s">
        <v>29</v>
      </c>
      <c r="N110" s="116"/>
      <c r="O110" s="116"/>
      <c r="P110" s="116">
        <v>110.8</v>
      </c>
      <c r="Q110" s="116">
        <v>170</v>
      </c>
      <c r="R110" s="116">
        <v>38.339100346020764</v>
      </c>
      <c r="S110" s="42" t="s">
        <v>798</v>
      </c>
      <c r="T110" s="44">
        <v>15</v>
      </c>
      <c r="U110" s="42" t="s">
        <v>797</v>
      </c>
      <c r="V110" s="42"/>
      <c r="W110" s="42" t="s">
        <v>1595</v>
      </c>
      <c r="X110" s="42"/>
      <c r="Y110" s="42"/>
      <c r="Z110" s="42">
        <v>42744</v>
      </c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</row>
    <row r="111" spans="1:54" s="45" customFormat="1" x14ac:dyDescent="0.25">
      <c r="A111" s="42" t="s">
        <v>976</v>
      </c>
      <c r="B111" s="42" t="s">
        <v>980</v>
      </c>
      <c r="C111" s="43">
        <v>54</v>
      </c>
      <c r="D111" s="43">
        <v>84388956</v>
      </c>
      <c r="E111" s="44" t="s">
        <v>25</v>
      </c>
      <c r="F111" s="42" t="s">
        <v>29</v>
      </c>
      <c r="G111" s="44" t="s">
        <v>981</v>
      </c>
      <c r="H111" s="42" t="s">
        <v>982</v>
      </c>
      <c r="I111" s="44" t="s">
        <v>25</v>
      </c>
      <c r="J111" s="44" t="s">
        <v>239</v>
      </c>
      <c r="K111" s="44" t="s">
        <v>239</v>
      </c>
      <c r="L111" s="44" t="s">
        <v>29</v>
      </c>
      <c r="M111" s="44" t="s">
        <v>29</v>
      </c>
      <c r="N111" s="116"/>
      <c r="O111" s="116"/>
      <c r="P111" s="116">
        <v>108.6</v>
      </c>
      <c r="Q111" s="116">
        <v>160.5</v>
      </c>
      <c r="R111" s="116">
        <v>42.157975951320346</v>
      </c>
      <c r="S111" s="45" t="s">
        <v>799</v>
      </c>
      <c r="T111" s="44">
        <v>25</v>
      </c>
      <c r="U111" s="45" t="s">
        <v>797</v>
      </c>
      <c r="W111" s="44" t="s">
        <v>304</v>
      </c>
      <c r="X111" s="44"/>
      <c r="Y111" s="44"/>
      <c r="Z111" s="48">
        <v>42744</v>
      </c>
    </row>
    <row r="112" spans="1:54" s="45" customFormat="1" x14ac:dyDescent="0.25">
      <c r="A112" s="42" t="s">
        <v>976</v>
      </c>
      <c r="B112" s="42" t="s">
        <v>977</v>
      </c>
      <c r="C112" s="44">
        <v>43</v>
      </c>
      <c r="D112" s="43">
        <v>89859848</v>
      </c>
      <c r="E112" s="44" t="s">
        <v>25</v>
      </c>
      <c r="F112" s="42" t="s">
        <v>29</v>
      </c>
      <c r="G112" s="42" t="s">
        <v>978</v>
      </c>
      <c r="H112" s="42" t="s">
        <v>979</v>
      </c>
      <c r="I112" s="44" t="s">
        <v>25</v>
      </c>
      <c r="J112" s="44" t="s">
        <v>239</v>
      </c>
      <c r="K112" s="44" t="s">
        <v>239</v>
      </c>
      <c r="L112" s="42" t="s">
        <v>29</v>
      </c>
      <c r="M112" s="42" t="s">
        <v>29</v>
      </c>
      <c r="N112" s="116"/>
      <c r="O112" s="116"/>
      <c r="P112" s="116">
        <v>123.7</v>
      </c>
      <c r="Q112" s="116">
        <v>155.5</v>
      </c>
      <c r="R112" s="116">
        <v>51.157452879933011</v>
      </c>
      <c r="S112" s="45" t="s">
        <v>799</v>
      </c>
      <c r="T112" s="44">
        <v>20</v>
      </c>
      <c r="U112" s="45" t="s">
        <v>797</v>
      </c>
      <c r="W112" s="45" t="s">
        <v>304</v>
      </c>
      <c r="Z112" s="45">
        <v>42744</v>
      </c>
    </row>
    <row r="113" spans="1:54" s="42" customFormat="1" x14ac:dyDescent="0.25">
      <c r="A113" s="42" t="s">
        <v>1154</v>
      </c>
      <c r="B113" s="42" t="s">
        <v>52</v>
      </c>
      <c r="C113" s="43">
        <v>33</v>
      </c>
      <c r="D113" s="46">
        <v>85433510</v>
      </c>
      <c r="E113" s="42" t="s">
        <v>25</v>
      </c>
      <c r="F113" s="42" t="s">
        <v>29</v>
      </c>
      <c r="G113" s="42" t="s">
        <v>1116</v>
      </c>
      <c r="H113" s="42" t="s">
        <v>1810</v>
      </c>
      <c r="I113" s="42" t="s">
        <v>29</v>
      </c>
      <c r="J113" s="42" t="s">
        <v>239</v>
      </c>
      <c r="K113" s="42" t="s">
        <v>239</v>
      </c>
      <c r="L113" s="42" t="s">
        <v>29</v>
      </c>
      <c r="M113" s="42" t="s">
        <v>29</v>
      </c>
      <c r="N113" s="116"/>
      <c r="O113" s="116"/>
      <c r="P113" s="116">
        <v>77.400000000000006</v>
      </c>
      <c r="Q113" s="116">
        <v>158</v>
      </c>
      <c r="R113" s="116">
        <f>(P113)/((Q113/100)*(Q113/100))</f>
        <v>31.004646691235376</v>
      </c>
      <c r="S113" s="42" t="str">
        <f>+IF(R113&lt;18.5,"Bajo peso",IF(R113&lt;=24.9,"Peso Normal",IF(R113&lt;=29.9,"Sobrepeso",IF(R113&lt;=34.9,"Obesidad Grado I",IF(R113&lt;=39.9,"Obesidad Grado II",IF(R113&gt;=40,"Obesidad Grado 3","Nunca se da el caso"))))))</f>
        <v>Obesidad Grado I</v>
      </c>
      <c r="T113" s="44">
        <v>39</v>
      </c>
      <c r="U113" s="42" t="str">
        <f>+IF(T113&gt;14,"Riesgo","No riesgo")</f>
        <v>Riesgo</v>
      </c>
      <c r="W113" s="42" t="s">
        <v>128</v>
      </c>
      <c r="Z113" s="42">
        <v>42747</v>
      </c>
    </row>
    <row r="114" spans="1:54" s="52" customFormat="1" x14ac:dyDescent="0.25">
      <c r="C114" s="56"/>
      <c r="D114" s="53"/>
      <c r="N114" s="118"/>
      <c r="O114" s="118"/>
      <c r="P114" s="118"/>
      <c r="Q114" s="118"/>
      <c r="R114" s="118"/>
      <c r="T114" s="55"/>
    </row>
    <row r="115" spans="1:54" s="42" customFormat="1" x14ac:dyDescent="0.25">
      <c r="A115" s="51" t="s">
        <v>1812</v>
      </c>
      <c r="B115" s="59">
        <f>COUNTA(A116:A124)</f>
        <v>9</v>
      </c>
      <c r="C115" s="43"/>
      <c r="D115" s="46"/>
      <c r="N115" s="116"/>
      <c r="O115" s="116"/>
      <c r="P115" s="116"/>
      <c r="Q115" s="116"/>
      <c r="R115" s="116"/>
      <c r="T115" s="44"/>
    </row>
    <row r="116" spans="1:54" s="45" customFormat="1" x14ac:dyDescent="0.25">
      <c r="A116" s="42" t="s">
        <v>991</v>
      </c>
      <c r="B116" s="42" t="s">
        <v>55</v>
      </c>
      <c r="C116" s="43">
        <v>39</v>
      </c>
      <c r="D116" s="46">
        <v>89945934</v>
      </c>
      <c r="E116" s="42" t="s">
        <v>25</v>
      </c>
      <c r="F116" s="42" t="s">
        <v>957</v>
      </c>
      <c r="G116" s="42" t="s">
        <v>958</v>
      </c>
      <c r="H116" s="42" t="s">
        <v>959</v>
      </c>
      <c r="I116" s="42" t="s">
        <v>29</v>
      </c>
      <c r="J116" s="42" t="s">
        <v>239</v>
      </c>
      <c r="K116" s="42" t="s">
        <v>239</v>
      </c>
      <c r="L116" s="42" t="s">
        <v>29</v>
      </c>
      <c r="M116" s="42" t="s">
        <v>29</v>
      </c>
      <c r="N116" s="116"/>
      <c r="O116" s="116"/>
      <c r="P116" s="116">
        <v>69.3</v>
      </c>
      <c r="Q116" s="116">
        <v>149.5</v>
      </c>
      <c r="R116" s="116">
        <v>31.006364582051649</v>
      </c>
      <c r="S116" s="42" t="s">
        <v>992</v>
      </c>
      <c r="T116" s="44">
        <v>22</v>
      </c>
      <c r="U116" s="42" t="s">
        <v>797</v>
      </c>
      <c r="V116" s="42"/>
      <c r="W116" s="42" t="s">
        <v>1595</v>
      </c>
      <c r="X116" s="42"/>
      <c r="Y116" s="42"/>
      <c r="Z116" s="42">
        <v>42744</v>
      </c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</row>
    <row r="117" spans="1:54" s="42" customFormat="1" x14ac:dyDescent="0.25">
      <c r="A117" s="42" t="s">
        <v>991</v>
      </c>
      <c r="B117" s="42" t="s">
        <v>960</v>
      </c>
      <c r="C117" s="43">
        <v>29</v>
      </c>
      <c r="D117" s="43">
        <v>61495080</v>
      </c>
      <c r="E117" s="44" t="s">
        <v>25</v>
      </c>
      <c r="F117" s="47" t="s">
        <v>961</v>
      </c>
      <c r="G117" s="44" t="s">
        <v>962</v>
      </c>
      <c r="H117" s="42" t="s">
        <v>963</v>
      </c>
      <c r="I117" s="44" t="s">
        <v>29</v>
      </c>
      <c r="J117" s="44" t="s">
        <v>239</v>
      </c>
      <c r="K117" s="44" t="s">
        <v>239</v>
      </c>
      <c r="L117" s="44" t="s">
        <v>29</v>
      </c>
      <c r="M117" s="44" t="s">
        <v>29</v>
      </c>
      <c r="N117" s="116"/>
      <c r="O117" s="116"/>
      <c r="P117" s="116">
        <v>56.2</v>
      </c>
      <c r="Q117" s="116">
        <v>155.5</v>
      </c>
      <c r="R117" s="116">
        <v>23.242108745773933</v>
      </c>
      <c r="S117" s="45" t="s">
        <v>807</v>
      </c>
      <c r="T117" s="44">
        <v>20</v>
      </c>
      <c r="U117" s="45" t="s">
        <v>797</v>
      </c>
      <c r="V117" s="45"/>
      <c r="W117" s="44" t="s">
        <v>741</v>
      </c>
      <c r="X117" s="44"/>
      <c r="Y117" s="44"/>
      <c r="Z117" s="48">
        <v>42744</v>
      </c>
      <c r="AA117" s="45"/>
      <c r="AB117" s="45"/>
    </row>
    <row r="118" spans="1:54" s="42" customFormat="1" x14ac:dyDescent="0.25">
      <c r="A118" s="42" t="s">
        <v>174</v>
      </c>
      <c r="B118" s="42" t="s">
        <v>173</v>
      </c>
      <c r="C118" s="43">
        <v>49</v>
      </c>
      <c r="D118" s="43">
        <v>24432219</v>
      </c>
      <c r="E118" s="44">
        <v>84523270</v>
      </c>
      <c r="F118" s="47" t="s">
        <v>82</v>
      </c>
      <c r="G118" s="44" t="s">
        <v>29</v>
      </c>
      <c r="H118" s="42" t="s">
        <v>1809</v>
      </c>
      <c r="I118" s="44" t="s">
        <v>25</v>
      </c>
      <c r="J118" s="44" t="s">
        <v>239</v>
      </c>
      <c r="K118" s="44" t="s">
        <v>239</v>
      </c>
      <c r="L118" s="44" t="s">
        <v>29</v>
      </c>
      <c r="M118" s="44" t="s">
        <v>29</v>
      </c>
      <c r="N118" s="116">
        <v>70</v>
      </c>
      <c r="O118" s="116">
        <v>160</v>
      </c>
      <c r="P118" s="116">
        <v>70.099999999999994</v>
      </c>
      <c r="Q118" s="116">
        <v>162.4</v>
      </c>
      <c r="R118" s="116">
        <v>26.579448664126765</v>
      </c>
      <c r="S118" s="45" t="s">
        <v>796</v>
      </c>
      <c r="T118" s="44">
        <v>15</v>
      </c>
      <c r="U118" s="45" t="s">
        <v>797</v>
      </c>
      <c r="V118" s="45"/>
      <c r="W118" s="44" t="s">
        <v>1595</v>
      </c>
      <c r="X118" s="44"/>
      <c r="Y118" s="44"/>
      <c r="Z118" s="48"/>
      <c r="AA118" s="45"/>
      <c r="AB118" s="45"/>
    </row>
    <row r="119" spans="1:54" s="42" customFormat="1" x14ac:dyDescent="0.25">
      <c r="A119" s="42" t="s">
        <v>1344</v>
      </c>
      <c r="B119" s="42" t="s">
        <v>1345</v>
      </c>
      <c r="C119" s="43">
        <v>26</v>
      </c>
      <c r="D119" s="43">
        <v>83841587</v>
      </c>
      <c r="E119" s="44" t="s">
        <v>25</v>
      </c>
      <c r="F119" s="47" t="s">
        <v>1346</v>
      </c>
      <c r="G119" s="44" t="s">
        <v>1347</v>
      </c>
      <c r="H119" s="42" t="s">
        <v>1808</v>
      </c>
      <c r="I119" s="44" t="s">
        <v>25</v>
      </c>
      <c r="J119" s="44" t="s">
        <v>239</v>
      </c>
      <c r="K119" s="44" t="s">
        <v>239</v>
      </c>
      <c r="L119" s="44" t="s">
        <v>29</v>
      </c>
      <c r="M119" s="44" t="s">
        <v>29</v>
      </c>
      <c r="N119" s="116"/>
      <c r="O119" s="116"/>
      <c r="P119" s="116">
        <v>101.4</v>
      </c>
      <c r="Q119" s="116">
        <v>163.9</v>
      </c>
      <c r="R119" s="116">
        <f>(P119)/((Q119/100)*(Q119/100))</f>
        <v>37.746791988001434</v>
      </c>
      <c r="S119" s="45" t="str">
        <f>+IF(R119&lt;18.5,"Bajo peso",IF(R119&lt;=24.9,"Peso Normal",IF(R119&lt;=29.9,"Sobrepeso",IF(R119&lt;=34.9,"Obesidad Grado 1",IF(R119&lt;=39.9,"Obesidad Grado 2",IF(R119&gt;=40,"Obesidad Grado 3","Nunca se da el caso"))))))</f>
        <v>Obesidad Grado 2</v>
      </c>
      <c r="T119" s="44">
        <v>15</v>
      </c>
      <c r="U119" s="45" t="str">
        <f>+IF(T119&gt;14,"Riesgo","No riesgo")</f>
        <v>Riesgo</v>
      </c>
      <c r="V119" s="45" t="s">
        <v>1596</v>
      </c>
      <c r="W119" s="44" t="s">
        <v>897</v>
      </c>
      <c r="X119" s="44"/>
      <c r="Y119" s="44"/>
      <c r="Z119" s="48">
        <v>42755</v>
      </c>
      <c r="AA119" s="45"/>
      <c r="AB119" s="45"/>
    </row>
    <row r="120" spans="1:54" s="42" customFormat="1" x14ac:dyDescent="0.25">
      <c r="A120" s="42" t="s">
        <v>1513</v>
      </c>
      <c r="B120" s="42" t="s">
        <v>387</v>
      </c>
      <c r="C120" s="44">
        <v>42</v>
      </c>
      <c r="D120" s="43">
        <v>88063510</v>
      </c>
      <c r="E120" s="44" t="s">
        <v>25</v>
      </c>
      <c r="F120" s="42" t="s">
        <v>29</v>
      </c>
      <c r="G120" s="44" t="s">
        <v>29</v>
      </c>
      <c r="H120" s="42" t="s">
        <v>1717</v>
      </c>
      <c r="I120" s="44" t="s">
        <v>25</v>
      </c>
      <c r="J120" s="44" t="s">
        <v>239</v>
      </c>
      <c r="K120" s="42" t="s">
        <v>239</v>
      </c>
      <c r="L120" s="44" t="s">
        <v>29</v>
      </c>
      <c r="M120" s="44" t="s">
        <v>29</v>
      </c>
      <c r="N120" s="116"/>
      <c r="O120" s="116"/>
      <c r="P120" s="116">
        <v>66.3</v>
      </c>
      <c r="Q120" s="116">
        <v>155.80000000000001</v>
      </c>
      <c r="R120" s="116">
        <f>(P120)/((Q120/100)*(Q120/100))</f>
        <v>27.313579669139028</v>
      </c>
      <c r="S120" s="45" t="str">
        <f>+IF(R120&lt;18.5,"Bajo peso",IF(R120&lt;=24.9,"Peso Normal",IF(R120&lt;=29.9,"Sobrepeso",IF(R120&lt;=34.9,"Obesidad Grado I",IF(R120&lt;=39.9,"Obesidad Grado II",IF(R120&gt;=40,"Obesidad Grado 3","Nunca se da el caso"))))))</f>
        <v>Sobrepeso</v>
      </c>
      <c r="T120" s="44">
        <v>19</v>
      </c>
      <c r="U120" s="45" t="str">
        <f>+IF(T120&gt;14,"Riesgo","No riesgo")</f>
        <v>Riesgo</v>
      </c>
      <c r="V120" s="45"/>
      <c r="W120" s="44" t="s">
        <v>128</v>
      </c>
      <c r="X120" s="44"/>
      <c r="Y120" s="44"/>
      <c r="Z120" s="48" t="s">
        <v>1477</v>
      </c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 s="45" customFormat="1" x14ac:dyDescent="0.25">
      <c r="A121" s="42" t="s">
        <v>1511</v>
      </c>
      <c r="B121" s="42" t="s">
        <v>290</v>
      </c>
      <c r="C121" s="44">
        <v>40</v>
      </c>
      <c r="D121" s="43">
        <v>60401718</v>
      </c>
      <c r="E121" s="44" t="s">
        <v>25</v>
      </c>
      <c r="F121" s="47" t="s">
        <v>29</v>
      </c>
      <c r="G121" s="42" t="s">
        <v>29</v>
      </c>
      <c r="H121" s="42" t="s">
        <v>1512</v>
      </c>
      <c r="I121" s="44" t="s">
        <v>25</v>
      </c>
      <c r="J121" s="44" t="s">
        <v>239</v>
      </c>
      <c r="K121" s="44" t="s">
        <v>239</v>
      </c>
      <c r="L121" s="42" t="s">
        <v>29</v>
      </c>
      <c r="M121" s="42" t="s">
        <v>29</v>
      </c>
      <c r="N121" s="116"/>
      <c r="O121" s="116"/>
      <c r="P121" s="116">
        <v>85.7</v>
      </c>
      <c r="Q121" s="116">
        <v>163.80000000000001</v>
      </c>
      <c r="R121" s="116">
        <f>(P121)/((Q121/100)*(Q121/100))</f>
        <v>31.941332307632674</v>
      </c>
      <c r="S121" s="45" t="str">
        <f>+IF(R121&lt;18.5,"Bajo peso",IF(R121&lt;=24.9,"Peso Normal",IF(R121&lt;=29.9,"Sobrepeso",IF(R121&lt;=34.9,"Obesidad Grado I",IF(R121&lt;=39.9,"Obesidad Grado II",IF(R121&gt;=40,"Obesidad Grado 3","Nunca se da el caso"))))))</f>
        <v>Obesidad Grado I</v>
      </c>
      <c r="T121" s="44">
        <v>18</v>
      </c>
      <c r="U121" s="45" t="str">
        <f>+IF(T121&gt;14,"Riesgo","No riesgo")</f>
        <v>Riesgo</v>
      </c>
      <c r="W121" s="45" t="s">
        <v>128</v>
      </c>
      <c r="Z121" s="45" t="s">
        <v>1477</v>
      </c>
    </row>
    <row r="122" spans="1:54" s="45" customFormat="1" x14ac:dyDescent="0.25">
      <c r="A122" s="42" t="s">
        <v>734</v>
      </c>
      <c r="B122" s="42" t="s">
        <v>735</v>
      </c>
      <c r="C122" s="44">
        <v>33</v>
      </c>
      <c r="D122" s="43" t="s">
        <v>736</v>
      </c>
      <c r="E122" s="44" t="s">
        <v>25</v>
      </c>
      <c r="F122" s="42" t="s">
        <v>737</v>
      </c>
      <c r="G122" s="44" t="s">
        <v>29</v>
      </c>
      <c r="H122" s="42" t="s">
        <v>1659</v>
      </c>
      <c r="I122" s="44" t="s">
        <v>25</v>
      </c>
      <c r="J122" s="44" t="s">
        <v>239</v>
      </c>
      <c r="K122" s="42" t="s">
        <v>239</v>
      </c>
      <c r="L122" s="44" t="s">
        <v>29</v>
      </c>
      <c r="M122" s="44" t="s">
        <v>29</v>
      </c>
      <c r="N122" s="116"/>
      <c r="O122" s="116"/>
      <c r="P122" s="116">
        <v>97</v>
      </c>
      <c r="Q122" s="116">
        <v>164.5</v>
      </c>
      <c r="R122" s="116">
        <v>35.845936382701566</v>
      </c>
      <c r="S122" s="45" t="s">
        <v>798</v>
      </c>
      <c r="T122" s="44">
        <v>42</v>
      </c>
      <c r="U122" s="45" t="s">
        <v>797</v>
      </c>
      <c r="W122" s="44" t="s">
        <v>739</v>
      </c>
      <c r="X122" s="44"/>
      <c r="Y122" s="44"/>
      <c r="Z122" s="48" t="s">
        <v>704</v>
      </c>
    </row>
    <row r="123" spans="1:54" s="42" customFormat="1" x14ac:dyDescent="0.25">
      <c r="A123" s="42" t="s">
        <v>392</v>
      </c>
      <c r="B123" s="42" t="s">
        <v>359</v>
      </c>
      <c r="C123" s="43">
        <v>54</v>
      </c>
      <c r="D123" s="46">
        <v>89241213</v>
      </c>
      <c r="E123" s="42" t="s">
        <v>25</v>
      </c>
      <c r="F123" s="42" t="s">
        <v>360</v>
      </c>
      <c r="G123" s="42" t="s">
        <v>25</v>
      </c>
      <c r="H123" s="42" t="s">
        <v>361</v>
      </c>
      <c r="I123" s="42" t="s">
        <v>25</v>
      </c>
      <c r="J123" s="42" t="s">
        <v>239</v>
      </c>
      <c r="K123" s="42" t="s">
        <v>239</v>
      </c>
      <c r="L123" s="42" t="s">
        <v>29</v>
      </c>
      <c r="M123" s="42" t="s">
        <v>29</v>
      </c>
      <c r="N123" s="116"/>
      <c r="O123" s="116"/>
      <c r="P123" s="116">
        <v>68.900000000000006</v>
      </c>
      <c r="Q123" s="116">
        <v>153</v>
      </c>
      <c r="R123" s="116">
        <v>29.43312401213209</v>
      </c>
      <c r="S123" s="42" t="s">
        <v>796</v>
      </c>
      <c r="T123" s="44">
        <v>16</v>
      </c>
      <c r="U123" s="42" t="s">
        <v>797</v>
      </c>
    </row>
    <row r="124" spans="1:54" s="45" customFormat="1" x14ac:dyDescent="0.25">
      <c r="A124" s="42" t="s">
        <v>440</v>
      </c>
      <c r="B124" s="42" t="s">
        <v>1155</v>
      </c>
      <c r="C124" s="43">
        <v>32</v>
      </c>
      <c r="D124" s="43">
        <v>86336116</v>
      </c>
      <c r="E124" s="44" t="s">
        <v>25</v>
      </c>
      <c r="F124" s="42" t="s">
        <v>1156</v>
      </c>
      <c r="G124" s="44" t="s">
        <v>29</v>
      </c>
      <c r="H124" s="42" t="s">
        <v>1157</v>
      </c>
      <c r="I124" s="44" t="s">
        <v>25</v>
      </c>
      <c r="J124" s="44" t="s">
        <v>239</v>
      </c>
      <c r="K124" s="44" t="s">
        <v>239</v>
      </c>
      <c r="L124" s="44" t="s">
        <v>29</v>
      </c>
      <c r="M124" s="44" t="s">
        <v>29</v>
      </c>
      <c r="N124" s="116"/>
      <c r="O124" s="116"/>
      <c r="P124" s="116">
        <v>65.7</v>
      </c>
      <c r="Q124" s="116">
        <v>158</v>
      </c>
      <c r="R124" s="116">
        <f>(P124)/((Q124/100)*(Q124/100))</f>
        <v>26.317897772792819</v>
      </c>
      <c r="S124" s="45" t="str">
        <f>+IF(R124&lt;18.5,"Bajo peso",IF(R124&lt;=24.9,"Peso Normal",IF(R124&lt;=29.9,"Sobrepeso",IF(R124&lt;=34.9,"Obesidad Grado I",IF(R124&lt;=39.9,"Obesidad Grado II",IF(R124&gt;=40,"Obesidad Grado 3","Nunca se da el caso"))))))</f>
        <v>Sobrepeso</v>
      </c>
      <c r="T124" s="44">
        <v>17</v>
      </c>
      <c r="U124" s="45" t="str">
        <f>+IF(T124&gt;14,"Riesgo","No riesgo")</f>
        <v>Riesgo</v>
      </c>
      <c r="V124" s="45" t="s">
        <v>1610</v>
      </c>
      <c r="W124" s="44" t="s">
        <v>128</v>
      </c>
      <c r="X124" s="44"/>
      <c r="Y124" s="44"/>
      <c r="Z124" s="48">
        <v>42751</v>
      </c>
    </row>
    <row r="126" spans="1:54" x14ac:dyDescent="0.25">
      <c r="A126" s="51" t="s">
        <v>1813</v>
      </c>
      <c r="B126" s="59">
        <f>COUNTA(A127:A133)</f>
        <v>7</v>
      </c>
    </row>
    <row r="127" spans="1:54" s="45" customFormat="1" x14ac:dyDescent="0.25">
      <c r="A127" s="42" t="s">
        <v>842</v>
      </c>
      <c r="B127" s="42" t="s">
        <v>841</v>
      </c>
      <c r="C127" s="44">
        <v>30</v>
      </c>
      <c r="D127" s="43">
        <v>87572266</v>
      </c>
      <c r="E127" s="44" t="s">
        <v>25</v>
      </c>
      <c r="F127" s="42" t="s">
        <v>843</v>
      </c>
      <c r="G127" s="44" t="s">
        <v>844</v>
      </c>
      <c r="H127" s="42" t="s">
        <v>845</v>
      </c>
      <c r="I127" s="44" t="s">
        <v>25</v>
      </c>
      <c r="J127" s="44" t="s">
        <v>132</v>
      </c>
      <c r="K127" s="42" t="s">
        <v>803</v>
      </c>
      <c r="L127" s="44" t="s">
        <v>29</v>
      </c>
      <c r="M127" s="44" t="s">
        <v>29</v>
      </c>
      <c r="N127" s="116"/>
      <c r="O127" s="116"/>
      <c r="P127" s="116">
        <v>76</v>
      </c>
      <c r="Q127" s="116">
        <v>160.5</v>
      </c>
      <c r="R127" s="116">
        <v>29.50281926611737</v>
      </c>
      <c r="S127" s="45" t="s">
        <v>796</v>
      </c>
      <c r="T127" s="44">
        <v>21</v>
      </c>
      <c r="U127" s="45" t="s">
        <v>797</v>
      </c>
      <c r="W127" s="44" t="s">
        <v>128</v>
      </c>
      <c r="X127" s="44"/>
      <c r="Y127" s="44"/>
      <c r="Z127" s="48">
        <v>42856</v>
      </c>
    </row>
    <row r="128" spans="1:54" s="42" customFormat="1" x14ac:dyDescent="0.25">
      <c r="A128" s="42" t="s">
        <v>330</v>
      </c>
      <c r="B128" s="42" t="s">
        <v>331</v>
      </c>
      <c r="C128" s="43">
        <v>20</v>
      </c>
      <c r="D128" s="43">
        <v>61913645</v>
      </c>
      <c r="E128" s="44" t="s">
        <v>25</v>
      </c>
      <c r="F128" s="42" t="s">
        <v>332</v>
      </c>
      <c r="G128" s="44" t="s">
        <v>609</v>
      </c>
      <c r="H128" s="42" t="s">
        <v>333</v>
      </c>
      <c r="I128" s="44" t="s">
        <v>25</v>
      </c>
      <c r="J128" s="44" t="s">
        <v>1674</v>
      </c>
      <c r="K128" s="44" t="s">
        <v>658</v>
      </c>
      <c r="L128" s="44" t="s">
        <v>29</v>
      </c>
      <c r="M128" s="44" t="s">
        <v>29</v>
      </c>
      <c r="N128" s="116"/>
      <c r="O128" s="116"/>
      <c r="P128" s="116">
        <v>117.4</v>
      </c>
      <c r="Q128" s="116">
        <v>158.9</v>
      </c>
      <c r="R128" s="116">
        <v>46.496504247063577</v>
      </c>
      <c r="S128" s="45" t="s">
        <v>799</v>
      </c>
      <c r="T128" s="44">
        <v>19</v>
      </c>
      <c r="U128" s="45" t="s">
        <v>797</v>
      </c>
      <c r="V128" s="45"/>
      <c r="W128" s="44" t="s">
        <v>1595</v>
      </c>
      <c r="X128" s="44"/>
      <c r="Y128" s="44"/>
      <c r="Z128" s="48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 s="42" customFormat="1" x14ac:dyDescent="0.25">
      <c r="A129" s="42" t="s">
        <v>441</v>
      </c>
      <c r="B129" s="42" t="s">
        <v>40</v>
      </c>
      <c r="C129" s="43">
        <v>48</v>
      </c>
      <c r="D129" s="46">
        <v>87377499</v>
      </c>
      <c r="E129" s="42" t="s">
        <v>25</v>
      </c>
      <c r="F129" s="42" t="s">
        <v>29</v>
      </c>
      <c r="G129" s="42" t="s">
        <v>693</v>
      </c>
      <c r="H129" s="42" t="s">
        <v>1736</v>
      </c>
      <c r="I129" s="42" t="s">
        <v>25</v>
      </c>
      <c r="J129" s="42" t="s">
        <v>1737</v>
      </c>
      <c r="K129" s="42" t="s">
        <v>803</v>
      </c>
      <c r="L129" s="42" t="s">
        <v>29</v>
      </c>
      <c r="M129" s="42" t="s">
        <v>29</v>
      </c>
      <c r="N129" s="116"/>
      <c r="O129" s="116"/>
      <c r="P129" s="116">
        <v>61.2</v>
      </c>
      <c r="Q129" s="116">
        <v>147.9</v>
      </c>
      <c r="R129" s="116">
        <v>27.977897461005803</v>
      </c>
      <c r="S129" s="42" t="s">
        <v>796</v>
      </c>
      <c r="T129" s="44">
        <v>20</v>
      </c>
      <c r="U129" s="42" t="s">
        <v>797</v>
      </c>
      <c r="W129" s="42" t="s">
        <v>695</v>
      </c>
      <c r="Z129" s="42" t="s">
        <v>686</v>
      </c>
    </row>
    <row r="130" spans="1:54" s="45" customFormat="1" x14ac:dyDescent="0.25">
      <c r="A130" s="42" t="s">
        <v>39</v>
      </c>
      <c r="B130" s="42" t="s">
        <v>131</v>
      </c>
      <c r="C130" s="44">
        <v>40</v>
      </c>
      <c r="D130" s="43">
        <v>85350088</v>
      </c>
      <c r="E130" s="44" t="s">
        <v>25</v>
      </c>
      <c r="F130" s="47" t="s">
        <v>41</v>
      </c>
      <c r="G130" s="42" t="s">
        <v>29</v>
      </c>
      <c r="H130" s="42" t="s">
        <v>1672</v>
      </c>
      <c r="I130" s="44" t="s">
        <v>25</v>
      </c>
      <c r="J130" s="44" t="s">
        <v>132</v>
      </c>
      <c r="K130" s="44" t="s">
        <v>658</v>
      </c>
      <c r="L130" s="42" t="s">
        <v>29</v>
      </c>
      <c r="M130" s="42" t="s">
        <v>29</v>
      </c>
      <c r="N130" s="116">
        <v>69</v>
      </c>
      <c r="O130" s="116">
        <v>160</v>
      </c>
      <c r="P130" s="116">
        <v>73</v>
      </c>
      <c r="Q130" s="116">
        <v>157.1</v>
      </c>
      <c r="R130" s="116">
        <v>29.578114788206516</v>
      </c>
      <c r="S130" s="45" t="s">
        <v>796</v>
      </c>
      <c r="T130" s="44">
        <v>29</v>
      </c>
      <c r="U130" s="45" t="s">
        <v>797</v>
      </c>
      <c r="V130" s="45" t="s">
        <v>1612</v>
      </c>
      <c r="W130" s="45" t="s">
        <v>240</v>
      </c>
      <c r="X130" s="45" t="s">
        <v>133</v>
      </c>
      <c r="Z130" s="45" t="s">
        <v>125</v>
      </c>
    </row>
    <row r="131" spans="1:54" s="45" customFormat="1" x14ac:dyDescent="0.25">
      <c r="A131" s="42" t="s">
        <v>1760</v>
      </c>
      <c r="B131" s="42" t="s">
        <v>1761</v>
      </c>
      <c r="C131" s="44">
        <v>42</v>
      </c>
      <c r="D131" s="44">
        <v>88002360</v>
      </c>
      <c r="E131" s="44" t="s">
        <v>25</v>
      </c>
      <c r="F131" s="47" t="s">
        <v>1762</v>
      </c>
      <c r="G131" s="44" t="s">
        <v>25</v>
      </c>
      <c r="H131" s="42" t="s">
        <v>1763</v>
      </c>
      <c r="I131" s="44" t="s">
        <v>25</v>
      </c>
      <c r="J131" s="44" t="s">
        <v>1764</v>
      </c>
      <c r="K131" s="42" t="s">
        <v>1052</v>
      </c>
      <c r="L131" s="44" t="s">
        <v>29</v>
      </c>
      <c r="M131" s="44" t="s">
        <v>29</v>
      </c>
      <c r="N131" s="116"/>
      <c r="O131" s="116"/>
      <c r="P131" s="116">
        <v>63.1</v>
      </c>
      <c r="Q131" s="116">
        <v>159</v>
      </c>
      <c r="R131" s="116">
        <f>(P131)/((Q131/100)*(Q131/100))</f>
        <v>24.959455717732684</v>
      </c>
      <c r="S131" s="45" t="str">
        <f>+IF(R131&lt;18.5,"Bajo peso",IF(R131&lt;=24.9,"Peso Normal",IF(R131&lt;=29.9,"Sobrepeso",IF(R131&lt;=34.9,"Obesidad Grado 1",IF(R131&lt;=39.9,"Obesidad Grado 2",IF(R131&gt;=40,"Obesidad Grado 3","Nunca se da el caso"))))))</f>
        <v>Sobrepeso</v>
      </c>
      <c r="T131" s="44">
        <v>23</v>
      </c>
      <c r="U131" s="45" t="str">
        <f>+IF(T131&gt;14,"Riesgo","No riesgo")</f>
        <v>Riesgo</v>
      </c>
      <c r="V131" s="44" t="s">
        <v>283</v>
      </c>
      <c r="W131" s="44"/>
      <c r="X131" s="60">
        <v>42980</v>
      </c>
    </row>
    <row r="132" spans="1:54" s="45" customFormat="1" x14ac:dyDescent="0.25">
      <c r="A132" s="42" t="s">
        <v>653</v>
      </c>
      <c r="B132" s="42" t="s">
        <v>654</v>
      </c>
      <c r="C132" s="43">
        <v>53</v>
      </c>
      <c r="D132" s="43">
        <v>61965527</v>
      </c>
      <c r="E132" s="44" t="s">
        <v>25</v>
      </c>
      <c r="F132" s="42" t="s">
        <v>655</v>
      </c>
      <c r="G132" s="44" t="s">
        <v>656</v>
      </c>
      <c r="H132" s="42" t="s">
        <v>1673</v>
      </c>
      <c r="I132" s="44" t="s">
        <v>25</v>
      </c>
      <c r="J132" s="44" t="s">
        <v>1675</v>
      </c>
      <c r="K132" s="44" t="s">
        <v>658</v>
      </c>
      <c r="L132" s="44" t="s">
        <v>29</v>
      </c>
      <c r="M132" s="44" t="s">
        <v>29</v>
      </c>
      <c r="N132" s="116"/>
      <c r="O132" s="116"/>
      <c r="P132" s="116">
        <v>95.2</v>
      </c>
      <c r="Q132" s="116">
        <v>150.4</v>
      </c>
      <c r="R132" s="116">
        <v>42.086351290176552</v>
      </c>
      <c r="S132" s="45" t="s">
        <v>799</v>
      </c>
      <c r="T132" s="44">
        <v>19</v>
      </c>
      <c r="U132" s="45" t="s">
        <v>797</v>
      </c>
      <c r="V132" s="45" t="s">
        <v>1596</v>
      </c>
      <c r="W132" s="44" t="s">
        <v>304</v>
      </c>
      <c r="X132" s="44" t="s">
        <v>1613</v>
      </c>
      <c r="Y132" s="44"/>
      <c r="Z132" s="48"/>
      <c r="AA132" s="45" t="s">
        <v>660</v>
      </c>
    </row>
    <row r="133" spans="1:54" s="45" customFormat="1" x14ac:dyDescent="0.25">
      <c r="A133" s="42" t="s">
        <v>254</v>
      </c>
      <c r="B133" s="42" t="s">
        <v>255</v>
      </c>
      <c r="C133" s="43">
        <v>37</v>
      </c>
      <c r="D133" s="43">
        <v>85286555</v>
      </c>
      <c r="E133" s="44" t="s">
        <v>25</v>
      </c>
      <c r="F133" s="47" t="s">
        <v>259</v>
      </c>
      <c r="G133" s="44" t="s">
        <v>639</v>
      </c>
      <c r="H133" s="42" t="s">
        <v>1722</v>
      </c>
      <c r="I133" s="44" t="s">
        <v>25</v>
      </c>
      <c r="J133" s="44" t="s">
        <v>199</v>
      </c>
      <c r="K133" s="44" t="s">
        <v>199</v>
      </c>
      <c r="L133" s="44" t="s">
        <v>29</v>
      </c>
      <c r="M133" s="44" t="s">
        <v>29</v>
      </c>
      <c r="N133" s="116"/>
      <c r="O133" s="116"/>
      <c r="P133" s="116">
        <v>114.7</v>
      </c>
      <c r="Q133" s="116">
        <v>159.30000000000001</v>
      </c>
      <c r="R133" s="116">
        <v>45.199316375117277</v>
      </c>
      <c r="S133" s="45" t="s">
        <v>799</v>
      </c>
      <c r="T133" s="44">
        <v>21</v>
      </c>
      <c r="U133" s="45" t="s">
        <v>797</v>
      </c>
      <c r="W133" s="44" t="s">
        <v>258</v>
      </c>
      <c r="X133" s="44"/>
      <c r="Y133" s="44"/>
      <c r="Z133" s="48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</row>
    <row r="135" spans="1:54" x14ac:dyDescent="0.25">
      <c r="A135" s="51" t="s">
        <v>1678</v>
      </c>
      <c r="B135" s="59">
        <f>COUNTA(A136:A142)</f>
        <v>7</v>
      </c>
    </row>
    <row r="136" spans="1:54" s="45" customFormat="1" x14ac:dyDescent="0.25">
      <c r="A136" s="42" t="s">
        <v>313</v>
      </c>
      <c r="B136" s="42" t="s">
        <v>312</v>
      </c>
      <c r="C136" s="43">
        <v>54</v>
      </c>
      <c r="D136" s="43">
        <v>24429371</v>
      </c>
      <c r="E136" s="44">
        <v>70162847</v>
      </c>
      <c r="F136" s="42" t="s">
        <v>314</v>
      </c>
      <c r="G136" s="44" t="s">
        <v>506</v>
      </c>
      <c r="H136" s="42" t="s">
        <v>1664</v>
      </c>
      <c r="I136" s="44" t="s">
        <v>25</v>
      </c>
      <c r="J136" s="44" t="s">
        <v>315</v>
      </c>
      <c r="K136" s="44" t="s">
        <v>315</v>
      </c>
      <c r="L136" s="44" t="s">
        <v>29</v>
      </c>
      <c r="M136" s="44" t="s">
        <v>29</v>
      </c>
      <c r="N136" s="116"/>
      <c r="O136" s="116"/>
      <c r="P136" s="116">
        <v>81.900000000000006</v>
      </c>
      <c r="Q136" s="116">
        <v>163</v>
      </c>
      <c r="R136" s="116">
        <f>(P136)/((Q136/100)*(Q136/100))</f>
        <v>30.825398020249168</v>
      </c>
      <c r="S136" s="45" t="str">
        <f>+IF(R136&lt;18.5,"Bajo peso",IF(R136&lt;=24.9,"Peso Normal",IF(R136&lt;=29.9,"Sobrepeso",IF(R136&lt;=34.9,"Obesidad Grado 1",IF(R136&lt;=39.9,"Obesidad Grado 2",IF(R136&gt;=40,"Obesidad Grado 3","Nunca se da el caso"))))))</f>
        <v>Obesidad Grado 1</v>
      </c>
      <c r="T136" s="44">
        <v>25</v>
      </c>
      <c r="U136" s="45" t="str">
        <f>+IF(T136&gt;14,"Riesgo","No riesgo")</f>
        <v>Riesgo</v>
      </c>
      <c r="W136" s="44" t="s">
        <v>128</v>
      </c>
      <c r="X136" s="44"/>
      <c r="Y136" s="44"/>
      <c r="Z136" s="48"/>
    </row>
    <row r="137" spans="1:54" s="42" customFormat="1" x14ac:dyDescent="0.25">
      <c r="A137" s="42" t="s">
        <v>782</v>
      </c>
      <c r="B137" s="42" t="s">
        <v>783</v>
      </c>
      <c r="C137" s="44">
        <v>37</v>
      </c>
      <c r="D137" s="43">
        <v>84108304</v>
      </c>
      <c r="E137" s="44" t="s">
        <v>25</v>
      </c>
      <c r="F137" s="42" t="s">
        <v>784</v>
      </c>
      <c r="G137" s="44" t="s">
        <v>785</v>
      </c>
      <c r="H137" s="42" t="s">
        <v>1657</v>
      </c>
      <c r="I137" s="44" t="s">
        <v>25</v>
      </c>
      <c r="J137" s="44" t="s">
        <v>50</v>
      </c>
      <c r="K137" s="42" t="s">
        <v>50</v>
      </c>
      <c r="L137" s="44" t="s">
        <v>29</v>
      </c>
      <c r="M137" s="44" t="s">
        <v>29</v>
      </c>
      <c r="N137" s="116"/>
      <c r="O137" s="116"/>
      <c r="P137" s="116">
        <v>101.5</v>
      </c>
      <c r="Q137" s="116">
        <v>161.80000000000001</v>
      </c>
      <c r="R137" s="116">
        <v>38.771178995264947</v>
      </c>
      <c r="S137" s="45" t="s">
        <v>798</v>
      </c>
      <c r="T137" s="44">
        <v>21</v>
      </c>
      <c r="U137" s="45" t="s">
        <v>797</v>
      </c>
      <c r="V137" s="45"/>
      <c r="W137" s="44" t="s">
        <v>240</v>
      </c>
      <c r="X137" s="44"/>
      <c r="Y137" s="44"/>
      <c r="Z137" s="48" t="s">
        <v>704</v>
      </c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</row>
    <row r="138" spans="1:54" s="42" customFormat="1" x14ac:dyDescent="0.25">
      <c r="A138" s="42" t="s">
        <v>137</v>
      </c>
      <c r="B138" s="42" t="s">
        <v>977</v>
      </c>
      <c r="C138" s="43">
        <v>44</v>
      </c>
      <c r="D138" s="43">
        <v>84188653</v>
      </c>
      <c r="E138" s="44" t="s">
        <v>25</v>
      </c>
      <c r="F138" s="47" t="s">
        <v>29</v>
      </c>
      <c r="G138" s="44" t="s">
        <v>29</v>
      </c>
      <c r="H138" s="42" t="s">
        <v>1665</v>
      </c>
      <c r="I138" s="44" t="s">
        <v>25</v>
      </c>
      <c r="J138" s="44" t="s">
        <v>1628</v>
      </c>
      <c r="K138" s="44" t="s">
        <v>315</v>
      </c>
      <c r="L138" s="44" t="s">
        <v>29</v>
      </c>
      <c r="M138" s="44" t="s">
        <v>29</v>
      </c>
      <c r="N138" s="116"/>
      <c r="O138" s="116"/>
      <c r="P138" s="116">
        <v>72.900000000000006</v>
      </c>
      <c r="Q138" s="116">
        <v>161.5</v>
      </c>
      <c r="R138" s="116">
        <f>(P138)/((Q138/100)*(Q138/100))</f>
        <v>27.950042653528744</v>
      </c>
      <c r="S138" s="45" t="str">
        <f>+IF(R138&lt;18.5,"Bajo peso",IF(R138&lt;=24.9,"Peso Normal",IF(R138&lt;=29.9,"Sobrepeso",IF(R138&lt;=34.9,"Obesidad Grado I",IF(R138&lt;=39.9,"Obesidad Grado II",IF(R138&gt;=40,"Obesidad Grado 3","Nunca se da el caso"))))))</f>
        <v>Sobrepeso</v>
      </c>
      <c r="T138" s="44">
        <v>15</v>
      </c>
      <c r="U138" s="45" t="str">
        <f>+IF(T138&gt;14,"Riesgo","No riesgo")</f>
        <v>Riesgo</v>
      </c>
      <c r="V138" s="45"/>
      <c r="W138" s="44" t="s">
        <v>304</v>
      </c>
      <c r="X138" s="44"/>
      <c r="Y138" s="44"/>
      <c r="Z138" s="48"/>
      <c r="AA138" s="45"/>
      <c r="AB138" s="45"/>
    </row>
    <row r="139" spans="1:54" s="45" customFormat="1" x14ac:dyDescent="0.25">
      <c r="A139" s="42" t="s">
        <v>1409</v>
      </c>
      <c r="B139" s="42" t="s">
        <v>389</v>
      </c>
      <c r="C139" s="43">
        <v>27</v>
      </c>
      <c r="D139" s="46">
        <v>86549541</v>
      </c>
      <c r="E139" s="42" t="s">
        <v>25</v>
      </c>
      <c r="F139" s="42" t="s">
        <v>1410</v>
      </c>
      <c r="G139" s="42" t="s">
        <v>1411</v>
      </c>
      <c r="H139" s="42" t="s">
        <v>1676</v>
      </c>
      <c r="I139" s="42" t="s">
        <v>25</v>
      </c>
      <c r="J139" s="42" t="s">
        <v>315</v>
      </c>
      <c r="K139" s="42" t="s">
        <v>315</v>
      </c>
      <c r="L139" s="42" t="s">
        <v>29</v>
      </c>
      <c r="M139" s="42" t="s">
        <v>29</v>
      </c>
      <c r="N139" s="116"/>
      <c r="O139" s="116"/>
      <c r="P139" s="116">
        <v>66.5</v>
      </c>
      <c r="Q139" s="116">
        <v>162</v>
      </c>
      <c r="R139" s="116">
        <f>(P139)/((Q139/100)*(Q139/100))</f>
        <v>25.339125133363812</v>
      </c>
      <c r="S139" s="42" t="str">
        <f>+IF(R139&lt;18.5,"Bajo peso",IF(R139&lt;=24.9,"Peso Normal",IF(R139&lt;=29.9,"Sobrepeso",IF(R139&lt;=34.9,"Obesidad Grado I",IF(R139&lt;=39.9,"Obesidad Grado II",IF(R139&gt;=40,"Obesidad Grado 3","Nunca se da el caso"))))))</f>
        <v>Sobrepeso</v>
      </c>
      <c r="T139" s="44">
        <v>18</v>
      </c>
      <c r="U139" s="42" t="str">
        <f>+IF(T139&gt;14,"Riesgo","No riesgo")</f>
        <v>Riesgo</v>
      </c>
      <c r="V139" s="42"/>
      <c r="W139" s="42" t="s">
        <v>128</v>
      </c>
      <c r="X139" s="42"/>
      <c r="Y139" s="42"/>
      <c r="Z139" s="42" t="s">
        <v>1378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s="45" customFormat="1" x14ac:dyDescent="0.25">
      <c r="A140" s="42" t="s">
        <v>110</v>
      </c>
      <c r="B140" s="42" t="s">
        <v>1413</v>
      </c>
      <c r="C140" s="44">
        <v>54</v>
      </c>
      <c r="D140" s="43">
        <v>83102587</v>
      </c>
      <c r="E140" s="44" t="s">
        <v>25</v>
      </c>
      <c r="F140" s="42" t="s">
        <v>1414</v>
      </c>
      <c r="G140" s="44" t="s">
        <v>29</v>
      </c>
      <c r="H140" s="42" t="s">
        <v>1677</v>
      </c>
      <c r="I140" s="44" t="s">
        <v>25</v>
      </c>
      <c r="J140" s="44" t="s">
        <v>315</v>
      </c>
      <c r="K140" s="42" t="s">
        <v>315</v>
      </c>
      <c r="L140" s="44" t="s">
        <v>29</v>
      </c>
      <c r="M140" s="44" t="s">
        <v>29</v>
      </c>
      <c r="N140" s="116"/>
      <c r="O140" s="116"/>
      <c r="P140" s="116">
        <v>99.6</v>
      </c>
      <c r="Q140" s="116">
        <v>158.30000000000001</v>
      </c>
      <c r="R140" s="116">
        <f>(P140)/((Q140/100)*(Q140/100))</f>
        <v>39.746373442718323</v>
      </c>
      <c r="S140" s="45" t="str">
        <f>+IF(R140&lt;18.5,"Bajo peso",IF(R140&lt;=24.9,"Peso Normal",IF(R140&lt;=29.9,"Sobrepeso",IF(R140&lt;=34.9,"Obesidad Grado I",IF(R140&lt;=39.9,"Obesidad Grado II",IF(R140&gt;=40,"Obesidad Grado 3","Nunca se da el caso"))))))</f>
        <v>Obesidad Grado II</v>
      </c>
      <c r="T140" s="44">
        <v>18</v>
      </c>
      <c r="U140" s="45" t="str">
        <f>+IF(T140&gt;14,"Riesgo","No riesgo")</f>
        <v>Riesgo</v>
      </c>
      <c r="V140" s="45" t="s">
        <v>1614</v>
      </c>
      <c r="W140" s="44" t="s">
        <v>1615</v>
      </c>
      <c r="X140" s="44" t="s">
        <v>1397</v>
      </c>
      <c r="Y140" s="44"/>
      <c r="Z140" s="48" t="s">
        <v>1378</v>
      </c>
    </row>
    <row r="141" spans="1:54" s="45" customFormat="1" x14ac:dyDescent="0.25">
      <c r="A141" s="42" t="s">
        <v>1006</v>
      </c>
      <c r="B141" s="42" t="s">
        <v>64</v>
      </c>
      <c r="C141" s="44">
        <v>30</v>
      </c>
      <c r="D141" s="43">
        <v>72282018</v>
      </c>
      <c r="E141" s="44" t="s">
        <v>25</v>
      </c>
      <c r="F141" s="47" t="s">
        <v>29</v>
      </c>
      <c r="G141" s="42" t="s">
        <v>29</v>
      </c>
      <c r="H141" s="42" t="s">
        <v>1047</v>
      </c>
      <c r="I141" s="44" t="s">
        <v>25</v>
      </c>
      <c r="J141" s="44" t="s">
        <v>473</v>
      </c>
      <c r="K141" s="44" t="s">
        <v>315</v>
      </c>
      <c r="L141" s="42" t="s">
        <v>29</v>
      </c>
      <c r="M141" s="42" t="s">
        <v>29</v>
      </c>
      <c r="N141" s="116"/>
      <c r="O141" s="116"/>
      <c r="P141" s="116">
        <v>98.5</v>
      </c>
      <c r="Q141" s="116">
        <v>164.4</v>
      </c>
      <c r="R141" s="116">
        <f>(P141)/((Q141/100)*(Q141/100))</f>
        <v>36.444551003131636</v>
      </c>
      <c r="S141" s="45" t="str">
        <f>+IF(R141&lt;18.5,"Bajo peso",IF(R141&lt;=24.9,"Peso Normal",IF(R141&lt;=29.9,"Sobrepeso",IF(R141&lt;=34.9,"Obesidad Grado I",IF(R141&lt;=39.9,"Obesidad Grado II",IF(R141&gt;=40,"Obesidad Grado 3","Nunca se da el caso"))))))</f>
        <v>Obesidad Grado II</v>
      </c>
      <c r="T141" s="44">
        <v>27</v>
      </c>
      <c r="U141" s="45" t="str">
        <f>+IF(T141&gt;14,"Riesgo","No riesgo")</f>
        <v>Riesgo</v>
      </c>
      <c r="W141" s="45" t="s">
        <v>304</v>
      </c>
      <c r="Z141" s="45">
        <v>42747</v>
      </c>
    </row>
    <row r="142" spans="1:54" s="45" customFormat="1" x14ac:dyDescent="0.25">
      <c r="A142" s="42" t="s">
        <v>858</v>
      </c>
      <c r="B142" s="42" t="s">
        <v>860</v>
      </c>
      <c r="C142" s="43">
        <v>44</v>
      </c>
      <c r="D142" s="43">
        <v>89130326</v>
      </c>
      <c r="E142" s="44" t="s">
        <v>25</v>
      </c>
      <c r="F142" s="42" t="s">
        <v>859</v>
      </c>
      <c r="G142" s="44" t="s">
        <v>861</v>
      </c>
      <c r="H142" s="42" t="s">
        <v>1666</v>
      </c>
      <c r="I142" s="44" t="s">
        <v>25</v>
      </c>
      <c r="J142" s="44" t="s">
        <v>315</v>
      </c>
      <c r="K142" s="44" t="s">
        <v>315</v>
      </c>
      <c r="L142" s="44" t="s">
        <v>29</v>
      </c>
      <c r="M142" s="44" t="s">
        <v>29</v>
      </c>
      <c r="N142" s="116"/>
      <c r="O142" s="116"/>
      <c r="P142" s="116">
        <v>110.4</v>
      </c>
      <c r="Q142" s="116">
        <v>169</v>
      </c>
      <c r="R142" s="116">
        <v>38.654108749693648</v>
      </c>
      <c r="S142" s="45" t="s">
        <v>798</v>
      </c>
      <c r="T142" s="44">
        <v>19</v>
      </c>
      <c r="U142" s="45" t="s">
        <v>797</v>
      </c>
      <c r="W142" s="44" t="s">
        <v>240</v>
      </c>
      <c r="X142" s="44"/>
      <c r="Y142" s="44"/>
      <c r="Z142" s="48">
        <v>42856</v>
      </c>
    </row>
    <row r="144" spans="1:54" x14ac:dyDescent="0.25">
      <c r="A144" s="51" t="s">
        <v>1679</v>
      </c>
      <c r="B144" s="59">
        <f>COUNTA(A145:A151)</f>
        <v>7</v>
      </c>
    </row>
    <row r="145" spans="1:54" s="45" customFormat="1" x14ac:dyDescent="0.25">
      <c r="A145" s="42" t="s">
        <v>400</v>
      </c>
      <c r="B145" s="42" t="s">
        <v>410</v>
      </c>
      <c r="C145" s="44">
        <v>51</v>
      </c>
      <c r="D145" s="43">
        <v>87877685</v>
      </c>
      <c r="E145" s="44" t="s">
        <v>25</v>
      </c>
      <c r="F145" s="47" t="s">
        <v>29</v>
      </c>
      <c r="G145" s="42" t="s">
        <v>29</v>
      </c>
      <c r="H145" s="42" t="s">
        <v>502</v>
      </c>
      <c r="I145" s="44" t="s">
        <v>29</v>
      </c>
      <c r="J145" s="44" t="s">
        <v>337</v>
      </c>
      <c r="K145" s="44" t="s">
        <v>337</v>
      </c>
      <c r="L145" s="42" t="s">
        <v>29</v>
      </c>
      <c r="M145" s="42" t="s">
        <v>29</v>
      </c>
      <c r="N145" s="116"/>
      <c r="O145" s="116"/>
      <c r="P145" s="116">
        <v>67</v>
      </c>
      <c r="Q145" s="116">
        <v>160.6</v>
      </c>
      <c r="R145" s="116">
        <v>25.976684568608693</v>
      </c>
      <c r="S145" s="45" t="s">
        <v>796</v>
      </c>
      <c r="T145" s="44">
        <v>27</v>
      </c>
      <c r="U145" s="45" t="s">
        <v>797</v>
      </c>
    </row>
    <row r="146" spans="1:54" s="42" customFormat="1" x14ac:dyDescent="0.25">
      <c r="A146" s="42" t="s">
        <v>1001</v>
      </c>
      <c r="B146" s="42" t="s">
        <v>997</v>
      </c>
      <c r="C146" s="43">
        <v>48</v>
      </c>
      <c r="D146" s="43">
        <v>70173963</v>
      </c>
      <c r="E146" s="44" t="s">
        <v>25</v>
      </c>
      <c r="F146" s="42" t="s">
        <v>29</v>
      </c>
      <c r="G146" s="44" t="s">
        <v>1000</v>
      </c>
      <c r="H146" s="42" t="s">
        <v>1002</v>
      </c>
      <c r="I146" s="44" t="s">
        <v>25</v>
      </c>
      <c r="J146" s="44" t="s">
        <v>996</v>
      </c>
      <c r="K146" s="44" t="s">
        <v>996</v>
      </c>
      <c r="L146" s="44" t="s">
        <v>29</v>
      </c>
      <c r="M146" s="44" t="s">
        <v>29</v>
      </c>
      <c r="N146" s="116"/>
      <c r="O146" s="116"/>
      <c r="P146" s="116">
        <v>111</v>
      </c>
      <c r="Q146" s="116">
        <v>163</v>
      </c>
      <c r="R146" s="116">
        <f>(P146)/((Q146/100)*(Q146/100))</f>
        <v>41.778011968835862</v>
      </c>
      <c r="S146" s="45" t="str">
        <f>+IF(R146&lt;18.5,"Bajo peso",IF(R146&lt;=24.9,"Peso Normal",IF(R146&lt;=29.9,"Sobrepeso",IF(R146&lt;=34.9,"Obesidad Grado I",IF(R146&lt;=39.9,"Obesidad Grado II",IF(R146&gt;=40,"Obesidad Grado 3","Nunca se da el caso"))))))</f>
        <v>Obesidad Grado 3</v>
      </c>
      <c r="T146" s="44">
        <v>24</v>
      </c>
      <c r="U146" s="45" t="str">
        <f>+IF(T146&gt;14,"Riesgo","No riesgo")</f>
        <v>Riesgo</v>
      </c>
      <c r="V146" s="45"/>
      <c r="W146" s="44" t="s">
        <v>240</v>
      </c>
      <c r="X146" s="44"/>
      <c r="Y146" s="44"/>
      <c r="Z146" s="48">
        <v>42747</v>
      </c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</row>
    <row r="147" spans="1:54" s="42" customFormat="1" x14ac:dyDescent="0.25">
      <c r="A147" s="42" t="s">
        <v>993</v>
      </c>
      <c r="B147" s="42" t="s">
        <v>994</v>
      </c>
      <c r="C147" s="43">
        <v>37</v>
      </c>
      <c r="D147" s="46">
        <v>62941175</v>
      </c>
      <c r="E147" s="42" t="s">
        <v>25</v>
      </c>
      <c r="F147" s="42" t="s">
        <v>29</v>
      </c>
      <c r="G147" s="42" t="s">
        <v>29</v>
      </c>
      <c r="H147" s="42" t="s">
        <v>995</v>
      </c>
      <c r="I147" s="42" t="s">
        <v>29</v>
      </c>
      <c r="J147" s="42" t="s">
        <v>996</v>
      </c>
      <c r="K147" s="42" t="s">
        <v>996</v>
      </c>
      <c r="L147" s="42" t="s">
        <v>29</v>
      </c>
      <c r="M147" s="42" t="s">
        <v>29</v>
      </c>
      <c r="N147" s="116"/>
      <c r="O147" s="116"/>
      <c r="P147" s="116">
        <v>91.5</v>
      </c>
      <c r="Q147" s="116">
        <v>154</v>
      </c>
      <c r="R147" s="116">
        <f>(P147)/((Q147/100)*(Q147/100))</f>
        <v>38.581548321808064</v>
      </c>
      <c r="S147" s="42" t="str">
        <f>+IF(R147&lt;18.5,"Bajo peso",IF(R147&lt;=24.9,"Peso Normal",IF(R147&lt;=29.9,"Sobrepeso",IF(R147&lt;=34.9,"Obesidad Grado I",IF(R147&lt;=39.9,"Obesidad Grado II",IF(R147&gt;=40,"Obesidad Grado 3","Nunca se da el caso"))))))</f>
        <v>Obesidad Grado II</v>
      </c>
      <c r="T147" s="44">
        <v>39</v>
      </c>
      <c r="U147" s="42" t="str">
        <f>+IF(T147&gt;14,"Riesgo","No riesgo")</f>
        <v>Riesgo</v>
      </c>
      <c r="W147" s="42" t="s">
        <v>128</v>
      </c>
      <c r="Z147" s="42">
        <v>42747</v>
      </c>
    </row>
    <row r="148" spans="1:54" s="45" customFormat="1" x14ac:dyDescent="0.25">
      <c r="A148" s="42" t="s">
        <v>464</v>
      </c>
      <c r="B148" s="42" t="s">
        <v>465</v>
      </c>
      <c r="C148" s="43">
        <v>37</v>
      </c>
      <c r="D148" s="43">
        <v>62299115</v>
      </c>
      <c r="E148" s="44" t="s">
        <v>25</v>
      </c>
      <c r="F148" s="42" t="s">
        <v>29</v>
      </c>
      <c r="G148" s="44" t="s">
        <v>586</v>
      </c>
      <c r="H148" s="42" t="s">
        <v>1667</v>
      </c>
      <c r="I148" s="44" t="s">
        <v>25</v>
      </c>
      <c r="J148" s="44" t="s">
        <v>337</v>
      </c>
      <c r="K148" s="44" t="s">
        <v>337</v>
      </c>
      <c r="L148" s="44" t="s">
        <v>29</v>
      </c>
      <c r="M148" s="44" t="s">
        <v>29</v>
      </c>
      <c r="N148" s="116"/>
      <c r="O148" s="116"/>
      <c r="P148" s="116">
        <v>99.8</v>
      </c>
      <c r="Q148" s="116">
        <v>162.19999999999999</v>
      </c>
      <c r="R148" s="116">
        <v>37.934017615371872</v>
      </c>
      <c r="S148" s="45" t="s">
        <v>798</v>
      </c>
      <c r="T148" s="44">
        <v>22</v>
      </c>
      <c r="U148" s="45" t="s">
        <v>797</v>
      </c>
      <c r="V148" s="45" t="s">
        <v>1616</v>
      </c>
      <c r="W148" s="44" t="s">
        <v>1595</v>
      </c>
      <c r="X148" s="44"/>
      <c r="Y148" s="44"/>
      <c r="Z148" s="48" t="s">
        <v>443</v>
      </c>
    </row>
    <row r="149" spans="1:54" s="45" customFormat="1" x14ac:dyDescent="0.25">
      <c r="A149" s="42" t="s">
        <v>1151</v>
      </c>
      <c r="B149" s="42" t="s">
        <v>474</v>
      </c>
      <c r="C149" s="43">
        <v>41</v>
      </c>
      <c r="D149" s="43">
        <v>89765745</v>
      </c>
      <c r="E149" s="44" t="s">
        <v>25</v>
      </c>
      <c r="F149" s="47" t="s">
        <v>29</v>
      </c>
      <c r="G149" s="44" t="s">
        <v>1152</v>
      </c>
      <c r="H149" s="42" t="s">
        <v>1153</v>
      </c>
      <c r="I149" s="44" t="s">
        <v>25</v>
      </c>
      <c r="J149" s="44" t="s">
        <v>996</v>
      </c>
      <c r="K149" s="44" t="s">
        <v>996</v>
      </c>
      <c r="L149" s="44" t="s">
        <v>29</v>
      </c>
      <c r="M149" s="44" t="s">
        <v>29</v>
      </c>
      <c r="N149" s="116"/>
      <c r="O149" s="116"/>
      <c r="P149" s="116">
        <v>97</v>
      </c>
      <c r="Q149" s="116">
        <v>147.5</v>
      </c>
      <c r="R149" s="116">
        <f>(P149)/((Q149/100)*(Q149/100))</f>
        <v>44.584889399597813</v>
      </c>
      <c r="S149" s="45" t="str">
        <f>+IF(R149&lt;18.5,"Bajo peso",IF(R149&lt;=24.9,"Peso Normal",IF(R149&lt;=29.9,"Sobrepeso",IF(R149&lt;=34.9,"Obesidad Grado I",IF(R149&lt;=39.9,"Obesidad Grado II",IF(R149&gt;=40,"Obesidad Grado 3","Nunca se da el caso"))))))</f>
        <v>Obesidad Grado 3</v>
      </c>
      <c r="T149" s="44">
        <v>34</v>
      </c>
      <c r="U149" s="45" t="str">
        <f>+IF(T149&gt;14,"Riesgo","No riesgo")</f>
        <v>Riesgo</v>
      </c>
      <c r="W149" s="44" t="s">
        <v>240</v>
      </c>
      <c r="X149" s="44"/>
      <c r="Y149" s="44"/>
      <c r="Z149" s="48">
        <v>42751</v>
      </c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s="45" customFormat="1" x14ac:dyDescent="0.25">
      <c r="A150" s="42" t="s">
        <v>370</v>
      </c>
      <c r="B150" s="42" t="s">
        <v>171</v>
      </c>
      <c r="C150" s="43">
        <v>48</v>
      </c>
      <c r="D150" s="43">
        <v>87892991</v>
      </c>
      <c r="E150" s="44" t="s">
        <v>25</v>
      </c>
      <c r="F150" s="47" t="s">
        <v>83</v>
      </c>
      <c r="G150" s="44" t="s">
        <v>801</v>
      </c>
      <c r="H150" s="42" t="s">
        <v>1656</v>
      </c>
      <c r="I150" s="44" t="s">
        <v>25</v>
      </c>
      <c r="J150" s="44" t="s">
        <v>50</v>
      </c>
      <c r="K150" s="44" t="s">
        <v>50</v>
      </c>
      <c r="L150" s="44" t="s">
        <v>29</v>
      </c>
      <c r="M150" s="44" t="s">
        <v>29</v>
      </c>
      <c r="N150" s="116">
        <v>85</v>
      </c>
      <c r="O150" s="116">
        <v>158</v>
      </c>
      <c r="P150" s="116">
        <v>78.900000000000006</v>
      </c>
      <c r="Q150" s="116">
        <v>156.84</v>
      </c>
      <c r="R150" s="116">
        <v>32.074754129325804</v>
      </c>
      <c r="S150" s="45" t="s">
        <v>800</v>
      </c>
      <c r="T150" s="44">
        <v>19</v>
      </c>
      <c r="U150" s="45" t="s">
        <v>797</v>
      </c>
      <c r="W150" s="44" t="s">
        <v>128</v>
      </c>
      <c r="X150" s="44"/>
      <c r="Y150" s="44"/>
      <c r="Z150" s="48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s="42" customFormat="1" x14ac:dyDescent="0.25">
      <c r="A151" s="42" t="s">
        <v>1272</v>
      </c>
      <c r="B151" s="42" t="s">
        <v>1035</v>
      </c>
      <c r="C151" s="44">
        <v>52</v>
      </c>
      <c r="D151" s="43">
        <v>24438976</v>
      </c>
      <c r="E151" s="44" t="s">
        <v>25</v>
      </c>
      <c r="F151" s="42" t="s">
        <v>29</v>
      </c>
      <c r="G151" s="44" t="s">
        <v>29</v>
      </c>
      <c r="H151" s="42" t="s">
        <v>1680</v>
      </c>
      <c r="I151" s="44" t="s">
        <v>25</v>
      </c>
      <c r="J151" s="44" t="s">
        <v>996</v>
      </c>
      <c r="K151" s="42" t="s">
        <v>996</v>
      </c>
      <c r="L151" s="44" t="s">
        <v>29</v>
      </c>
      <c r="M151" s="44" t="s">
        <v>29</v>
      </c>
      <c r="N151" s="116"/>
      <c r="O151" s="116"/>
      <c r="P151" s="116">
        <v>125.7</v>
      </c>
      <c r="Q151" s="116">
        <v>156.19999999999999</v>
      </c>
      <c r="R151" s="116">
        <f>(P151)/((Q151/100)*(Q151/100))</f>
        <v>51.519687324271565</v>
      </c>
      <c r="S151" s="45" t="str">
        <f>+IF(R151&lt;18.5,"Bajo peso",IF(R151&lt;=24.9,"Peso Normal",IF(R151&lt;=29.9,"Sobrepeso",IF(R151&lt;=34.9,"Obesidad Grado I",IF(R151&lt;=39.9,"Obesidad Grado II",IF(R151&gt;=40,"Obesidad Grado 3","Nunca se da el caso"))))))</f>
        <v>Obesidad Grado 3</v>
      </c>
      <c r="T151" s="44">
        <v>16</v>
      </c>
      <c r="U151" s="45" t="str">
        <f>+IF(T151&gt;14,"Riesgo","No riesgo")</f>
        <v>Riesgo</v>
      </c>
      <c r="V151" s="45"/>
      <c r="W151" s="44" t="s">
        <v>304</v>
      </c>
      <c r="X151" s="44"/>
      <c r="Y151" s="44"/>
      <c r="Z151" s="48">
        <v>42751</v>
      </c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</row>
    <row r="153" spans="1:54" x14ac:dyDescent="0.25">
      <c r="A153" s="51" t="s">
        <v>1803</v>
      </c>
      <c r="B153" s="59">
        <f>COUNTA(A154:A160)</f>
        <v>7</v>
      </c>
    </row>
    <row r="154" spans="1:54" s="45" customFormat="1" x14ac:dyDescent="0.25">
      <c r="A154" s="42" t="s">
        <v>1224</v>
      </c>
      <c r="B154" s="42" t="s">
        <v>1225</v>
      </c>
      <c r="C154" s="43">
        <v>39</v>
      </c>
      <c r="D154" s="43">
        <v>86589335</v>
      </c>
      <c r="E154" s="44" t="s">
        <v>25</v>
      </c>
      <c r="F154" s="42" t="s">
        <v>1226</v>
      </c>
      <c r="G154" s="44" t="s">
        <v>1424</v>
      </c>
      <c r="H154" s="42" t="s">
        <v>1227</v>
      </c>
      <c r="I154" s="44" t="s">
        <v>25</v>
      </c>
      <c r="J154" s="44" t="s">
        <v>749</v>
      </c>
      <c r="K154" s="44" t="s">
        <v>689</v>
      </c>
      <c r="L154" s="44" t="s">
        <v>29</v>
      </c>
      <c r="M154" s="44" t="s">
        <v>29</v>
      </c>
      <c r="N154" s="116"/>
      <c r="O154" s="116"/>
      <c r="P154" s="116">
        <v>67.900000000000006</v>
      </c>
      <c r="Q154" s="116">
        <v>155.4</v>
      </c>
      <c r="R154" s="116">
        <f>(P154)/((Q154/100)*(Q154/100))</f>
        <v>28.116920008811899</v>
      </c>
      <c r="S154" s="45" t="str">
        <f>+IF(R154&lt;18.5,"Bajo peso",IF(R154&lt;=24.9,"Peso Normal",IF(R154&lt;=29.9,"Sobrepeso",IF(R154&lt;=34.9,"Obesidad Grado I",IF(R154&lt;=39.9,"Obesidad Grado II",IF(R154&gt;=40,"Obesidad Grado 3","Nunca se da el caso"))))))</f>
        <v>Sobrepeso</v>
      </c>
      <c r="T154" s="44">
        <v>24</v>
      </c>
      <c r="U154" s="45" t="str">
        <f>+IF(T154&gt;14,"Riesgo","No riesgo")</f>
        <v>Riesgo</v>
      </c>
      <c r="W154" s="44" t="s">
        <v>304</v>
      </c>
      <c r="X154" s="44"/>
      <c r="Y154" s="44"/>
      <c r="Z154" s="48">
        <v>42751</v>
      </c>
    </row>
    <row r="155" spans="1:54" s="42" customFormat="1" x14ac:dyDescent="0.25">
      <c r="A155" s="42" t="s">
        <v>398</v>
      </c>
      <c r="B155" s="42" t="s">
        <v>154</v>
      </c>
      <c r="C155" s="43">
        <v>31</v>
      </c>
      <c r="D155" s="46">
        <v>62338435</v>
      </c>
      <c r="E155" s="42" t="s">
        <v>25</v>
      </c>
      <c r="F155" s="42" t="s">
        <v>29</v>
      </c>
      <c r="G155" s="42" t="s">
        <v>498</v>
      </c>
      <c r="H155" s="42" t="s">
        <v>499</v>
      </c>
      <c r="I155" s="42" t="s">
        <v>25</v>
      </c>
      <c r="J155" s="42" t="s">
        <v>689</v>
      </c>
      <c r="K155" s="42" t="s">
        <v>689</v>
      </c>
      <c r="L155" s="42" t="s">
        <v>29</v>
      </c>
      <c r="M155" s="42" t="s">
        <v>29</v>
      </c>
      <c r="N155" s="116"/>
      <c r="O155" s="116"/>
      <c r="P155" s="116">
        <v>91.2</v>
      </c>
      <c r="Q155" s="116">
        <v>157</v>
      </c>
      <c r="R155" s="116">
        <v>36.99947259523713</v>
      </c>
      <c r="S155" s="42" t="s">
        <v>798</v>
      </c>
      <c r="T155" s="44">
        <v>19</v>
      </c>
      <c r="U155" s="42" t="s">
        <v>797</v>
      </c>
      <c r="V155" s="42" t="s">
        <v>1598</v>
      </c>
      <c r="W155" s="42" t="s">
        <v>128</v>
      </c>
    </row>
    <row r="156" spans="1:54" s="42" customFormat="1" x14ac:dyDescent="0.25">
      <c r="A156" s="42" t="s">
        <v>712</v>
      </c>
      <c r="B156" s="42" t="s">
        <v>436</v>
      </c>
      <c r="C156" s="43">
        <v>47</v>
      </c>
      <c r="D156" s="43" t="s">
        <v>687</v>
      </c>
      <c r="E156" s="44" t="s">
        <v>25</v>
      </c>
      <c r="F156" s="47" t="s">
        <v>29</v>
      </c>
      <c r="G156" s="44" t="s">
        <v>29</v>
      </c>
      <c r="H156" s="42" t="s">
        <v>1682</v>
      </c>
      <c r="I156" s="44" t="s">
        <v>25</v>
      </c>
      <c r="J156" s="44" t="s">
        <v>749</v>
      </c>
      <c r="K156" s="44" t="s">
        <v>689</v>
      </c>
      <c r="L156" s="44" t="s">
        <v>29</v>
      </c>
      <c r="M156" s="44" t="s">
        <v>29</v>
      </c>
      <c r="N156" s="116"/>
      <c r="O156" s="116"/>
      <c r="P156" s="116">
        <v>74.5</v>
      </c>
      <c r="Q156" s="116">
        <v>142.5</v>
      </c>
      <c r="R156" s="116">
        <v>36.688211757463833</v>
      </c>
      <c r="S156" s="45" t="s">
        <v>798</v>
      </c>
      <c r="T156" s="44">
        <v>16</v>
      </c>
      <c r="U156" s="45" t="s">
        <v>797</v>
      </c>
      <c r="V156" s="45"/>
      <c r="W156" s="44" t="s">
        <v>1595</v>
      </c>
      <c r="X156" s="44"/>
      <c r="Y156" s="44"/>
      <c r="Z156" s="48" t="s">
        <v>686</v>
      </c>
      <c r="AA156" s="45"/>
      <c r="AB156" s="45"/>
    </row>
    <row r="157" spans="1:54" s="45" customFormat="1" x14ac:dyDescent="0.25">
      <c r="A157" s="42" t="s">
        <v>1192</v>
      </c>
      <c r="B157" s="42" t="s">
        <v>945</v>
      </c>
      <c r="C157" s="44">
        <v>41</v>
      </c>
      <c r="D157" s="43">
        <v>61644536</v>
      </c>
      <c r="E157" s="44" t="s">
        <v>25</v>
      </c>
      <c r="F157" s="42" t="s">
        <v>29</v>
      </c>
      <c r="G157" s="44" t="s">
        <v>29</v>
      </c>
      <c r="H157" s="42" t="s">
        <v>1193</v>
      </c>
      <c r="I157" s="44" t="s">
        <v>29</v>
      </c>
      <c r="J157" s="44" t="s">
        <v>749</v>
      </c>
      <c r="K157" s="42" t="s">
        <v>689</v>
      </c>
      <c r="L157" s="44" t="s">
        <v>29</v>
      </c>
      <c r="M157" s="44" t="s">
        <v>29</v>
      </c>
      <c r="N157" s="116"/>
      <c r="O157" s="116"/>
      <c r="P157" s="116">
        <v>100.1</v>
      </c>
      <c r="Q157" s="116">
        <v>154.5</v>
      </c>
      <c r="R157" s="116">
        <f>(P157)/((Q157/100)*(Q157/100))</f>
        <v>41.9350446685728</v>
      </c>
      <c r="S157" s="45" t="str">
        <f>+IF(R157&lt;18.5,"Bajo peso",IF(R157&lt;=24.9,"Peso Normal",IF(R157&lt;=29.9,"Sobrepeso",IF(R157&lt;=34.9,"Obesidad Grado I",IF(R157&lt;=39.9,"Obesidad Grado II",IF(R157&gt;=40,"Obesidad Grado 3","Nunca se da el caso"))))))</f>
        <v>Obesidad Grado 3</v>
      </c>
      <c r="T157" s="44">
        <v>24</v>
      </c>
      <c r="U157" s="45" t="str">
        <f>+IF(T157&gt;14,"Riesgo","No riesgo")</f>
        <v>Riesgo</v>
      </c>
      <c r="W157" s="44" t="s">
        <v>741</v>
      </c>
      <c r="X157" s="44"/>
      <c r="Y157" s="44"/>
      <c r="Z157" s="48">
        <v>42751</v>
      </c>
    </row>
    <row r="158" spans="1:54" s="45" customFormat="1" x14ac:dyDescent="0.25">
      <c r="A158" s="42" t="s">
        <v>420</v>
      </c>
      <c r="B158" s="42" t="s">
        <v>421</v>
      </c>
      <c r="C158" s="43">
        <v>19</v>
      </c>
      <c r="D158" s="43">
        <v>62484166</v>
      </c>
      <c r="E158" s="44" t="s">
        <v>25</v>
      </c>
      <c r="F158" s="42" t="s">
        <v>29</v>
      </c>
      <c r="G158" s="44" t="s">
        <v>29</v>
      </c>
      <c r="H158" s="42" t="s">
        <v>487</v>
      </c>
      <c r="I158" s="44" t="s">
        <v>29</v>
      </c>
      <c r="J158" s="44" t="s">
        <v>749</v>
      </c>
      <c r="K158" s="44" t="s">
        <v>689</v>
      </c>
      <c r="L158" s="44" t="s">
        <v>29</v>
      </c>
      <c r="M158" s="44" t="s">
        <v>29</v>
      </c>
      <c r="N158" s="116"/>
      <c r="O158" s="116"/>
      <c r="P158" s="116">
        <v>77.8</v>
      </c>
      <c r="Q158" s="116">
        <v>162.6</v>
      </c>
      <c r="R158" s="116">
        <v>29.426493526927892</v>
      </c>
      <c r="S158" s="45" t="s">
        <v>796</v>
      </c>
      <c r="T158" s="44">
        <v>16</v>
      </c>
      <c r="U158" s="45" t="s">
        <v>797</v>
      </c>
      <c r="W158" s="44" t="s">
        <v>140</v>
      </c>
      <c r="X158" s="44"/>
      <c r="Y158" s="44"/>
      <c r="Z158" s="48" t="s">
        <v>443</v>
      </c>
    </row>
    <row r="159" spans="1:54" s="42" customFormat="1" x14ac:dyDescent="0.25">
      <c r="A159" s="42" t="s">
        <v>488</v>
      </c>
      <c r="B159" s="42" t="s">
        <v>226</v>
      </c>
      <c r="C159" s="43">
        <v>56</v>
      </c>
      <c r="D159" s="46">
        <v>24306186</v>
      </c>
      <c r="E159" s="42">
        <v>85476281</v>
      </c>
      <c r="F159" s="42" t="s">
        <v>233</v>
      </c>
      <c r="G159" s="42" t="s">
        <v>629</v>
      </c>
      <c r="H159" s="42" t="s">
        <v>1427</v>
      </c>
      <c r="I159" s="42" t="s">
        <v>25</v>
      </c>
      <c r="J159" s="42" t="s">
        <v>749</v>
      </c>
      <c r="K159" s="42" t="s">
        <v>689</v>
      </c>
      <c r="L159" s="42" t="s">
        <v>29</v>
      </c>
      <c r="M159" s="42" t="s">
        <v>29</v>
      </c>
      <c r="N159" s="116"/>
      <c r="O159" s="116"/>
      <c r="P159" s="116">
        <v>55.5</v>
      </c>
      <c r="Q159" s="116">
        <v>148</v>
      </c>
      <c r="R159" s="116">
        <v>25.337837837837839</v>
      </c>
      <c r="S159" s="42" t="s">
        <v>796</v>
      </c>
      <c r="T159" s="44">
        <v>18</v>
      </c>
      <c r="U159" s="42" t="s">
        <v>797</v>
      </c>
      <c r="V159" s="42" t="s">
        <v>1602</v>
      </c>
      <c r="W159" s="42" t="s">
        <v>128</v>
      </c>
    </row>
    <row r="160" spans="1:54" s="42" customFormat="1" x14ac:dyDescent="0.25">
      <c r="A160" s="42" t="s">
        <v>56</v>
      </c>
      <c r="B160" s="42" t="s">
        <v>147</v>
      </c>
      <c r="C160" s="43">
        <v>54</v>
      </c>
      <c r="D160" s="43">
        <v>70037320</v>
      </c>
      <c r="E160" s="44" t="s">
        <v>25</v>
      </c>
      <c r="F160" s="47" t="s">
        <v>29</v>
      </c>
      <c r="G160" s="44" t="s">
        <v>57</v>
      </c>
      <c r="H160" s="42" t="s">
        <v>1681</v>
      </c>
      <c r="I160" s="44" t="s">
        <v>25</v>
      </c>
      <c r="J160" s="44" t="s">
        <v>749</v>
      </c>
      <c r="K160" s="44" t="s">
        <v>59</v>
      </c>
      <c r="L160" s="44" t="s">
        <v>29</v>
      </c>
      <c r="M160" s="44" t="s">
        <v>29</v>
      </c>
      <c r="N160" s="116">
        <v>103</v>
      </c>
      <c r="O160" s="116">
        <v>165</v>
      </c>
      <c r="P160" s="116">
        <v>99.6</v>
      </c>
      <c r="Q160" s="116">
        <v>160</v>
      </c>
      <c r="R160" s="116">
        <v>38.906249999999993</v>
      </c>
      <c r="S160" s="45" t="s">
        <v>798</v>
      </c>
      <c r="T160" s="44">
        <v>18</v>
      </c>
      <c r="U160" s="45" t="s">
        <v>797</v>
      </c>
      <c r="V160" s="45"/>
      <c r="W160" s="44"/>
      <c r="X160" s="44"/>
      <c r="Y160" s="44"/>
      <c r="Z160" s="48"/>
      <c r="AA160" s="45" t="s">
        <v>60</v>
      </c>
      <c r="AB160" s="45"/>
    </row>
    <row r="162" spans="1:54" x14ac:dyDescent="0.25">
      <c r="A162" s="51" t="s">
        <v>1802</v>
      </c>
      <c r="B162" s="59">
        <f>COUNTA(A163:A171)</f>
        <v>9</v>
      </c>
    </row>
    <row r="163" spans="1:54" s="45" customFormat="1" x14ac:dyDescent="0.25">
      <c r="A163" s="42" t="s">
        <v>394</v>
      </c>
      <c r="B163" s="42" t="s">
        <v>983</v>
      </c>
      <c r="C163" s="43">
        <v>35</v>
      </c>
      <c r="D163" s="43">
        <v>60090080</v>
      </c>
      <c r="E163" s="44" t="s">
        <v>25</v>
      </c>
      <c r="F163" s="42" t="s">
        <v>29</v>
      </c>
      <c r="G163" s="44" t="s">
        <v>984</v>
      </c>
      <c r="H163" s="42" t="s">
        <v>985</v>
      </c>
      <c r="I163" s="44" t="s">
        <v>29</v>
      </c>
      <c r="J163" s="44" t="s">
        <v>158</v>
      </c>
      <c r="K163" s="44" t="s">
        <v>158</v>
      </c>
      <c r="L163" s="44" t="s">
        <v>29</v>
      </c>
      <c r="M163" s="44" t="s">
        <v>29</v>
      </c>
      <c r="N163" s="116"/>
      <c r="O163" s="116"/>
      <c r="P163" s="116">
        <v>89.1</v>
      </c>
      <c r="Q163" s="116">
        <v>168</v>
      </c>
      <c r="R163" s="116">
        <f t="shared" ref="R163:R171" si="3">(P163)/((Q163/100)*(Q163/100))</f>
        <v>31.56887755102041</v>
      </c>
      <c r="S163" s="45" t="str">
        <f>+IF(R163&lt;18.5,"Bajo peso",IF(R163&lt;=24.9,"Peso Normal",IF(R163&lt;=29.9,"Sobrepeso",IF(R163&lt;=34.9,"Obesidad Grado I",IF(R163&lt;=39.9,"Obesidad Grado II",IF(R163&gt;=40,"Obesidad Grado 3","Nunca se da el caso"))))))</f>
        <v>Obesidad Grado I</v>
      </c>
      <c r="T163" s="44">
        <v>15</v>
      </c>
      <c r="U163" s="45" t="str">
        <f t="shared" ref="U163:U171" si="4">+IF(T163&gt;14,"Riesgo","No riesgo")</f>
        <v>Riesgo</v>
      </c>
      <c r="W163" s="44" t="s">
        <v>128</v>
      </c>
      <c r="X163" s="44"/>
      <c r="Y163" s="44"/>
      <c r="Z163" s="48">
        <v>42744</v>
      </c>
    </row>
    <row r="164" spans="1:54" s="42" customFormat="1" x14ac:dyDescent="0.25">
      <c r="A164" s="42" t="s">
        <v>1405</v>
      </c>
      <c r="B164" s="42" t="s">
        <v>1416</v>
      </c>
      <c r="C164" s="44">
        <v>55</v>
      </c>
      <c r="D164" s="43">
        <v>60668409</v>
      </c>
      <c r="E164" s="44" t="s">
        <v>25</v>
      </c>
      <c r="F164" s="47" t="s">
        <v>1417</v>
      </c>
      <c r="G164" s="42" t="s">
        <v>1418</v>
      </c>
      <c r="H164" s="42" t="s">
        <v>1668</v>
      </c>
      <c r="I164" s="44" t="s">
        <v>25</v>
      </c>
      <c r="J164" s="44" t="s">
        <v>59</v>
      </c>
      <c r="K164" s="44" t="s">
        <v>59</v>
      </c>
      <c r="L164" s="42" t="s">
        <v>29</v>
      </c>
      <c r="M164" s="42" t="s">
        <v>29</v>
      </c>
      <c r="N164" s="116"/>
      <c r="O164" s="116"/>
      <c r="P164" s="116">
        <v>74.900000000000006</v>
      </c>
      <c r="Q164" s="116">
        <v>159</v>
      </c>
      <c r="R164" s="116">
        <f t="shared" si="3"/>
        <v>29.6269926031407</v>
      </c>
      <c r="S164" s="45" t="str">
        <f>+IF(R164&lt;18.5,"Bajo peso",IF(R164&lt;=24.9,"Peso Normal",IF(R164&lt;=29.9,"Sobrepeso",IF(R164&lt;=34.9,"Obesidad Grado 1",IF(R164&lt;=39.9,"Obesidad Grado 2",IF(R164&gt;=40,"Obesidad Grado 3","Nunca se da el caso"))))))</f>
        <v>Sobrepeso</v>
      </c>
      <c r="T164" s="44">
        <v>19</v>
      </c>
      <c r="U164" s="45" t="str">
        <f t="shared" si="4"/>
        <v>Riesgo</v>
      </c>
      <c r="V164" s="45"/>
      <c r="W164" s="45" t="s">
        <v>304</v>
      </c>
      <c r="X164" s="45"/>
      <c r="Y164" s="45"/>
      <c r="Z164" s="45" t="s">
        <v>1378</v>
      </c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</row>
    <row r="165" spans="1:54" s="42" customFormat="1" x14ac:dyDescent="0.25">
      <c r="A165" s="42" t="s">
        <v>194</v>
      </c>
      <c r="B165" s="42" t="s">
        <v>68</v>
      </c>
      <c r="C165" s="43">
        <v>23</v>
      </c>
      <c r="D165" s="43">
        <v>63161792</v>
      </c>
      <c r="E165" s="44" t="s">
        <v>25</v>
      </c>
      <c r="F165" s="47" t="s">
        <v>1395</v>
      </c>
      <c r="G165" s="44" t="s">
        <v>1396</v>
      </c>
      <c r="H165" s="42" t="s">
        <v>1685</v>
      </c>
      <c r="I165" s="44" t="s">
        <v>25</v>
      </c>
      <c r="J165" s="44" t="s">
        <v>158</v>
      </c>
      <c r="K165" s="44" t="s">
        <v>158</v>
      </c>
      <c r="L165" s="44" t="s">
        <v>29</v>
      </c>
      <c r="M165" s="44" t="s">
        <v>29</v>
      </c>
      <c r="N165" s="116"/>
      <c r="O165" s="116"/>
      <c r="P165" s="116">
        <v>76.8</v>
      </c>
      <c r="Q165" s="116">
        <v>158</v>
      </c>
      <c r="R165" s="116">
        <f t="shared" si="3"/>
        <v>30.764300592853704</v>
      </c>
      <c r="S165" s="45" t="str">
        <f>+IF(R165&lt;18.5,"Bajo peso",IF(R165&lt;=24.9,"Peso Normal",IF(R165&lt;=29.9,"Sobrepeso",IF(R165&lt;=34.9,"Obesidad Grado I",IF(R165&lt;=39.9,"Obesidad Grado II",IF(R165&gt;=40,"Obesidad Grado 3","Nunca se da el caso"))))))</f>
        <v>Obesidad Grado I</v>
      </c>
      <c r="T165" s="44">
        <v>19</v>
      </c>
      <c r="U165" s="45" t="str">
        <f t="shared" si="4"/>
        <v>Riesgo</v>
      </c>
      <c r="V165" s="45"/>
      <c r="W165" s="44" t="s">
        <v>240</v>
      </c>
      <c r="X165" s="44"/>
      <c r="Y165" s="44"/>
      <c r="Z165" s="48" t="s">
        <v>1378</v>
      </c>
      <c r="AA165" s="45"/>
      <c r="AB165" s="45"/>
    </row>
    <row r="166" spans="1:54" s="45" customFormat="1" x14ac:dyDescent="0.25">
      <c r="A166" s="42" t="s">
        <v>1773</v>
      </c>
      <c r="B166" s="42" t="s">
        <v>1774</v>
      </c>
      <c r="C166" s="44">
        <v>42</v>
      </c>
      <c r="D166" s="44">
        <v>63316341</v>
      </c>
      <c r="E166" s="44" t="s">
        <v>25</v>
      </c>
      <c r="F166" s="42" t="s">
        <v>29</v>
      </c>
      <c r="G166" s="44"/>
      <c r="H166" s="42" t="s">
        <v>1775</v>
      </c>
      <c r="I166" s="44" t="s">
        <v>25</v>
      </c>
      <c r="J166" s="44" t="s">
        <v>689</v>
      </c>
      <c r="K166" s="42" t="s">
        <v>689</v>
      </c>
      <c r="L166" s="44" t="s">
        <v>29</v>
      </c>
      <c r="M166" s="44" t="s">
        <v>29</v>
      </c>
      <c r="N166" s="116"/>
      <c r="O166" s="116"/>
      <c r="P166" s="116">
        <v>75</v>
      </c>
      <c r="Q166" s="116">
        <v>150</v>
      </c>
      <c r="R166" s="116">
        <f t="shared" si="3"/>
        <v>33.333333333333336</v>
      </c>
      <c r="S166" s="45" t="str">
        <f>+IF(R166&lt;18.5,"Bajo peso",IF(R166&lt;=24.9,"Peso Normal",IF(R166&lt;=29.9,"Sobrepeso",IF(R166&lt;=34.9,"Obesidad Grado 1",IF(R166&lt;=39.9,"Obesidad Grado 2",IF(R166&gt;=40,"Obesidad Grado 3","Nunca se da el caso"))))))</f>
        <v>Obesidad Grado 1</v>
      </c>
      <c r="T166" s="44">
        <v>19</v>
      </c>
      <c r="U166" s="45" t="str">
        <f t="shared" si="4"/>
        <v>Riesgo</v>
      </c>
      <c r="V166" s="44" t="s">
        <v>1560</v>
      </c>
      <c r="W166" s="44"/>
      <c r="X166" s="60">
        <v>42980</v>
      </c>
    </row>
    <row r="167" spans="1:54" s="45" customFormat="1" x14ac:dyDescent="0.25">
      <c r="A167" s="42" t="s">
        <v>408</v>
      </c>
      <c r="B167" s="42" t="s">
        <v>154</v>
      </c>
      <c r="C167" s="44">
        <v>28</v>
      </c>
      <c r="D167" s="43">
        <v>61095062</v>
      </c>
      <c r="E167" s="44" t="s">
        <v>25</v>
      </c>
      <c r="F167" s="42" t="s">
        <v>155</v>
      </c>
      <c r="G167" s="44" t="s">
        <v>156</v>
      </c>
      <c r="H167" s="42" t="s">
        <v>1686</v>
      </c>
      <c r="I167" s="44" t="s">
        <v>29</v>
      </c>
      <c r="J167" s="44" t="s">
        <v>750</v>
      </c>
      <c r="K167" s="42" t="s">
        <v>158</v>
      </c>
      <c r="L167" s="44" t="s">
        <v>29</v>
      </c>
      <c r="M167" s="44" t="s">
        <v>29</v>
      </c>
      <c r="N167" s="116"/>
      <c r="O167" s="116"/>
      <c r="P167" s="116">
        <v>66.3</v>
      </c>
      <c r="Q167" s="116">
        <v>158.5</v>
      </c>
      <c r="R167" s="116">
        <f t="shared" si="3"/>
        <v>26.390948262993959</v>
      </c>
      <c r="S167" s="45" t="str">
        <f>+IF(R167&lt;18.5,"Bajo peso",IF(R167&lt;=24.9,"Peso Normal",IF(R167&lt;=29.9,"Sobrepeso",IF(R167&lt;=34.9,"Obesidad Grado 1",IF(R167&lt;=39.9,"Obesidad Grado 2",IF(R167&gt;=40,"Obesidad Grado 3","Nunca se da el caso"))))))</f>
        <v>Sobrepeso</v>
      </c>
      <c r="T167" s="44">
        <v>19</v>
      </c>
      <c r="U167" s="45" t="str">
        <f t="shared" si="4"/>
        <v>Riesgo</v>
      </c>
      <c r="W167" s="44"/>
      <c r="X167" s="44"/>
      <c r="Y167" s="44"/>
      <c r="Z167" s="48"/>
    </row>
    <row r="168" spans="1:54" s="45" customFormat="1" x14ac:dyDescent="0.25">
      <c r="A168" s="42" t="s">
        <v>1122</v>
      </c>
      <c r="B168" s="42" t="s">
        <v>207</v>
      </c>
      <c r="C168" s="43">
        <v>45</v>
      </c>
      <c r="D168" s="43">
        <v>70393436</v>
      </c>
      <c r="E168" s="44" t="s">
        <v>25</v>
      </c>
      <c r="F168" s="42" t="s">
        <v>1123</v>
      </c>
      <c r="G168" s="44" t="s">
        <v>1124</v>
      </c>
      <c r="H168" s="42" t="s">
        <v>1669</v>
      </c>
      <c r="I168" s="44" t="s">
        <v>29</v>
      </c>
      <c r="J168" s="44" t="s">
        <v>689</v>
      </c>
      <c r="K168" s="44" t="s">
        <v>689</v>
      </c>
      <c r="L168" s="44" t="s">
        <v>29</v>
      </c>
      <c r="M168" s="44" t="s">
        <v>29</v>
      </c>
      <c r="N168" s="116"/>
      <c r="O168" s="116"/>
      <c r="P168" s="116">
        <v>81.900000000000006</v>
      </c>
      <c r="Q168" s="116">
        <v>166.5</v>
      </c>
      <c r="R168" s="116">
        <f t="shared" si="3"/>
        <v>29.543056570083596</v>
      </c>
      <c r="S168" s="45" t="str">
        <f>+IF(R168&lt;18.5,"Bajo peso",IF(R168&lt;=24.9,"Peso Normal",IF(R168&lt;=29.9,"Sobrepeso",IF(R168&lt;=34.9,"Obesidad Grado I",IF(R168&lt;=39.9,"Obesidad Grado II",IF(R168&gt;=40,"Obesidad Grado 3","Nunca se da el caso"))))))</f>
        <v>Sobrepeso</v>
      </c>
      <c r="T168" s="44">
        <v>18</v>
      </c>
      <c r="U168" s="45" t="str">
        <f t="shared" si="4"/>
        <v>Riesgo</v>
      </c>
      <c r="W168" s="44" t="s">
        <v>128</v>
      </c>
      <c r="X168" s="44"/>
      <c r="Y168" s="44"/>
      <c r="Z168" s="48">
        <v>42747</v>
      </c>
    </row>
    <row r="169" spans="1:54" s="45" customFormat="1" x14ac:dyDescent="0.25">
      <c r="A169" s="42" t="s">
        <v>1769</v>
      </c>
      <c r="B169" s="42" t="s">
        <v>437</v>
      </c>
      <c r="C169" s="44">
        <v>50</v>
      </c>
      <c r="D169" s="44" t="s">
        <v>1770</v>
      </c>
      <c r="E169" s="44" t="s">
        <v>25</v>
      </c>
      <c r="F169" s="42" t="s">
        <v>29</v>
      </c>
      <c r="G169" s="44" t="s">
        <v>25</v>
      </c>
      <c r="H169" s="42" t="s">
        <v>1771</v>
      </c>
      <c r="I169" s="44" t="s">
        <v>25</v>
      </c>
      <c r="J169" s="44" t="s">
        <v>158</v>
      </c>
      <c r="K169" s="42" t="s">
        <v>158</v>
      </c>
      <c r="L169" s="44" t="s">
        <v>29</v>
      </c>
      <c r="M169" s="44" t="s">
        <v>29</v>
      </c>
      <c r="N169" s="116"/>
      <c r="O169" s="116"/>
      <c r="P169" s="116">
        <v>69.3</v>
      </c>
      <c r="Q169" s="116">
        <v>163</v>
      </c>
      <c r="R169" s="116">
        <f t="shared" si="3"/>
        <v>26.083029094056986</v>
      </c>
      <c r="S169" s="45" t="str">
        <f>+IF(R169&lt;18.5,"Bajo peso",IF(R169&lt;=24.9,"Peso Normal",IF(R169&lt;=29.9,"Sobrepeso",IF(R169&lt;=34.9,"Obesidad Grado 1",IF(R169&lt;=39.9,"Obesidad Grado 2",IF(R169&gt;=40,"Obesidad Grado 3","Nunca se da el caso"))))))</f>
        <v>Sobrepeso</v>
      </c>
      <c r="T169" s="44">
        <v>25</v>
      </c>
      <c r="U169" s="45" t="str">
        <f t="shared" si="4"/>
        <v>Riesgo</v>
      </c>
      <c r="V169" s="44" t="s">
        <v>1772</v>
      </c>
      <c r="W169" s="44"/>
      <c r="X169" s="60">
        <v>42980</v>
      </c>
    </row>
    <row r="170" spans="1:54" s="45" customFormat="1" x14ac:dyDescent="0.25">
      <c r="A170" s="42" t="s">
        <v>1765</v>
      </c>
      <c r="B170" s="42" t="s">
        <v>1766</v>
      </c>
      <c r="C170" s="44">
        <v>47</v>
      </c>
      <c r="D170" s="44">
        <v>84497293</v>
      </c>
      <c r="E170" s="44" t="s">
        <v>25</v>
      </c>
      <c r="F170" s="42" t="s">
        <v>29</v>
      </c>
      <c r="G170" s="44" t="s">
        <v>25</v>
      </c>
      <c r="H170" s="42" t="s">
        <v>1767</v>
      </c>
      <c r="I170" s="44" t="s">
        <v>25</v>
      </c>
      <c r="J170" s="44" t="s">
        <v>158</v>
      </c>
      <c r="K170" s="42" t="s">
        <v>158</v>
      </c>
      <c r="L170" s="44" t="s">
        <v>29</v>
      </c>
      <c r="M170" s="44" t="s">
        <v>29</v>
      </c>
      <c r="N170" s="116"/>
      <c r="O170" s="116"/>
      <c r="P170" s="116">
        <v>76.7</v>
      </c>
      <c r="Q170" s="116">
        <v>162.5</v>
      </c>
      <c r="R170" s="116">
        <f t="shared" si="3"/>
        <v>29.046153846153846</v>
      </c>
      <c r="S170" s="45" t="str">
        <f>+IF(R170&lt;18.5,"Bajo peso",IF(R170&lt;=24.9,"Peso Normal",IF(R170&lt;=29.9,"Sobrepeso",IF(R170&lt;=34.9,"Obesidad Grado 1",IF(R170&lt;=39.9,"Obesidad Grado 2",IF(R170&gt;=40,"Obesidad Grado 3","Nunca se da el caso"))))))</f>
        <v>Sobrepeso</v>
      </c>
      <c r="T170" s="44">
        <v>21</v>
      </c>
      <c r="U170" s="45" t="str">
        <f t="shared" si="4"/>
        <v>Riesgo</v>
      </c>
      <c r="V170" s="44" t="s">
        <v>1768</v>
      </c>
      <c r="W170" s="44"/>
      <c r="X170" s="60">
        <v>42980</v>
      </c>
    </row>
    <row r="171" spans="1:54" s="45" customFormat="1" x14ac:dyDescent="0.25">
      <c r="A171" s="42" t="s">
        <v>1483</v>
      </c>
      <c r="B171" s="42" t="s">
        <v>1183</v>
      </c>
      <c r="C171" s="43">
        <v>49</v>
      </c>
      <c r="D171" s="46">
        <v>61218499</v>
      </c>
      <c r="E171" s="42" t="s">
        <v>25</v>
      </c>
      <c r="F171" s="42" t="s">
        <v>29</v>
      </c>
      <c r="G171" s="42" t="s">
        <v>1484</v>
      </c>
      <c r="H171" s="42" t="s">
        <v>1683</v>
      </c>
      <c r="I171" s="42" t="s">
        <v>25</v>
      </c>
      <c r="J171" s="42" t="s">
        <v>158</v>
      </c>
      <c r="K171" s="42" t="s">
        <v>158</v>
      </c>
      <c r="L171" s="42" t="s">
        <v>29</v>
      </c>
      <c r="M171" s="42" t="s">
        <v>29</v>
      </c>
      <c r="N171" s="116"/>
      <c r="O171" s="116"/>
      <c r="P171" s="116">
        <v>79</v>
      </c>
      <c r="Q171" s="116">
        <v>149.9</v>
      </c>
      <c r="R171" s="116">
        <f t="shared" si="3"/>
        <v>35.157972782388605</v>
      </c>
      <c r="S171" s="42" t="str">
        <f>+IF(R171&lt;18.5,"Bajo peso",IF(R171&lt;=24.9,"Peso Normal",IF(R171&lt;=29.9,"Sobrepeso",IF(R171&lt;=34.9,"Obesidad Grado 1",IF(R171&lt;=39.9,"Obesidad Grado 2",IF(R171&gt;=40,"Obesidad Grado 3","Nunca se da el caso"))))))</f>
        <v>Obesidad Grado 2</v>
      </c>
      <c r="T171" s="44">
        <v>17</v>
      </c>
      <c r="U171" s="42" t="str">
        <f t="shared" si="4"/>
        <v>Riesgo</v>
      </c>
      <c r="V171" s="42"/>
      <c r="W171" s="42" t="s">
        <v>128</v>
      </c>
      <c r="X171" s="42"/>
      <c r="Y171" s="42"/>
      <c r="Z171" s="42" t="s">
        <v>1477</v>
      </c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</row>
    <row r="173" spans="1:54" x14ac:dyDescent="0.25">
      <c r="A173" s="51" t="s">
        <v>1742</v>
      </c>
      <c r="B173" s="50">
        <f>COUNTA(A174:A179)</f>
        <v>6</v>
      </c>
    </row>
    <row r="174" spans="1:54" s="45" customFormat="1" x14ac:dyDescent="0.25">
      <c r="A174" s="42" t="s">
        <v>1776</v>
      </c>
      <c r="B174" s="42" t="s">
        <v>331</v>
      </c>
      <c r="C174" s="44">
        <v>27</v>
      </c>
      <c r="D174" s="44">
        <v>83722031</v>
      </c>
      <c r="E174" s="44" t="s">
        <v>25</v>
      </c>
      <c r="F174" s="42"/>
      <c r="G174" s="44" t="s">
        <v>25</v>
      </c>
      <c r="H174" s="42" t="s">
        <v>1777</v>
      </c>
      <c r="I174" s="44" t="s">
        <v>25</v>
      </c>
      <c r="J174" s="44" t="s">
        <v>224</v>
      </c>
      <c r="K174" s="42" t="s">
        <v>224</v>
      </c>
      <c r="L174" s="44" t="s">
        <v>29</v>
      </c>
      <c r="M174" s="44" t="s">
        <v>29</v>
      </c>
      <c r="N174" s="116"/>
      <c r="O174" s="116"/>
      <c r="P174" s="116">
        <v>144.80000000000001</v>
      </c>
      <c r="Q174" s="116">
        <v>169</v>
      </c>
      <c r="R174" s="116">
        <f t="shared" ref="R174:R179" si="5">(P174)/((Q174/100)*(Q174/100))</f>
        <v>50.698504954308333</v>
      </c>
      <c r="S174" s="45" t="str">
        <f>+IF(R174&lt;18.5,"Bajo peso",IF(R174&lt;=24.9,"Peso Normal",IF(R174&lt;=29.9,"Sobrepeso",IF(R174&lt;=34.9,"Obesidad Grado 1",IF(R174&lt;=39.9,"Obesidad Grado 2",IF(R174&gt;=40,"Obesidad Grado 3","Nunca se da el caso"))))))</f>
        <v>Obesidad Grado 3</v>
      </c>
      <c r="T174" s="44">
        <v>21</v>
      </c>
      <c r="U174" s="45" t="str">
        <f t="shared" ref="U174:U179" si="6">+IF(T174&gt;14,"Riesgo","No riesgo")</f>
        <v>Riesgo</v>
      </c>
      <c r="V174" s="44" t="s">
        <v>1778</v>
      </c>
      <c r="W174" s="44"/>
      <c r="X174" s="60">
        <v>42980</v>
      </c>
    </row>
    <row r="175" spans="1:54" s="42" customFormat="1" x14ac:dyDescent="0.25">
      <c r="A175" s="42" t="s">
        <v>457</v>
      </c>
      <c r="B175" s="42" t="s">
        <v>458</v>
      </c>
      <c r="C175" s="44">
        <v>31</v>
      </c>
      <c r="D175" s="43">
        <v>87832311</v>
      </c>
      <c r="E175" s="44" t="s">
        <v>25</v>
      </c>
      <c r="F175" s="42" t="s">
        <v>459</v>
      </c>
      <c r="G175" s="44" t="s">
        <v>567</v>
      </c>
      <c r="H175" s="42" t="s">
        <v>1687</v>
      </c>
      <c r="I175" s="44" t="s">
        <v>25</v>
      </c>
      <c r="J175" s="44" t="s">
        <v>461</v>
      </c>
      <c r="K175" s="42" t="s">
        <v>461</v>
      </c>
      <c r="L175" s="44" t="s">
        <v>29</v>
      </c>
      <c r="M175" s="44" t="s">
        <v>29</v>
      </c>
      <c r="N175" s="116"/>
      <c r="O175" s="116"/>
      <c r="P175" s="116">
        <v>78</v>
      </c>
      <c r="Q175" s="116">
        <v>162.5</v>
      </c>
      <c r="R175" s="116">
        <f t="shared" si="5"/>
        <v>29.53846153846154</v>
      </c>
      <c r="S175" s="45" t="str">
        <f>+IF(R175&lt;18.5,"Bajo peso",IF(R175&lt;=24.9,"Peso Normal",IF(R175&lt;=29.9,"Sobrepeso",IF(R175&lt;=34.9,"Obesidad Grado 1",IF(R175&lt;=39.9,"Obesidad Grado 2",IF(R175&gt;=40,"Obesidad Grado 3","Nunca se da el caso"))))))</f>
        <v>Sobrepeso</v>
      </c>
      <c r="T175" s="44">
        <v>15</v>
      </c>
      <c r="U175" s="45" t="str">
        <f t="shared" si="6"/>
        <v>Riesgo</v>
      </c>
      <c r="V175" s="45"/>
      <c r="W175" s="44" t="s">
        <v>128</v>
      </c>
      <c r="X175" s="44"/>
      <c r="Y175" s="44"/>
      <c r="Z175" s="48" t="s">
        <v>443</v>
      </c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</row>
    <row r="176" spans="1:54" s="42" customFormat="1" x14ac:dyDescent="0.25">
      <c r="A176" s="42" t="s">
        <v>1755</v>
      </c>
      <c r="B176" s="42" t="s">
        <v>387</v>
      </c>
      <c r="C176" s="44">
        <v>31</v>
      </c>
      <c r="D176" s="44" t="s">
        <v>1756</v>
      </c>
      <c r="E176" s="44" t="s">
        <v>25</v>
      </c>
      <c r="F176" s="42" t="s">
        <v>29</v>
      </c>
      <c r="G176" s="44" t="s">
        <v>25</v>
      </c>
      <c r="H176" s="42" t="s">
        <v>1757</v>
      </c>
      <c r="I176" s="44" t="s">
        <v>25</v>
      </c>
      <c r="J176" s="44" t="s">
        <v>224</v>
      </c>
      <c r="K176" s="42" t="s">
        <v>224</v>
      </c>
      <c r="L176" s="44" t="s">
        <v>29</v>
      </c>
      <c r="M176" s="44" t="s">
        <v>29</v>
      </c>
      <c r="N176" s="116"/>
      <c r="O176" s="116"/>
      <c r="P176" s="116">
        <v>85.5</v>
      </c>
      <c r="Q176" s="116">
        <v>155.5</v>
      </c>
      <c r="R176" s="116">
        <f t="shared" si="5"/>
        <v>35.359435903268171</v>
      </c>
      <c r="S176" s="45" t="str">
        <f>+IF(R176&lt;18.5,"Bajo peso",IF(R176&lt;=24.9,"Peso Normal",IF(R176&lt;=29.9,"Sobrepeso",IF(R176&lt;=34.9,"Obesidad Grado 1",IF(R176&lt;=39.9,"Obesidad Grado 2",IF(R176&gt;=40,"Obesidad Grado 3","Nunca se da el caso"))))))</f>
        <v>Obesidad Grado 2</v>
      </c>
      <c r="T176" s="44">
        <v>29</v>
      </c>
      <c r="U176" s="45" t="str">
        <f t="shared" si="6"/>
        <v>Riesgo</v>
      </c>
      <c r="V176" s="44" t="s">
        <v>124</v>
      </c>
      <c r="W176" s="44"/>
      <c r="X176" s="60">
        <v>42980</v>
      </c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</row>
    <row r="177" spans="1:54" s="45" customFormat="1" x14ac:dyDescent="0.25">
      <c r="A177" s="42" t="s">
        <v>327</v>
      </c>
      <c r="B177" s="42" t="s">
        <v>328</v>
      </c>
      <c r="C177" s="43">
        <v>34</v>
      </c>
      <c r="D177" s="43">
        <v>24876895</v>
      </c>
      <c r="E177" s="44">
        <v>83934378</v>
      </c>
      <c r="F177" s="47" t="s">
        <v>329</v>
      </c>
      <c r="G177" s="44" t="s">
        <v>577</v>
      </c>
      <c r="H177" s="42" t="s">
        <v>578</v>
      </c>
      <c r="I177" s="44" t="s">
        <v>25</v>
      </c>
      <c r="J177" s="44" t="s">
        <v>224</v>
      </c>
      <c r="K177" s="44" t="s">
        <v>224</v>
      </c>
      <c r="L177" s="44" t="s">
        <v>29</v>
      </c>
      <c r="M177" s="44" t="s">
        <v>29</v>
      </c>
      <c r="N177" s="116"/>
      <c r="O177" s="116"/>
      <c r="P177" s="116">
        <v>102.4</v>
      </c>
      <c r="Q177" s="116">
        <v>155.19999999999999</v>
      </c>
      <c r="R177" s="116">
        <f t="shared" si="5"/>
        <v>42.512488043362751</v>
      </c>
      <c r="S177" s="45" t="str">
        <f>+IF(R177&lt;18.5,"Bajo peso",IF(R177&lt;=24.9,"Peso Normal",IF(R177&lt;=29.9,"Sobrepeso",IF(R177&lt;=34.9,"Obesidad Grado 1",IF(R177&lt;=39.9,"Obesidad Grado 2",IF(R177&gt;=40,"Obesidad Grado 3","Nunca se da el caso"))))))</f>
        <v>Obesidad Grado 3</v>
      </c>
      <c r="T177" s="44">
        <v>22</v>
      </c>
      <c r="U177" s="45" t="str">
        <f t="shared" si="6"/>
        <v>Riesgo</v>
      </c>
      <c r="W177" s="44"/>
      <c r="X177" s="44"/>
      <c r="Y177" s="44"/>
      <c r="Z177" s="48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</row>
    <row r="178" spans="1:54" s="45" customFormat="1" x14ac:dyDescent="0.25">
      <c r="A178" s="42" t="s">
        <v>1492</v>
      </c>
      <c r="B178" s="42" t="s">
        <v>111</v>
      </c>
      <c r="C178" s="43">
        <v>56</v>
      </c>
      <c r="D178" s="46">
        <v>24874450</v>
      </c>
      <c r="E178" s="42" t="s">
        <v>1493</v>
      </c>
      <c r="F178" s="42" t="s">
        <v>29</v>
      </c>
      <c r="G178" s="42" t="s">
        <v>1494</v>
      </c>
      <c r="H178" s="42" t="s">
        <v>1660</v>
      </c>
      <c r="I178" s="42" t="s">
        <v>25</v>
      </c>
      <c r="J178" s="42" t="s">
        <v>1661</v>
      </c>
      <c r="K178" s="42" t="s">
        <v>224</v>
      </c>
      <c r="L178" s="42" t="s">
        <v>29</v>
      </c>
      <c r="M178" s="42" t="s">
        <v>29</v>
      </c>
      <c r="N178" s="116"/>
      <c r="O178" s="116"/>
      <c r="P178" s="116">
        <v>83.5</v>
      </c>
      <c r="Q178" s="116">
        <v>156.19999999999999</v>
      </c>
      <c r="R178" s="116">
        <f t="shared" si="5"/>
        <v>34.223499535216192</v>
      </c>
      <c r="S178" s="42" t="str">
        <f>+IF(R178&lt;18.5,"Bajo peso",IF(R178&lt;=24.9,"Peso Normal",IF(R178&lt;=29.9,"Sobrepeso",IF(R178&lt;=34.9,"Obesidad Grado I",IF(R178&lt;=39.9,"Obesidad Grado II",IF(R178&gt;=40,"Obesidad Grado 3","Nunca se da el caso"))))))</f>
        <v>Obesidad Grado I</v>
      </c>
      <c r="T178" s="44">
        <v>17</v>
      </c>
      <c r="U178" s="42" t="str">
        <f t="shared" si="6"/>
        <v>Riesgo</v>
      </c>
      <c r="V178" s="42"/>
      <c r="W178" s="42" t="s">
        <v>128</v>
      </c>
      <c r="X178" s="42"/>
      <c r="Y178" s="42"/>
      <c r="Z178" s="42" t="s">
        <v>1477</v>
      </c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</row>
    <row r="179" spans="1:54" s="45" customFormat="1" x14ac:dyDescent="0.25">
      <c r="A179" s="42" t="s">
        <v>1501</v>
      </c>
      <c r="B179" s="42" t="s">
        <v>1221</v>
      </c>
      <c r="C179" s="43">
        <v>43</v>
      </c>
      <c r="D179" s="43">
        <v>24877078</v>
      </c>
      <c r="E179" s="44">
        <v>89088757</v>
      </c>
      <c r="F179" s="42" t="s">
        <v>29</v>
      </c>
      <c r="G179" s="44" t="s">
        <v>1503</v>
      </c>
      <c r="H179" s="42" t="s">
        <v>1670</v>
      </c>
      <c r="I179" s="44" t="s">
        <v>25</v>
      </c>
      <c r="J179" s="44" t="s">
        <v>461</v>
      </c>
      <c r="K179" s="44" t="s">
        <v>461</v>
      </c>
      <c r="L179" s="44" t="s">
        <v>29</v>
      </c>
      <c r="M179" s="44" t="s">
        <v>29</v>
      </c>
      <c r="N179" s="116"/>
      <c r="O179" s="116"/>
      <c r="P179" s="116">
        <v>74</v>
      </c>
      <c r="Q179" s="116">
        <v>151.4</v>
      </c>
      <c r="R179" s="116">
        <f t="shared" si="5"/>
        <v>32.283452200422651</v>
      </c>
      <c r="S179" s="45" t="str">
        <f>+IF(R179&lt;18.5,"Bajo peso",IF(R179&lt;=24.9,"Peso Normal",IF(R179&lt;=29.9,"Sobrepeso",IF(R179&lt;=34.9,"Obesidad Grado I",IF(R179&lt;=39.9,"Obesidad Grado II",IF(R179&gt;=40,"Obesidad Grado 3","Nunca se da el caso"))))))</f>
        <v>Obesidad Grado I</v>
      </c>
      <c r="T179" s="44">
        <v>17</v>
      </c>
      <c r="U179" s="45" t="str">
        <f t="shared" si="6"/>
        <v>Riesgo</v>
      </c>
      <c r="W179" s="44" t="s">
        <v>128</v>
      </c>
      <c r="X179" s="44"/>
      <c r="Y179" s="44"/>
      <c r="Z179" s="48" t="s">
        <v>1477</v>
      </c>
    </row>
    <row r="181" spans="1:54" x14ac:dyDescent="0.25">
      <c r="A181" s="51" t="s">
        <v>1815</v>
      </c>
      <c r="B181" s="59">
        <f>COUNTA(A182:A188)</f>
        <v>7</v>
      </c>
    </row>
    <row r="182" spans="1:54" s="45" customFormat="1" x14ac:dyDescent="0.25">
      <c r="A182" s="42" t="s">
        <v>1200</v>
      </c>
      <c r="B182" s="42" t="s">
        <v>422</v>
      </c>
      <c r="C182" s="43">
        <v>42</v>
      </c>
      <c r="D182" s="43">
        <v>83285259</v>
      </c>
      <c r="E182" s="44" t="s">
        <v>25</v>
      </c>
      <c r="F182" s="42" t="s">
        <v>29</v>
      </c>
      <c r="G182" s="44" t="s">
        <v>1201</v>
      </c>
      <c r="H182" s="42" t="s">
        <v>1202</v>
      </c>
      <c r="I182" s="44" t="s">
        <v>25</v>
      </c>
      <c r="J182" s="44" t="s">
        <v>116</v>
      </c>
      <c r="K182" s="44" t="s">
        <v>116</v>
      </c>
      <c r="L182" s="44" t="s">
        <v>29</v>
      </c>
      <c r="M182" s="44" t="s">
        <v>29</v>
      </c>
      <c r="N182" s="116"/>
      <c r="O182" s="116"/>
      <c r="P182" s="116">
        <v>78.5</v>
      </c>
      <c r="Q182" s="116">
        <v>153</v>
      </c>
      <c r="R182" s="116">
        <f>(P182)/((Q182/100)*(Q182/100))</f>
        <v>33.534110812080826</v>
      </c>
      <c r="S182" s="45" t="str">
        <f>+IF(R182&lt;18.5,"Bajo peso",IF(R182&lt;=24.9,"Peso Normal",IF(R182&lt;=29.9,"Sobrepeso",IF(R182&lt;=34.9,"Obesidad Grado I",IF(R182&lt;=39.9,"Obesidad Grado II",IF(R182&gt;=40,"Obesidad Grado 3","Nunca se da el caso"))))))</f>
        <v>Obesidad Grado I</v>
      </c>
      <c r="T182" s="44">
        <v>30</v>
      </c>
      <c r="U182" s="45" t="str">
        <f>+IF(T182&gt;14,"Riesgo","No riesgo")</f>
        <v>Riesgo</v>
      </c>
      <c r="W182" s="44" t="s">
        <v>304</v>
      </c>
      <c r="X182" s="44"/>
      <c r="Y182" s="44"/>
      <c r="Z182" s="48">
        <v>42751</v>
      </c>
    </row>
    <row r="183" spans="1:54" s="45" customFormat="1" x14ac:dyDescent="0.25">
      <c r="A183" s="42" t="s">
        <v>1798</v>
      </c>
      <c r="B183" s="42" t="s">
        <v>1799</v>
      </c>
      <c r="C183" s="44"/>
      <c r="D183" s="44">
        <v>86391700</v>
      </c>
      <c r="E183" s="44" t="s">
        <v>25</v>
      </c>
      <c r="F183" s="42" t="s">
        <v>29</v>
      </c>
      <c r="G183" s="44" t="s">
        <v>29</v>
      </c>
      <c r="H183" s="42" t="s">
        <v>1814</v>
      </c>
      <c r="I183" s="44" t="s">
        <v>25</v>
      </c>
      <c r="J183" s="44" t="s">
        <v>116</v>
      </c>
      <c r="K183" s="42" t="s">
        <v>116</v>
      </c>
      <c r="L183" s="44" t="s">
        <v>29</v>
      </c>
      <c r="M183" s="44" t="s">
        <v>29</v>
      </c>
      <c r="N183" s="116"/>
      <c r="O183" s="116"/>
      <c r="P183" s="116">
        <v>77.5</v>
      </c>
      <c r="Q183" s="116">
        <v>155.4</v>
      </c>
      <c r="R183" s="116">
        <f>(P183)/((Q183/100)*(Q183/100))</f>
        <v>32.09221355939502</v>
      </c>
      <c r="S183" s="45" t="str">
        <f>+IF(R183&lt;18.5,"Bajo peso",IF(R183&lt;=24.9,"Peso Normal",IF(R183&lt;=29.9,"Sobrepeso",IF(R183&lt;=34.9,"Obesidad Grado 1",IF(R183&lt;=39.9,"Obesidad Grado 2",IF(R183&gt;=40,"Obesidad Grado 3","Nunca se da el caso"))))))</f>
        <v>Obesidad Grado 1</v>
      </c>
      <c r="T183" s="44">
        <v>17</v>
      </c>
      <c r="U183" s="45" t="str">
        <f>+IF(T183&gt;14,"Riesgo","No riesgo")</f>
        <v>Riesgo</v>
      </c>
      <c r="V183" s="44" t="s">
        <v>304</v>
      </c>
      <c r="W183" s="44"/>
      <c r="X183" s="60">
        <v>42949</v>
      </c>
    </row>
    <row r="184" spans="1:54" s="45" customFormat="1" x14ac:dyDescent="0.25">
      <c r="A184" s="42" t="s">
        <v>787</v>
      </c>
      <c r="B184" s="42" t="s">
        <v>171</v>
      </c>
      <c r="C184" s="43">
        <v>38</v>
      </c>
      <c r="D184" s="43">
        <v>60959905</v>
      </c>
      <c r="E184" s="44" t="s">
        <v>25</v>
      </c>
      <c r="F184" s="47" t="s">
        <v>788</v>
      </c>
      <c r="G184" s="44" t="s">
        <v>789</v>
      </c>
      <c r="H184" s="42" t="s">
        <v>790</v>
      </c>
      <c r="I184" s="44" t="s">
        <v>25</v>
      </c>
      <c r="J184" s="44" t="s">
        <v>116</v>
      </c>
      <c r="K184" s="44" t="s">
        <v>116</v>
      </c>
      <c r="L184" s="44" t="s">
        <v>29</v>
      </c>
      <c r="M184" s="44" t="s">
        <v>29</v>
      </c>
      <c r="N184" s="116"/>
      <c r="O184" s="116"/>
      <c r="P184" s="116">
        <v>102</v>
      </c>
      <c r="Q184" s="116">
        <v>153.80000000000001</v>
      </c>
      <c r="R184" s="116">
        <v>43.120868640306007</v>
      </c>
      <c r="S184" s="45" t="s">
        <v>799</v>
      </c>
      <c r="T184" s="44">
        <v>17</v>
      </c>
      <c r="U184" s="45" t="s">
        <v>797</v>
      </c>
      <c r="W184" s="44" t="s">
        <v>304</v>
      </c>
      <c r="X184" s="44"/>
      <c r="Y184" s="44"/>
      <c r="Z184" s="48" t="s">
        <v>704</v>
      </c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</row>
    <row r="185" spans="1:54" s="45" customFormat="1" x14ac:dyDescent="0.25">
      <c r="A185" s="42" t="s">
        <v>1566</v>
      </c>
      <c r="B185" s="42" t="s">
        <v>1145</v>
      </c>
      <c r="C185" s="44">
        <v>30</v>
      </c>
      <c r="D185" s="43">
        <v>60429405</v>
      </c>
      <c r="E185" s="44" t="s">
        <v>25</v>
      </c>
      <c r="F185" s="42" t="s">
        <v>1585</v>
      </c>
      <c r="G185" s="44" t="s">
        <v>1586</v>
      </c>
      <c r="H185" s="42" t="s">
        <v>1587</v>
      </c>
      <c r="I185" s="44" t="s">
        <v>25</v>
      </c>
      <c r="J185" s="44" t="s">
        <v>116</v>
      </c>
      <c r="K185" s="42" t="s">
        <v>116</v>
      </c>
      <c r="L185" s="44" t="s">
        <v>29</v>
      </c>
      <c r="M185" s="44" t="s">
        <v>29</v>
      </c>
      <c r="N185" s="116"/>
      <c r="O185" s="116"/>
      <c r="P185" s="116">
        <v>65.3</v>
      </c>
      <c r="Q185" s="116">
        <v>155.6</v>
      </c>
      <c r="R185" s="116">
        <f>(P185)/((Q185/100)*(Q185/100))</f>
        <v>26.970810396441998</v>
      </c>
      <c r="S185" s="45" t="str">
        <f>+IF(R185&lt;18.5,"Bajo peso",IF(R185&lt;=24.9,"Peso Normal",IF(R185&lt;=29.9,"Sobrepeso",IF(R185&lt;=34.9,"Obesidad Grado 1",IF(R185&lt;=39.9,"Obesidad Grado 2",IF(R185&gt;=40,"Obesidad Grado 3","Nunca se da el caso"))))))</f>
        <v>Sobrepeso</v>
      </c>
      <c r="T185" s="44">
        <v>18</v>
      </c>
      <c r="U185" s="45" t="str">
        <f>+IF(T185&gt;14,"Riesgo","No riesgo")</f>
        <v>Riesgo</v>
      </c>
      <c r="V185" s="45" t="s">
        <v>1598</v>
      </c>
      <c r="W185" s="44" t="s">
        <v>304</v>
      </c>
      <c r="X185" s="44"/>
      <c r="Y185" s="44"/>
      <c r="Z185" s="48" t="s">
        <v>1535</v>
      </c>
    </row>
    <row r="186" spans="1:54" s="42" customFormat="1" x14ac:dyDescent="0.25">
      <c r="A186" s="42" t="s">
        <v>1296</v>
      </c>
      <c r="B186" s="42" t="s">
        <v>101</v>
      </c>
      <c r="C186" s="44">
        <v>58</v>
      </c>
      <c r="D186" s="44">
        <v>88060340</v>
      </c>
      <c r="E186" s="44" t="s">
        <v>25</v>
      </c>
      <c r="F186" s="42" t="s">
        <v>29</v>
      </c>
      <c r="G186" s="44" t="s">
        <v>29</v>
      </c>
      <c r="H186" s="42" t="s">
        <v>1758</v>
      </c>
      <c r="I186" s="44" t="s">
        <v>25</v>
      </c>
      <c r="J186" s="44" t="s">
        <v>116</v>
      </c>
      <c r="K186" s="42" t="s">
        <v>116</v>
      </c>
      <c r="L186" s="44" t="s">
        <v>29</v>
      </c>
      <c r="M186" s="44" t="s">
        <v>29</v>
      </c>
      <c r="N186" s="116"/>
      <c r="O186" s="116"/>
      <c r="P186" s="116">
        <v>51</v>
      </c>
      <c r="Q186" s="116">
        <v>142.5</v>
      </c>
      <c r="R186" s="116">
        <f>(P186)/((Q186/100)*(Q186/100))</f>
        <v>25.115420129270543</v>
      </c>
      <c r="S186" s="45" t="str">
        <f>+IF(R186&lt;18.5,"Bajo peso",IF(R186&lt;=24.9,"Peso Normal",IF(R186&lt;=29.9,"Sobrepeso",IF(R186&lt;=34.9,"Obesidad Grado 1",IF(R186&lt;=39.9,"Obesidad Grado 2",IF(R186&gt;=40,"Obesidad Grado 3","Nunca se da el caso"))))))</f>
        <v>Sobrepeso</v>
      </c>
      <c r="T186" s="44">
        <v>17</v>
      </c>
      <c r="U186" s="45" t="str">
        <f>+IF(T186&gt;14,"Riesgo","No riesgo")</f>
        <v>Riesgo</v>
      </c>
      <c r="V186" s="44" t="s">
        <v>1759</v>
      </c>
      <c r="W186" s="44"/>
      <c r="X186" s="60">
        <v>42980</v>
      </c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</row>
    <row r="187" spans="1:54" s="45" customFormat="1" x14ac:dyDescent="0.25">
      <c r="A187" s="42" t="s">
        <v>1060</v>
      </c>
      <c r="B187" s="42" t="s">
        <v>180</v>
      </c>
      <c r="C187" s="43">
        <v>32</v>
      </c>
      <c r="D187" s="43">
        <v>87968777</v>
      </c>
      <c r="E187" s="44" t="s">
        <v>25</v>
      </c>
      <c r="F187" s="42" t="s">
        <v>29</v>
      </c>
      <c r="G187" s="44" t="s">
        <v>1061</v>
      </c>
      <c r="H187" s="42" t="s">
        <v>1062</v>
      </c>
      <c r="I187" s="44" t="s">
        <v>25</v>
      </c>
      <c r="J187" s="44" t="s">
        <v>116</v>
      </c>
      <c r="K187" s="44" t="s">
        <v>116</v>
      </c>
      <c r="L187" s="44" t="s">
        <v>29</v>
      </c>
      <c r="M187" s="44" t="s">
        <v>29</v>
      </c>
      <c r="N187" s="116"/>
      <c r="O187" s="116"/>
      <c r="P187" s="116">
        <v>103.4</v>
      </c>
      <c r="Q187" s="116">
        <v>165.8</v>
      </c>
      <c r="R187" s="116">
        <f>(P187)/((Q187/100)*(Q187/100))</f>
        <v>37.614170283786905</v>
      </c>
      <c r="S187" s="45" t="str">
        <f>+IF(R187&lt;18.5,"Bajo peso",IF(R187&lt;=24.9,"Peso Normal",IF(R187&lt;=29.9,"Sobrepeso",IF(R187&lt;=34.9,"Obesidad Grado I",IF(R187&lt;=39.9,"Obesidad Grado II",IF(R187&gt;=40,"Obesidad Grado 3","Nunca se da el caso"))))))</f>
        <v>Obesidad Grado II</v>
      </c>
      <c r="T187" s="44">
        <v>15</v>
      </c>
      <c r="U187" s="45" t="str">
        <f>+IF(T187&gt;14,"Riesgo","No riesgo")</f>
        <v>Riesgo</v>
      </c>
      <c r="W187" s="44" t="s">
        <v>304</v>
      </c>
      <c r="X187" s="44"/>
      <c r="Y187" s="44"/>
      <c r="Z187" s="48">
        <v>42747</v>
      </c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</row>
    <row r="188" spans="1:54" s="42" customFormat="1" x14ac:dyDescent="0.25">
      <c r="A188" s="42" t="s">
        <v>1795</v>
      </c>
      <c r="B188" s="42" t="s">
        <v>1796</v>
      </c>
      <c r="C188" s="44">
        <v>33</v>
      </c>
      <c r="D188" s="44">
        <v>86620270</v>
      </c>
      <c r="E188" s="44" t="s">
        <v>25</v>
      </c>
      <c r="F188" s="42" t="s">
        <v>29</v>
      </c>
      <c r="G188" s="44" t="s">
        <v>29</v>
      </c>
      <c r="H188" s="42" t="s">
        <v>1814</v>
      </c>
      <c r="I188" s="44" t="s">
        <v>25</v>
      </c>
      <c r="J188" s="44" t="s">
        <v>116</v>
      </c>
      <c r="K188" s="42" t="s">
        <v>116</v>
      </c>
      <c r="L188" s="44" t="s">
        <v>29</v>
      </c>
      <c r="M188" s="44" t="s">
        <v>29</v>
      </c>
      <c r="N188" s="116"/>
      <c r="O188" s="116"/>
      <c r="P188" s="116">
        <v>65.400000000000006</v>
      </c>
      <c r="Q188" s="116">
        <v>153.1</v>
      </c>
      <c r="R188" s="116">
        <f>(P188)/((Q188/100)*(Q188/100))</f>
        <v>27.901488122029338</v>
      </c>
      <c r="S188" s="45" t="str">
        <f>+IF(R188&lt;18.5,"Bajo peso",IF(R188&lt;=24.9,"Peso Normal",IF(R188&lt;=29.9,"Sobrepeso",IF(R188&lt;=34.9,"Obesidad Grado 1",IF(R188&lt;=39.9,"Obesidad Grado 2",IF(R188&gt;=40,"Obesidad Grado 3","Nunca se da el caso"))))))</f>
        <v>Sobrepeso</v>
      </c>
      <c r="T188" s="44">
        <v>17</v>
      </c>
      <c r="U188" s="45" t="str">
        <f>+IF(T188&gt;14,"Riesgo","No riesgo")</f>
        <v>Riesgo</v>
      </c>
      <c r="V188" s="44" t="s">
        <v>240</v>
      </c>
      <c r="W188" s="44"/>
      <c r="X188" s="60">
        <v>42949</v>
      </c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</row>
    <row r="189" spans="1:54" s="52" customFormat="1" x14ac:dyDescent="0.25">
      <c r="C189" s="56"/>
      <c r="D189" s="56"/>
      <c r="E189" s="55"/>
      <c r="F189" s="57"/>
      <c r="G189" s="55"/>
      <c r="I189" s="55"/>
      <c r="J189" s="55"/>
      <c r="K189" s="55"/>
      <c r="L189" s="55"/>
      <c r="M189" s="55"/>
      <c r="N189" s="118"/>
      <c r="O189" s="118"/>
      <c r="P189" s="118"/>
      <c r="Q189" s="118"/>
      <c r="R189" s="118"/>
      <c r="S189" s="54"/>
      <c r="T189" s="55"/>
      <c r="U189" s="54"/>
      <c r="V189" s="54"/>
      <c r="W189" s="55"/>
      <c r="X189" s="55"/>
      <c r="Y189" s="55"/>
      <c r="Z189" s="58"/>
      <c r="AA189" s="54"/>
      <c r="AB189" s="54"/>
    </row>
    <row r="190" spans="1:54" s="42" customFormat="1" x14ac:dyDescent="0.25">
      <c r="A190" s="51" t="s">
        <v>1816</v>
      </c>
      <c r="B190" s="59">
        <f>COUNTA(A191:A198)</f>
        <v>8</v>
      </c>
      <c r="C190" s="56"/>
      <c r="D190" s="56"/>
      <c r="E190" s="55"/>
      <c r="F190" s="57"/>
      <c r="G190" s="55"/>
      <c r="H190" s="52"/>
      <c r="I190" s="55"/>
      <c r="J190" s="55"/>
      <c r="K190" s="55"/>
      <c r="L190" s="55"/>
      <c r="M190" s="55"/>
      <c r="N190" s="118"/>
      <c r="O190" s="118"/>
      <c r="P190" s="118"/>
      <c r="Q190" s="118"/>
      <c r="R190" s="118"/>
      <c r="S190" s="54"/>
      <c r="T190" s="55"/>
      <c r="U190" s="54"/>
      <c r="V190" s="54"/>
      <c r="W190" s="55"/>
      <c r="X190" s="55"/>
      <c r="Y190" s="55"/>
      <c r="Z190" s="58"/>
      <c r="AA190" s="54"/>
      <c r="AB190" s="54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</row>
    <row r="191" spans="1:54" s="45" customFormat="1" x14ac:dyDescent="0.25">
      <c r="A191" s="42" t="s">
        <v>1276</v>
      </c>
      <c r="B191" s="42" t="s">
        <v>1277</v>
      </c>
      <c r="C191" s="43">
        <v>19</v>
      </c>
      <c r="D191" s="46" t="s">
        <v>1278</v>
      </c>
      <c r="E191" s="42" t="s">
        <v>25</v>
      </c>
      <c r="F191" s="42" t="s">
        <v>29</v>
      </c>
      <c r="G191" s="42" t="s">
        <v>1279</v>
      </c>
      <c r="H191" s="42" t="s">
        <v>1275</v>
      </c>
      <c r="I191" s="42" t="s">
        <v>25</v>
      </c>
      <c r="J191" s="42" t="s">
        <v>116</v>
      </c>
      <c r="K191" s="42" t="s">
        <v>116</v>
      </c>
      <c r="L191" s="42" t="s">
        <v>29</v>
      </c>
      <c r="M191" s="42" t="s">
        <v>29</v>
      </c>
      <c r="N191" s="116"/>
      <c r="O191" s="116"/>
      <c r="P191" s="116">
        <v>81</v>
      </c>
      <c r="Q191" s="116">
        <v>155.5</v>
      </c>
      <c r="R191" s="116">
        <f>(P191)/((Q191/100)*(Q191/100))</f>
        <v>33.498412960990898</v>
      </c>
      <c r="S191" s="42" t="str">
        <f>+IF(R191&lt;18.5,"Bajo peso",IF(R191&lt;=24.9,"Peso Normal",IF(R191&lt;=29.9,"Sobrepeso",IF(R191&lt;=34.9,"Obesidad Grado I",IF(R191&lt;=39.9,"Obesidad Grado II",IF(R191&gt;=40,"Obesidad Grado 3","Nunca se da el caso"))))))</f>
        <v>Obesidad Grado I</v>
      </c>
      <c r="T191" s="44">
        <v>34</v>
      </c>
      <c r="U191" s="42" t="str">
        <f>+IF(T191&gt;14,"Riesgo","No riesgo")</f>
        <v>Riesgo</v>
      </c>
      <c r="V191" s="42"/>
      <c r="W191" s="42" t="s">
        <v>240</v>
      </c>
      <c r="X191" s="42"/>
      <c r="Y191" s="42"/>
      <c r="Z191" s="42">
        <v>42751</v>
      </c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</row>
    <row r="192" spans="1:54" s="45" customFormat="1" x14ac:dyDescent="0.25">
      <c r="A192" s="42" t="s">
        <v>1794</v>
      </c>
      <c r="B192" s="42" t="s">
        <v>437</v>
      </c>
      <c r="C192" s="44">
        <v>45</v>
      </c>
      <c r="D192" s="44">
        <v>71585427</v>
      </c>
      <c r="E192" s="44" t="s">
        <v>25</v>
      </c>
      <c r="F192" s="42" t="s">
        <v>29</v>
      </c>
      <c r="G192" s="44" t="s">
        <v>29</v>
      </c>
      <c r="H192" s="42" t="s">
        <v>1792</v>
      </c>
      <c r="I192" s="44" t="s">
        <v>25</v>
      </c>
      <c r="J192" s="44" t="s">
        <v>116</v>
      </c>
      <c r="K192" s="42" t="s">
        <v>116</v>
      </c>
      <c r="L192" s="44" t="s">
        <v>29</v>
      </c>
      <c r="M192" s="44" t="s">
        <v>29</v>
      </c>
      <c r="N192" s="116"/>
      <c r="O192" s="116"/>
      <c r="P192" s="116">
        <v>87.5</v>
      </c>
      <c r="Q192" s="116">
        <v>157.19999999999999</v>
      </c>
      <c r="R192" s="116">
        <f>(P192)/((Q192/100)*(Q192/100))</f>
        <v>35.408128249454521</v>
      </c>
      <c r="S192" s="45" t="str">
        <f>+IF(R192&lt;18.5,"Bajo peso",IF(R192&lt;=24.9,"Peso Normal",IF(R192&lt;=29.9,"Sobrepeso",IF(R192&lt;=34.9,"Obesidad Grado 1",IF(R192&lt;=39.9,"Obesidad Grado 2",IF(R192&gt;=40,"Obesidad Grado 3","Nunca se da el caso"))))))</f>
        <v>Obesidad Grado 2</v>
      </c>
      <c r="T192" s="44">
        <v>21</v>
      </c>
      <c r="U192" s="45" t="str">
        <f>+IF(T192&gt;14,"Riesgo","No riesgo")</f>
        <v>Riesgo</v>
      </c>
      <c r="V192" s="44" t="s">
        <v>124</v>
      </c>
      <c r="W192" s="44"/>
      <c r="X192" s="60">
        <v>42949</v>
      </c>
    </row>
    <row r="193" spans="1:54" s="42" customFormat="1" x14ac:dyDescent="0.25">
      <c r="A193" s="42" t="s">
        <v>1213</v>
      </c>
      <c r="B193" s="42" t="s">
        <v>1214</v>
      </c>
      <c r="C193" s="44">
        <v>54</v>
      </c>
      <c r="D193" s="42">
        <v>88158949</v>
      </c>
      <c r="E193" s="42" t="s">
        <v>25</v>
      </c>
      <c r="F193" s="42" t="s">
        <v>1215</v>
      </c>
      <c r="G193" s="42" t="s">
        <v>1216</v>
      </c>
      <c r="H193" s="42" t="s">
        <v>1702</v>
      </c>
      <c r="I193" s="42" t="s">
        <v>29</v>
      </c>
      <c r="J193" s="42" t="s">
        <v>1703</v>
      </c>
      <c r="K193" s="42" t="s">
        <v>280</v>
      </c>
      <c r="L193" s="42" t="s">
        <v>29</v>
      </c>
      <c r="M193" s="42" t="s">
        <v>29</v>
      </c>
      <c r="N193" s="116"/>
      <c r="O193" s="116"/>
      <c r="P193" s="116">
        <v>79.400000000000006</v>
      </c>
      <c r="Q193" s="116">
        <v>160</v>
      </c>
      <c r="R193" s="116">
        <f>(P193)/((Q193/100)*(Q193/100))</f>
        <v>31.015624999999996</v>
      </c>
      <c r="S193" s="42" t="str">
        <f>+IF(R193&lt;18.5,"Bajo peso",IF(R193&lt;=24.9,"Peso Normal",IF(R193&lt;=29.9,"Sobrepeso",IF(R193&lt;=34.9,"Obesidad Grado I",IF(R193&lt;=39.9,"Obesidad Grado II",IF(R193&gt;=40,"Obesidad Grado 3","Nunca se da el caso"))))))</f>
        <v>Obesidad Grado I</v>
      </c>
      <c r="T193" s="44">
        <v>15</v>
      </c>
      <c r="U193" s="42" t="str">
        <f>+IF(T193&gt;14,"Riesgo","No riesgo")</f>
        <v>Riesgo</v>
      </c>
      <c r="W193" s="42" t="s">
        <v>304</v>
      </c>
      <c r="Z193" s="42">
        <v>42751</v>
      </c>
    </row>
    <row r="194" spans="1:54" s="45" customFormat="1" x14ac:dyDescent="0.25">
      <c r="A194" s="42" t="s">
        <v>278</v>
      </c>
      <c r="B194" s="42" t="s">
        <v>341</v>
      </c>
      <c r="C194" s="44">
        <v>41</v>
      </c>
      <c r="D194" s="42">
        <v>60157652</v>
      </c>
      <c r="E194" s="42" t="s">
        <v>25</v>
      </c>
      <c r="F194" s="42" t="s">
        <v>279</v>
      </c>
      <c r="G194" s="42" t="s">
        <v>522</v>
      </c>
      <c r="H194" s="42" t="s">
        <v>1704</v>
      </c>
      <c r="I194" s="42" t="s">
        <v>25</v>
      </c>
      <c r="J194" s="42" t="s">
        <v>1703</v>
      </c>
      <c r="K194" s="42" t="s">
        <v>280</v>
      </c>
      <c r="L194" s="42" t="s">
        <v>29</v>
      </c>
      <c r="M194" s="42" t="s">
        <v>29</v>
      </c>
      <c r="N194" s="116"/>
      <c r="O194" s="116"/>
      <c r="P194" s="116">
        <v>82.2</v>
      </c>
      <c r="Q194" s="116">
        <v>155.19999999999999</v>
      </c>
      <c r="R194" s="116">
        <v>34.126235519183773</v>
      </c>
      <c r="S194" s="42" t="s">
        <v>800</v>
      </c>
      <c r="T194" s="44">
        <v>15</v>
      </c>
      <c r="U194" s="42" t="s">
        <v>797</v>
      </c>
      <c r="V194" s="42"/>
      <c r="W194" s="42" t="s">
        <v>128</v>
      </c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</row>
    <row r="195" spans="1:54" s="42" customFormat="1" x14ac:dyDescent="0.25">
      <c r="A195" s="42" t="s">
        <v>1789</v>
      </c>
      <c r="B195" s="42" t="s">
        <v>1790</v>
      </c>
      <c r="C195" s="44">
        <v>47</v>
      </c>
      <c r="D195" s="44" t="s">
        <v>1791</v>
      </c>
      <c r="E195" s="44" t="s">
        <v>25</v>
      </c>
      <c r="F195" s="42" t="s">
        <v>29</v>
      </c>
      <c r="G195" s="44" t="s">
        <v>29</v>
      </c>
      <c r="H195" s="42" t="s">
        <v>1792</v>
      </c>
      <c r="I195" s="44" t="s">
        <v>25</v>
      </c>
      <c r="J195" s="44" t="s">
        <v>116</v>
      </c>
      <c r="K195" s="42" t="s">
        <v>116</v>
      </c>
      <c r="L195" s="44" t="s">
        <v>29</v>
      </c>
      <c r="M195" s="44" t="s">
        <v>29</v>
      </c>
      <c r="N195" s="116"/>
      <c r="O195" s="116"/>
      <c r="P195" s="116">
        <v>85.3</v>
      </c>
      <c r="Q195" s="116">
        <v>147.5</v>
      </c>
      <c r="R195" s="116">
        <f>(P195)/((Q195/100)*(Q195/100))</f>
        <v>39.207124389543232</v>
      </c>
      <c r="S195" s="45" t="str">
        <f>+IF(R195&lt;18.5,"Bajo peso",IF(R195&lt;=24.9,"Peso Normal",IF(R195&lt;=29.9,"Sobrepeso",IF(R195&lt;=34.9,"Obesidad Grado 1",IF(R195&lt;=39.9,"Obesidad Grado 2",IF(R195&gt;=40,"Obesidad Grado 3","Nunca se da el caso"))))))</f>
        <v>Obesidad Grado 2</v>
      </c>
      <c r="T195" s="44">
        <v>19</v>
      </c>
      <c r="U195" s="45" t="str">
        <f>+IF(T195&gt;14,"Riesgo","No riesgo")</f>
        <v>Riesgo</v>
      </c>
      <c r="V195" s="44" t="s">
        <v>1793</v>
      </c>
      <c r="W195" s="44"/>
      <c r="X195" s="60">
        <v>42949</v>
      </c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</row>
    <row r="196" spans="1:54" s="42" customFormat="1" x14ac:dyDescent="0.25">
      <c r="A196" s="42" t="s">
        <v>368</v>
      </c>
      <c r="B196" s="42" t="s">
        <v>79</v>
      </c>
      <c r="C196" s="44">
        <v>31</v>
      </c>
      <c r="D196" s="42">
        <v>88946611</v>
      </c>
      <c r="E196" s="42" t="s">
        <v>25</v>
      </c>
      <c r="F196" s="42" t="s">
        <v>163</v>
      </c>
      <c r="G196" s="42" t="s">
        <v>29</v>
      </c>
      <c r="H196" s="42" t="s">
        <v>1745</v>
      </c>
      <c r="I196" s="42" t="s">
        <v>25</v>
      </c>
      <c r="J196" s="42" t="s">
        <v>1703</v>
      </c>
      <c r="K196" s="42" t="s">
        <v>280</v>
      </c>
      <c r="L196" s="42" t="s">
        <v>29</v>
      </c>
      <c r="M196" s="42" t="s">
        <v>29</v>
      </c>
      <c r="N196" s="116">
        <v>100</v>
      </c>
      <c r="O196" s="116">
        <v>164</v>
      </c>
      <c r="P196" s="116">
        <v>113.5</v>
      </c>
      <c r="Q196" s="116">
        <v>166.3</v>
      </c>
      <c r="R196" s="116">
        <v>41.040379032307634</v>
      </c>
      <c r="S196" s="42" t="s">
        <v>799</v>
      </c>
      <c r="T196" s="44">
        <v>16</v>
      </c>
      <c r="U196" s="42" t="s">
        <v>797</v>
      </c>
    </row>
    <row r="197" spans="1:54" s="42" customFormat="1" x14ac:dyDescent="0.25">
      <c r="A197" s="42" t="s">
        <v>176</v>
      </c>
      <c r="B197" s="42" t="s">
        <v>113</v>
      </c>
      <c r="C197" s="43">
        <v>38</v>
      </c>
      <c r="D197" s="43">
        <v>83083923</v>
      </c>
      <c r="E197" s="44" t="s">
        <v>25</v>
      </c>
      <c r="F197" s="42" t="s">
        <v>114</v>
      </c>
      <c r="G197" s="44" t="s">
        <v>632</v>
      </c>
      <c r="H197" s="42" t="s">
        <v>1699</v>
      </c>
      <c r="I197" s="44" t="s">
        <v>25</v>
      </c>
      <c r="J197" s="44" t="s">
        <v>116</v>
      </c>
      <c r="K197" s="44" t="s">
        <v>116</v>
      </c>
      <c r="L197" s="44" t="s">
        <v>29</v>
      </c>
      <c r="M197" s="44" t="s">
        <v>29</v>
      </c>
      <c r="N197" s="116">
        <v>160</v>
      </c>
      <c r="O197" s="116">
        <v>159</v>
      </c>
      <c r="P197" s="116">
        <v>112</v>
      </c>
      <c r="Q197" s="116">
        <v>158</v>
      </c>
      <c r="R197" s="116">
        <v>44.864605031244984</v>
      </c>
      <c r="S197" s="45" t="s">
        <v>799</v>
      </c>
      <c r="T197" s="44">
        <v>16</v>
      </c>
      <c r="U197" s="45" t="s">
        <v>797</v>
      </c>
      <c r="V197" s="45" t="s">
        <v>1610</v>
      </c>
      <c r="W197" s="44" t="s">
        <v>304</v>
      </c>
      <c r="X197" s="44"/>
      <c r="Y197" s="44"/>
      <c r="Z197" s="48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</row>
    <row r="198" spans="1:54" s="42" customFormat="1" x14ac:dyDescent="0.25">
      <c r="A198" s="42" t="s">
        <v>1273</v>
      </c>
      <c r="B198" s="42" t="s">
        <v>154</v>
      </c>
      <c r="C198" s="43">
        <v>36</v>
      </c>
      <c r="D198" s="46">
        <v>89386994</v>
      </c>
      <c r="E198" s="42" t="s">
        <v>25</v>
      </c>
      <c r="F198" s="42" t="s">
        <v>29</v>
      </c>
      <c r="G198" s="42" t="s">
        <v>1274</v>
      </c>
      <c r="H198" s="42" t="s">
        <v>1275</v>
      </c>
      <c r="I198" s="42" t="s">
        <v>25</v>
      </c>
      <c r="J198" s="42" t="s">
        <v>116</v>
      </c>
      <c r="K198" s="42" t="s">
        <v>116</v>
      </c>
      <c r="L198" s="42" t="s">
        <v>29</v>
      </c>
      <c r="M198" s="42" t="s">
        <v>29</v>
      </c>
      <c r="N198" s="116"/>
      <c r="O198" s="116"/>
      <c r="P198" s="116">
        <v>115.9</v>
      </c>
      <c r="Q198" s="116">
        <v>155.30000000000001</v>
      </c>
      <c r="R198" s="116">
        <f>(P198)/((Q198/100)*(Q198/100))</f>
        <v>48.055214985929645</v>
      </c>
      <c r="S198" s="42" t="str">
        <f>+IF(R198&lt;18.5,"Bajo peso",IF(R198&lt;=24.9,"Peso Normal",IF(R198&lt;=29.9,"Sobrepeso",IF(R198&lt;=34.9,"Obesidad Grado I",IF(R198&lt;=39.9,"Obesidad Grado II",IF(R198&gt;=40,"Obesidad Grado 3","Nunca se da el caso"))))))</f>
        <v>Obesidad Grado 3</v>
      </c>
      <c r="T198" s="44">
        <v>34</v>
      </c>
      <c r="U198" s="42" t="str">
        <f>+IF(T198&gt;14,"Riesgo","No riesgo")</f>
        <v>Riesgo</v>
      </c>
      <c r="W198" s="42" t="s">
        <v>240</v>
      </c>
      <c r="Z198" s="42">
        <v>42751</v>
      </c>
    </row>
    <row r="200" spans="1:54" x14ac:dyDescent="0.25">
      <c r="A200" s="51" t="s">
        <v>1837</v>
      </c>
      <c r="B200" s="59">
        <f>COUNTA(A201:A207)</f>
        <v>7</v>
      </c>
    </row>
    <row r="201" spans="1:54" s="42" customFormat="1" x14ac:dyDescent="0.25">
      <c r="A201" s="42" t="s">
        <v>1826</v>
      </c>
      <c r="B201" s="42" t="s">
        <v>294</v>
      </c>
      <c r="C201" s="44">
        <v>42</v>
      </c>
      <c r="D201" s="42">
        <v>70482139</v>
      </c>
      <c r="E201" s="42" t="s">
        <v>521</v>
      </c>
      <c r="G201" s="42" t="s">
        <v>29</v>
      </c>
      <c r="H201" s="42" t="s">
        <v>1825</v>
      </c>
      <c r="I201" s="42" t="s">
        <v>29</v>
      </c>
      <c r="J201" s="42" t="s">
        <v>121</v>
      </c>
      <c r="K201" s="42" t="s">
        <v>121</v>
      </c>
      <c r="L201" s="42" t="s">
        <v>29</v>
      </c>
      <c r="M201" s="42" t="s">
        <v>29</v>
      </c>
      <c r="N201" s="116"/>
      <c r="O201" s="116"/>
      <c r="P201" s="116">
        <v>95.9</v>
      </c>
      <c r="Q201" s="116">
        <v>159.9</v>
      </c>
      <c r="R201" s="116">
        <v>37.507807608022681</v>
      </c>
      <c r="S201" s="42" t="s">
        <v>798</v>
      </c>
      <c r="T201" s="44">
        <v>23</v>
      </c>
      <c r="U201" s="42" t="s">
        <v>797</v>
      </c>
      <c r="W201" s="42" t="s">
        <v>1600</v>
      </c>
    </row>
    <row r="202" spans="1:54" s="42" customFormat="1" x14ac:dyDescent="0.25">
      <c r="A202" s="42" t="s">
        <v>717</v>
      </c>
      <c r="B202" s="42" t="s">
        <v>718</v>
      </c>
      <c r="C202" s="44">
        <v>47</v>
      </c>
      <c r="D202" s="42">
        <v>84468960</v>
      </c>
      <c r="E202" s="42" t="s">
        <v>29</v>
      </c>
      <c r="F202" s="42" t="s">
        <v>29</v>
      </c>
      <c r="G202" s="42" t="s">
        <v>29</v>
      </c>
      <c r="H202" s="42" t="s">
        <v>1817</v>
      </c>
      <c r="I202" s="42" t="s">
        <v>25</v>
      </c>
      <c r="J202" s="42" t="s">
        <v>684</v>
      </c>
      <c r="K202" s="42" t="s">
        <v>121</v>
      </c>
      <c r="L202" s="42" t="s">
        <v>29</v>
      </c>
      <c r="M202" s="42" t="s">
        <v>29</v>
      </c>
      <c r="N202" s="116"/>
      <c r="O202" s="116"/>
      <c r="P202" s="116">
        <v>111.5</v>
      </c>
      <c r="Q202" s="116">
        <v>156</v>
      </c>
      <c r="R202" s="116">
        <v>45.816896778435236</v>
      </c>
      <c r="S202" s="42" t="s">
        <v>799</v>
      </c>
      <c r="T202" s="44">
        <v>22</v>
      </c>
      <c r="U202" s="42" t="s">
        <v>797</v>
      </c>
      <c r="W202" s="42" t="s">
        <v>711</v>
      </c>
      <c r="Z202" s="42" t="s">
        <v>704</v>
      </c>
    </row>
    <row r="203" spans="1:54" s="42" customFormat="1" x14ac:dyDescent="0.25">
      <c r="A203" s="42" t="s">
        <v>430</v>
      </c>
      <c r="B203" s="42" t="s">
        <v>290</v>
      </c>
      <c r="C203" s="44">
        <v>27</v>
      </c>
      <c r="D203" s="42">
        <v>87478863</v>
      </c>
      <c r="E203" s="42" t="s">
        <v>25</v>
      </c>
      <c r="F203" s="42" t="s">
        <v>462</v>
      </c>
      <c r="G203" s="42" t="s">
        <v>537</v>
      </c>
      <c r="H203" s="42" t="s">
        <v>538</v>
      </c>
      <c r="I203" s="42" t="s">
        <v>25</v>
      </c>
      <c r="J203" s="42" t="s">
        <v>121</v>
      </c>
      <c r="K203" s="42" t="s">
        <v>121</v>
      </c>
      <c r="L203" s="42" t="s">
        <v>29</v>
      </c>
      <c r="M203" s="42" t="s">
        <v>29</v>
      </c>
      <c r="N203" s="116"/>
      <c r="O203" s="116"/>
      <c r="P203" s="116">
        <v>77.400000000000006</v>
      </c>
      <c r="Q203" s="116">
        <v>164.7</v>
      </c>
      <c r="R203" s="116">
        <v>28.533415615741166</v>
      </c>
      <c r="S203" s="42" t="s">
        <v>796</v>
      </c>
      <c r="T203" s="44">
        <v>18</v>
      </c>
      <c r="U203" s="42" t="s">
        <v>797</v>
      </c>
      <c r="V203" s="42" t="s">
        <v>1617</v>
      </c>
      <c r="W203" s="42" t="s">
        <v>897</v>
      </c>
      <c r="Z203" s="42" t="s">
        <v>443</v>
      </c>
    </row>
    <row r="204" spans="1:54" s="42" customFormat="1" x14ac:dyDescent="0.25">
      <c r="A204" s="42" t="s">
        <v>536</v>
      </c>
      <c r="B204" s="42" t="s">
        <v>255</v>
      </c>
      <c r="C204" s="44">
        <v>33</v>
      </c>
      <c r="D204" s="42">
        <v>60893685</v>
      </c>
      <c r="E204" s="42" t="s">
        <v>25</v>
      </c>
      <c r="F204" s="42" t="s">
        <v>456</v>
      </c>
      <c r="G204" s="42" t="s">
        <v>540</v>
      </c>
      <c r="H204" s="42" t="s">
        <v>538</v>
      </c>
      <c r="I204" s="42" t="s">
        <v>25</v>
      </c>
      <c r="J204" s="42" t="s">
        <v>121</v>
      </c>
      <c r="K204" s="42" t="s">
        <v>121</v>
      </c>
      <c r="L204" s="42" t="s">
        <v>29</v>
      </c>
      <c r="M204" s="42" t="s">
        <v>29</v>
      </c>
      <c r="N204" s="116"/>
      <c r="O204" s="116"/>
      <c r="P204" s="116">
        <v>88.2</v>
      </c>
      <c r="Q204" s="116">
        <v>159.5</v>
      </c>
      <c r="R204" s="116">
        <v>34.669470622340583</v>
      </c>
      <c r="S204" s="42" t="s">
        <v>800</v>
      </c>
      <c r="T204" s="44">
        <v>15</v>
      </c>
      <c r="U204" s="42" t="s">
        <v>797</v>
      </c>
      <c r="W204" s="42" t="s">
        <v>128</v>
      </c>
      <c r="Z204" s="42" t="s">
        <v>443</v>
      </c>
    </row>
    <row r="205" spans="1:54" s="42" customFormat="1" x14ac:dyDescent="0.25">
      <c r="A205" s="42" t="s">
        <v>681</v>
      </c>
      <c r="B205" s="42" t="s">
        <v>387</v>
      </c>
      <c r="C205" s="44">
        <v>38</v>
      </c>
      <c r="D205" s="42">
        <v>85710969</v>
      </c>
      <c r="E205" s="42" t="s">
        <v>25</v>
      </c>
      <c r="F205" s="42" t="s">
        <v>29</v>
      </c>
      <c r="G205" s="42" t="s">
        <v>682</v>
      </c>
      <c r="H205" s="42" t="s">
        <v>1824</v>
      </c>
      <c r="I205" s="42" t="s">
        <v>29</v>
      </c>
      <c r="J205" s="42" t="s">
        <v>684</v>
      </c>
      <c r="K205" s="42" t="s">
        <v>684</v>
      </c>
      <c r="L205" s="42" t="s">
        <v>29</v>
      </c>
      <c r="M205" s="42" t="s">
        <v>29</v>
      </c>
      <c r="N205" s="116"/>
      <c r="O205" s="116"/>
      <c r="P205" s="116">
        <v>58.5</v>
      </c>
      <c r="Q205" s="116">
        <v>150.1</v>
      </c>
      <c r="R205" s="116">
        <v>25.965367969210845</v>
      </c>
      <c r="S205" s="42" t="s">
        <v>796</v>
      </c>
      <c r="T205" s="44">
        <v>21</v>
      </c>
      <c r="U205" s="42" t="s">
        <v>797</v>
      </c>
      <c r="W205" s="42" t="s">
        <v>680</v>
      </c>
      <c r="Z205" s="42" t="s">
        <v>686</v>
      </c>
    </row>
    <row r="206" spans="1:54" s="42" customFormat="1" x14ac:dyDescent="0.25">
      <c r="A206" s="42" t="s">
        <v>1355</v>
      </c>
      <c r="B206" s="42" t="s">
        <v>207</v>
      </c>
      <c r="C206" s="44">
        <v>41</v>
      </c>
      <c r="D206" s="42">
        <v>86881074</v>
      </c>
      <c r="E206" s="42" t="s">
        <v>25</v>
      </c>
      <c r="F206" s="42" t="s">
        <v>1356</v>
      </c>
      <c r="G206" s="42" t="s">
        <v>1357</v>
      </c>
      <c r="H206" s="42" t="s">
        <v>1818</v>
      </c>
      <c r="I206" s="42" t="s">
        <v>25</v>
      </c>
      <c r="J206" s="42" t="s">
        <v>804</v>
      </c>
      <c r="K206" s="42" t="s">
        <v>804</v>
      </c>
      <c r="L206" s="42" t="s">
        <v>29</v>
      </c>
      <c r="M206" s="42" t="s">
        <v>29</v>
      </c>
      <c r="N206" s="116"/>
      <c r="O206" s="116"/>
      <c r="P206" s="116">
        <v>76.599999999999994</v>
      </c>
      <c r="Q206" s="116">
        <v>157</v>
      </c>
      <c r="R206" s="116">
        <f>(P206)/((Q206/100)*(Q206/100))</f>
        <v>31.076311412227675</v>
      </c>
      <c r="S206" s="42" t="str">
        <f>+IF(R206&lt;18.5,"Bajo peso",IF(R206&lt;=24.9,"Peso Normal",IF(R206&lt;=29.9,"Sobrepeso",IF(R206&lt;=34.9,"Obesidad Grado 1",IF(R206&lt;=39.9,"Obesidad Grado 2",IF(R206&gt;=40,"Obesidad Grado 3","Nunca se da el caso"))))))</f>
        <v>Obesidad Grado 1</v>
      </c>
      <c r="T206" s="44">
        <v>20</v>
      </c>
      <c r="U206" s="42" t="str">
        <f>+IF(T206&gt;14,"Riesgo","No riesgo")</f>
        <v>Riesgo</v>
      </c>
      <c r="W206" s="42" t="s">
        <v>304</v>
      </c>
      <c r="Z206" s="42" t="s">
        <v>1378</v>
      </c>
    </row>
    <row r="207" spans="1:54" s="42" customFormat="1" x14ac:dyDescent="0.25">
      <c r="A207" s="42" t="s">
        <v>1828</v>
      </c>
      <c r="B207" s="42" t="s">
        <v>1479</v>
      </c>
      <c r="C207" s="44">
        <v>59</v>
      </c>
      <c r="D207" s="42">
        <v>89469044</v>
      </c>
      <c r="E207" s="42" t="s">
        <v>25</v>
      </c>
      <c r="F207" s="42" t="s">
        <v>29</v>
      </c>
      <c r="G207" s="42" t="s">
        <v>1480</v>
      </c>
      <c r="H207" s="42" t="s">
        <v>1834</v>
      </c>
      <c r="I207" s="42" t="s">
        <v>25</v>
      </c>
      <c r="J207" s="42" t="s">
        <v>684</v>
      </c>
      <c r="K207" s="42" t="s">
        <v>50</v>
      </c>
      <c r="L207" s="42" t="s">
        <v>29</v>
      </c>
      <c r="M207" s="42" t="s">
        <v>29</v>
      </c>
      <c r="N207" s="116"/>
      <c r="O207" s="116"/>
      <c r="P207" s="116">
        <v>86.4</v>
      </c>
      <c r="Q207" s="116">
        <v>153.6</v>
      </c>
      <c r="R207" s="116">
        <f>(P207)/((Q207/100)*(Q207/100))</f>
        <v>36.62109375</v>
      </c>
      <c r="S207" s="42" t="str">
        <f>+IF(R207&lt;18.5,"Bajo peso",IF(R207&lt;=24.9,"Peso Normal",IF(R207&lt;=29.9,"Sobrepeso",IF(R207&lt;=34.9,"Obesidad Grado 1",IF(R207&lt;=39.9,"Obesidad Grado 2",IF(R207&gt;=40,"Obesidad Grado 3","Nunca se da el caso"))))))</f>
        <v>Obesidad Grado 2</v>
      </c>
      <c r="T207" s="44">
        <v>16</v>
      </c>
      <c r="U207" s="42" t="str">
        <f>+IF(T207&gt;14,"Riesgo","No riesgo")</f>
        <v>Riesgo</v>
      </c>
      <c r="V207" s="42" t="s">
        <v>1607</v>
      </c>
      <c r="W207" s="42" t="s">
        <v>128</v>
      </c>
      <c r="Z207" s="42" t="s">
        <v>1477</v>
      </c>
    </row>
    <row r="208" spans="1:54" s="52" customFormat="1" x14ac:dyDescent="0.25">
      <c r="C208" s="55"/>
      <c r="N208" s="118"/>
      <c r="O208" s="118"/>
      <c r="P208" s="118"/>
      <c r="Q208" s="118"/>
      <c r="R208" s="118"/>
      <c r="T208" s="55"/>
    </row>
    <row r="209" spans="1:27" s="52" customFormat="1" x14ac:dyDescent="0.25">
      <c r="A209" s="61" t="s">
        <v>1836</v>
      </c>
      <c r="B209" s="59">
        <f>COUNTA(A210:A216)</f>
        <v>7</v>
      </c>
      <c r="C209" s="55"/>
      <c r="N209" s="118"/>
      <c r="O209" s="118"/>
      <c r="P209" s="118"/>
      <c r="Q209" s="118"/>
      <c r="R209" s="118"/>
      <c r="T209" s="55"/>
    </row>
    <row r="210" spans="1:27" s="42" customFormat="1" x14ac:dyDescent="0.25">
      <c r="A210" s="42" t="s">
        <v>382</v>
      </c>
      <c r="B210" s="42" t="s">
        <v>79</v>
      </c>
      <c r="C210" s="44">
        <v>37</v>
      </c>
      <c r="D210" s="42">
        <v>85332899</v>
      </c>
      <c r="E210" s="42" t="s">
        <v>25</v>
      </c>
      <c r="F210" s="42" t="s">
        <v>29</v>
      </c>
      <c r="G210" s="42" t="s">
        <v>500</v>
      </c>
      <c r="H210" s="42" t="s">
        <v>1819</v>
      </c>
      <c r="I210" s="42" t="s">
        <v>25</v>
      </c>
      <c r="J210" s="42" t="s">
        <v>684</v>
      </c>
      <c r="K210" s="42" t="s">
        <v>684</v>
      </c>
      <c r="L210" s="42" t="s">
        <v>29</v>
      </c>
      <c r="M210" s="42" t="s">
        <v>29</v>
      </c>
      <c r="N210" s="116"/>
      <c r="O210" s="116"/>
      <c r="P210" s="116">
        <v>80</v>
      </c>
      <c r="Q210" s="116">
        <v>155</v>
      </c>
      <c r="R210" s="116">
        <v>33.298647242455772</v>
      </c>
      <c r="S210" s="42" t="s">
        <v>800</v>
      </c>
      <c r="T210" s="44">
        <v>18</v>
      </c>
      <c r="U210" s="42" t="s">
        <v>797</v>
      </c>
      <c r="W210" s="42" t="s">
        <v>240</v>
      </c>
    </row>
    <row r="211" spans="1:27" s="42" customFormat="1" x14ac:dyDescent="0.25">
      <c r="A211" s="42" t="s">
        <v>1405</v>
      </c>
      <c r="B211" s="42" t="s">
        <v>1406</v>
      </c>
      <c r="C211" s="44">
        <v>20</v>
      </c>
      <c r="D211" s="42">
        <v>70517275</v>
      </c>
      <c r="E211" s="42" t="s">
        <v>25</v>
      </c>
      <c r="F211" s="42" t="s">
        <v>1407</v>
      </c>
      <c r="G211" s="42" t="s">
        <v>1408</v>
      </c>
      <c r="H211" s="42" t="s">
        <v>1820</v>
      </c>
      <c r="I211" s="42" t="s">
        <v>29</v>
      </c>
      <c r="J211" s="42" t="s">
        <v>684</v>
      </c>
      <c r="L211" s="42" t="s">
        <v>29</v>
      </c>
      <c r="M211" s="42" t="s">
        <v>29</v>
      </c>
      <c r="N211" s="116"/>
      <c r="O211" s="116"/>
      <c r="P211" s="116">
        <v>75.599999999999994</v>
      </c>
      <c r="Q211" s="116">
        <v>154.5</v>
      </c>
      <c r="R211" s="116">
        <f>(P211)/((Q211/100)*(Q211/100))</f>
        <v>31.671222546894146</v>
      </c>
      <c r="S211" s="42" t="str">
        <f>+IF(R211&lt;18.5,"Bajo peso",IF(R211&lt;=24.9,"Peso Normal",IF(R211&lt;=29.9,"Sobrepeso",IF(R211&lt;=34.9,"Obesidad Grado I",IF(R211&lt;=39.9,"Obesidad Grado II",IF(R211&gt;=40,"Obesidad Grado 3","Nunca se da el caso"))))))</f>
        <v>Obesidad Grado I</v>
      </c>
      <c r="T211" s="44">
        <v>33</v>
      </c>
      <c r="U211" s="42" t="str">
        <f>+IF(T211&gt;14,"Riesgo","No riesgo")</f>
        <v>Riesgo</v>
      </c>
      <c r="W211" s="42" t="s">
        <v>128</v>
      </c>
      <c r="Z211" s="42" t="s">
        <v>1378</v>
      </c>
    </row>
    <row r="212" spans="1:27" s="42" customFormat="1" x14ac:dyDescent="0.25">
      <c r="A212" s="42" t="s">
        <v>1827</v>
      </c>
      <c r="B212" s="42" t="s">
        <v>342</v>
      </c>
      <c r="C212" s="44">
        <v>57</v>
      </c>
      <c r="D212" s="42">
        <v>24432456</v>
      </c>
      <c r="E212" s="42">
        <v>86741158</v>
      </c>
      <c r="F212" s="42" t="s">
        <v>29</v>
      </c>
      <c r="G212" s="42" t="s">
        <v>29</v>
      </c>
      <c r="H212" s="42" t="s">
        <v>307</v>
      </c>
      <c r="I212" s="42" t="s">
        <v>25</v>
      </c>
      <c r="J212" s="42" t="s">
        <v>684</v>
      </c>
      <c r="K212" s="42" t="s">
        <v>121</v>
      </c>
      <c r="L212" s="42" t="s">
        <v>29</v>
      </c>
      <c r="M212" s="42" t="s">
        <v>29</v>
      </c>
      <c r="N212" s="116">
        <v>149</v>
      </c>
      <c r="O212" s="116"/>
      <c r="P212" s="116">
        <v>61.8</v>
      </c>
      <c r="Q212" s="116">
        <v>146.4</v>
      </c>
      <c r="R212" s="116">
        <v>28.834094777389591</v>
      </c>
      <c r="S212" s="42" t="s">
        <v>796</v>
      </c>
      <c r="T212" s="44">
        <v>15</v>
      </c>
      <c r="U212" s="42" t="s">
        <v>797</v>
      </c>
      <c r="W212" s="42" t="s">
        <v>304</v>
      </c>
    </row>
    <row r="213" spans="1:27" s="42" customFormat="1" x14ac:dyDescent="0.25">
      <c r="A213" s="42" t="s">
        <v>1831</v>
      </c>
      <c r="B213" s="42" t="s">
        <v>713</v>
      </c>
      <c r="C213" s="44">
        <v>44</v>
      </c>
      <c r="D213" s="42">
        <v>86927042</v>
      </c>
      <c r="E213" s="42" t="s">
        <v>29</v>
      </c>
      <c r="F213" s="42" t="s">
        <v>727</v>
      </c>
      <c r="G213" s="42" t="s">
        <v>29</v>
      </c>
      <c r="H213" s="42" t="s">
        <v>1822</v>
      </c>
      <c r="I213" s="42" t="s">
        <v>25</v>
      </c>
      <c r="J213" s="42" t="s">
        <v>684</v>
      </c>
      <c r="K213" s="42" t="s">
        <v>121</v>
      </c>
      <c r="L213" s="42" t="s">
        <v>29</v>
      </c>
      <c r="M213" s="42" t="s">
        <v>29</v>
      </c>
      <c r="N213" s="116"/>
      <c r="O213" s="116"/>
      <c r="P213" s="116">
        <v>154.69999999999999</v>
      </c>
      <c r="Q213" s="116">
        <v>74.5</v>
      </c>
      <c r="R213" s="116">
        <v>278.72618350524749</v>
      </c>
      <c r="S213" s="42" t="s">
        <v>799</v>
      </c>
      <c r="T213" s="44">
        <v>16</v>
      </c>
      <c r="U213" s="42" t="s">
        <v>797</v>
      </c>
      <c r="W213" s="42" t="s">
        <v>304</v>
      </c>
      <c r="Z213" s="42" t="s">
        <v>704</v>
      </c>
      <c r="AA213" s="42" t="s">
        <v>716</v>
      </c>
    </row>
    <row r="214" spans="1:27" s="42" customFormat="1" x14ac:dyDescent="0.25">
      <c r="A214" s="42" t="s">
        <v>1829</v>
      </c>
      <c r="B214" s="42" t="s">
        <v>1209</v>
      </c>
      <c r="C214" s="44">
        <v>31</v>
      </c>
      <c r="D214" s="42">
        <v>83358748</v>
      </c>
      <c r="E214" s="42" t="s">
        <v>25</v>
      </c>
      <c r="F214" s="42" t="s">
        <v>1210</v>
      </c>
      <c r="G214" s="42" t="s">
        <v>1211</v>
      </c>
      <c r="H214" s="42" t="s">
        <v>1821</v>
      </c>
      <c r="I214" s="42" t="s">
        <v>25</v>
      </c>
      <c r="J214" s="42" t="s">
        <v>684</v>
      </c>
      <c r="K214" s="42" t="s">
        <v>684</v>
      </c>
      <c r="L214" s="42" t="s">
        <v>29</v>
      </c>
      <c r="M214" s="42" t="s">
        <v>29</v>
      </c>
      <c r="N214" s="116"/>
      <c r="O214" s="116"/>
      <c r="P214" s="116">
        <v>69.7</v>
      </c>
      <c r="Q214" s="116">
        <v>157.1</v>
      </c>
      <c r="R214" s="116">
        <f>(P214)/((Q214/100)*(Q214/100))</f>
        <v>28.241021927917732</v>
      </c>
      <c r="S214" s="42" t="str">
        <f>+IF(R214&lt;18.5,"Bajo peso",IF(R214&lt;=24.9,"Peso Normal",IF(R214&lt;=29.9,"Sobrepeso",IF(R214&lt;=34.9,"Obesidad Grado I",IF(R214&lt;=39.9,"Obesidad Grado II",IF(R214&gt;=40,"Obesidad Grado 3","Nunca se da el caso"))))))</f>
        <v>Sobrepeso</v>
      </c>
      <c r="T214" s="44">
        <v>19</v>
      </c>
      <c r="U214" s="42" t="str">
        <f>+IF(T214&gt;14,"Riesgo","No riesgo")</f>
        <v>Riesgo</v>
      </c>
      <c r="W214" s="42" t="s">
        <v>680</v>
      </c>
      <c r="Z214" s="42">
        <v>42751</v>
      </c>
    </row>
    <row r="215" spans="1:27" s="42" customFormat="1" x14ac:dyDescent="0.25">
      <c r="A215" s="42" t="s">
        <v>705</v>
      </c>
      <c r="B215" s="42" t="s">
        <v>389</v>
      </c>
      <c r="C215" s="44">
        <v>30</v>
      </c>
      <c r="D215" s="42">
        <v>62740666</v>
      </c>
      <c r="E215" s="42" t="s">
        <v>25</v>
      </c>
      <c r="F215" s="42" t="s">
        <v>29</v>
      </c>
      <c r="G215" s="42" t="s">
        <v>709</v>
      </c>
      <c r="H215" s="42" t="s">
        <v>1835</v>
      </c>
      <c r="I215" s="42" t="s">
        <v>25</v>
      </c>
      <c r="J215" s="42" t="s">
        <v>684</v>
      </c>
      <c r="K215" s="42" t="s">
        <v>684</v>
      </c>
      <c r="L215" s="42" t="s">
        <v>29</v>
      </c>
      <c r="M215" s="42" t="s">
        <v>29</v>
      </c>
      <c r="N215" s="116"/>
      <c r="O215" s="116"/>
      <c r="P215" s="116">
        <v>120.9</v>
      </c>
      <c r="Q215" s="116">
        <v>165.5</v>
      </c>
      <c r="R215" s="116">
        <v>44.139794269858797</v>
      </c>
      <c r="S215" s="42" t="s">
        <v>799</v>
      </c>
      <c r="T215" s="44">
        <v>22</v>
      </c>
      <c r="U215" s="42" t="s">
        <v>797</v>
      </c>
      <c r="W215" s="42" t="s">
        <v>711</v>
      </c>
      <c r="Z215" s="42" t="s">
        <v>704</v>
      </c>
    </row>
    <row r="216" spans="1:27" s="42" customFormat="1" x14ac:dyDescent="0.25">
      <c r="A216" s="42" t="s">
        <v>1830</v>
      </c>
      <c r="B216" s="42" t="s">
        <v>1020</v>
      </c>
      <c r="C216" s="44">
        <v>32</v>
      </c>
      <c r="D216" s="42">
        <v>83650506</v>
      </c>
      <c r="E216" s="42" t="s">
        <v>25</v>
      </c>
      <c r="F216" s="42" t="s">
        <v>1021</v>
      </c>
      <c r="G216" s="42" t="s">
        <v>1022</v>
      </c>
      <c r="H216" s="42" t="s">
        <v>1823</v>
      </c>
      <c r="I216" s="42" t="s">
        <v>29</v>
      </c>
      <c r="J216" s="42" t="s">
        <v>684</v>
      </c>
      <c r="K216" s="42" t="s">
        <v>684</v>
      </c>
      <c r="L216" s="42" t="s">
        <v>29</v>
      </c>
      <c r="M216" s="42" t="s">
        <v>29</v>
      </c>
      <c r="N216" s="116"/>
      <c r="O216" s="116"/>
      <c r="P216" s="116">
        <v>55.6</v>
      </c>
      <c r="Q216" s="116">
        <v>164</v>
      </c>
      <c r="R216" s="116">
        <f>(P216)/((Q216/100)*(Q216/100))</f>
        <v>20.672218917311127</v>
      </c>
      <c r="S216" s="42" t="str">
        <f>+IF(R216&lt;18.5,"Bajo peso",IF(R216&lt;=24.9,"Peso Normal",IF(R216&lt;=29.9,"Sobrepeso",IF(R216&lt;=34.9,"Obesidad Grado I",IF(R216&lt;=39.9,"Obesidad Grado II",IF(R216&gt;=40,"Obesidad Grado 3","Nunca se da el caso"))))))</f>
        <v>Peso Normal</v>
      </c>
      <c r="T216" s="44">
        <v>15</v>
      </c>
      <c r="U216" s="42" t="str">
        <f>+IF(T216&gt;14,"Riesgo","No riesgo")</f>
        <v>Riesgo</v>
      </c>
      <c r="Z216" s="42">
        <v>42747</v>
      </c>
    </row>
    <row r="218" spans="1:27" x14ac:dyDescent="0.25">
      <c r="A218" s="51" t="s">
        <v>1707</v>
      </c>
      <c r="B218" s="59">
        <f>COUNTA(A219:A226)</f>
        <v>8</v>
      </c>
    </row>
    <row r="219" spans="1:27" s="42" customFormat="1" x14ac:dyDescent="0.25">
      <c r="A219" s="42" t="s">
        <v>871</v>
      </c>
      <c r="B219" s="42" t="s">
        <v>872</v>
      </c>
      <c r="C219" s="44">
        <v>56</v>
      </c>
      <c r="D219" s="42">
        <v>85775666</v>
      </c>
      <c r="E219" s="42" t="s">
        <v>25</v>
      </c>
      <c r="F219" s="42" t="s">
        <v>874</v>
      </c>
      <c r="G219" s="42" t="s">
        <v>873</v>
      </c>
      <c r="H219" s="42" t="s">
        <v>875</v>
      </c>
      <c r="I219" s="42" t="s">
        <v>25</v>
      </c>
      <c r="J219" s="42" t="s">
        <v>280</v>
      </c>
      <c r="K219" s="42" t="s">
        <v>280</v>
      </c>
      <c r="L219" s="42" t="s">
        <v>29</v>
      </c>
      <c r="M219" s="42" t="s">
        <v>29</v>
      </c>
      <c r="N219" s="116"/>
      <c r="O219" s="116"/>
      <c r="P219" s="116">
        <v>94.8</v>
      </c>
      <c r="Q219" s="116">
        <v>156</v>
      </c>
      <c r="R219" s="116">
        <v>38.954635108481256</v>
      </c>
      <c r="S219" s="42" t="s">
        <v>798</v>
      </c>
      <c r="T219" s="44">
        <v>20</v>
      </c>
      <c r="U219" s="42" t="s">
        <v>797</v>
      </c>
      <c r="W219" s="42" t="s">
        <v>304</v>
      </c>
      <c r="Z219" s="42">
        <v>42856</v>
      </c>
    </row>
    <row r="220" spans="1:27" s="42" customFormat="1" x14ac:dyDescent="0.25">
      <c r="A220" s="42" t="s">
        <v>1832</v>
      </c>
      <c r="B220" s="42" t="s">
        <v>180</v>
      </c>
      <c r="C220" s="44">
        <v>55</v>
      </c>
      <c r="D220" s="42">
        <v>72327510</v>
      </c>
      <c r="E220" s="42" t="s">
        <v>25</v>
      </c>
      <c r="F220" s="42" t="s">
        <v>281</v>
      </c>
      <c r="G220" s="42" t="s">
        <v>503</v>
      </c>
      <c r="H220" s="42" t="s">
        <v>1701</v>
      </c>
      <c r="I220" s="42" t="s">
        <v>25</v>
      </c>
      <c r="J220" s="42" t="s">
        <v>1705</v>
      </c>
      <c r="K220" s="42" t="s">
        <v>280</v>
      </c>
      <c r="L220" s="42" t="s">
        <v>29</v>
      </c>
      <c r="M220" s="42" t="s">
        <v>29</v>
      </c>
      <c r="N220" s="116"/>
      <c r="O220" s="116"/>
      <c r="P220" s="116">
        <v>68.7</v>
      </c>
      <c r="Q220" s="116">
        <v>150.4</v>
      </c>
      <c r="R220" s="116">
        <v>30.371137958352197</v>
      </c>
      <c r="S220" s="42" t="s">
        <v>800</v>
      </c>
      <c r="T220" s="44">
        <v>26</v>
      </c>
      <c r="U220" s="42" t="s">
        <v>797</v>
      </c>
      <c r="V220" s="42" t="s">
        <v>1618</v>
      </c>
      <c r="W220" s="42" t="s">
        <v>304</v>
      </c>
    </row>
    <row r="221" spans="1:27" s="42" customFormat="1" x14ac:dyDescent="0.25">
      <c r="A221" s="42" t="s">
        <v>1833</v>
      </c>
      <c r="B221" s="42" t="s">
        <v>1127</v>
      </c>
      <c r="C221" s="44">
        <v>46</v>
      </c>
      <c r="D221" s="42">
        <v>72737405</v>
      </c>
      <c r="E221" s="42" t="s">
        <v>25</v>
      </c>
      <c r="F221" s="42" t="s">
        <v>29</v>
      </c>
      <c r="G221" s="42" t="s">
        <v>1128</v>
      </c>
      <c r="H221" s="42" t="s">
        <v>1706</v>
      </c>
      <c r="I221" s="42" t="s">
        <v>29</v>
      </c>
      <c r="J221" s="42" t="s">
        <v>280</v>
      </c>
      <c r="K221" s="42" t="s">
        <v>280</v>
      </c>
      <c r="L221" s="42" t="s">
        <v>29</v>
      </c>
      <c r="M221" s="42" t="s">
        <v>29</v>
      </c>
      <c r="N221" s="116"/>
      <c r="O221" s="116"/>
      <c r="P221" s="116">
        <v>76.2</v>
      </c>
      <c r="Q221" s="116">
        <v>152.69999999999999</v>
      </c>
      <c r="R221" s="116">
        <f>(P221)/((Q221/100)*(Q221/100))</f>
        <v>32.679612424943038</v>
      </c>
      <c r="S221" s="42" t="str">
        <f>+IF(R221&lt;18.5,"Bajo peso",IF(R221&lt;=24.9,"Peso Normal",IF(R221&lt;=29.9,"Sobrepeso",IF(R221&lt;=34.9,"Obesidad Grado I",IF(R221&lt;=39.9,"Obesidad Grado II",IF(R221&gt;=40,"Obesidad Grado 3","Nunca se da el caso"))))))</f>
        <v>Obesidad Grado I</v>
      </c>
      <c r="T221" s="44">
        <v>16</v>
      </c>
      <c r="U221" s="42" t="str">
        <f>+IF(T221&gt;14,"Riesgo","No riesgo")</f>
        <v>Riesgo</v>
      </c>
      <c r="W221" s="42" t="s">
        <v>240</v>
      </c>
      <c r="X221" s="42" t="s">
        <v>1130</v>
      </c>
      <c r="Z221" s="42">
        <v>42747</v>
      </c>
    </row>
    <row r="222" spans="1:27" s="42" customFormat="1" x14ac:dyDescent="0.25">
      <c r="A222" s="42" t="s">
        <v>1017</v>
      </c>
      <c r="B222" s="42" t="s">
        <v>1104</v>
      </c>
      <c r="C222" s="44">
        <v>46</v>
      </c>
      <c r="D222" s="42">
        <v>89417161</v>
      </c>
      <c r="E222" s="42" t="s">
        <v>25</v>
      </c>
      <c r="F222" s="42" t="s">
        <v>1105</v>
      </c>
      <c r="G222" s="42" t="s">
        <v>1106</v>
      </c>
      <c r="H222" s="42" t="s">
        <v>1700</v>
      </c>
      <c r="I222" s="42" t="s">
        <v>29</v>
      </c>
      <c r="J222" s="42" t="s">
        <v>1631</v>
      </c>
      <c r="K222" s="42" t="s">
        <v>280</v>
      </c>
      <c r="L222" s="42" t="s">
        <v>29</v>
      </c>
      <c r="M222" s="42" t="s">
        <v>29</v>
      </c>
      <c r="N222" s="116"/>
      <c r="O222" s="116"/>
      <c r="P222" s="116">
        <v>66.900000000000006</v>
      </c>
      <c r="Q222" s="116">
        <v>149.69999999999999</v>
      </c>
      <c r="R222" s="116">
        <f>(P222)/((Q222/100)*(Q222/100))</f>
        <v>29.852624420517731</v>
      </c>
      <c r="S222" s="42" t="str">
        <f>+IF(R222&lt;18.5,"Bajo peso",IF(R222&lt;=24.9,"Peso Normal",IF(R222&lt;=29.9,"Sobrepeso",IF(R222&lt;=34.9,"Obesidad Grado I",IF(R222&lt;=39.9,"Obesidad Grado II",IF(R222&gt;=40,"Obesidad Grado 3","Nunca se da el caso"))))))</f>
        <v>Sobrepeso</v>
      </c>
      <c r="T222" s="44">
        <v>34</v>
      </c>
      <c r="U222" s="42" t="str">
        <f>+IF(T222&gt;14,"Riesgo","No riesgo")</f>
        <v>Riesgo</v>
      </c>
      <c r="W222" s="42" t="s">
        <v>897</v>
      </c>
      <c r="Z222" s="42">
        <v>42747</v>
      </c>
    </row>
    <row r="223" spans="1:27" s="42" customFormat="1" x14ac:dyDescent="0.25">
      <c r="A223" s="42" t="s">
        <v>869</v>
      </c>
      <c r="B223" s="42" t="s">
        <v>870</v>
      </c>
      <c r="C223" s="44">
        <v>57</v>
      </c>
      <c r="D223" s="42">
        <v>61754160</v>
      </c>
      <c r="E223" s="42" t="s">
        <v>25</v>
      </c>
      <c r="F223" s="42" t="s">
        <v>881</v>
      </c>
      <c r="G223" s="42" t="s">
        <v>882</v>
      </c>
      <c r="H223" s="42" t="s">
        <v>883</v>
      </c>
      <c r="I223" s="42" t="s">
        <v>25</v>
      </c>
      <c r="J223" s="42" t="s">
        <v>280</v>
      </c>
      <c r="K223" s="42" t="s">
        <v>280</v>
      </c>
      <c r="L223" s="42" t="s">
        <v>29</v>
      </c>
      <c r="M223" s="42" t="s">
        <v>29</v>
      </c>
      <c r="N223" s="116"/>
      <c r="O223" s="116"/>
      <c r="P223" s="116">
        <v>70.400000000000006</v>
      </c>
      <c r="Q223" s="116">
        <v>154</v>
      </c>
      <c r="R223" s="116">
        <v>29.684601113172544</v>
      </c>
      <c r="S223" s="42" t="s">
        <v>796</v>
      </c>
      <c r="T223" s="44">
        <v>22</v>
      </c>
      <c r="U223" s="42" t="s">
        <v>797</v>
      </c>
      <c r="W223" s="42" t="s">
        <v>304</v>
      </c>
      <c r="Z223" s="42">
        <v>42856</v>
      </c>
    </row>
    <row r="224" spans="1:27" s="42" customFormat="1" x14ac:dyDescent="0.25">
      <c r="A224" s="42" t="s">
        <v>852</v>
      </c>
      <c r="B224" s="42" t="s">
        <v>853</v>
      </c>
      <c r="C224" s="44">
        <v>47</v>
      </c>
      <c r="D224" s="42">
        <v>24422515</v>
      </c>
      <c r="E224" s="42">
        <v>72926464</v>
      </c>
      <c r="F224" s="42" t="s">
        <v>854</v>
      </c>
      <c r="G224" s="42" t="s">
        <v>855</v>
      </c>
      <c r="H224" s="42" t="s">
        <v>856</v>
      </c>
      <c r="I224" s="42" t="s">
        <v>25</v>
      </c>
      <c r="J224" s="42" t="s">
        <v>280</v>
      </c>
      <c r="K224" s="42" t="s">
        <v>280</v>
      </c>
      <c r="L224" s="42" t="s">
        <v>29</v>
      </c>
      <c r="M224" s="42" t="s">
        <v>29</v>
      </c>
      <c r="N224" s="116"/>
      <c r="O224" s="116"/>
      <c r="P224" s="116">
        <v>108.2</v>
      </c>
      <c r="Q224" s="116">
        <v>166.5</v>
      </c>
      <c r="R224" s="116">
        <v>39.03002101200299</v>
      </c>
      <c r="S224" s="42" t="s">
        <v>798</v>
      </c>
      <c r="T224" s="44">
        <v>18</v>
      </c>
      <c r="U224" s="42" t="s">
        <v>797</v>
      </c>
      <c r="W224" s="42" t="s">
        <v>240</v>
      </c>
      <c r="Z224" s="42">
        <v>42856</v>
      </c>
    </row>
    <row r="225" spans="1:27" s="42" customFormat="1" x14ac:dyDescent="0.25">
      <c r="A225" s="42" t="s">
        <v>365</v>
      </c>
      <c r="B225" s="42" t="s">
        <v>53</v>
      </c>
      <c r="C225" s="44">
        <v>40</v>
      </c>
      <c r="D225" s="42">
        <v>60314071</v>
      </c>
      <c r="E225" s="42" t="s">
        <v>25</v>
      </c>
      <c r="F225" s="42" t="s">
        <v>29</v>
      </c>
      <c r="G225" s="42" t="s">
        <v>29</v>
      </c>
      <c r="H225" s="42" t="s">
        <v>614</v>
      </c>
      <c r="I225" s="42" t="s">
        <v>25</v>
      </c>
      <c r="J225" s="42" t="s">
        <v>280</v>
      </c>
      <c r="K225" s="42" t="s">
        <v>280</v>
      </c>
      <c r="L225" s="42" t="s">
        <v>29</v>
      </c>
      <c r="M225" s="42" t="s">
        <v>29</v>
      </c>
      <c r="N225" s="116"/>
      <c r="O225" s="116"/>
      <c r="P225" s="116">
        <v>99.5</v>
      </c>
      <c r="Q225" s="116">
        <v>153</v>
      </c>
      <c r="R225" s="116">
        <v>42.505019436968688</v>
      </c>
      <c r="S225" s="42" t="s">
        <v>799</v>
      </c>
      <c r="T225" s="44">
        <v>39</v>
      </c>
      <c r="U225" s="42" t="s">
        <v>797</v>
      </c>
      <c r="V225" s="42" t="s">
        <v>1614</v>
      </c>
      <c r="W225" s="42" t="s">
        <v>140</v>
      </c>
      <c r="AA225" s="42" t="s">
        <v>135</v>
      </c>
    </row>
    <row r="226" spans="1:27" s="42" customFormat="1" x14ac:dyDescent="0.25">
      <c r="A226" s="42" t="s">
        <v>876</v>
      </c>
      <c r="B226" s="42" t="s">
        <v>877</v>
      </c>
      <c r="C226" s="44">
        <v>35</v>
      </c>
      <c r="D226" s="42">
        <v>61011577</v>
      </c>
      <c r="E226" s="42" t="s">
        <v>25</v>
      </c>
      <c r="F226" s="42" t="s">
        <v>878</v>
      </c>
      <c r="G226" s="42" t="s">
        <v>879</v>
      </c>
      <c r="H226" s="42" t="s">
        <v>880</v>
      </c>
      <c r="I226" s="42" t="s">
        <v>25</v>
      </c>
      <c r="J226" s="42" t="s">
        <v>280</v>
      </c>
      <c r="K226" s="42" t="s">
        <v>280</v>
      </c>
      <c r="L226" s="42" t="s">
        <v>29</v>
      </c>
      <c r="M226" s="42" t="s">
        <v>29</v>
      </c>
      <c r="N226" s="116"/>
      <c r="O226" s="116"/>
      <c r="P226" s="116">
        <v>80</v>
      </c>
      <c r="Q226" s="116">
        <v>148.5</v>
      </c>
      <c r="R226" s="116">
        <v>36.277477354918425</v>
      </c>
      <c r="S226" s="42" t="s">
        <v>798</v>
      </c>
      <c r="T226" s="44">
        <v>15</v>
      </c>
      <c r="U226" s="42" t="s">
        <v>797</v>
      </c>
      <c r="W226" s="42" t="s">
        <v>304</v>
      </c>
      <c r="Z226" s="42">
        <v>42856</v>
      </c>
    </row>
    <row r="228" spans="1:27" x14ac:dyDescent="0.25">
      <c r="A228" s="51" t="s">
        <v>1714</v>
      </c>
      <c r="B228" s="59">
        <f>COUNTA(A229:A237)</f>
        <v>9</v>
      </c>
    </row>
    <row r="229" spans="1:27" s="42" customFormat="1" x14ac:dyDescent="0.25">
      <c r="A229" s="42" t="s">
        <v>742</v>
      </c>
      <c r="B229" s="42" t="s">
        <v>113</v>
      </c>
      <c r="C229" s="44">
        <v>35</v>
      </c>
      <c r="D229" s="42">
        <v>87477851</v>
      </c>
      <c r="E229" s="42" t="s">
        <v>25</v>
      </c>
      <c r="F229" s="42" t="s">
        <v>29</v>
      </c>
      <c r="G229" s="42" t="s">
        <v>29</v>
      </c>
      <c r="H229" s="42" t="s">
        <v>740</v>
      </c>
      <c r="I229" s="42" t="s">
        <v>25</v>
      </c>
      <c r="J229" s="42" t="s">
        <v>46</v>
      </c>
      <c r="K229" s="42" t="s">
        <v>46</v>
      </c>
      <c r="L229" s="42" t="s">
        <v>29</v>
      </c>
      <c r="M229" s="42" t="s">
        <v>29</v>
      </c>
      <c r="N229" s="116"/>
      <c r="O229" s="116"/>
      <c r="P229" s="116">
        <v>112.7</v>
      </c>
      <c r="Q229" s="116">
        <v>162.1</v>
      </c>
      <c r="R229" s="116">
        <v>42.890181725738032</v>
      </c>
      <c r="S229" s="42" t="s">
        <v>799</v>
      </c>
      <c r="T229" s="44">
        <v>16</v>
      </c>
      <c r="U229" s="42" t="s">
        <v>797</v>
      </c>
      <c r="W229" s="42" t="s">
        <v>741</v>
      </c>
      <c r="Z229" s="42" t="s">
        <v>704</v>
      </c>
    </row>
    <row r="230" spans="1:27" s="42" customFormat="1" x14ac:dyDescent="0.25">
      <c r="A230" s="42" t="s">
        <v>1839</v>
      </c>
      <c r="B230" s="42" t="s">
        <v>1100</v>
      </c>
      <c r="C230" s="44">
        <v>59</v>
      </c>
      <c r="D230" s="42">
        <v>88812430</v>
      </c>
      <c r="E230" s="42" t="s">
        <v>25</v>
      </c>
      <c r="F230" s="42" t="s">
        <v>29</v>
      </c>
      <c r="G230" s="42" t="s">
        <v>1241</v>
      </c>
      <c r="H230" s="42" t="s">
        <v>1712</v>
      </c>
      <c r="J230" s="42" t="s">
        <v>46</v>
      </c>
      <c r="K230" s="42" t="s">
        <v>46</v>
      </c>
      <c r="L230" s="42" t="s">
        <v>29</v>
      </c>
      <c r="M230" s="42" t="s">
        <v>29</v>
      </c>
      <c r="N230" s="116"/>
      <c r="O230" s="116"/>
      <c r="P230" s="116">
        <v>66.2</v>
      </c>
      <c r="Q230" s="116">
        <v>150.6</v>
      </c>
      <c r="R230" s="116">
        <f>(P230)/((Q230/100)*(Q230/100))</f>
        <v>29.18824921650274</v>
      </c>
      <c r="S230" s="42" t="str">
        <f>+IF(R230&lt;18.5,"Bajo peso",IF(R230&lt;=24.9,"Peso Normal",IF(R230&lt;=29.9,"Sobrepeso",IF(R230&lt;=34.9,"Obesidad Grado I",IF(R230&lt;=39.9,"Obesidad Grado II",IF(R230&gt;=40,"Obesidad Grado 3","Nunca se da el caso"))))))</f>
        <v>Sobrepeso</v>
      </c>
      <c r="T230" s="44">
        <v>30</v>
      </c>
      <c r="U230" s="42" t="str">
        <f>+IF(T230&gt;14,"Riesgo","No riesgo")</f>
        <v>Riesgo</v>
      </c>
      <c r="W230" s="42" t="s">
        <v>304</v>
      </c>
      <c r="Z230" s="42">
        <v>42751</v>
      </c>
    </row>
    <row r="231" spans="1:27" s="42" customFormat="1" x14ac:dyDescent="0.25">
      <c r="A231" s="42" t="s">
        <v>766</v>
      </c>
      <c r="B231" s="42" t="s">
        <v>407</v>
      </c>
      <c r="C231" s="44">
        <v>34</v>
      </c>
      <c r="D231" s="42">
        <v>87836507</v>
      </c>
      <c r="E231" s="42" t="s">
        <v>25</v>
      </c>
      <c r="F231" s="42" t="s">
        <v>767</v>
      </c>
      <c r="G231" s="42" t="s">
        <v>768</v>
      </c>
      <c r="H231" s="42" t="s">
        <v>769</v>
      </c>
      <c r="I231" s="42" t="s">
        <v>25</v>
      </c>
      <c r="J231" s="42" t="s">
        <v>46</v>
      </c>
      <c r="K231" s="42" t="s">
        <v>46</v>
      </c>
      <c r="L231" s="42" t="s">
        <v>29</v>
      </c>
      <c r="M231" s="42" t="s">
        <v>29</v>
      </c>
      <c r="N231" s="116"/>
      <c r="O231" s="116"/>
      <c r="P231" s="116">
        <v>137.5</v>
      </c>
      <c r="Q231" s="116">
        <v>172.9</v>
      </c>
      <c r="R231" s="116">
        <v>45.995221180147055</v>
      </c>
      <c r="S231" s="42" t="s">
        <v>799</v>
      </c>
      <c r="T231" s="44">
        <v>26</v>
      </c>
      <c r="U231" s="42" t="s">
        <v>797</v>
      </c>
      <c r="W231" s="42" t="s">
        <v>304</v>
      </c>
      <c r="Z231" s="42" t="s">
        <v>704</v>
      </c>
    </row>
    <row r="232" spans="1:27" s="42" customFormat="1" x14ac:dyDescent="0.25">
      <c r="A232" s="42" t="s">
        <v>406</v>
      </c>
      <c r="B232" s="42" t="s">
        <v>138</v>
      </c>
      <c r="C232" s="44">
        <v>46</v>
      </c>
      <c r="D232" s="42">
        <v>61427914</v>
      </c>
      <c r="E232" s="42" t="s">
        <v>25</v>
      </c>
      <c r="F232" s="42" t="s">
        <v>139</v>
      </c>
      <c r="G232" s="42" t="s">
        <v>571</v>
      </c>
      <c r="H232" s="42" t="s">
        <v>572</v>
      </c>
      <c r="I232" s="42" t="s">
        <v>29</v>
      </c>
      <c r="J232" s="42" t="s">
        <v>46</v>
      </c>
      <c r="K232" s="42" t="s">
        <v>46</v>
      </c>
      <c r="L232" s="42" t="s">
        <v>29</v>
      </c>
      <c r="M232" s="42" t="s">
        <v>29</v>
      </c>
      <c r="N232" s="116"/>
      <c r="O232" s="116"/>
      <c r="P232" s="116">
        <v>109.9</v>
      </c>
      <c r="Q232" s="116">
        <v>158.9</v>
      </c>
      <c r="R232" s="116">
        <v>43.526114282387454</v>
      </c>
      <c r="S232" s="42" t="s">
        <v>799</v>
      </c>
      <c r="T232" s="44">
        <v>26</v>
      </c>
      <c r="U232" s="42" t="s">
        <v>797</v>
      </c>
      <c r="W232" s="42" t="s">
        <v>140</v>
      </c>
      <c r="Z232" s="42" t="s">
        <v>125</v>
      </c>
    </row>
    <row r="233" spans="1:27" s="42" customFormat="1" x14ac:dyDescent="0.25">
      <c r="A233" s="42" t="s">
        <v>595</v>
      </c>
      <c r="B233" s="42" t="s">
        <v>77</v>
      </c>
      <c r="C233" s="44">
        <v>39</v>
      </c>
      <c r="D233" s="42">
        <v>85247114</v>
      </c>
      <c r="E233" s="42" t="s">
        <v>25</v>
      </c>
      <c r="F233" s="42" t="s">
        <v>29</v>
      </c>
      <c r="G233" s="42" t="s">
        <v>146</v>
      </c>
      <c r="H233" s="42" t="s">
        <v>594</v>
      </c>
      <c r="I233" s="42" t="s">
        <v>25</v>
      </c>
      <c r="J233" s="42" t="s">
        <v>46</v>
      </c>
      <c r="K233" s="42" t="s">
        <v>46</v>
      </c>
      <c r="L233" s="42" t="s">
        <v>29</v>
      </c>
      <c r="M233" s="42" t="s">
        <v>29</v>
      </c>
      <c r="N233" s="116">
        <v>1130</v>
      </c>
      <c r="O233" s="116">
        <v>164</v>
      </c>
      <c r="P233" s="116">
        <v>128.6</v>
      </c>
      <c r="Q233" s="116">
        <v>165.8</v>
      </c>
      <c r="R233" s="116">
        <v>46.781260140183711</v>
      </c>
      <c r="S233" s="42" t="s">
        <v>799</v>
      </c>
      <c r="T233" s="44">
        <v>15</v>
      </c>
      <c r="U233" s="42" t="s">
        <v>797</v>
      </c>
      <c r="AA233" s="42" t="s">
        <v>78</v>
      </c>
    </row>
    <row r="234" spans="1:27" s="42" customFormat="1" x14ac:dyDescent="0.25">
      <c r="A234" s="42" t="s">
        <v>650</v>
      </c>
      <c r="B234" s="42" t="s">
        <v>98</v>
      </c>
      <c r="C234" s="44">
        <v>52</v>
      </c>
      <c r="D234" s="42">
        <v>88989403</v>
      </c>
      <c r="E234" s="42" t="s">
        <v>25</v>
      </c>
      <c r="F234" s="42" t="s">
        <v>29</v>
      </c>
      <c r="G234" s="42" t="s">
        <v>29</v>
      </c>
      <c r="H234" s="42" t="s">
        <v>1713</v>
      </c>
      <c r="I234" s="42" t="s">
        <v>25</v>
      </c>
      <c r="J234" s="42" t="s">
        <v>46</v>
      </c>
      <c r="K234" s="42" t="s">
        <v>46</v>
      </c>
      <c r="L234" s="42" t="s">
        <v>29</v>
      </c>
      <c r="M234" s="42" t="s">
        <v>29</v>
      </c>
      <c r="N234" s="116"/>
      <c r="O234" s="116"/>
      <c r="P234" s="116">
        <v>114.8</v>
      </c>
      <c r="Q234" s="116">
        <v>162</v>
      </c>
      <c r="R234" s="116">
        <v>43.743331809175423</v>
      </c>
      <c r="S234" s="42" t="s">
        <v>799</v>
      </c>
      <c r="T234" s="44">
        <v>17</v>
      </c>
      <c r="U234" s="42" t="s">
        <v>797</v>
      </c>
      <c r="V234" s="42" t="s">
        <v>1608</v>
      </c>
      <c r="W234" s="42" t="s">
        <v>304</v>
      </c>
    </row>
    <row r="235" spans="1:27" s="42" customFormat="1" x14ac:dyDescent="0.25">
      <c r="A235" s="42" t="s">
        <v>1838</v>
      </c>
      <c r="B235" s="42" t="s">
        <v>771</v>
      </c>
      <c r="C235" s="44">
        <v>25</v>
      </c>
      <c r="D235" s="42">
        <v>84532707</v>
      </c>
      <c r="E235" s="42" t="s">
        <v>25</v>
      </c>
      <c r="F235" s="42" t="s">
        <v>772</v>
      </c>
      <c r="G235" s="42" t="s">
        <v>773</v>
      </c>
      <c r="H235" s="42" t="s">
        <v>774</v>
      </c>
      <c r="I235" s="42" t="s">
        <v>25</v>
      </c>
      <c r="J235" s="42" t="s">
        <v>46</v>
      </c>
      <c r="K235" s="42" t="s">
        <v>46</v>
      </c>
      <c r="L235" s="42" t="s">
        <v>29</v>
      </c>
      <c r="M235" s="42" t="s">
        <v>29</v>
      </c>
      <c r="N235" s="116"/>
      <c r="O235" s="116"/>
      <c r="P235" s="116">
        <v>72.099999999999994</v>
      </c>
      <c r="Q235" s="116">
        <v>158.5</v>
      </c>
      <c r="R235" s="116">
        <v>28.699658669108061</v>
      </c>
      <c r="S235" s="42" t="s">
        <v>796</v>
      </c>
      <c r="T235" s="44">
        <v>18</v>
      </c>
      <c r="U235" s="42" t="s">
        <v>797</v>
      </c>
      <c r="W235" s="42" t="s">
        <v>1600</v>
      </c>
      <c r="Z235" s="42" t="s">
        <v>704</v>
      </c>
    </row>
    <row r="236" spans="1:27" s="42" customFormat="1" x14ac:dyDescent="0.25">
      <c r="A236" s="42" t="s">
        <v>1838</v>
      </c>
      <c r="B236" s="42" t="s">
        <v>775</v>
      </c>
      <c r="C236" s="44">
        <v>20</v>
      </c>
      <c r="D236" s="42">
        <v>83108859</v>
      </c>
      <c r="E236" s="42" t="s">
        <v>25</v>
      </c>
      <c r="F236" s="42" t="s">
        <v>776</v>
      </c>
      <c r="G236" s="42" t="s">
        <v>777</v>
      </c>
      <c r="H236" s="42" t="s">
        <v>774</v>
      </c>
      <c r="I236" s="42" t="s">
        <v>25</v>
      </c>
      <c r="J236" s="42" t="s">
        <v>46</v>
      </c>
      <c r="K236" s="42" t="s">
        <v>46</v>
      </c>
      <c r="L236" s="42" t="s">
        <v>29</v>
      </c>
      <c r="M236" s="42" t="s">
        <v>29</v>
      </c>
      <c r="N236" s="116"/>
      <c r="O236" s="116"/>
      <c r="P236" s="116">
        <v>71.900000000000006</v>
      </c>
      <c r="Q236" s="116">
        <v>159.4</v>
      </c>
      <c r="R236" s="116">
        <v>28.297772859011758</v>
      </c>
      <c r="S236" s="42" t="s">
        <v>796</v>
      </c>
      <c r="T236" s="44">
        <v>17</v>
      </c>
      <c r="U236" s="42" t="s">
        <v>797</v>
      </c>
      <c r="W236" s="42" t="s">
        <v>1600</v>
      </c>
      <c r="Z236" s="42" t="s">
        <v>704</v>
      </c>
    </row>
    <row r="237" spans="1:27" s="42" customFormat="1" x14ac:dyDescent="0.25">
      <c r="A237" s="42" t="s">
        <v>778</v>
      </c>
      <c r="B237" s="42" t="s">
        <v>779</v>
      </c>
      <c r="C237" s="44">
        <v>49</v>
      </c>
      <c r="D237" s="42" t="s">
        <v>780</v>
      </c>
      <c r="E237" s="42" t="s">
        <v>25</v>
      </c>
      <c r="F237" s="42" t="s">
        <v>29</v>
      </c>
      <c r="G237" s="42" t="s">
        <v>29</v>
      </c>
      <c r="H237" s="42" t="s">
        <v>774</v>
      </c>
      <c r="I237" s="42" t="s">
        <v>25</v>
      </c>
      <c r="J237" s="42" t="s">
        <v>46</v>
      </c>
      <c r="K237" s="42" t="s">
        <v>46</v>
      </c>
      <c r="L237" s="42" t="s">
        <v>29</v>
      </c>
      <c r="M237" s="42" t="s">
        <v>29</v>
      </c>
      <c r="N237" s="116"/>
      <c r="O237" s="116"/>
      <c r="P237" s="116">
        <v>90.7</v>
      </c>
      <c r="Q237" s="116">
        <v>156.4</v>
      </c>
      <c r="R237" s="116">
        <v>37.079493200593923</v>
      </c>
      <c r="S237" s="42" t="s">
        <v>798</v>
      </c>
      <c r="T237" s="44">
        <v>15</v>
      </c>
      <c r="U237" s="42" t="s">
        <v>797</v>
      </c>
      <c r="W237" s="42" t="s">
        <v>1600</v>
      </c>
      <c r="Z237" s="42" t="s">
        <v>704</v>
      </c>
      <c r="AA237" s="42" t="s">
        <v>781</v>
      </c>
    </row>
    <row r="238" spans="1:27" s="42" customFormat="1" x14ac:dyDescent="0.25">
      <c r="A238" s="42" t="s">
        <v>642</v>
      </c>
      <c r="B238" s="42" t="s">
        <v>423</v>
      </c>
      <c r="C238" s="44">
        <v>44</v>
      </c>
      <c r="D238" s="42">
        <v>84518644</v>
      </c>
      <c r="E238" s="42" t="s">
        <v>25</v>
      </c>
      <c r="F238" s="42" t="s">
        <v>29</v>
      </c>
      <c r="G238" s="42" t="s">
        <v>643</v>
      </c>
      <c r="H238" s="42" t="s">
        <v>644</v>
      </c>
      <c r="I238" s="42" t="s">
        <v>25</v>
      </c>
      <c r="J238" s="42" t="s">
        <v>46</v>
      </c>
      <c r="K238" s="42" t="s">
        <v>46</v>
      </c>
      <c r="L238" s="42" t="s">
        <v>29</v>
      </c>
      <c r="M238" s="42" t="s">
        <v>29</v>
      </c>
      <c r="N238" s="116"/>
      <c r="O238" s="116"/>
      <c r="P238" s="116">
        <v>83.5</v>
      </c>
      <c r="Q238" s="116">
        <v>162.5</v>
      </c>
      <c r="R238" s="116">
        <v>31.621301775147931</v>
      </c>
      <c r="S238" s="42" t="s">
        <v>800</v>
      </c>
      <c r="T238" s="44">
        <v>16</v>
      </c>
      <c r="U238" s="42" t="s">
        <v>797</v>
      </c>
      <c r="V238" s="42" t="s">
        <v>1620</v>
      </c>
      <c r="W238" s="42" t="s">
        <v>897</v>
      </c>
      <c r="Z238" s="42" t="s">
        <v>443</v>
      </c>
    </row>
    <row r="240" spans="1:27" x14ac:dyDescent="0.25">
      <c r="A240" s="51" t="s">
        <v>1715</v>
      </c>
      <c r="B240" s="59">
        <f>COUNTA(A241:A248)</f>
        <v>8</v>
      </c>
    </row>
    <row r="241" spans="1:27" s="42" customFormat="1" x14ac:dyDescent="0.25">
      <c r="A241" s="42" t="s">
        <v>489</v>
      </c>
      <c r="B241" s="42" t="s">
        <v>357</v>
      </c>
      <c r="C241" s="44">
        <v>28</v>
      </c>
      <c r="D241" s="42">
        <v>83921883</v>
      </c>
      <c r="E241" s="42" t="s">
        <v>25</v>
      </c>
      <c r="F241" s="42" t="s">
        <v>29</v>
      </c>
      <c r="G241" s="42" t="s">
        <v>29</v>
      </c>
      <c r="H241" s="42" t="s">
        <v>1716</v>
      </c>
      <c r="I241" s="42" t="s">
        <v>29</v>
      </c>
      <c r="J241" s="42" t="s">
        <v>112</v>
      </c>
      <c r="K241" s="42" t="s">
        <v>112</v>
      </c>
      <c r="L241" s="42" t="s">
        <v>29</v>
      </c>
      <c r="M241" s="42" t="s">
        <v>29</v>
      </c>
      <c r="N241" s="116"/>
      <c r="O241" s="116"/>
      <c r="P241" s="116">
        <v>107.4</v>
      </c>
      <c r="Q241" s="116">
        <v>163</v>
      </c>
      <c r="R241" s="116">
        <v>40.423049418495246</v>
      </c>
      <c r="S241" s="42" t="s">
        <v>799</v>
      </c>
      <c r="T241" s="44">
        <v>16</v>
      </c>
      <c r="U241" s="42" t="s">
        <v>797</v>
      </c>
      <c r="W241" s="42" t="s">
        <v>304</v>
      </c>
    </row>
    <row r="242" spans="1:27" s="42" customFormat="1" x14ac:dyDescent="0.25">
      <c r="A242" s="42" t="s">
        <v>489</v>
      </c>
      <c r="B242" s="42" t="s">
        <v>207</v>
      </c>
      <c r="C242" s="44">
        <v>39</v>
      </c>
      <c r="D242" s="42">
        <v>62278714</v>
      </c>
      <c r="E242" s="42" t="s">
        <v>25</v>
      </c>
      <c r="F242" s="42" t="s">
        <v>29</v>
      </c>
      <c r="G242" s="42" t="s">
        <v>29</v>
      </c>
      <c r="H242" s="42" t="s">
        <v>112</v>
      </c>
      <c r="I242" s="42" t="s">
        <v>25</v>
      </c>
      <c r="J242" s="42" t="s">
        <v>112</v>
      </c>
      <c r="K242" s="42" t="s">
        <v>112</v>
      </c>
      <c r="L242" s="42" t="s">
        <v>29</v>
      </c>
      <c r="M242" s="42" t="s">
        <v>29</v>
      </c>
      <c r="N242" s="116"/>
      <c r="O242" s="116"/>
      <c r="P242" s="116">
        <v>87.3</v>
      </c>
      <c r="Q242" s="116">
        <v>152</v>
      </c>
      <c r="R242" s="116">
        <v>37.7856648199446</v>
      </c>
      <c r="S242" s="42" t="s">
        <v>798</v>
      </c>
      <c r="T242" s="44">
        <v>26</v>
      </c>
      <c r="U242" s="42" t="s">
        <v>797</v>
      </c>
    </row>
    <row r="243" spans="1:27" s="42" customFormat="1" x14ac:dyDescent="0.25">
      <c r="A243" s="42" t="s">
        <v>808</v>
      </c>
      <c r="B243" s="42" t="s">
        <v>809</v>
      </c>
      <c r="C243" s="44">
        <v>34</v>
      </c>
      <c r="D243" s="42" t="s">
        <v>810</v>
      </c>
      <c r="E243" s="42" t="s">
        <v>25</v>
      </c>
      <c r="F243" s="42" t="s">
        <v>29</v>
      </c>
      <c r="G243" s="42" t="s">
        <v>811</v>
      </c>
      <c r="H243" s="42" t="s">
        <v>812</v>
      </c>
      <c r="I243" s="42" t="s">
        <v>25</v>
      </c>
      <c r="J243" s="42" t="s">
        <v>112</v>
      </c>
      <c r="K243" s="42" t="s">
        <v>112</v>
      </c>
      <c r="L243" s="42" t="s">
        <v>29</v>
      </c>
      <c r="M243" s="42" t="s">
        <v>29</v>
      </c>
      <c r="N243" s="116"/>
      <c r="O243" s="116"/>
      <c r="P243" s="116">
        <v>87.1</v>
      </c>
      <c r="Q243" s="116">
        <v>159.5</v>
      </c>
      <c r="R243" s="116" t="s">
        <v>1622</v>
      </c>
      <c r="S243" s="42" t="s">
        <v>800</v>
      </c>
      <c r="T243" s="44">
        <v>19</v>
      </c>
      <c r="U243" s="42" t="s">
        <v>797</v>
      </c>
      <c r="W243" s="42" t="s">
        <v>128</v>
      </c>
      <c r="Z243" s="42">
        <v>42856</v>
      </c>
    </row>
    <row r="244" spans="1:27" s="42" customFormat="1" x14ac:dyDescent="0.25">
      <c r="A244" s="42" t="s">
        <v>808</v>
      </c>
      <c r="B244" s="42" t="s">
        <v>387</v>
      </c>
      <c r="C244" s="44">
        <v>40</v>
      </c>
      <c r="D244" s="42" t="s">
        <v>813</v>
      </c>
      <c r="E244" s="42" t="s">
        <v>29</v>
      </c>
      <c r="F244" s="42" t="s">
        <v>29</v>
      </c>
      <c r="G244" s="42" t="s">
        <v>29</v>
      </c>
      <c r="H244" s="42" t="s">
        <v>815</v>
      </c>
      <c r="I244" s="42" t="s">
        <v>25</v>
      </c>
      <c r="J244" s="42" t="s">
        <v>816</v>
      </c>
      <c r="K244" s="42" t="s">
        <v>816</v>
      </c>
      <c r="L244" s="42" t="s">
        <v>29</v>
      </c>
      <c r="M244" s="42" t="s">
        <v>29</v>
      </c>
      <c r="N244" s="116"/>
      <c r="O244" s="116"/>
      <c r="P244" s="116">
        <v>79</v>
      </c>
      <c r="Q244" s="116">
        <v>154</v>
      </c>
      <c r="R244" s="116" t="s">
        <v>1623</v>
      </c>
      <c r="S244" s="42" t="s">
        <v>800</v>
      </c>
      <c r="T244" s="44">
        <v>20</v>
      </c>
      <c r="U244" s="42" t="s">
        <v>797</v>
      </c>
      <c r="W244" s="42" t="s">
        <v>128</v>
      </c>
      <c r="Z244" s="42">
        <v>42856</v>
      </c>
      <c r="AA244" s="42" t="s">
        <v>814</v>
      </c>
    </row>
    <row r="245" spans="1:27" s="42" customFormat="1" x14ac:dyDescent="0.25">
      <c r="A245" s="42" t="s">
        <v>403</v>
      </c>
      <c r="B245" s="42" t="s">
        <v>113</v>
      </c>
      <c r="C245" s="44">
        <v>32</v>
      </c>
      <c r="D245" s="42">
        <v>85561275</v>
      </c>
      <c r="E245" s="42" t="s">
        <v>25</v>
      </c>
      <c r="F245" s="42" t="s">
        <v>29</v>
      </c>
      <c r="G245" s="42" t="s">
        <v>526</v>
      </c>
      <c r="H245" s="42" t="s">
        <v>527</v>
      </c>
      <c r="I245" s="42" t="s">
        <v>29</v>
      </c>
      <c r="J245" s="42" t="s">
        <v>112</v>
      </c>
      <c r="K245" s="42" t="s">
        <v>112</v>
      </c>
      <c r="L245" s="42" t="s">
        <v>29</v>
      </c>
      <c r="M245" s="42" t="s">
        <v>29</v>
      </c>
      <c r="N245" s="116"/>
      <c r="O245" s="116"/>
      <c r="P245" s="116">
        <v>74</v>
      </c>
      <c r="Q245" s="116">
        <v>160.5</v>
      </c>
      <c r="R245" s="116">
        <v>28.726429285430072</v>
      </c>
      <c r="S245" s="42" t="s">
        <v>796</v>
      </c>
      <c r="T245" s="44">
        <v>20</v>
      </c>
      <c r="U245" s="42" t="s">
        <v>797</v>
      </c>
      <c r="V245" s="42" t="s">
        <v>1602</v>
      </c>
      <c r="W245" s="42" t="s">
        <v>128</v>
      </c>
    </row>
    <row r="246" spans="1:27" s="42" customFormat="1" x14ac:dyDescent="0.25">
      <c r="A246" s="42" t="s">
        <v>308</v>
      </c>
      <c r="B246" s="42" t="s">
        <v>309</v>
      </c>
      <c r="C246" s="44">
        <v>39</v>
      </c>
      <c r="D246" s="42">
        <v>88159308</v>
      </c>
      <c r="E246" s="42" t="s">
        <v>25</v>
      </c>
      <c r="F246" s="42" t="s">
        <v>310</v>
      </c>
      <c r="G246" s="42" t="s">
        <v>530</v>
      </c>
      <c r="H246" s="42" t="s">
        <v>531</v>
      </c>
      <c r="I246" s="42" t="s">
        <v>25</v>
      </c>
      <c r="J246" s="42" t="s">
        <v>112</v>
      </c>
      <c r="K246" s="42" t="s">
        <v>112</v>
      </c>
      <c r="L246" s="42" t="s">
        <v>29</v>
      </c>
      <c r="M246" s="42" t="s">
        <v>29</v>
      </c>
      <c r="N246" s="116"/>
      <c r="O246" s="116"/>
      <c r="P246" s="116">
        <v>68.599999999999994</v>
      </c>
      <c r="Q246" s="116">
        <v>154.69999999999999</v>
      </c>
      <c r="R246" s="116">
        <v>28.664441759996727</v>
      </c>
      <c r="S246" s="42" t="s">
        <v>796</v>
      </c>
      <c r="T246" s="44">
        <v>16</v>
      </c>
      <c r="U246" s="42" t="s">
        <v>797</v>
      </c>
      <c r="V246" s="42" t="s">
        <v>1621</v>
      </c>
      <c r="W246" s="42" t="s">
        <v>304</v>
      </c>
    </row>
    <row r="247" spans="1:27" s="42" customFormat="1" x14ac:dyDescent="0.25">
      <c r="A247" s="42" t="s">
        <v>1525</v>
      </c>
      <c r="B247" s="42" t="s">
        <v>1526</v>
      </c>
      <c r="C247" s="44">
        <v>52</v>
      </c>
      <c r="D247" s="42">
        <v>83690393</v>
      </c>
      <c r="E247" s="42" t="s">
        <v>25</v>
      </c>
      <c r="F247" s="42" t="s">
        <v>29</v>
      </c>
      <c r="G247" s="42" t="s">
        <v>29</v>
      </c>
      <c r="H247" s="42" t="s">
        <v>1527</v>
      </c>
      <c r="I247" s="42" t="s">
        <v>25</v>
      </c>
      <c r="J247" s="42" t="s">
        <v>112</v>
      </c>
      <c r="K247" s="42" t="s">
        <v>112</v>
      </c>
      <c r="L247" s="42" t="s">
        <v>29</v>
      </c>
      <c r="M247" s="42" t="s">
        <v>29</v>
      </c>
      <c r="N247" s="116"/>
      <c r="O247" s="116"/>
      <c r="P247" s="116">
        <v>69.3</v>
      </c>
      <c r="Q247" s="116">
        <v>156.5</v>
      </c>
      <c r="R247" s="116">
        <f>(P247)/((Q247/100)*(Q247/100))</f>
        <v>28.294664638814321</v>
      </c>
      <c r="S247" s="42" t="str">
        <f>+IF(R247&lt;18.5,"Bajo peso",IF(R247&lt;=24.9,"Peso Normal",IF(R247&lt;=29.9,"Sobrepeso",IF(R247&lt;=34.9,"Obesidad Grado I",IF(R247&lt;=39.9,"Obesidad Grado II",IF(R247&gt;=40,"Obesidad Grado 3","Nunca se da el caso"))))))</f>
        <v>Sobrepeso</v>
      </c>
      <c r="T247" s="44">
        <v>22</v>
      </c>
      <c r="U247" s="42" t="str">
        <f>+IF(T247&gt;14,"Riesgo","No riesgo")</f>
        <v>Riesgo</v>
      </c>
      <c r="Z247" s="42" t="s">
        <v>1477</v>
      </c>
    </row>
    <row r="248" spans="1:27" s="42" customFormat="1" x14ac:dyDescent="0.25">
      <c r="A248" s="42" t="s">
        <v>1840</v>
      </c>
      <c r="B248" s="42" t="s">
        <v>33</v>
      </c>
      <c r="C248" s="44">
        <v>37</v>
      </c>
      <c r="D248" s="42">
        <v>71059626</v>
      </c>
      <c r="E248" s="42" t="s">
        <v>25</v>
      </c>
      <c r="F248" s="42" t="s">
        <v>29</v>
      </c>
      <c r="G248" s="42" t="s">
        <v>1029</v>
      </c>
      <c r="H248" s="42" t="s">
        <v>1719</v>
      </c>
      <c r="I248" s="42" t="s">
        <v>25</v>
      </c>
      <c r="J248" s="42" t="s">
        <v>1718</v>
      </c>
      <c r="K248" s="42" t="s">
        <v>112</v>
      </c>
      <c r="L248" s="42" t="s">
        <v>29</v>
      </c>
      <c r="M248" s="42" t="s">
        <v>29</v>
      </c>
      <c r="N248" s="116"/>
      <c r="O248" s="116"/>
      <c r="P248" s="116">
        <v>103.1</v>
      </c>
      <c r="Q248" s="116">
        <v>155.4</v>
      </c>
      <c r="R248" s="116">
        <f>(P248)/((Q248/100)*(Q248/100))</f>
        <v>42.692996360950019</v>
      </c>
      <c r="S248" s="42" t="str">
        <f>+IF(R248&lt;18.5,"Bajo peso",IF(R248&lt;=24.9,"Peso Normal",IF(R248&lt;=29.9,"Sobrepeso",IF(R248&lt;=34.9,"Obesidad Grado I",IF(R248&lt;=39.9,"Obesidad Grado II",IF(R248&gt;=40,"Obesidad Grado 3","Nunca se da el caso"))))))</f>
        <v>Obesidad Grado 3</v>
      </c>
      <c r="T248" s="44">
        <v>26</v>
      </c>
      <c r="U248" s="42" t="str">
        <f>+IF(T248&gt;14,"Riesgo","No riesgo")</f>
        <v>Riesgo</v>
      </c>
      <c r="W248" s="42" t="s">
        <v>240</v>
      </c>
      <c r="X248" s="42" t="s">
        <v>1031</v>
      </c>
      <c r="Z248" s="42">
        <v>42747</v>
      </c>
    </row>
    <row r="250" spans="1:27" x14ac:dyDescent="0.25">
      <c r="A250" s="51" t="s">
        <v>1720</v>
      </c>
      <c r="B250" s="59">
        <f>COUNTA(A251:A258)</f>
        <v>8</v>
      </c>
    </row>
    <row r="251" spans="1:27" s="42" customFormat="1" x14ac:dyDescent="0.25">
      <c r="A251" s="42" t="s">
        <v>85</v>
      </c>
      <c r="B251" s="42" t="s">
        <v>142</v>
      </c>
      <c r="C251" s="44">
        <v>47</v>
      </c>
      <c r="D251" s="42">
        <v>60676052</v>
      </c>
      <c r="E251" s="42" t="s">
        <v>25</v>
      </c>
      <c r="F251" s="42" t="s">
        <v>442</v>
      </c>
      <c r="G251" s="42" t="s">
        <v>532</v>
      </c>
      <c r="H251" s="42" t="s">
        <v>1724</v>
      </c>
      <c r="I251" s="42" t="s">
        <v>29</v>
      </c>
      <c r="J251" s="42" t="s">
        <v>199</v>
      </c>
      <c r="K251" s="42" t="s">
        <v>199</v>
      </c>
      <c r="L251" s="42" t="s">
        <v>29</v>
      </c>
      <c r="M251" s="42" t="s">
        <v>29</v>
      </c>
      <c r="N251" s="116"/>
      <c r="O251" s="116"/>
      <c r="P251" s="116">
        <v>96.7</v>
      </c>
      <c r="Q251" s="116">
        <v>153.69999999999999</v>
      </c>
      <c r="R251" s="116">
        <v>40.933486682224505</v>
      </c>
      <c r="S251" s="42" t="s">
        <v>799</v>
      </c>
      <c r="T251" s="44">
        <v>16</v>
      </c>
      <c r="U251" s="42" t="s">
        <v>797</v>
      </c>
      <c r="W251" s="42" t="s">
        <v>128</v>
      </c>
      <c r="Z251" s="42" t="s">
        <v>443</v>
      </c>
    </row>
    <row r="252" spans="1:27" s="42" customFormat="1" x14ac:dyDescent="0.25">
      <c r="A252" s="42" t="s">
        <v>1841</v>
      </c>
      <c r="B252" s="42" t="s">
        <v>1384</v>
      </c>
      <c r="C252" s="44">
        <v>50</v>
      </c>
      <c r="D252" s="42">
        <v>87985622</v>
      </c>
      <c r="E252" s="42" t="s">
        <v>25</v>
      </c>
      <c r="F252" s="42" t="s">
        <v>29</v>
      </c>
      <c r="G252" s="42" t="s">
        <v>29</v>
      </c>
      <c r="H252" s="42" t="s">
        <v>1385</v>
      </c>
      <c r="I252" s="42" t="s">
        <v>29</v>
      </c>
      <c r="J252" s="42" t="s">
        <v>199</v>
      </c>
      <c r="K252" s="42" t="s">
        <v>199</v>
      </c>
      <c r="L252" s="42" t="s">
        <v>29</v>
      </c>
      <c r="M252" s="42" t="s">
        <v>29</v>
      </c>
      <c r="N252" s="116"/>
      <c r="O252" s="116"/>
      <c r="P252" s="116">
        <v>96.8</v>
      </c>
      <c r="Q252" s="116">
        <v>160.1</v>
      </c>
      <c r="R252" s="116">
        <f>(P252)/((Q252/100)*(Q252/100))</f>
        <v>37.765278649625998</v>
      </c>
      <c r="S252" s="42" t="str">
        <f>+IF(R252&lt;18.5,"Bajo peso",IF(R252&lt;=24.9,"Peso Normal",IF(R252&lt;=29.9,"Sobrepeso",IF(R252&lt;=34.9,"Obesidad Grado 1",IF(R252&lt;=39.9,"Obesidad Grado 2",IF(R252&gt;=40,"Obesidad Grado 3","Nunca se da el caso"))))))</f>
        <v>Obesidad Grado 2</v>
      </c>
      <c r="T252" s="44">
        <v>20</v>
      </c>
      <c r="U252" s="42" t="str">
        <f>+IF(T252&gt;14,"Riesgo","No riesgo")</f>
        <v>Riesgo</v>
      </c>
      <c r="W252" s="42" t="s">
        <v>1373</v>
      </c>
      <c r="Z252" s="42" t="s">
        <v>1378</v>
      </c>
    </row>
    <row r="253" spans="1:27" s="42" customFormat="1" x14ac:dyDescent="0.25">
      <c r="A253" s="42" t="s">
        <v>1843</v>
      </c>
      <c r="B253" s="42" t="s">
        <v>389</v>
      </c>
      <c r="C253" s="44">
        <v>26</v>
      </c>
      <c r="D253" s="42">
        <v>24303082</v>
      </c>
      <c r="E253" s="42" t="s">
        <v>1728</v>
      </c>
      <c r="F253" s="42" t="s">
        <v>1267</v>
      </c>
      <c r="G253" s="42" t="s">
        <v>1268</v>
      </c>
      <c r="H253" s="42" t="s">
        <v>1269</v>
      </c>
      <c r="I253" s="42" t="s">
        <v>25</v>
      </c>
      <c r="J253" s="42" t="s">
        <v>199</v>
      </c>
      <c r="K253" s="42" t="s">
        <v>199</v>
      </c>
      <c r="L253" s="42" t="s">
        <v>29</v>
      </c>
      <c r="M253" s="42" t="s">
        <v>29</v>
      </c>
      <c r="N253" s="116"/>
      <c r="O253" s="116"/>
      <c r="P253" s="116">
        <v>81.599999999999994</v>
      </c>
      <c r="Q253" s="116">
        <v>155</v>
      </c>
      <c r="R253" s="116">
        <f>(P253)/((Q253/100)*(Q253/100))</f>
        <v>33.964620187304881</v>
      </c>
      <c r="S253" s="42" t="str">
        <f>+IF(R253&lt;18.5,"Bajo peso",IF(R253&lt;=24.9,"Peso Normal",IF(R253&lt;=29.9,"Sobrepeso",IF(R253&lt;=34.9,"Obesidad Grado I",IF(R253&lt;=39.9,"Obesidad Grado II",IF(R253&gt;=40,"Obesidad Grado 3","Nunca se da el caso"))))))</f>
        <v>Obesidad Grado I</v>
      </c>
      <c r="T253" s="44">
        <v>18</v>
      </c>
      <c r="U253" s="42" t="str">
        <f>+IF(T253&gt;14,"Riesgo","No riesgo")</f>
        <v>Riesgo</v>
      </c>
      <c r="W253" s="42" t="s">
        <v>304</v>
      </c>
      <c r="Z253" s="42">
        <v>42751</v>
      </c>
    </row>
    <row r="254" spans="1:27" s="42" customFormat="1" x14ac:dyDescent="0.25">
      <c r="A254" s="42" t="s">
        <v>1842</v>
      </c>
      <c r="B254" s="42" t="s">
        <v>1326</v>
      </c>
      <c r="C254" s="44">
        <v>48</v>
      </c>
      <c r="D254" s="42">
        <v>88886921</v>
      </c>
      <c r="E254" s="42" t="s">
        <v>25</v>
      </c>
      <c r="F254" s="42" t="s">
        <v>1386</v>
      </c>
      <c r="G254" s="42" t="s">
        <v>1387</v>
      </c>
      <c r="H254" s="42" t="s">
        <v>1388</v>
      </c>
      <c r="I254" s="42" t="s">
        <v>29</v>
      </c>
      <c r="J254" s="42" t="s">
        <v>199</v>
      </c>
      <c r="K254" s="42" t="s">
        <v>199</v>
      </c>
      <c r="L254" s="42" t="s">
        <v>29</v>
      </c>
      <c r="M254" s="42" t="s">
        <v>29</v>
      </c>
      <c r="N254" s="116"/>
      <c r="O254" s="116"/>
      <c r="P254" s="116">
        <v>83.4</v>
      </c>
      <c r="Q254" s="116">
        <v>153.80000000000001</v>
      </c>
      <c r="R254" s="116">
        <f>(P254)/((Q254/100)*(Q254/100))</f>
        <v>35.257651417661968</v>
      </c>
      <c r="S254" s="42" t="str">
        <f>+IF(R254&lt;18.5,"Bajo peso",IF(R254&lt;=24.9,"Peso Normal",IF(R254&lt;=29.9,"Sobrepeso",IF(R254&lt;=34.9,"Obesidad Grado I",IF(R254&lt;=39.9,"Obesidad Grado II",IF(R254&gt;=40,"Obesidad Grado 3","Nunca se da el caso"))))))</f>
        <v>Obesidad Grado II</v>
      </c>
      <c r="T254" s="44">
        <v>21</v>
      </c>
      <c r="U254" s="42" t="str">
        <f>+IF(T254&gt;14,"Riesgo","No riesgo")</f>
        <v>Riesgo</v>
      </c>
      <c r="W254" s="42" t="s">
        <v>128</v>
      </c>
      <c r="Z254" s="42" t="s">
        <v>1378</v>
      </c>
    </row>
    <row r="255" spans="1:27" s="42" customFormat="1" x14ac:dyDescent="0.25">
      <c r="A255" s="42" t="s">
        <v>1325</v>
      </c>
      <c r="B255" s="42" t="s">
        <v>154</v>
      </c>
      <c r="C255" s="44">
        <v>36</v>
      </c>
      <c r="D255" s="42">
        <v>83346476</v>
      </c>
      <c r="E255" s="42" t="s">
        <v>25</v>
      </c>
      <c r="F255" s="42" t="s">
        <v>1392</v>
      </c>
      <c r="G255" s="42" t="s">
        <v>1393</v>
      </c>
      <c r="H255" s="42" t="s">
        <v>1394</v>
      </c>
      <c r="I255" s="42" t="s">
        <v>25</v>
      </c>
      <c r="J255" s="42" t="s">
        <v>199</v>
      </c>
      <c r="K255" s="42" t="s">
        <v>199</v>
      </c>
      <c r="L255" s="42" t="s">
        <v>29</v>
      </c>
      <c r="M255" s="42" t="s">
        <v>29</v>
      </c>
      <c r="N255" s="116"/>
      <c r="O255" s="116"/>
      <c r="P255" s="116">
        <v>89.9</v>
      </c>
      <c r="Q255" s="116">
        <v>154</v>
      </c>
      <c r="R255" s="116">
        <f>(P255)/((Q255/100)*(Q255/100))</f>
        <v>37.906898296508693</v>
      </c>
      <c r="S255" s="42" t="str">
        <f>+IF(R255&lt;18.5,"Bajo peso",IF(R255&lt;=24.9,"Peso Normal",IF(R255&lt;=29.9,"Sobrepeso",IF(R255&lt;=34.9,"Obesidad Grado 1",IF(R255&lt;=39.9,"Obesidad Grado 2",IF(R255&gt;=40,"Obesidad Grado 3","Nunca se da el caso"))))))</f>
        <v>Obesidad Grado 2</v>
      </c>
      <c r="T255" s="44">
        <v>24</v>
      </c>
      <c r="U255" s="42" t="str">
        <f>+IF(T255&gt;14,"Riesgo","No riesgo")</f>
        <v>Riesgo</v>
      </c>
      <c r="W255" s="42" t="s">
        <v>1340</v>
      </c>
      <c r="Z255" s="42" t="s">
        <v>1378</v>
      </c>
    </row>
    <row r="256" spans="1:27" s="42" customFormat="1" x14ac:dyDescent="0.25">
      <c r="A256" s="42" t="s">
        <v>1844</v>
      </c>
      <c r="B256" s="42" t="s">
        <v>402</v>
      </c>
      <c r="C256" s="44">
        <v>39</v>
      </c>
      <c r="D256" s="42">
        <v>84388623</v>
      </c>
      <c r="E256" s="42" t="s">
        <v>25</v>
      </c>
      <c r="F256" s="42" t="s">
        <v>706</v>
      </c>
      <c r="G256" s="42" t="s">
        <v>29</v>
      </c>
      <c r="H256" s="42" t="s">
        <v>707</v>
      </c>
      <c r="I256" s="42" t="s">
        <v>25</v>
      </c>
      <c r="J256" s="42" t="s">
        <v>199</v>
      </c>
      <c r="K256" s="42" t="s">
        <v>199</v>
      </c>
      <c r="L256" s="42" t="s">
        <v>29</v>
      </c>
      <c r="M256" s="42" t="s">
        <v>29</v>
      </c>
      <c r="N256" s="116"/>
      <c r="O256" s="116"/>
      <c r="P256" s="116">
        <v>102.1</v>
      </c>
      <c r="Q256" s="116">
        <v>161.1</v>
      </c>
      <c r="R256" s="116">
        <v>39.340027688289815</v>
      </c>
      <c r="S256" s="42" t="s">
        <v>798</v>
      </c>
      <c r="T256" s="44">
        <v>15</v>
      </c>
      <c r="U256" s="42" t="s">
        <v>797</v>
      </c>
      <c r="W256" s="42" t="s">
        <v>708</v>
      </c>
      <c r="Z256" s="42" t="s">
        <v>704</v>
      </c>
    </row>
    <row r="257" spans="1:54" s="42" customFormat="1" x14ac:dyDescent="0.25">
      <c r="A257" s="42" t="s">
        <v>401</v>
      </c>
      <c r="B257" s="42" t="s">
        <v>216</v>
      </c>
      <c r="C257" s="44">
        <v>53</v>
      </c>
      <c r="D257" s="42">
        <v>87081916</v>
      </c>
      <c r="E257" s="42" t="s">
        <v>25</v>
      </c>
      <c r="F257" s="42" t="s">
        <v>217</v>
      </c>
      <c r="G257" s="42" t="s">
        <v>628</v>
      </c>
      <c r="H257" s="42" t="s">
        <v>218</v>
      </c>
      <c r="I257" s="42" t="s">
        <v>25</v>
      </c>
      <c r="J257" s="42" t="s">
        <v>199</v>
      </c>
      <c r="K257" s="42" t="s">
        <v>199</v>
      </c>
      <c r="L257" s="42" t="s">
        <v>29</v>
      </c>
      <c r="M257" s="42" t="s">
        <v>29</v>
      </c>
      <c r="N257" s="116"/>
      <c r="O257" s="116"/>
      <c r="P257" s="116">
        <v>91.4</v>
      </c>
      <c r="Q257" s="116">
        <v>160.5</v>
      </c>
      <c r="R257" s="116">
        <v>35.48102211740958</v>
      </c>
      <c r="S257" s="42" t="s">
        <v>798</v>
      </c>
      <c r="T257" s="44">
        <v>18</v>
      </c>
      <c r="U257" s="42" t="s">
        <v>797</v>
      </c>
      <c r="W257" s="42" t="s">
        <v>219</v>
      </c>
    </row>
    <row r="258" spans="1:54" s="42" customFormat="1" x14ac:dyDescent="0.25">
      <c r="A258" s="42" t="s">
        <v>429</v>
      </c>
      <c r="B258" s="42" t="s">
        <v>113</v>
      </c>
      <c r="C258" s="44">
        <v>20</v>
      </c>
      <c r="D258" s="42">
        <v>72525292</v>
      </c>
      <c r="E258" s="42" t="s">
        <v>25</v>
      </c>
      <c r="F258" s="42" t="s">
        <v>483</v>
      </c>
      <c r="G258" s="42" t="s">
        <v>1727</v>
      </c>
      <c r="H258" s="42" t="s">
        <v>1723</v>
      </c>
      <c r="I258" s="42" t="s">
        <v>29</v>
      </c>
      <c r="J258" s="42" t="s">
        <v>199</v>
      </c>
      <c r="K258" s="42" t="s">
        <v>199</v>
      </c>
      <c r="L258" s="42" t="s">
        <v>29</v>
      </c>
      <c r="M258" s="42" t="s">
        <v>29</v>
      </c>
      <c r="N258" s="116"/>
      <c r="O258" s="116"/>
      <c r="P258" s="116">
        <v>90.2</v>
      </c>
      <c r="Q258" s="116">
        <v>161.1</v>
      </c>
      <c r="R258" s="116">
        <v>34.754853060565537</v>
      </c>
      <c r="S258" s="42" t="s">
        <v>800</v>
      </c>
      <c r="T258" s="44">
        <v>15</v>
      </c>
      <c r="U258" s="42" t="s">
        <v>797</v>
      </c>
      <c r="W258" s="42" t="s">
        <v>486</v>
      </c>
      <c r="Z258" s="42" t="s">
        <v>443</v>
      </c>
    </row>
    <row r="260" spans="1:54" x14ac:dyDescent="0.25">
      <c r="A260" s="51" t="s">
        <v>1729</v>
      </c>
      <c r="B260" s="59">
        <f>COUNTA(A261:A269)</f>
        <v>9</v>
      </c>
    </row>
    <row r="261" spans="1:54" s="42" customFormat="1" x14ac:dyDescent="0.25">
      <c r="A261" s="42" t="s">
        <v>828</v>
      </c>
      <c r="B261" s="42" t="s">
        <v>195</v>
      </c>
      <c r="C261" s="44">
        <v>45</v>
      </c>
      <c r="D261" s="42">
        <v>62909302</v>
      </c>
      <c r="E261" s="42" t="s">
        <v>25</v>
      </c>
      <c r="F261" s="42" t="s">
        <v>829</v>
      </c>
      <c r="G261" s="42" t="s">
        <v>830</v>
      </c>
      <c r="H261" s="42" t="s">
        <v>1730</v>
      </c>
      <c r="I261" s="42" t="s">
        <v>25</v>
      </c>
      <c r="J261" s="42" t="s">
        <v>679</v>
      </c>
      <c r="K261" s="42" t="s">
        <v>679</v>
      </c>
      <c r="L261" s="42" t="s">
        <v>29</v>
      </c>
      <c r="M261" s="42" t="s">
        <v>29</v>
      </c>
      <c r="N261" s="116"/>
      <c r="O261" s="116"/>
      <c r="P261" s="116">
        <v>87.5</v>
      </c>
      <c r="Q261" s="116">
        <v>158.5</v>
      </c>
      <c r="R261" s="116">
        <v>34.829682850859299</v>
      </c>
      <c r="S261" s="42" t="s">
        <v>800</v>
      </c>
      <c r="T261" s="44">
        <v>21</v>
      </c>
      <c r="U261" s="42" t="s">
        <v>797</v>
      </c>
      <c r="W261" s="42" t="s">
        <v>832</v>
      </c>
      <c r="Z261" s="42">
        <v>42856</v>
      </c>
    </row>
    <row r="262" spans="1:54" s="42" customFormat="1" x14ac:dyDescent="0.25">
      <c r="A262" s="42" t="s">
        <v>833</v>
      </c>
      <c r="B262" s="42" t="s">
        <v>834</v>
      </c>
      <c r="C262" s="44">
        <v>44</v>
      </c>
      <c r="D262" s="42">
        <v>61229508</v>
      </c>
      <c r="E262" s="42" t="s">
        <v>25</v>
      </c>
      <c r="F262" s="42" t="s">
        <v>835</v>
      </c>
      <c r="G262" s="42" t="s">
        <v>836</v>
      </c>
      <c r="H262" s="42" t="s">
        <v>837</v>
      </c>
      <c r="I262" s="42" t="s">
        <v>25</v>
      </c>
      <c r="J262" s="42" t="s">
        <v>1734</v>
      </c>
      <c r="K262" s="42" t="s">
        <v>825</v>
      </c>
      <c r="L262" s="42" t="s">
        <v>29</v>
      </c>
      <c r="M262" s="42" t="s">
        <v>29</v>
      </c>
      <c r="N262" s="116"/>
      <c r="O262" s="116"/>
      <c r="P262" s="116">
        <v>68.3</v>
      </c>
      <c r="Q262" s="116">
        <v>152</v>
      </c>
      <c r="R262" s="116">
        <v>29.561980609418281</v>
      </c>
      <c r="S262" s="42" t="s">
        <v>796</v>
      </c>
      <c r="T262" s="44">
        <v>27</v>
      </c>
      <c r="U262" s="42" t="s">
        <v>797</v>
      </c>
      <c r="W262" s="42" t="s">
        <v>304</v>
      </c>
      <c r="Z262" s="42">
        <v>42856</v>
      </c>
    </row>
    <row r="263" spans="1:54" s="42" customFormat="1" x14ac:dyDescent="0.25">
      <c r="A263" s="42" t="s">
        <v>822</v>
      </c>
      <c r="B263" s="42" t="s">
        <v>823</v>
      </c>
      <c r="C263" s="44">
        <v>46</v>
      </c>
      <c r="D263" s="42">
        <v>84093949</v>
      </c>
      <c r="E263" s="42" t="s">
        <v>25</v>
      </c>
      <c r="F263" s="42" t="s">
        <v>29</v>
      </c>
      <c r="G263" s="42" t="s">
        <v>824</v>
      </c>
      <c r="H263" s="42" t="s">
        <v>840</v>
      </c>
      <c r="I263" s="42" t="s">
        <v>25</v>
      </c>
      <c r="J263" s="42" t="s">
        <v>1734</v>
      </c>
      <c r="K263" s="42" t="s">
        <v>825</v>
      </c>
      <c r="L263" s="42" t="s">
        <v>29</v>
      </c>
      <c r="M263" s="42" t="s">
        <v>29</v>
      </c>
      <c r="N263" s="116"/>
      <c r="O263" s="116"/>
      <c r="P263" s="116">
        <v>82.2</v>
      </c>
      <c r="Q263" s="116">
        <v>165</v>
      </c>
      <c r="R263" s="116">
        <v>30.192837465564743</v>
      </c>
      <c r="S263" s="42" t="s">
        <v>800</v>
      </c>
      <c r="T263" s="44">
        <v>15</v>
      </c>
      <c r="U263" s="42" t="s">
        <v>797</v>
      </c>
      <c r="W263" s="42" t="s">
        <v>128</v>
      </c>
      <c r="Z263" s="42">
        <v>42856</v>
      </c>
    </row>
    <row r="264" spans="1:54" s="42" customFormat="1" x14ac:dyDescent="0.25">
      <c r="A264" s="42" t="s">
        <v>1845</v>
      </c>
      <c r="B264" s="42" t="s">
        <v>428</v>
      </c>
      <c r="C264" s="44">
        <v>28</v>
      </c>
      <c r="D264" s="42">
        <v>61087203</v>
      </c>
      <c r="E264" s="42" t="s">
        <v>25</v>
      </c>
      <c r="F264" s="42" t="s">
        <v>29</v>
      </c>
      <c r="G264" s="42" t="s">
        <v>793</v>
      </c>
      <c r="H264" s="42" t="s">
        <v>794</v>
      </c>
      <c r="I264" s="42" t="s">
        <v>25</v>
      </c>
      <c r="J264" s="42" t="s">
        <v>679</v>
      </c>
      <c r="K264" s="42" t="s">
        <v>679</v>
      </c>
      <c r="L264" s="42" t="s">
        <v>29</v>
      </c>
      <c r="M264" s="42" t="s">
        <v>29</v>
      </c>
      <c r="N264" s="116"/>
      <c r="O264" s="116"/>
      <c r="P264" s="116">
        <v>70.3</v>
      </c>
      <c r="Q264" s="116">
        <v>150.9</v>
      </c>
      <c r="R264" s="116">
        <v>30.8728587169275</v>
      </c>
      <c r="S264" s="42" t="s">
        <v>800</v>
      </c>
      <c r="T264" s="44">
        <v>30</v>
      </c>
      <c r="U264" s="42" t="s">
        <v>797</v>
      </c>
      <c r="W264" s="42" t="s">
        <v>240</v>
      </c>
      <c r="Z264" s="42" t="s">
        <v>704</v>
      </c>
    </row>
    <row r="265" spans="1:54" s="42" customFormat="1" x14ac:dyDescent="0.25">
      <c r="A265" s="42" t="s">
        <v>426</v>
      </c>
      <c r="B265" s="42" t="s">
        <v>427</v>
      </c>
      <c r="C265" s="44">
        <v>22</v>
      </c>
      <c r="D265" s="42">
        <v>61495335</v>
      </c>
      <c r="E265" s="42" t="s">
        <v>25</v>
      </c>
      <c r="F265" s="42" t="s">
        <v>795</v>
      </c>
      <c r="G265" s="42" t="s">
        <v>29</v>
      </c>
      <c r="H265" s="42" t="s">
        <v>794</v>
      </c>
      <c r="I265" s="42" t="s">
        <v>29</v>
      </c>
      <c r="J265" s="42" t="s">
        <v>679</v>
      </c>
      <c r="K265" s="42" t="s">
        <v>679</v>
      </c>
      <c r="L265" s="42" t="s">
        <v>29</v>
      </c>
      <c r="M265" s="42" t="s">
        <v>29</v>
      </c>
      <c r="N265" s="116"/>
      <c r="O265" s="116"/>
      <c r="P265" s="116">
        <v>62.9</v>
      </c>
      <c r="Q265" s="116">
        <v>146.5</v>
      </c>
      <c r="R265" s="116">
        <v>29.307272070728832</v>
      </c>
      <c r="S265" s="42" t="s">
        <v>796</v>
      </c>
      <c r="T265" s="44">
        <v>21</v>
      </c>
      <c r="U265" s="42" t="s">
        <v>797</v>
      </c>
      <c r="W265" s="42" t="s">
        <v>304</v>
      </c>
      <c r="Z265" s="42" t="s">
        <v>704</v>
      </c>
    </row>
    <row r="266" spans="1:54" s="42" customFormat="1" x14ac:dyDescent="0.25">
      <c r="A266" s="42" t="s">
        <v>940</v>
      </c>
      <c r="B266" s="42" t="s">
        <v>943</v>
      </c>
      <c r="C266" s="44">
        <v>51</v>
      </c>
      <c r="D266" s="42">
        <v>60251835</v>
      </c>
      <c r="E266" s="42" t="s">
        <v>25</v>
      </c>
      <c r="F266" s="42" t="s">
        <v>941</v>
      </c>
      <c r="G266" s="42" t="s">
        <v>29</v>
      </c>
      <c r="H266" s="42" t="s">
        <v>1733</v>
      </c>
      <c r="I266" s="42" t="s">
        <v>25</v>
      </c>
      <c r="J266" s="42" t="s">
        <v>679</v>
      </c>
      <c r="K266" s="42" t="s">
        <v>679</v>
      </c>
      <c r="L266" s="42" t="s">
        <v>29</v>
      </c>
      <c r="M266" s="42" t="s">
        <v>29</v>
      </c>
      <c r="N266" s="116"/>
      <c r="O266" s="116"/>
      <c r="P266" s="116">
        <v>71.599999999999994</v>
      </c>
      <c r="Q266" s="116">
        <v>151</v>
      </c>
      <c r="R266" s="116">
        <f>(P266)/((Q266/100)*(Q266/100))</f>
        <v>31.402131485461162</v>
      </c>
      <c r="S266" s="42" t="str">
        <f>+IF(R266&lt;18.5,"Bajo peso",IF(R266&lt;=24.9,"Peso Normal",IF(R266&lt;=29.9,"Sobrepeso",IF(R266&lt;=34.9,"Obesidad Grado 1",IF(R266&lt;=39.9,"Obesidad Grado 2",IF(R266&gt;=40,"Obesidad Grado 3","Nunca se da el caso"))))))</f>
        <v>Obesidad Grado 1</v>
      </c>
      <c r="T266" s="44">
        <v>17</v>
      </c>
      <c r="U266" s="42" t="str">
        <f>+IF(T266&gt;14,"Riesgo","No riesgo")</f>
        <v>Riesgo</v>
      </c>
      <c r="W266" s="42" t="s">
        <v>711</v>
      </c>
      <c r="Z266" s="42">
        <v>42744</v>
      </c>
    </row>
    <row r="267" spans="1:54" s="42" customFormat="1" x14ac:dyDescent="0.25">
      <c r="A267" s="42" t="s">
        <v>676</v>
      </c>
      <c r="B267" s="42" t="s">
        <v>677</v>
      </c>
      <c r="C267" s="44">
        <v>31</v>
      </c>
      <c r="D267" s="42">
        <v>60252814</v>
      </c>
      <c r="E267" s="42" t="s">
        <v>25</v>
      </c>
      <c r="F267" s="42" t="s">
        <v>29</v>
      </c>
      <c r="G267" s="42" t="s">
        <v>29</v>
      </c>
      <c r="H267" s="42" t="s">
        <v>1731</v>
      </c>
      <c r="I267" s="42" t="s">
        <v>25</v>
      </c>
      <c r="J267" s="42" t="s">
        <v>44</v>
      </c>
      <c r="K267" s="42" t="s">
        <v>679</v>
      </c>
      <c r="L267" s="42" t="s">
        <v>29</v>
      </c>
      <c r="M267" s="42" t="s">
        <v>29</v>
      </c>
      <c r="N267" s="116"/>
      <c r="O267" s="116"/>
      <c r="P267" s="116">
        <v>69.8</v>
      </c>
      <c r="Q267" s="116">
        <v>149.4</v>
      </c>
      <c r="R267" s="116">
        <v>31.271897048255493</v>
      </c>
      <c r="S267" s="42" t="s">
        <v>800</v>
      </c>
      <c r="T267" s="44">
        <v>18</v>
      </c>
      <c r="U267" s="42" t="s">
        <v>797</v>
      </c>
      <c r="W267" s="42" t="s">
        <v>680</v>
      </c>
      <c r="Z267" s="42" t="s">
        <v>686</v>
      </c>
    </row>
    <row r="268" spans="1:54" s="42" customFormat="1" x14ac:dyDescent="0.25">
      <c r="A268" s="42" t="s">
        <v>1531</v>
      </c>
      <c r="B268" s="42" t="s">
        <v>1779</v>
      </c>
      <c r="C268" s="44">
        <v>43</v>
      </c>
      <c r="D268" s="44">
        <v>62336700</v>
      </c>
      <c r="E268" s="44" t="s">
        <v>25</v>
      </c>
      <c r="F268" s="42" t="s">
        <v>29</v>
      </c>
      <c r="G268" s="44" t="s">
        <v>29</v>
      </c>
      <c r="H268" s="42" t="s">
        <v>1780</v>
      </c>
      <c r="I268" s="44" t="s">
        <v>25</v>
      </c>
      <c r="J268" s="44" t="s">
        <v>679</v>
      </c>
      <c r="K268" s="42" t="s">
        <v>679</v>
      </c>
      <c r="L268" s="44" t="s">
        <v>29</v>
      </c>
      <c r="M268" s="44" t="s">
        <v>29</v>
      </c>
      <c r="N268" s="116"/>
      <c r="O268" s="116"/>
      <c r="P268" s="116">
        <v>80.599999999999994</v>
      </c>
      <c r="Q268" s="116">
        <v>162.5</v>
      </c>
      <c r="R268" s="116">
        <f>(P268)/((Q268/100)*(Q268/100))</f>
        <v>30.523076923076921</v>
      </c>
      <c r="S268" s="45" t="str">
        <f>+IF(R268&lt;18.5,"Bajo peso",IF(R268&lt;=24.9,"Peso Normal",IF(R268&lt;=29.9,"Sobrepeso",IF(R268&lt;=34.9,"Obesidad Grado 1",IF(R268&lt;=39.9,"Obesidad Grado 2",IF(R268&gt;=40,"Obesidad Grado 3","Nunca se da el caso"))))))</f>
        <v>Obesidad Grado 1</v>
      </c>
      <c r="T268" s="44">
        <v>15</v>
      </c>
      <c r="U268" s="45" t="str">
        <f>+IF(T268&gt;14,"Riesgo","No riesgo")</f>
        <v>Riesgo</v>
      </c>
      <c r="V268" s="44" t="s">
        <v>1781</v>
      </c>
      <c r="W268" s="44"/>
      <c r="X268" s="60">
        <v>42980</v>
      </c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</row>
    <row r="269" spans="1:54" s="45" customFormat="1" x14ac:dyDescent="0.25">
      <c r="A269" s="42" t="s">
        <v>1846</v>
      </c>
      <c r="B269" s="42" t="s">
        <v>1100</v>
      </c>
      <c r="C269" s="44">
        <v>50</v>
      </c>
      <c r="D269" s="42">
        <v>83513913</v>
      </c>
      <c r="E269" s="42" t="s">
        <v>25</v>
      </c>
      <c r="F269" s="42" t="s">
        <v>1101</v>
      </c>
      <c r="G269" s="42" t="s">
        <v>1102</v>
      </c>
      <c r="H269" s="42" t="s">
        <v>1732</v>
      </c>
      <c r="I269" s="42" t="s">
        <v>25</v>
      </c>
      <c r="J269" s="42" t="s">
        <v>44</v>
      </c>
      <c r="K269" s="42" t="s">
        <v>679</v>
      </c>
      <c r="L269" s="42" t="s">
        <v>29</v>
      </c>
      <c r="M269" s="42" t="s">
        <v>29</v>
      </c>
      <c r="N269" s="116"/>
      <c r="O269" s="116"/>
      <c r="P269" s="116">
        <v>73.7</v>
      </c>
      <c r="Q269" s="116">
        <v>155.30000000000001</v>
      </c>
      <c r="R269" s="116">
        <f>(P269)/((Q269/100)*(Q269/100))</f>
        <v>30.557975362062251</v>
      </c>
      <c r="S269" s="42" t="str">
        <f>+IF(R269&lt;18.5,"Bajo peso",IF(R269&lt;=24.9,"Peso Normal",IF(R269&lt;=29.9,"Sobrepeso",IF(R269&lt;=34.9,"Obesidad Grado I",IF(R269&lt;=39.9,"Obesidad Grado II",IF(R269&gt;=40,"Obesidad Grado 3","Nunca se da el caso"))))))</f>
        <v>Obesidad Grado I</v>
      </c>
      <c r="T269" s="44">
        <v>25</v>
      </c>
      <c r="U269" s="42" t="str">
        <f>+IF(T269&gt;14,"Riesgo","No riesgo")</f>
        <v>Riesgo</v>
      </c>
      <c r="V269" s="42"/>
      <c r="W269" s="42" t="s">
        <v>240</v>
      </c>
      <c r="X269" s="42"/>
      <c r="Y269" s="42"/>
      <c r="Z269" s="42">
        <v>42747</v>
      </c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</row>
    <row r="271" spans="1:54" x14ac:dyDescent="0.25">
      <c r="A271" s="51" t="s">
        <v>1735</v>
      </c>
      <c r="B271" s="59">
        <f>COUNTA(A272:A280)</f>
        <v>9</v>
      </c>
    </row>
    <row r="272" spans="1:54" s="42" customFormat="1" x14ac:dyDescent="0.25">
      <c r="A272" s="42" t="s">
        <v>922</v>
      </c>
      <c r="B272" s="42" t="s">
        <v>923</v>
      </c>
      <c r="C272" s="44">
        <v>53</v>
      </c>
      <c r="D272" s="42">
        <v>71547056</v>
      </c>
      <c r="E272" s="42" t="s">
        <v>924</v>
      </c>
      <c r="F272" s="42" t="s">
        <v>29</v>
      </c>
      <c r="G272" s="42" t="s">
        <v>29</v>
      </c>
      <c r="H272" s="42" t="s">
        <v>925</v>
      </c>
      <c r="I272" s="42" t="s">
        <v>25</v>
      </c>
      <c r="J272" s="42" t="s">
        <v>300</v>
      </c>
      <c r="K272" s="42" t="s">
        <v>300</v>
      </c>
      <c r="L272" s="42" t="s">
        <v>29</v>
      </c>
      <c r="M272" s="42" t="s">
        <v>29</v>
      </c>
      <c r="N272" s="116"/>
      <c r="O272" s="116"/>
      <c r="P272" s="116">
        <v>76.400000000000006</v>
      </c>
      <c r="Q272" s="116">
        <v>153</v>
      </c>
      <c r="R272" s="116">
        <v>32.637019949592037</v>
      </c>
      <c r="S272" s="42" t="s">
        <v>800</v>
      </c>
      <c r="T272" s="44">
        <v>23</v>
      </c>
      <c r="U272" s="42" t="s">
        <v>797</v>
      </c>
      <c r="W272" s="42" t="s">
        <v>283</v>
      </c>
      <c r="Z272" s="42">
        <v>42744</v>
      </c>
    </row>
    <row r="273" spans="1:26" s="42" customFormat="1" x14ac:dyDescent="0.25">
      <c r="A273" s="42" t="s">
        <v>1236</v>
      </c>
      <c r="B273" s="42" t="s">
        <v>1136</v>
      </c>
      <c r="C273" s="44">
        <v>52</v>
      </c>
      <c r="D273" s="42">
        <v>83241958</v>
      </c>
      <c r="E273" s="42" t="s">
        <v>25</v>
      </c>
      <c r="F273" s="42" t="s">
        <v>1237</v>
      </c>
      <c r="G273" s="42" t="s">
        <v>1238</v>
      </c>
      <c r="H273" s="42" t="s">
        <v>1725</v>
      </c>
      <c r="I273" s="42" t="s">
        <v>25</v>
      </c>
      <c r="J273" s="42" t="s">
        <v>905</v>
      </c>
      <c r="K273" s="42" t="s">
        <v>199</v>
      </c>
      <c r="L273" s="42" t="s">
        <v>29</v>
      </c>
      <c r="M273" s="42" t="s">
        <v>29</v>
      </c>
      <c r="N273" s="116"/>
      <c r="O273" s="116"/>
      <c r="P273" s="116">
        <v>74.7</v>
      </c>
      <c r="Q273" s="116">
        <v>152.1</v>
      </c>
      <c r="R273" s="116">
        <f>(P273)/((Q273/100)*(Q273/100))</f>
        <v>32.289563468443767</v>
      </c>
      <c r="S273" s="42" t="str">
        <f>+IF(R273&lt;18.5,"Bajo peso",IF(R273&lt;=24.9,"Peso Normal",IF(R273&lt;=29.9,"Sobrepeso",IF(R273&lt;=34.9,"Obesidad Grado I",IF(R273&lt;=39.9,"Obesidad Grado II",IF(R273&gt;=40,"Obesidad Grado 3","Nunca se da el caso"))))))</f>
        <v>Obesidad Grado I</v>
      </c>
      <c r="T273" s="44">
        <v>17</v>
      </c>
      <c r="U273" s="42" t="str">
        <f>+IF(T273&gt;14,"Riesgo","No riesgo")</f>
        <v>Riesgo</v>
      </c>
      <c r="W273" s="42" t="s">
        <v>283</v>
      </c>
      <c r="Z273" s="42">
        <v>42751</v>
      </c>
    </row>
    <row r="274" spans="1:26" s="42" customFormat="1" x14ac:dyDescent="0.25">
      <c r="A274" s="42" t="s">
        <v>192</v>
      </c>
      <c r="B274" s="42" t="s">
        <v>1804</v>
      </c>
      <c r="C274" s="44">
        <v>33</v>
      </c>
      <c r="D274" s="42">
        <v>84870148</v>
      </c>
      <c r="E274" s="42" t="s">
        <v>25</v>
      </c>
      <c r="F274" s="42" t="s">
        <v>29</v>
      </c>
      <c r="G274" s="42" t="s">
        <v>528</v>
      </c>
      <c r="H274" s="42" t="s">
        <v>1726</v>
      </c>
      <c r="I274" s="42" t="s">
        <v>25</v>
      </c>
      <c r="J274" s="42" t="s">
        <v>905</v>
      </c>
      <c r="K274" s="42" t="s">
        <v>199</v>
      </c>
      <c r="L274" s="42" t="s">
        <v>29</v>
      </c>
      <c r="M274" s="42" t="s">
        <v>29</v>
      </c>
      <c r="N274" s="116"/>
      <c r="O274" s="116"/>
      <c r="P274" s="116">
        <v>95.9</v>
      </c>
      <c r="Q274" s="116">
        <v>152.6</v>
      </c>
      <c r="R274" s="116">
        <v>41.182199670542403</v>
      </c>
      <c r="S274" s="42" t="s">
        <v>799</v>
      </c>
      <c r="T274" s="44">
        <v>21</v>
      </c>
      <c r="U274" s="42" t="s">
        <v>797</v>
      </c>
      <c r="W274" s="42" t="s">
        <v>200</v>
      </c>
    </row>
    <row r="275" spans="1:26" s="42" customFormat="1" x14ac:dyDescent="0.25">
      <c r="A275" s="42" t="s">
        <v>919</v>
      </c>
      <c r="B275" s="42" t="s">
        <v>920</v>
      </c>
      <c r="C275" s="44">
        <v>31</v>
      </c>
      <c r="D275" s="42">
        <v>85022300</v>
      </c>
      <c r="E275" s="42" t="s">
        <v>25</v>
      </c>
      <c r="F275" s="42" t="s">
        <v>29</v>
      </c>
      <c r="G275" s="42" t="s">
        <v>25</v>
      </c>
      <c r="H275" s="42" t="s">
        <v>921</v>
      </c>
      <c r="I275" s="42" t="s">
        <v>25</v>
      </c>
      <c r="J275" s="42" t="s">
        <v>300</v>
      </c>
      <c r="K275" s="42" t="s">
        <v>300</v>
      </c>
      <c r="L275" s="42" t="s">
        <v>29</v>
      </c>
      <c r="M275" s="42" t="s">
        <v>29</v>
      </c>
      <c r="N275" s="116"/>
      <c r="O275" s="116"/>
      <c r="P275" s="116">
        <v>130.80000000000001</v>
      </c>
      <c r="Q275" s="116">
        <v>163.5</v>
      </c>
      <c r="R275" s="116">
        <v>48.929663608562699</v>
      </c>
      <c r="S275" s="42" t="s">
        <v>799</v>
      </c>
      <c r="T275" s="44">
        <v>16</v>
      </c>
      <c r="U275" s="42" t="s">
        <v>797</v>
      </c>
      <c r="W275" s="42" t="s">
        <v>283</v>
      </c>
      <c r="Z275" s="42">
        <v>42744</v>
      </c>
    </row>
    <row r="276" spans="1:26" s="42" customFormat="1" x14ac:dyDescent="0.25">
      <c r="A276" s="42" t="s">
        <v>863</v>
      </c>
      <c r="B276" s="42" t="s">
        <v>864</v>
      </c>
      <c r="C276" s="44">
        <v>30</v>
      </c>
      <c r="D276" s="42">
        <v>60416262</v>
      </c>
      <c r="E276" s="42" t="s">
        <v>25</v>
      </c>
      <c r="F276" s="42" t="s">
        <v>865</v>
      </c>
      <c r="G276" s="42" t="s">
        <v>866</v>
      </c>
      <c r="H276" s="42" t="s">
        <v>867</v>
      </c>
      <c r="I276" s="42" t="s">
        <v>25</v>
      </c>
      <c r="J276" s="42" t="s">
        <v>300</v>
      </c>
      <c r="K276" s="42" t="s">
        <v>300</v>
      </c>
      <c r="L276" s="42" t="s">
        <v>29</v>
      </c>
      <c r="M276" s="42" t="s">
        <v>29</v>
      </c>
      <c r="N276" s="116"/>
      <c r="O276" s="116"/>
      <c r="P276" s="116">
        <v>73.2</v>
      </c>
      <c r="Q276" s="116">
        <v>166.5</v>
      </c>
      <c r="R276" s="116">
        <v>26.404783161539918</v>
      </c>
      <c r="S276" s="42" t="s">
        <v>796</v>
      </c>
      <c r="T276" s="44">
        <v>20</v>
      </c>
      <c r="U276" s="42" t="s">
        <v>797</v>
      </c>
      <c r="W276" s="42" t="s">
        <v>868</v>
      </c>
    </row>
    <row r="277" spans="1:26" s="42" customFormat="1" x14ac:dyDescent="0.25">
      <c r="A277" s="42" t="s">
        <v>1847</v>
      </c>
      <c r="B277" s="42" t="s">
        <v>1568</v>
      </c>
      <c r="C277" s="44">
        <v>52</v>
      </c>
      <c r="D277" s="42">
        <v>62053211</v>
      </c>
      <c r="E277" s="42" t="s">
        <v>25</v>
      </c>
      <c r="F277" s="42" t="s">
        <v>29</v>
      </c>
      <c r="G277" s="42" t="s">
        <v>1569</v>
      </c>
      <c r="H277" s="42" t="s">
        <v>1570</v>
      </c>
      <c r="I277" s="42" t="s">
        <v>25</v>
      </c>
      <c r="J277" s="42" t="s">
        <v>300</v>
      </c>
      <c r="K277" s="42" t="s">
        <v>300</v>
      </c>
      <c r="L277" s="42" t="s">
        <v>29</v>
      </c>
      <c r="M277" s="42" t="s">
        <v>25</v>
      </c>
      <c r="N277" s="116"/>
      <c r="O277" s="116"/>
      <c r="P277" s="116">
        <v>83</v>
      </c>
      <c r="Q277" s="116">
        <v>152</v>
      </c>
      <c r="R277" s="116">
        <f>(P277)/((Q277/100)*(Q277/100))</f>
        <v>35.924515235457065</v>
      </c>
      <c r="S277" s="42" t="str">
        <f>+IF(R277&lt;18.5,"Bajo peso",IF(R277&lt;=24.9,"Peso Normal",IF(R277&lt;=29.9,"Sobrepeso",IF(R277&lt;=34.9,"Obesidad Grado 1",IF(R277&lt;=39.9,"Obesidad Grado 2",IF(R277&gt;=40,"Obesidad Grado 3","Nunca se da el caso"))))))</f>
        <v>Obesidad Grado 2</v>
      </c>
      <c r="T277" s="44">
        <v>21</v>
      </c>
      <c r="U277" s="42" t="str">
        <f>+IF(T277&gt;14,"Riesgo","No riesgo")</f>
        <v>Riesgo</v>
      </c>
      <c r="W277" s="42" t="s">
        <v>1534</v>
      </c>
      <c r="Z277" s="42" t="s">
        <v>1535</v>
      </c>
    </row>
    <row r="278" spans="1:26" s="42" customFormat="1" x14ac:dyDescent="0.25">
      <c r="A278" s="42" t="s">
        <v>902</v>
      </c>
      <c r="B278" s="42" t="s">
        <v>903</v>
      </c>
      <c r="C278" s="44">
        <v>42</v>
      </c>
      <c r="D278" s="42">
        <v>85373000</v>
      </c>
      <c r="E278" s="42" t="s">
        <v>25</v>
      </c>
      <c r="G278" s="42" t="s">
        <v>29</v>
      </c>
      <c r="H278" s="42" t="s">
        <v>1721</v>
      </c>
      <c r="I278" s="42" t="s">
        <v>25</v>
      </c>
      <c r="J278" s="42" t="s">
        <v>905</v>
      </c>
      <c r="K278" s="42" t="s">
        <v>218</v>
      </c>
      <c r="L278" s="42" t="s">
        <v>29</v>
      </c>
      <c r="M278" s="42" t="s">
        <v>29</v>
      </c>
      <c r="N278" s="116"/>
      <c r="O278" s="116"/>
      <c r="P278" s="116">
        <v>63.6</v>
      </c>
      <c r="Q278" s="116">
        <v>157</v>
      </c>
      <c r="R278" s="116">
        <f>(P278)/((Q278/100)*(Q278/100))</f>
        <v>25.80226378352063</v>
      </c>
      <c r="S278" s="42" t="str">
        <f>+IF(R278&lt;18.5,"Bajo peso",IF(R278&lt;=24.9,"Peso Normal",IF(R278&lt;=29.9,"Sobrepeso",IF(R278&lt;=34.9,"Obesidad Grado 1",IF(R278&lt;=39.9,"Obesidad Grado 2",IF(R278&gt;=40,"Obesidad Grado 3","Nunca se da el caso"))))))</f>
        <v>Sobrepeso</v>
      </c>
      <c r="T278" s="44">
        <v>18</v>
      </c>
      <c r="U278" s="42" t="str">
        <f>+IF(T278&gt;14,"Riesgo","No riesgo")</f>
        <v>Riesgo</v>
      </c>
      <c r="W278" s="42" t="s">
        <v>680</v>
      </c>
      <c r="Z278" s="42">
        <v>42744</v>
      </c>
    </row>
    <row r="279" spans="1:26" s="42" customFormat="1" x14ac:dyDescent="0.25">
      <c r="A279" s="42" t="s">
        <v>1848</v>
      </c>
      <c r="B279" s="42" t="s">
        <v>1572</v>
      </c>
      <c r="C279" s="44">
        <v>37</v>
      </c>
      <c r="D279" s="42">
        <v>62017388</v>
      </c>
      <c r="E279" s="42" t="s">
        <v>25</v>
      </c>
      <c r="F279" s="42" t="s">
        <v>29</v>
      </c>
      <c r="G279" s="42" t="s">
        <v>1573</v>
      </c>
      <c r="H279" s="42" t="s">
        <v>1570</v>
      </c>
      <c r="I279" s="42" t="s">
        <v>25</v>
      </c>
      <c r="J279" s="42" t="s">
        <v>300</v>
      </c>
      <c r="K279" s="42" t="s">
        <v>300</v>
      </c>
      <c r="L279" s="42" t="s">
        <v>29</v>
      </c>
      <c r="M279" s="42" t="s">
        <v>29</v>
      </c>
      <c r="N279" s="116"/>
      <c r="O279" s="116"/>
      <c r="P279" s="116">
        <v>90.7</v>
      </c>
      <c r="Q279" s="116">
        <v>160.5</v>
      </c>
      <c r="R279" s="116">
        <f>(P279)/((Q279/100)*(Q279/100))</f>
        <v>35.20928562416902</v>
      </c>
      <c r="S279" s="42" t="str">
        <f>+IF(R279&lt;18.5,"Bajo peso",IF(R279&lt;=24.9,"Peso Normal",IF(R279&lt;=29.9,"Sobrepeso",IF(R279&lt;=34.9,"Obesidad Grado 1",IF(R279&lt;=39.9,"Obesidad Grado 2",IF(R279&gt;=40,"Obesidad Grado 3","Nunca se da el caso"))))))</f>
        <v>Obesidad Grado 2</v>
      </c>
      <c r="T279" s="44">
        <v>27</v>
      </c>
      <c r="U279" s="42" t="str">
        <f>+IF(T279&gt;14,"Riesgo","No riesgo")</f>
        <v>Riesgo</v>
      </c>
      <c r="W279" s="42" t="s">
        <v>1588</v>
      </c>
      <c r="Z279" s="42" t="s">
        <v>1535</v>
      </c>
    </row>
    <row r="280" spans="1:26" s="42" customFormat="1" x14ac:dyDescent="0.25">
      <c r="A280" s="42" t="s">
        <v>1849</v>
      </c>
      <c r="B280" s="42" t="s">
        <v>298</v>
      </c>
      <c r="C280" s="44">
        <v>42</v>
      </c>
      <c r="D280" s="42">
        <v>60697460</v>
      </c>
      <c r="E280" s="42" t="s">
        <v>25</v>
      </c>
      <c r="F280" s="42" t="s">
        <v>299</v>
      </c>
      <c r="G280" s="42" t="s">
        <v>623</v>
      </c>
      <c r="H280" s="42" t="s">
        <v>624</v>
      </c>
      <c r="I280" s="42" t="s">
        <v>25</v>
      </c>
      <c r="J280" s="42" t="s">
        <v>300</v>
      </c>
      <c r="K280" s="42" t="s">
        <v>300</v>
      </c>
      <c r="L280" s="42" t="s">
        <v>29</v>
      </c>
      <c r="M280" s="42" t="s">
        <v>29</v>
      </c>
      <c r="N280" s="116"/>
      <c r="O280" s="116"/>
      <c r="P280" s="116">
        <v>86.4</v>
      </c>
      <c r="Q280" s="116">
        <v>154.6</v>
      </c>
      <c r="R280" s="116">
        <v>36.148873109087596</v>
      </c>
      <c r="S280" s="42" t="s">
        <v>798</v>
      </c>
      <c r="T280" s="44">
        <v>19</v>
      </c>
      <c r="U280" s="42" t="s">
        <v>797</v>
      </c>
      <c r="W280" s="42" t="s">
        <v>283</v>
      </c>
    </row>
    <row r="282" spans="1:26" x14ac:dyDescent="0.25">
      <c r="A282" s="51" t="s">
        <v>1738</v>
      </c>
      <c r="B282" s="50">
        <f>COUNTA(A283:A288)</f>
        <v>6</v>
      </c>
    </row>
    <row r="283" spans="1:26" s="42" customFormat="1" x14ac:dyDescent="0.25">
      <c r="A283" s="42" t="s">
        <v>289</v>
      </c>
      <c r="B283" s="42" t="s">
        <v>290</v>
      </c>
      <c r="C283" s="44">
        <v>34</v>
      </c>
      <c r="D283" s="42">
        <v>86739669</v>
      </c>
      <c r="E283" s="42" t="s">
        <v>291</v>
      </c>
      <c r="F283" s="42" t="s">
        <v>292</v>
      </c>
      <c r="G283" s="42" t="s">
        <v>493</v>
      </c>
      <c r="H283" s="42" t="s">
        <v>1739</v>
      </c>
      <c r="I283" s="42" t="s">
        <v>25</v>
      </c>
      <c r="J283" s="42" t="s">
        <v>144</v>
      </c>
      <c r="K283" s="42" t="s">
        <v>144</v>
      </c>
      <c r="L283" s="42" t="s">
        <v>29</v>
      </c>
      <c r="M283" s="42" t="s">
        <v>29</v>
      </c>
      <c r="N283" s="116"/>
      <c r="O283" s="116"/>
      <c r="P283" s="116">
        <v>94.5</v>
      </c>
      <c r="Q283" s="116">
        <v>157.80000000000001</v>
      </c>
      <c r="R283" s="116">
        <v>37.950526970174494</v>
      </c>
      <c r="S283" s="42" t="s">
        <v>798</v>
      </c>
      <c r="T283" s="44">
        <v>16</v>
      </c>
      <c r="U283" s="42" t="s">
        <v>797</v>
      </c>
      <c r="W283" s="42" t="s">
        <v>128</v>
      </c>
    </row>
    <row r="284" spans="1:26" s="42" customFormat="1" x14ac:dyDescent="0.25">
      <c r="A284" s="42" t="s">
        <v>926</v>
      </c>
      <c r="B284" s="42" t="s">
        <v>847</v>
      </c>
      <c r="C284" s="44">
        <v>53</v>
      </c>
      <c r="D284" s="42" t="s">
        <v>927</v>
      </c>
      <c r="E284" s="42" t="s">
        <v>25</v>
      </c>
      <c r="F284" s="42" t="s">
        <v>928</v>
      </c>
      <c r="G284" s="42" t="s">
        <v>929</v>
      </c>
      <c r="H284" s="42" t="s">
        <v>930</v>
      </c>
      <c r="I284" s="42" t="s">
        <v>25</v>
      </c>
      <c r="J284" s="42" t="s">
        <v>144</v>
      </c>
      <c r="K284" s="42" t="s">
        <v>144</v>
      </c>
      <c r="L284" s="42" t="s">
        <v>29</v>
      </c>
      <c r="M284" s="42" t="s">
        <v>29</v>
      </c>
      <c r="N284" s="116"/>
      <c r="O284" s="116"/>
      <c r="P284" s="116">
        <v>96.7</v>
      </c>
      <c r="Q284" s="116">
        <v>158.5</v>
      </c>
      <c r="R284" s="116">
        <v>38.491775219178223</v>
      </c>
      <c r="S284" s="42" t="s">
        <v>798</v>
      </c>
      <c r="T284" s="44">
        <v>15</v>
      </c>
      <c r="U284" s="42" t="s">
        <v>797</v>
      </c>
      <c r="W284" s="42" t="s">
        <v>931</v>
      </c>
      <c r="Z284" s="42">
        <v>42744</v>
      </c>
    </row>
    <row r="285" spans="1:26" s="42" customFormat="1" x14ac:dyDescent="0.25">
      <c r="A285" s="42" t="s">
        <v>1851</v>
      </c>
      <c r="B285" s="42" t="s">
        <v>965</v>
      </c>
      <c r="C285" s="44">
        <v>32</v>
      </c>
      <c r="D285" s="42">
        <v>60168865</v>
      </c>
      <c r="E285" s="42" t="s">
        <v>25</v>
      </c>
      <c r="F285" s="42" t="s">
        <v>966</v>
      </c>
      <c r="G285" s="42" t="s">
        <v>967</v>
      </c>
      <c r="H285" s="42" t="s">
        <v>968</v>
      </c>
      <c r="I285" s="42" t="s">
        <v>29</v>
      </c>
      <c r="J285" s="42" t="s">
        <v>144</v>
      </c>
      <c r="K285" s="42" t="s">
        <v>144</v>
      </c>
      <c r="L285" s="42" t="s">
        <v>29</v>
      </c>
      <c r="M285" s="42" t="s">
        <v>29</v>
      </c>
      <c r="N285" s="116"/>
      <c r="O285" s="116"/>
      <c r="P285" s="116">
        <v>90</v>
      </c>
      <c r="Q285" s="116">
        <v>161</v>
      </c>
      <c r="R285" s="116">
        <v>34.720882681995292</v>
      </c>
      <c r="S285" s="42" t="s">
        <v>992</v>
      </c>
      <c r="T285" s="44">
        <v>20</v>
      </c>
      <c r="U285" s="42" t="s">
        <v>797</v>
      </c>
      <c r="W285" s="42" t="s">
        <v>969</v>
      </c>
      <c r="Z285" s="42">
        <v>42744</v>
      </c>
    </row>
    <row r="286" spans="1:26" s="42" customFormat="1" x14ac:dyDescent="0.25">
      <c r="A286" s="42" t="s">
        <v>1850</v>
      </c>
      <c r="B286" s="42" t="s">
        <v>470</v>
      </c>
      <c r="C286" s="44">
        <v>29</v>
      </c>
      <c r="D286" s="42">
        <v>86960800</v>
      </c>
      <c r="E286" s="42" t="s">
        <v>25</v>
      </c>
      <c r="F286" s="42" t="s">
        <v>29</v>
      </c>
      <c r="G286" s="42" t="s">
        <v>1382</v>
      </c>
      <c r="H286" s="42" t="s">
        <v>1383</v>
      </c>
      <c r="I286" s="42" t="s">
        <v>25</v>
      </c>
      <c r="J286" s="42" t="s">
        <v>144</v>
      </c>
      <c r="K286" s="42" t="s">
        <v>144</v>
      </c>
      <c r="L286" s="42" t="s">
        <v>29</v>
      </c>
      <c r="M286" s="42" t="s">
        <v>29</v>
      </c>
      <c r="N286" s="116"/>
      <c r="O286" s="116"/>
      <c r="P286" s="116">
        <v>75.400000000000006</v>
      </c>
      <c r="Q286" s="116">
        <v>153.30000000000001</v>
      </c>
      <c r="R286" s="116">
        <f>(P286)/((Q286/100)*(Q286/100))</f>
        <v>32.083891290925571</v>
      </c>
      <c r="S286" s="42" t="str">
        <f>+IF(R286&lt;18.5,"Bajo peso",IF(R286&lt;=24.9,"Peso Normal",IF(R286&lt;=29.9,"Sobrepeso",IF(R286&lt;=34.9,"Obesidad Grado 1",IF(R286&lt;=39.9,"Obesidad Grado 2",IF(R286&gt;=40,"Obesidad Grado 3","Nunca se da el caso"))))))</f>
        <v>Obesidad Grado 1</v>
      </c>
      <c r="T286" s="44">
        <v>25</v>
      </c>
      <c r="U286" s="42" t="str">
        <f>+IF(T286&gt;14,"Riesgo","No riesgo")</f>
        <v>Riesgo</v>
      </c>
      <c r="W286" s="42" t="s">
        <v>272</v>
      </c>
      <c r="Z286" s="42" t="s">
        <v>1378</v>
      </c>
    </row>
    <row r="287" spans="1:26" s="42" customFormat="1" x14ac:dyDescent="0.25">
      <c r="A287" s="42" t="s">
        <v>1852</v>
      </c>
      <c r="B287" s="42" t="s">
        <v>142</v>
      </c>
      <c r="C287" s="44">
        <v>44</v>
      </c>
      <c r="D287" s="42">
        <v>85236072</v>
      </c>
      <c r="E287" s="42" t="s">
        <v>25</v>
      </c>
      <c r="F287" s="42" t="s">
        <v>143</v>
      </c>
      <c r="G287" s="42" t="s">
        <v>601</v>
      </c>
      <c r="H287" s="42" t="s">
        <v>599</v>
      </c>
      <c r="I287" s="42" t="s">
        <v>25</v>
      </c>
      <c r="J287" s="42" t="s">
        <v>144</v>
      </c>
      <c r="K287" s="42" t="s">
        <v>144</v>
      </c>
      <c r="L287" s="42" t="s">
        <v>29</v>
      </c>
      <c r="M287" s="42" t="s">
        <v>29</v>
      </c>
      <c r="N287" s="116"/>
      <c r="O287" s="116"/>
      <c r="P287" s="116">
        <v>115.8</v>
      </c>
      <c r="Q287" s="116">
        <v>169.5</v>
      </c>
      <c r="R287" s="116">
        <v>40.30594930430469</v>
      </c>
      <c r="S287" s="42" t="s">
        <v>799</v>
      </c>
      <c r="T287" s="44">
        <v>22</v>
      </c>
      <c r="U287" s="42" t="s">
        <v>797</v>
      </c>
      <c r="W287" s="42" t="s">
        <v>124</v>
      </c>
      <c r="Z287" s="42" t="s">
        <v>125</v>
      </c>
    </row>
    <row r="288" spans="1:26" s="42" customFormat="1" x14ac:dyDescent="0.25">
      <c r="A288" s="42" t="s">
        <v>932</v>
      </c>
      <c r="B288" s="42" t="s">
        <v>933</v>
      </c>
      <c r="C288" s="44">
        <v>56</v>
      </c>
      <c r="D288" s="42" t="s">
        <v>934</v>
      </c>
      <c r="E288" s="42" t="s">
        <v>25</v>
      </c>
      <c r="F288" s="42" t="s">
        <v>935</v>
      </c>
      <c r="G288" s="42" t="s">
        <v>29</v>
      </c>
      <c r="H288" s="42" t="s">
        <v>936</v>
      </c>
      <c r="I288" s="42" t="s">
        <v>25</v>
      </c>
      <c r="J288" s="42" t="s">
        <v>144</v>
      </c>
      <c r="K288" s="42" t="s">
        <v>144</v>
      </c>
      <c r="L288" s="42" t="s">
        <v>29</v>
      </c>
      <c r="M288" s="42" t="s">
        <v>29</v>
      </c>
      <c r="N288" s="116"/>
      <c r="O288" s="116"/>
      <c r="P288" s="116">
        <v>93.3</v>
      </c>
      <c r="Q288" s="116">
        <v>162</v>
      </c>
      <c r="R288" s="116">
        <v>35.550983081847271</v>
      </c>
      <c r="S288" s="42" t="s">
        <v>798</v>
      </c>
      <c r="T288" s="44">
        <v>18</v>
      </c>
      <c r="U288" s="42" t="s">
        <v>797</v>
      </c>
      <c r="W288" s="42" t="s">
        <v>680</v>
      </c>
      <c r="Z288" s="42">
        <v>42744</v>
      </c>
    </row>
    <row r="290" spans="1:27" x14ac:dyDescent="0.25">
      <c r="A290" s="51" t="s">
        <v>1740</v>
      </c>
      <c r="B290" s="50">
        <f>COUNTA(A291:A297)</f>
        <v>7</v>
      </c>
    </row>
    <row r="291" spans="1:27" s="42" customFormat="1" x14ac:dyDescent="0.25">
      <c r="A291" s="42" t="s">
        <v>766</v>
      </c>
      <c r="B291" s="42" t="s">
        <v>407</v>
      </c>
      <c r="C291" s="44">
        <v>34</v>
      </c>
      <c r="D291" s="42">
        <v>87836507</v>
      </c>
      <c r="E291" s="42" t="s">
        <v>25</v>
      </c>
      <c r="F291" s="42" t="s">
        <v>767</v>
      </c>
      <c r="G291" s="42" t="s">
        <v>768</v>
      </c>
      <c r="H291" s="42" t="s">
        <v>1855</v>
      </c>
      <c r="I291" s="42" t="s">
        <v>25</v>
      </c>
      <c r="J291" s="42" t="s">
        <v>46</v>
      </c>
      <c r="K291" s="42" t="s">
        <v>791</v>
      </c>
      <c r="L291" s="42" t="s">
        <v>29</v>
      </c>
      <c r="M291" s="42" t="s">
        <v>29</v>
      </c>
      <c r="N291" s="116"/>
      <c r="O291" s="116"/>
      <c r="P291" s="116">
        <v>137.5</v>
      </c>
      <c r="Q291" s="116">
        <v>172.9</v>
      </c>
      <c r="R291" s="116">
        <v>45.995221180147055</v>
      </c>
      <c r="S291" s="42" t="s">
        <v>799</v>
      </c>
      <c r="T291" s="44">
        <v>26</v>
      </c>
      <c r="U291" s="42" t="s">
        <v>797</v>
      </c>
      <c r="W291" s="42" t="s">
        <v>304</v>
      </c>
      <c r="Z291" s="42" t="s">
        <v>704</v>
      </c>
    </row>
    <row r="292" spans="1:27" s="42" customFormat="1" x14ac:dyDescent="0.25">
      <c r="A292" s="42" t="s">
        <v>1159</v>
      </c>
      <c r="B292" s="42" t="s">
        <v>1163</v>
      </c>
      <c r="C292" s="44">
        <v>48</v>
      </c>
      <c r="D292" s="42">
        <v>24304695</v>
      </c>
      <c r="E292" s="42">
        <v>60635336</v>
      </c>
      <c r="F292" s="42" t="s">
        <v>1160</v>
      </c>
      <c r="G292" s="42" t="s">
        <v>1161</v>
      </c>
      <c r="H292" s="42" t="s">
        <v>1162</v>
      </c>
      <c r="I292" s="42" t="s">
        <v>25</v>
      </c>
      <c r="J292" s="42" t="s">
        <v>161</v>
      </c>
      <c r="K292" s="42" t="s">
        <v>161</v>
      </c>
      <c r="L292" s="42" t="s">
        <v>29</v>
      </c>
      <c r="M292" s="42" t="s">
        <v>29</v>
      </c>
      <c r="N292" s="116"/>
      <c r="O292" s="116"/>
      <c r="P292" s="116">
        <v>86.3</v>
      </c>
      <c r="Q292" s="116">
        <v>158.5</v>
      </c>
      <c r="R292" s="116">
        <f>(P292)/((Q292/100)*(Q292/100))</f>
        <v>34.352018628904659</v>
      </c>
      <c r="S292" s="42" t="str">
        <f>+IF(R292&lt;18.5,"Bajo peso",IF(R292&lt;=24.9,"Peso Normal",IF(R292&lt;=29.9,"Sobrepeso",IF(R292&lt;=34.9,"Obesidad Grado I",IF(R292&lt;=39.9,"Obesidad Grado II",IF(R292&gt;=40,"Obesidad Grado 3","Nunca se da el caso"))))))</f>
        <v>Obesidad Grado I</v>
      </c>
      <c r="T292" s="44">
        <v>17</v>
      </c>
      <c r="U292" s="42" t="str">
        <f>+IF(T292&gt;14,"Riesgo","No riesgo")</f>
        <v>Riesgo</v>
      </c>
      <c r="W292" s="42" t="s">
        <v>897</v>
      </c>
      <c r="X292" s="42" t="s">
        <v>240</v>
      </c>
      <c r="Z292" s="42">
        <v>42751</v>
      </c>
    </row>
    <row r="293" spans="1:27" s="42" customFormat="1" x14ac:dyDescent="0.25">
      <c r="A293" s="42" t="s">
        <v>1853</v>
      </c>
      <c r="B293" s="42" t="s">
        <v>55</v>
      </c>
      <c r="C293" s="44">
        <v>31</v>
      </c>
      <c r="D293" s="42">
        <v>84726675</v>
      </c>
      <c r="E293" s="42" t="s">
        <v>25</v>
      </c>
      <c r="F293" s="42" t="s">
        <v>1185</v>
      </c>
      <c r="G293" s="42" t="s">
        <v>1186</v>
      </c>
      <c r="H293" s="42" t="s">
        <v>1187</v>
      </c>
      <c r="I293" s="42" t="s">
        <v>29</v>
      </c>
      <c r="J293" s="42" t="s">
        <v>791</v>
      </c>
      <c r="K293" s="42" t="s">
        <v>791</v>
      </c>
      <c r="L293" s="42" t="s">
        <v>29</v>
      </c>
      <c r="M293" s="42" t="s">
        <v>29</v>
      </c>
      <c r="N293" s="116"/>
      <c r="O293" s="116"/>
      <c r="P293" s="116">
        <v>69.8</v>
      </c>
      <c r="Q293" s="116">
        <v>154</v>
      </c>
      <c r="R293" s="116">
        <f>(P293)/((Q293/100)*(Q293/100))</f>
        <v>29.431607353685276</v>
      </c>
      <c r="S293" s="42" t="str">
        <f>+IF(R293&lt;18.5,"Bajo peso",IF(R293&lt;=24.9,"Peso Normal",IF(R293&lt;=29.9,"Sobrepeso",IF(R293&lt;=34.9,"Obesidad Grado I",IF(R293&lt;=39.9,"Obesidad Grado II",IF(R293&gt;=40,"Obesidad Grado 3","Nunca se da el caso"))))))</f>
        <v>Sobrepeso</v>
      </c>
      <c r="T293" s="44">
        <v>19</v>
      </c>
      <c r="U293" s="42" t="str">
        <f>+IF(T293&gt;14,"Riesgo","No riesgo")</f>
        <v>Riesgo</v>
      </c>
      <c r="W293" s="42" t="s">
        <v>741</v>
      </c>
      <c r="Z293" s="42">
        <v>42751</v>
      </c>
    </row>
    <row r="294" spans="1:27" s="42" customFormat="1" x14ac:dyDescent="0.25">
      <c r="A294" s="42" t="s">
        <v>1853</v>
      </c>
      <c r="B294" s="42" t="s">
        <v>1188</v>
      </c>
      <c r="C294" s="44">
        <v>34</v>
      </c>
      <c r="D294" s="42">
        <v>87412314</v>
      </c>
      <c r="E294" s="42" t="s">
        <v>25</v>
      </c>
      <c r="F294" s="42" t="s">
        <v>1189</v>
      </c>
      <c r="G294" s="42" t="s">
        <v>1190</v>
      </c>
      <c r="H294" s="42" t="s">
        <v>1191</v>
      </c>
      <c r="I294" s="42" t="s">
        <v>25</v>
      </c>
      <c r="J294" s="42" t="s">
        <v>791</v>
      </c>
      <c r="K294" s="42" t="s">
        <v>791</v>
      </c>
      <c r="L294" s="42" t="s">
        <v>29</v>
      </c>
      <c r="M294" s="42" t="s">
        <v>29</v>
      </c>
      <c r="N294" s="116"/>
      <c r="O294" s="116"/>
      <c r="P294" s="116">
        <v>113.2</v>
      </c>
      <c r="Q294" s="116">
        <v>157.19999999999999</v>
      </c>
      <c r="R294" s="116">
        <f>(P294)/((Q294/100)*(Q294/100))</f>
        <v>45.808001346722875</v>
      </c>
      <c r="S294" s="42" t="str">
        <f>+IF(R294&lt;18.5,"Bajo peso",IF(R294&lt;=24.9,"Peso Normal",IF(R294&lt;=29.9,"Sobrepeso",IF(R294&lt;=34.9,"Obesidad Grado I",IF(R294&lt;=39.9,"Obesidad Grado II",IF(R294&gt;=40,"Obesidad Grado 3","Nunca se da el caso"))))))</f>
        <v>Obesidad Grado 3</v>
      </c>
      <c r="T294" s="44">
        <v>15</v>
      </c>
      <c r="U294" s="42" t="str">
        <f>+IF(T294&gt;14,"Riesgo","No riesgo")</f>
        <v>Riesgo</v>
      </c>
      <c r="W294" s="42" t="s">
        <v>741</v>
      </c>
      <c r="Z294" s="42">
        <v>42751</v>
      </c>
    </row>
    <row r="295" spans="1:27" s="42" customFormat="1" x14ac:dyDescent="0.25">
      <c r="A295" s="42" t="s">
        <v>1854</v>
      </c>
      <c r="B295" s="42" t="s">
        <v>55</v>
      </c>
      <c r="C295" s="44">
        <v>57</v>
      </c>
      <c r="D295" s="42">
        <v>60198094</v>
      </c>
      <c r="E295" s="42" t="s">
        <v>596</v>
      </c>
      <c r="F295" s="42" t="s">
        <v>29</v>
      </c>
      <c r="G295" s="42" t="s">
        <v>29</v>
      </c>
      <c r="H295" s="42" t="s">
        <v>1857</v>
      </c>
      <c r="I295" s="42" t="s">
        <v>25</v>
      </c>
      <c r="J295" s="42" t="s">
        <v>161</v>
      </c>
      <c r="K295" s="42" t="s">
        <v>161</v>
      </c>
      <c r="L295" s="42" t="s">
        <v>29</v>
      </c>
      <c r="M295" s="42" t="s">
        <v>29</v>
      </c>
      <c r="N295" s="116"/>
      <c r="O295" s="116"/>
      <c r="P295" s="116">
        <v>93.3</v>
      </c>
      <c r="Q295" s="116">
        <v>157.5</v>
      </c>
      <c r="R295" s="116">
        <v>37.611489040060469</v>
      </c>
      <c r="S295" s="42" t="s">
        <v>798</v>
      </c>
      <c r="T295" s="44">
        <v>15</v>
      </c>
      <c r="U295" s="42" t="s">
        <v>797</v>
      </c>
    </row>
    <row r="296" spans="1:27" s="42" customFormat="1" x14ac:dyDescent="0.25">
      <c r="A296" s="42" t="s">
        <v>399</v>
      </c>
      <c r="B296" s="42" t="s">
        <v>246</v>
      </c>
      <c r="C296" s="44">
        <v>22</v>
      </c>
      <c r="D296" s="42">
        <v>61864655</v>
      </c>
      <c r="E296" s="42" t="s">
        <v>25</v>
      </c>
      <c r="F296" s="42" t="s">
        <v>247</v>
      </c>
      <c r="G296" s="42" t="s">
        <v>603</v>
      </c>
      <c r="H296" s="42" t="s">
        <v>248</v>
      </c>
      <c r="I296" s="42" t="s">
        <v>25</v>
      </c>
      <c r="J296" s="42" t="s">
        <v>751</v>
      </c>
      <c r="K296" s="42" t="s">
        <v>161</v>
      </c>
      <c r="L296" s="42" t="s">
        <v>29</v>
      </c>
      <c r="M296" s="42" t="s">
        <v>29</v>
      </c>
      <c r="N296" s="116"/>
      <c r="O296" s="116"/>
      <c r="P296" s="116">
        <v>90</v>
      </c>
      <c r="Q296" s="116">
        <v>153.30000000000001</v>
      </c>
      <c r="R296" s="116">
        <v>38.296421965295771</v>
      </c>
      <c r="S296" s="42" t="s">
        <v>798</v>
      </c>
      <c r="T296" s="44">
        <v>22</v>
      </c>
      <c r="U296" s="42" t="s">
        <v>797</v>
      </c>
      <c r="W296" s="42" t="s">
        <v>225</v>
      </c>
    </row>
    <row r="297" spans="1:27" s="42" customFormat="1" x14ac:dyDescent="0.25">
      <c r="A297" s="42" t="s">
        <v>1034</v>
      </c>
      <c r="B297" s="42" t="s">
        <v>1035</v>
      </c>
      <c r="C297" s="44">
        <v>45</v>
      </c>
      <c r="D297" s="42">
        <v>60763318</v>
      </c>
      <c r="E297" s="42" t="s">
        <v>25</v>
      </c>
      <c r="F297" s="42" t="s">
        <v>29</v>
      </c>
      <c r="G297" s="42" t="s">
        <v>29</v>
      </c>
      <c r="H297" s="42" t="s">
        <v>1856</v>
      </c>
      <c r="I297" s="42" t="s">
        <v>25</v>
      </c>
      <c r="J297" s="42" t="s">
        <v>751</v>
      </c>
      <c r="K297" s="42" t="s">
        <v>751</v>
      </c>
      <c r="L297" s="42" t="s">
        <v>29</v>
      </c>
      <c r="M297" s="42" t="s">
        <v>29</v>
      </c>
      <c r="N297" s="116"/>
      <c r="O297" s="116"/>
      <c r="P297" s="116">
        <v>100.4</v>
      </c>
      <c r="Q297" s="116">
        <v>176.8</v>
      </c>
      <c r="R297" s="116">
        <f>(P297)/((Q297/100)*(Q297/100))</f>
        <v>32.119530722139189</v>
      </c>
      <c r="S297" s="42" t="str">
        <f>+IF(R297&lt;18.5,"Bajo peso",IF(R297&lt;=24.9,"Peso Normal",IF(R297&lt;=29.9,"Sobrepeso",IF(R297&lt;=34.9,"Obesidad Grado I",IF(R297&lt;=39.9,"Obesidad Grado II",IF(R297&gt;=40,"Obesidad Grado 3","Nunca se da el caso"))))))</f>
        <v>Obesidad Grado I</v>
      </c>
      <c r="T297" s="44">
        <v>19</v>
      </c>
      <c r="U297" s="42" t="str">
        <f>+IF(T297&gt;14,"Riesgo","No riesgo")</f>
        <v>Riesgo</v>
      </c>
      <c r="W297" s="42" t="s">
        <v>128</v>
      </c>
      <c r="Z297" s="42">
        <v>42747</v>
      </c>
      <c r="AA297" s="42" t="s">
        <v>1037</v>
      </c>
    </row>
  </sheetData>
  <sortState ref="A291:BB297">
    <sortCondition ref="A291"/>
  </sortState>
  <mergeCells count="2">
    <mergeCell ref="A2:A3"/>
    <mergeCell ref="B2:B3"/>
  </mergeCells>
  <conditionalFormatting sqref="B5">
    <cfRule type="cellIs" dxfId="57" priority="58" operator="greaterThan">
      <formula>6</formula>
    </cfRule>
  </conditionalFormatting>
  <conditionalFormatting sqref="B18">
    <cfRule type="cellIs" dxfId="56" priority="57" operator="greaterThan">
      <formula>6</formula>
    </cfRule>
  </conditionalFormatting>
  <conditionalFormatting sqref="B27">
    <cfRule type="cellIs" dxfId="55" priority="55" operator="lessThan">
      <formula>7</formula>
    </cfRule>
    <cfRule type="cellIs" dxfId="54" priority="56" operator="greaterThan">
      <formula>6</formula>
    </cfRule>
  </conditionalFormatting>
  <conditionalFormatting sqref="B36">
    <cfRule type="cellIs" dxfId="53" priority="53" operator="lessThan">
      <formula>7</formula>
    </cfRule>
    <cfRule type="cellIs" dxfId="52" priority="54" operator="greaterThan">
      <formula>6</formula>
    </cfRule>
  </conditionalFormatting>
  <conditionalFormatting sqref="B56">
    <cfRule type="cellIs" dxfId="51" priority="51" operator="lessThan">
      <formula>7</formula>
    </cfRule>
    <cfRule type="cellIs" dxfId="50" priority="52" operator="greaterThan">
      <formula>6</formula>
    </cfRule>
  </conditionalFormatting>
  <conditionalFormatting sqref="B67">
    <cfRule type="cellIs" dxfId="49" priority="49" operator="lessThan">
      <formula>7</formula>
    </cfRule>
    <cfRule type="cellIs" dxfId="48" priority="50" operator="greaterThan">
      <formula>6</formula>
    </cfRule>
  </conditionalFormatting>
  <conditionalFormatting sqref="B76">
    <cfRule type="cellIs" dxfId="47" priority="47" operator="lessThan">
      <formula>7</formula>
    </cfRule>
    <cfRule type="cellIs" dxfId="46" priority="48" operator="greaterThan">
      <formula>6</formula>
    </cfRule>
  </conditionalFormatting>
  <conditionalFormatting sqref="B83">
    <cfRule type="cellIs" dxfId="45" priority="45" operator="lessThan">
      <formula>7</formula>
    </cfRule>
    <cfRule type="cellIs" dxfId="44" priority="46" operator="greaterThan">
      <formula>6</formula>
    </cfRule>
  </conditionalFormatting>
  <conditionalFormatting sqref="B92">
    <cfRule type="cellIs" dxfId="43" priority="43" operator="lessThan">
      <formula>7</formula>
    </cfRule>
    <cfRule type="cellIs" dxfId="42" priority="44" operator="greaterThan">
      <formula>6</formula>
    </cfRule>
  </conditionalFormatting>
  <conditionalFormatting sqref="B103">
    <cfRule type="cellIs" dxfId="41" priority="41" operator="lessThan">
      <formula>7</formula>
    </cfRule>
    <cfRule type="cellIs" dxfId="40" priority="42" operator="greaterThan">
      <formula>6</formula>
    </cfRule>
  </conditionalFormatting>
  <conditionalFormatting sqref="B126">
    <cfRule type="cellIs" dxfId="39" priority="39" operator="lessThan">
      <formula>7</formula>
    </cfRule>
    <cfRule type="cellIs" dxfId="38" priority="40" operator="greaterThan">
      <formula>6</formula>
    </cfRule>
  </conditionalFormatting>
  <conditionalFormatting sqref="B135">
    <cfRule type="cellIs" dxfId="37" priority="37" operator="lessThan">
      <formula>7</formula>
    </cfRule>
    <cfRule type="cellIs" dxfId="36" priority="38" operator="greaterThan">
      <formula>6</formula>
    </cfRule>
  </conditionalFormatting>
  <conditionalFormatting sqref="B144">
    <cfRule type="cellIs" dxfId="35" priority="35" operator="lessThan">
      <formula>7</formula>
    </cfRule>
    <cfRule type="cellIs" dxfId="34" priority="36" operator="greaterThan">
      <formula>6</formula>
    </cfRule>
  </conditionalFormatting>
  <conditionalFormatting sqref="B153">
    <cfRule type="cellIs" dxfId="33" priority="33" operator="lessThan">
      <formula>7</formula>
    </cfRule>
    <cfRule type="cellIs" dxfId="32" priority="34" operator="greaterThan">
      <formula>6</formula>
    </cfRule>
  </conditionalFormatting>
  <conditionalFormatting sqref="B173">
    <cfRule type="cellIs" dxfId="31" priority="31" operator="lessThan">
      <formula>7</formula>
    </cfRule>
    <cfRule type="cellIs" dxfId="30" priority="32" operator="greaterThan">
      <formula>6</formula>
    </cfRule>
  </conditionalFormatting>
  <conditionalFormatting sqref="B181">
    <cfRule type="cellIs" dxfId="29" priority="29" operator="lessThan">
      <formula>7</formula>
    </cfRule>
    <cfRule type="cellIs" dxfId="28" priority="30" operator="greaterThan">
      <formula>6</formula>
    </cfRule>
  </conditionalFormatting>
  <conditionalFormatting sqref="B200">
    <cfRule type="cellIs" dxfId="27" priority="27" operator="lessThan">
      <formula>7</formula>
    </cfRule>
    <cfRule type="cellIs" dxfId="26" priority="28" operator="greaterThan">
      <formula>6</formula>
    </cfRule>
  </conditionalFormatting>
  <conditionalFormatting sqref="B218">
    <cfRule type="cellIs" dxfId="25" priority="25" operator="lessThan">
      <formula>7</formula>
    </cfRule>
    <cfRule type="cellIs" dxfId="24" priority="26" operator="greaterThan">
      <formula>6</formula>
    </cfRule>
  </conditionalFormatting>
  <conditionalFormatting sqref="B228">
    <cfRule type="cellIs" dxfId="23" priority="23" operator="lessThan">
      <formula>7</formula>
    </cfRule>
    <cfRule type="cellIs" dxfId="22" priority="24" operator="greaterThan">
      <formula>6</formula>
    </cfRule>
  </conditionalFormatting>
  <conditionalFormatting sqref="B240">
    <cfRule type="cellIs" dxfId="21" priority="21" operator="lessThan">
      <formula>7</formula>
    </cfRule>
    <cfRule type="cellIs" dxfId="20" priority="22" operator="greaterThan">
      <formula>6</formula>
    </cfRule>
  </conditionalFormatting>
  <conditionalFormatting sqref="B250">
    <cfRule type="cellIs" dxfId="19" priority="19" operator="lessThan">
      <formula>7</formula>
    </cfRule>
    <cfRule type="cellIs" dxfId="18" priority="20" operator="greaterThan">
      <formula>6</formula>
    </cfRule>
  </conditionalFormatting>
  <conditionalFormatting sqref="B260">
    <cfRule type="cellIs" dxfId="17" priority="17" operator="lessThan">
      <formula>7</formula>
    </cfRule>
    <cfRule type="cellIs" dxfId="16" priority="18" operator="greaterThan">
      <formula>6</formula>
    </cfRule>
  </conditionalFormatting>
  <conditionalFormatting sqref="B271">
    <cfRule type="cellIs" dxfId="15" priority="15" operator="lessThan">
      <formula>7</formula>
    </cfRule>
    <cfRule type="cellIs" dxfId="14" priority="16" operator="greaterThan">
      <formula>6</formula>
    </cfRule>
  </conditionalFormatting>
  <conditionalFormatting sqref="B282">
    <cfRule type="cellIs" dxfId="13" priority="13" operator="lessThan">
      <formula>7</formula>
    </cfRule>
    <cfRule type="cellIs" dxfId="12" priority="14" operator="greaterThan">
      <formula>6</formula>
    </cfRule>
  </conditionalFormatting>
  <conditionalFormatting sqref="B290">
    <cfRule type="cellIs" dxfId="11" priority="11" operator="lessThan">
      <formula>7</formula>
    </cfRule>
    <cfRule type="cellIs" dxfId="10" priority="12" operator="greaterThan">
      <formula>6</formula>
    </cfRule>
  </conditionalFormatting>
  <conditionalFormatting sqref="B162">
    <cfRule type="cellIs" dxfId="9" priority="9" operator="lessThan">
      <formula>7</formula>
    </cfRule>
    <cfRule type="cellIs" dxfId="8" priority="10" operator="greaterThan">
      <formula>6</formula>
    </cfRule>
  </conditionalFormatting>
  <conditionalFormatting sqref="B47">
    <cfRule type="cellIs" dxfId="7" priority="7" operator="lessThan">
      <formula>7</formula>
    </cfRule>
    <cfRule type="cellIs" dxfId="6" priority="8" operator="greaterThan">
      <formula>6</formula>
    </cfRule>
  </conditionalFormatting>
  <conditionalFormatting sqref="B115">
    <cfRule type="cellIs" dxfId="5" priority="5" operator="lessThan">
      <formula>7</formula>
    </cfRule>
    <cfRule type="cellIs" dxfId="4" priority="6" operator="greaterThan">
      <formula>6</formula>
    </cfRule>
  </conditionalFormatting>
  <conditionalFormatting sqref="B190">
    <cfRule type="cellIs" dxfId="3" priority="3" operator="lessThan">
      <formula>7</formula>
    </cfRule>
    <cfRule type="cellIs" dxfId="2" priority="4" operator="greaterThan">
      <formula>6</formula>
    </cfRule>
  </conditionalFormatting>
  <conditionalFormatting sqref="B209">
    <cfRule type="cellIs" dxfId="1" priority="1" operator="lessThan">
      <formula>7</formula>
    </cfRule>
    <cfRule type="cellIs" dxfId="0" priority="2" operator="greaterThan">
      <formula>6</formula>
    </cfRule>
  </conditionalFormatting>
  <hyperlinks>
    <hyperlink ref="F31" r:id="rId1"/>
    <hyperlink ref="F22" r:id="rId2"/>
    <hyperlink ref="F30" r:id="rId3"/>
    <hyperlink ref="F19" r:id="rId4"/>
    <hyperlink ref="F14" r:id="rId5"/>
    <hyperlink ref="F9" r:id="rId6"/>
    <hyperlink ref="F28" r:id="rId7"/>
    <hyperlink ref="F29" r:id="rId8"/>
    <hyperlink ref="F34" r:id="rId9"/>
    <hyperlink ref="F33" r:id="rId10"/>
    <hyperlink ref="G12" r:id="rId11"/>
    <hyperlink ref="F39" r:id="rId12"/>
    <hyperlink ref="F38" r:id="rId13"/>
    <hyperlink ref="F40" r:id="rId14"/>
    <hyperlink ref="F43" r:id="rId15"/>
    <hyperlink ref="F44" r:id="rId16"/>
    <hyperlink ref="F45" r:id="rId17"/>
    <hyperlink ref="F61" r:id="rId18"/>
    <hyperlink ref="F62" r:id="rId19"/>
    <hyperlink ref="F64" r:id="rId20"/>
    <hyperlink ref="F59" r:id="rId21"/>
    <hyperlink ref="F60" r:id="rId22"/>
    <hyperlink ref="F58" r:id="rId23"/>
    <hyperlink ref="F69" r:id="rId24"/>
    <hyperlink ref="F74" r:id="rId25"/>
    <hyperlink ref="F73" r:id="rId26"/>
    <hyperlink ref="F78" r:id="rId27"/>
    <hyperlink ref="F79" r:id="rId28"/>
    <hyperlink ref="F13" r:id="rId29"/>
    <hyperlink ref="F15" r:id="rId30"/>
    <hyperlink ref="F84" r:id="rId31"/>
    <hyperlink ref="F85" r:id="rId32"/>
    <hyperlink ref="F86" r:id="rId33"/>
    <hyperlink ref="F87" r:id="rId34"/>
    <hyperlink ref="F88" r:id="rId35"/>
    <hyperlink ref="F89" r:id="rId36"/>
    <hyperlink ref="F90" r:id="rId37"/>
    <hyperlink ref="F95" r:id="rId38"/>
    <hyperlink ref="F150" r:id="rId39"/>
    <hyperlink ref="F101" r:id="rId40"/>
    <hyperlink ref="F137" r:id="rId41"/>
    <hyperlink ref="F100" r:id="rId42"/>
    <hyperlink ref="F97" r:id="rId43"/>
    <hyperlink ref="F94" r:id="rId44"/>
    <hyperlink ref="F96" r:id="rId45"/>
    <hyperlink ref="F98" r:id="rId46"/>
    <hyperlink ref="F118" r:id="rId47"/>
    <hyperlink ref="F107" r:id="rId48"/>
    <hyperlink ref="F122" r:id="rId49"/>
    <hyperlink ref="F123" r:id="rId50"/>
    <hyperlink ref="F109" r:id="rId51"/>
    <hyperlink ref="F116" r:id="rId52"/>
    <hyperlink ref="F117" r:id="rId53"/>
    <hyperlink ref="F104" r:id="rId54"/>
    <hyperlink ref="F124" r:id="rId55"/>
    <hyperlink ref="F119" r:id="rId56"/>
    <hyperlink ref="F106" r:id="rId57"/>
    <hyperlink ref="F108" r:id="rId58"/>
    <hyperlink ref="F23" r:id="rId59"/>
    <hyperlink ref="F128" r:id="rId60"/>
    <hyperlink ref="F130" r:id="rId61"/>
    <hyperlink ref="F132" r:id="rId62"/>
    <hyperlink ref="F127" r:id="rId63"/>
    <hyperlink ref="F57" r:id="rId64"/>
    <hyperlink ref="F136" r:id="rId65"/>
    <hyperlink ref="F142" r:id="rId66"/>
    <hyperlink ref="F139" r:id="rId67"/>
    <hyperlink ref="F140" r:id="rId68"/>
    <hyperlink ref="F159" r:id="rId69"/>
    <hyperlink ref="F168" r:id="rId70"/>
    <hyperlink ref="F154" r:id="rId71"/>
    <hyperlink ref="F164" r:id="rId72"/>
    <hyperlink ref="F167" r:id="rId73"/>
    <hyperlink ref="F165" r:id="rId74"/>
    <hyperlink ref="F175" r:id="rId75"/>
    <hyperlink ref="F197" r:id="rId76"/>
    <hyperlink ref="F184" r:id="rId77"/>
    <hyperlink ref="F185" r:id="rId78"/>
    <hyperlink ref="F204" r:id="rId79"/>
    <hyperlink ref="F203" r:id="rId80"/>
    <hyperlink ref="F213" r:id="rId81"/>
    <hyperlink ref="F206" r:id="rId82"/>
    <hyperlink ref="F52" r:id="rId83"/>
    <hyperlink ref="F54" r:id="rId84"/>
    <hyperlink ref="F220" r:id="rId85"/>
    <hyperlink ref="F194" r:id="rId86"/>
    <hyperlink ref="F224" r:id="rId87"/>
    <hyperlink ref="F223" r:id="rId88"/>
    <hyperlink ref="F219" r:id="rId89"/>
    <hyperlink ref="F226" r:id="rId90"/>
    <hyperlink ref="F222" r:id="rId91"/>
    <hyperlink ref="F49" r:id="rId92"/>
    <hyperlink ref="F53" r:id="rId93"/>
    <hyperlink ref="F50" r:id="rId94"/>
    <hyperlink ref="F291" r:id="rId95"/>
    <hyperlink ref="F246" r:id="rId96"/>
    <hyperlink ref="F133" r:id="rId97"/>
    <hyperlink ref="F251" r:id="rId98"/>
    <hyperlink ref="F257" r:id="rId99"/>
    <hyperlink ref="F258" r:id="rId100"/>
    <hyperlink ref="F256" r:id="rId101"/>
    <hyperlink ref="F273" r:id="rId102"/>
    <hyperlink ref="F253" r:id="rId103"/>
    <hyperlink ref="F254" r:id="rId104"/>
    <hyperlink ref="F255" r:id="rId105"/>
    <hyperlink ref="F265" r:id="rId106"/>
    <hyperlink ref="F261" r:id="rId107"/>
    <hyperlink ref="F262" r:id="rId108"/>
    <hyperlink ref="F266" r:id="rId109"/>
    <hyperlink ref="F269" r:id="rId110"/>
    <hyperlink ref="F280" r:id="rId111"/>
    <hyperlink ref="F276" r:id="rId112"/>
    <hyperlink ref="F283" r:id="rId113"/>
    <hyperlink ref="F287" r:id="rId114"/>
    <hyperlink ref="F284" r:id="rId115"/>
    <hyperlink ref="F288" r:id="rId116"/>
    <hyperlink ref="F285" r:id="rId117"/>
    <hyperlink ref="F296" r:id="rId118"/>
    <hyperlink ref="F292" r:id="rId119"/>
    <hyperlink ref="F294" r:id="rId120"/>
    <hyperlink ref="F293" r:id="rId121"/>
    <hyperlink ref="F25" r:id="rId122"/>
    <hyperlink ref="F177" r:id="rId123"/>
    <hyperlink ref="F20" r:id="rId124"/>
    <hyperlink ref="F21" r:id="rId125"/>
    <hyperlink ref="F32" r:id="rId126"/>
    <hyperlink ref="F196" r:id="rId127"/>
    <hyperlink ref="F24" r:id="rId128"/>
    <hyperlink ref="F16" r:id="rId129"/>
    <hyperlink ref="F216" r:id="rId130"/>
    <hyperlink ref="F214" r:id="rId131"/>
    <hyperlink ref="F211" r:id="rId132"/>
    <hyperlink ref="F232" r:id="rId133"/>
    <hyperlink ref="F231" r:id="rId134"/>
    <hyperlink ref="F235" r:id="rId135"/>
    <hyperlink ref="F236" r:id="rId136"/>
    <hyperlink ref="F131" r:id="rId137"/>
  </hyperlinks>
  <pageMargins left="0.7" right="0.7" top="0.75" bottom="0.75" header="0.3" footer="0.3"/>
  <pageSetup orientation="portrait" r:id="rId138"/>
  <legacyDrawing r:id="rId1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6"/>
  <sheetViews>
    <sheetView workbookViewId="0">
      <selection activeCell="C20" sqref="C20"/>
    </sheetView>
  </sheetViews>
  <sheetFormatPr defaultRowHeight="15" x14ac:dyDescent="0.25"/>
  <cols>
    <col min="1" max="1" width="24" style="120" customWidth="1"/>
    <col min="2" max="2" width="18.42578125" customWidth="1"/>
    <col min="3" max="3" width="16.85546875" customWidth="1"/>
    <col min="6" max="6" width="20.42578125" customWidth="1"/>
    <col min="7" max="7" width="21.140625" customWidth="1"/>
    <col min="9" max="9" width="15.85546875" customWidth="1"/>
    <col min="11" max="11" width="11.5703125" customWidth="1"/>
    <col min="12" max="12" width="16.5703125" customWidth="1"/>
    <col min="13" max="13" width="10.85546875" customWidth="1"/>
    <col min="14" max="14" width="16.28515625" customWidth="1"/>
    <col min="15" max="15" width="19" customWidth="1"/>
    <col min="16" max="16" width="18.28515625" customWidth="1"/>
    <col min="17" max="17" width="18.140625" customWidth="1"/>
    <col min="18" max="18" width="16" customWidth="1"/>
    <col min="20" max="20" width="20.7109375" customWidth="1"/>
    <col min="21" max="21" width="15" customWidth="1"/>
    <col min="22" max="22" width="13.140625" customWidth="1"/>
    <col min="23" max="23" width="18.85546875" style="4" customWidth="1"/>
    <col min="24" max="25" width="24" customWidth="1"/>
    <col min="26" max="26" width="21.5703125" customWidth="1"/>
    <col min="27" max="27" width="21.5703125" style="4" customWidth="1"/>
    <col min="28" max="28" width="15.42578125" customWidth="1"/>
    <col min="29" max="29" width="18.5703125" customWidth="1"/>
  </cols>
  <sheetData>
    <row r="1" spans="1:30" s="4" customFormat="1" x14ac:dyDescent="0.25">
      <c r="A1" s="120" t="s">
        <v>1875</v>
      </c>
    </row>
    <row r="2" spans="1:30" x14ac:dyDescent="0.25">
      <c r="A2" s="120" t="s">
        <v>1873</v>
      </c>
      <c r="B2" t="s">
        <v>362</v>
      </c>
      <c r="C2" t="s">
        <v>0</v>
      </c>
      <c r="D2" t="s">
        <v>1</v>
      </c>
      <c r="E2" t="s">
        <v>2</v>
      </c>
      <c r="F2" s="4" t="s">
        <v>1867</v>
      </c>
      <c r="G2" t="s">
        <v>4</v>
      </c>
      <c r="H2" t="s">
        <v>5</v>
      </c>
      <c r="I2" t="s">
        <v>6</v>
      </c>
      <c r="J2" t="s">
        <v>7</v>
      </c>
      <c r="K2" t="s">
        <v>747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1865</v>
      </c>
      <c r="U2" t="s">
        <v>17</v>
      </c>
      <c r="V2" t="s">
        <v>18</v>
      </c>
      <c r="X2" t="s">
        <v>19</v>
      </c>
      <c r="Y2" t="s">
        <v>20</v>
      </c>
      <c r="Z2" t="s">
        <v>21</v>
      </c>
      <c r="AB2" t="s">
        <v>22</v>
      </c>
      <c r="AC2" t="s">
        <v>23</v>
      </c>
    </row>
    <row r="3" spans="1:30" x14ac:dyDescent="0.25">
      <c r="A3" s="120" t="s">
        <v>1872</v>
      </c>
      <c r="B3" t="s">
        <v>362</v>
      </c>
      <c r="C3" t="s">
        <v>0</v>
      </c>
      <c r="D3" t="s">
        <v>1</v>
      </c>
      <c r="E3" t="s">
        <v>2</v>
      </c>
      <c r="F3" t="s">
        <v>1867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X3" t="s">
        <v>20</v>
      </c>
      <c r="Y3" t="s">
        <v>21</v>
      </c>
      <c r="Z3" t="s">
        <v>22</v>
      </c>
      <c r="AB3" t="s">
        <v>23</v>
      </c>
    </row>
    <row r="4" spans="1:30" x14ac:dyDescent="0.25">
      <c r="A4" s="120" t="s">
        <v>1874</v>
      </c>
      <c r="B4" t="s">
        <v>362</v>
      </c>
      <c r="C4" t="s">
        <v>0</v>
      </c>
      <c r="D4" t="s">
        <v>1</v>
      </c>
      <c r="E4" t="s">
        <v>2</v>
      </c>
      <c r="F4" s="4" t="s">
        <v>1867</v>
      </c>
      <c r="G4" t="s">
        <v>4</v>
      </c>
      <c r="H4" t="s">
        <v>5</v>
      </c>
      <c r="I4" t="s">
        <v>6</v>
      </c>
      <c r="J4" t="s">
        <v>7</v>
      </c>
      <c r="K4" t="s">
        <v>747</v>
      </c>
      <c r="L4" t="s">
        <v>8</v>
      </c>
      <c r="M4" t="s">
        <v>9</v>
      </c>
      <c r="N4" t="s">
        <v>10</v>
      </c>
      <c r="O4" t="s">
        <v>1869</v>
      </c>
      <c r="P4" t="s">
        <v>1870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X4" t="s">
        <v>1593</v>
      </c>
      <c r="Y4" t="s">
        <v>19</v>
      </c>
      <c r="Z4" t="s">
        <v>1594</v>
      </c>
      <c r="AB4" t="s">
        <v>20</v>
      </c>
      <c r="AC4" t="s">
        <v>1871</v>
      </c>
      <c r="AD4" t="s">
        <v>23</v>
      </c>
    </row>
    <row r="5" spans="1:30" x14ac:dyDescent="0.25">
      <c r="A5" s="14"/>
    </row>
    <row r="6" spans="1:30" x14ac:dyDescent="0.25">
      <c r="A6" s="14"/>
    </row>
    <row r="7" spans="1:30" s="119" customFormat="1" x14ac:dyDescent="0.25"/>
    <row r="8" spans="1:30" s="119" customFormat="1" x14ac:dyDescent="0.25"/>
    <row r="14" spans="1:30" x14ac:dyDescent="0.25">
      <c r="A14" s="14"/>
    </row>
    <row r="15" spans="1:30" x14ac:dyDescent="0.25">
      <c r="A15" s="14"/>
    </row>
    <row r="16" spans="1:30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Grande</vt:lpstr>
      <vt:lpstr>Referir al hospital</vt:lpstr>
      <vt:lpstr>División Sectorial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</dc:creator>
  <cp:keywords/>
  <dc:description/>
  <cp:lastModifiedBy>Johan Duran Cerdas</cp:lastModifiedBy>
  <cp:revision>4</cp:revision>
  <dcterms:created xsi:type="dcterms:W3CDTF">2016-11-16T04:29:08Z</dcterms:created>
  <dcterms:modified xsi:type="dcterms:W3CDTF">2017-08-01T23:17:03Z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