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4\"/>
    </mc:Choice>
  </mc:AlternateContent>
  <bookViews>
    <workbookView xWindow="0" yWindow="0" windowWidth="26083" windowHeight="10882" activeTab="10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2" l="1"/>
  <c r="H22" i="12"/>
  <c r="I20" i="12"/>
  <c r="H20" i="12"/>
  <c r="G20" i="12"/>
  <c r="I19" i="12"/>
  <c r="H19" i="12"/>
  <c r="G19" i="12"/>
  <c r="I18" i="12"/>
  <c r="H18" i="12"/>
  <c r="G18" i="12"/>
  <c r="L46" i="12" l="1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N47" i="12" l="1"/>
  <c r="M47" i="12"/>
  <c r="F28" i="12"/>
  <c r="F27" i="12"/>
  <c r="A25" i="12"/>
  <c r="Q81" i="11"/>
  <c r="Q83" i="11" s="1"/>
  <c r="P81" i="11"/>
  <c r="P83" i="11" s="1"/>
  <c r="O81" i="11"/>
  <c r="O83" i="11" s="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B166" i="12" l="1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C20" i="1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Q46" i="11" l="1"/>
  <c r="P46" i="11"/>
  <c r="O46" i="11"/>
  <c r="A25" i="11"/>
  <c r="F28" i="11" l="1"/>
  <c r="F27" i="11"/>
  <c r="F29" i="11"/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C28" i="11" l="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G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/>
  <c r="K53" i="1" s="1"/>
  <c r="B56" i="10" l="1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L22" i="7" a="1"/>
  <c r="H22" i="7" a="1"/>
  <c r="N22" i="6" a="1"/>
  <c r="L22" i="5" a="1"/>
  <c r="H22" i="5" a="1"/>
  <c r="L23" i="8" a="1"/>
  <c r="H23" i="8" a="1"/>
  <c r="L22" i="3" a="1"/>
  <c r="H22" i="3" a="1"/>
  <c r="H23" i="10" a="1"/>
  <c r="L23" i="10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I56" i="3"/>
  <c r="I50" i="3"/>
  <c r="I60" i="3"/>
  <c r="I45" i="3"/>
  <c r="I51" i="3"/>
  <c r="I24" i="3"/>
  <c r="I58" i="3"/>
  <c r="I59" i="3"/>
  <c r="I35" i="3"/>
  <c r="I47" i="3"/>
  <c r="I22" i="3"/>
  <c r="I33" i="3"/>
  <c r="I66" i="3"/>
  <c r="I57" i="3"/>
  <c r="I25" i="3"/>
  <c r="I48" i="3"/>
  <c r="I46" i="3"/>
  <c r="I23" i="3"/>
  <c r="I70" i="3"/>
  <c r="I27" i="3"/>
  <c r="I55" i="3"/>
  <c r="I64" i="3"/>
  <c r="I53" i="3"/>
  <c r="I72" i="3"/>
  <c r="I39" i="3"/>
  <c r="I31" i="3"/>
  <c r="I67" i="3"/>
  <c r="I40" i="3"/>
  <c r="I26" i="3"/>
  <c r="I38" i="3"/>
  <c r="I36" i="3"/>
  <c r="I30" i="3"/>
  <c r="I37" i="3"/>
  <c r="I62" i="3"/>
  <c r="I54" i="3"/>
  <c r="I71" i="3"/>
  <c r="I28" i="3"/>
  <c r="I41" i="3"/>
  <c r="I61" i="3"/>
  <c r="I44" i="3"/>
  <c r="I42" i="3"/>
  <c r="I29" i="3"/>
  <c r="I68" i="3"/>
  <c r="I32" i="3"/>
  <c r="I34" i="3"/>
  <c r="I63" i="3"/>
  <c r="I43" i="3"/>
  <c r="I49" i="3"/>
  <c r="I65" i="3"/>
  <c r="I52" i="3"/>
  <c r="I69" i="3"/>
  <c r="H22" i="1" a="1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40" i="1"/>
  <c r="I37" i="1"/>
  <c r="I52" i="1"/>
  <c r="L22" i="1" a="1"/>
  <c r="I34" i="1"/>
  <c r="I25" i="1"/>
  <c r="I60" i="1"/>
  <c r="I48" i="1"/>
  <c r="I58" i="1"/>
  <c r="I57" i="1"/>
  <c r="I50" i="1"/>
  <c r="I47" i="1"/>
  <c r="I68" i="1"/>
  <c r="I61" i="1"/>
  <c r="I72" i="1"/>
  <c r="I27" i="1"/>
  <c r="I33" i="1"/>
  <c r="I63" i="1"/>
  <c r="I43" i="1"/>
  <c r="I51" i="1"/>
  <c r="I41" i="1"/>
  <c r="I44" i="1"/>
  <c r="I24" i="1"/>
  <c r="I54" i="1"/>
  <c r="I69" i="1"/>
  <c r="I67" i="1"/>
  <c r="I53" i="1"/>
  <c r="I35" i="1"/>
  <c r="I55" i="1"/>
  <c r="I38" i="1"/>
  <c r="I29" i="1"/>
  <c r="I26" i="1"/>
  <c r="I46" i="1"/>
  <c r="I36" i="1"/>
  <c r="I39" i="1"/>
  <c r="I64" i="1"/>
  <c r="I42" i="1"/>
  <c r="I49" i="1"/>
  <c r="I31" i="1"/>
  <c r="I62" i="1"/>
  <c r="I66" i="1"/>
  <c r="I70" i="1"/>
  <c r="I65" i="1"/>
  <c r="I59" i="1"/>
  <c r="I22" i="1"/>
  <c r="I28" i="1"/>
  <c r="I56" i="1"/>
  <c r="I32" i="1"/>
  <c r="I45" i="1"/>
  <c r="I30" i="1"/>
  <c r="I23" i="1"/>
  <c r="I71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N23" i="9" s="1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/>
</calcChain>
</file>

<file path=xl/sharedStrings.xml><?xml version="1.0" encoding="utf-8"?>
<sst xmlns="http://schemas.openxmlformats.org/spreadsheetml/2006/main" count="366" uniqueCount="81">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</sst>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2.9802322387694988E-8</c:v>
                </c:pt>
                <c:pt idx="1">
                  <c:v>5.8895259613775034E-22</c:v>
                </c:pt>
                <c:pt idx="2">
                  <c:v>7.4505805969237657E-7</c:v>
                </c:pt>
                <c:pt idx="3">
                  <c:v>1.0574676950877829E-20</c:v>
                </c:pt>
                <c:pt idx="4">
                  <c:v>8.9406967163085429E-6</c:v>
                </c:pt>
                <c:pt idx="5">
                  <c:v>7.3347759276301637E-20</c:v>
                </c:pt>
                <c:pt idx="6">
                  <c:v>6.8545341491699056E-5</c:v>
                </c:pt>
                <c:pt idx="7">
                  <c:v>1.1528250761028834E-19</c:v>
                </c:pt>
                <c:pt idx="8">
                  <c:v>3.769993782043463E-4</c:v>
                </c:pt>
                <c:pt idx="9">
                  <c:v>-2.0836150234618953E-18</c:v>
                </c:pt>
                <c:pt idx="10">
                  <c:v>1.5833973884582624E-3</c:v>
                </c:pt>
                <c:pt idx="11">
                  <c:v>-2.1594939554126135E-17</c:v>
                </c:pt>
                <c:pt idx="12">
                  <c:v>5.2779912948609023E-3</c:v>
                </c:pt>
                <c:pt idx="13">
                  <c:v>-1.0596686572616857E-16</c:v>
                </c:pt>
                <c:pt idx="14">
                  <c:v>1.43259763717653E-2</c:v>
                </c:pt>
                <c:pt idx="15">
                  <c:v>-2.2951658695522957E-16</c:v>
                </c:pt>
                <c:pt idx="16">
                  <c:v>3.2233446836471807E-2</c:v>
                </c:pt>
                <c:pt idx="17">
                  <c:v>-3.0814530549008649E-16</c:v>
                </c:pt>
                <c:pt idx="18">
                  <c:v>6.0885399580002018E-2</c:v>
                </c:pt>
                <c:pt idx="19">
                  <c:v>-1.7766905174419201E-16</c:v>
                </c:pt>
                <c:pt idx="20">
                  <c:v>9.7416639328002999E-2</c:v>
                </c:pt>
                <c:pt idx="21">
                  <c:v>-1.5691397182704785E-16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-2.6867609801198677E-16</c:v>
                </c:pt>
                <c:pt idx="30">
                  <c:v>9.7416639328003166E-2</c:v>
                </c:pt>
                <c:pt idx="31">
                  <c:v>-4.2768697269185828E-16</c:v>
                </c:pt>
                <c:pt idx="32">
                  <c:v>6.0885399580002247E-2</c:v>
                </c:pt>
                <c:pt idx="33">
                  <c:v>-4.6364675723336151E-16</c:v>
                </c:pt>
                <c:pt idx="34">
                  <c:v>3.2233446836471932E-2</c:v>
                </c:pt>
                <c:pt idx="35">
                  <c:v>-2.9198850936323696E-16</c:v>
                </c:pt>
                <c:pt idx="36">
                  <c:v>1.4325976371765347E-2</c:v>
                </c:pt>
                <c:pt idx="37">
                  <c:v>-1.27086910964461E-16</c:v>
                </c:pt>
                <c:pt idx="38">
                  <c:v>5.277991294860917E-3</c:v>
                </c:pt>
                <c:pt idx="39">
                  <c:v>-2.7479687720285706E-17</c:v>
                </c:pt>
                <c:pt idx="40">
                  <c:v>1.5833973884582663E-3</c:v>
                </c:pt>
                <c:pt idx="41">
                  <c:v>-3.3977601713473544E-18</c:v>
                </c:pt>
                <c:pt idx="42">
                  <c:v>3.7699937820434717E-4</c:v>
                </c:pt>
                <c:pt idx="43">
                  <c:v>-1.1062382640039421E-19</c:v>
                </c:pt>
                <c:pt idx="44">
                  <c:v>6.8545341491699192E-5</c:v>
                </c:pt>
                <c:pt idx="45">
                  <c:v>4.5303027788303973E-20</c:v>
                </c:pt>
                <c:pt idx="46">
                  <c:v>8.9406967163085599E-6</c:v>
                </c:pt>
                <c:pt idx="47">
                  <c:v>8.3379805745344753E-21</c:v>
                </c:pt>
                <c:pt idx="48">
                  <c:v>7.4505805969237794E-7</c:v>
                </c:pt>
                <c:pt idx="49">
                  <c:v>5.0292581243223706E-22</c:v>
                </c:pt>
                <c:pt idx="50">
                  <c:v>2.9802322387695035E-8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4.9719115278191676E-8</c:v>
                </c:pt>
                <c:pt idx="1">
                  <c:v>3.8071109252434058E-8</c:v>
                </c:pt>
                <c:pt idx="2">
                  <c:v>1.4296685878754524E-8</c:v>
                </c:pt>
                <c:pt idx="3">
                  <c:v>2.4900554560137955E-6</c:v>
                </c:pt>
                <c:pt idx="4">
                  <c:v>4.0492021145701798E-7</c:v>
                </c:pt>
                <c:pt idx="5">
                  <c:v>8.690600383864419E-7</c:v>
                </c:pt>
                <c:pt idx="6">
                  <c:v>6.899753168921687E-6</c:v>
                </c:pt>
                <c:pt idx="7">
                  <c:v>2.908284726130856E-6</c:v>
                </c:pt>
                <c:pt idx="8">
                  <c:v>9.4277732081868182E-6</c:v>
                </c:pt>
                <c:pt idx="9">
                  <c:v>3.5279121253069182E-5</c:v>
                </c:pt>
                <c:pt idx="10">
                  <c:v>1.2974882894087631E-5</c:v>
                </c:pt>
                <c:pt idx="11">
                  <c:v>3.1603720204369153E-5</c:v>
                </c:pt>
                <c:pt idx="12">
                  <c:v>3.62181391788911E-5</c:v>
                </c:pt>
                <c:pt idx="13">
                  <c:v>1.1841147628024132E-4</c:v>
                </c:pt>
                <c:pt idx="14">
                  <c:v>1.633215877965847E-4</c:v>
                </c:pt>
                <c:pt idx="15">
                  <c:v>1.1952867838584137E-4</c:v>
                </c:pt>
                <c:pt idx="16">
                  <c:v>2.650590839531754E-3</c:v>
                </c:pt>
                <c:pt idx="17">
                  <c:v>3.0325813507955262E-3</c:v>
                </c:pt>
                <c:pt idx="18">
                  <c:v>2.7848815760213924E-3</c:v>
                </c:pt>
                <c:pt idx="19">
                  <c:v>1.2252614575284959E-2</c:v>
                </c:pt>
                <c:pt idx="20">
                  <c:v>2.9482805735986731E-2</c:v>
                </c:pt>
                <c:pt idx="21">
                  <c:v>1.5080776371307069E-2</c:v>
                </c:pt>
                <c:pt idx="22">
                  <c:v>2.4106917422434024E-2</c:v>
                </c:pt>
                <c:pt idx="23">
                  <c:v>0.25265630247793103</c:v>
                </c:pt>
                <c:pt idx="24">
                  <c:v>0.21003034518612587</c:v>
                </c:pt>
                <c:pt idx="25">
                  <c:v>0.15977269598332228</c:v>
                </c:pt>
                <c:pt idx="26">
                  <c:v>9.2718614324357601E-2</c:v>
                </c:pt>
                <c:pt idx="27">
                  <c:v>4.661175560272024E-2</c:v>
                </c:pt>
                <c:pt idx="28">
                  <c:v>3.0376219086845992E-2</c:v>
                </c:pt>
                <c:pt idx="29">
                  <c:v>2.3616726731391584E-2</c:v>
                </c:pt>
                <c:pt idx="30">
                  <c:v>2.9143235890784096E-2</c:v>
                </c:pt>
                <c:pt idx="31">
                  <c:v>4.8154649215237134E-2</c:v>
                </c:pt>
                <c:pt idx="32">
                  <c:v>8.3061869236765104E-3</c:v>
                </c:pt>
                <c:pt idx="33">
                  <c:v>6.0062985107373502E-3</c:v>
                </c:pt>
                <c:pt idx="34">
                  <c:v>2.5375515057253343E-3</c:v>
                </c:pt>
                <c:pt idx="35">
                  <c:v>9.4552501760099359E-4</c:v>
                </c:pt>
                <c:pt idx="36">
                  <c:v>1.5863768948684912E-3</c:v>
                </c:pt>
                <c:pt idx="37">
                  <c:v>7.5184278674427613E-5</c:v>
                </c:pt>
                <c:pt idx="38">
                  <c:v>2.2806944100951976E-5</c:v>
                </c:pt>
                <c:pt idx="39">
                  <c:v>1.5822113904164788E-4</c:v>
                </c:pt>
                <c:pt idx="40">
                  <c:v>8.7584736005257364E-6</c:v>
                </c:pt>
                <c:pt idx="41">
                  <c:v>1.2724305217474737E-5</c:v>
                </c:pt>
                <c:pt idx="42">
                  <c:v>3.9797154627852188E-6</c:v>
                </c:pt>
                <c:pt idx="43">
                  <c:v>9.7598594679582348E-6</c:v>
                </c:pt>
                <c:pt idx="44">
                  <c:v>4.9539772825672019E-7</c:v>
                </c:pt>
                <c:pt idx="45">
                  <c:v>3.4148409898372851E-6</c:v>
                </c:pt>
                <c:pt idx="46">
                  <c:v>1.2707312762334129E-7</c:v>
                </c:pt>
                <c:pt idx="47">
                  <c:v>7.4058331381381518E-8</c:v>
                </c:pt>
                <c:pt idx="48">
                  <c:v>4.3196685186792923E-7</c:v>
                </c:pt>
                <c:pt idx="49">
                  <c:v>3.7174155072487087E-8</c:v>
                </c:pt>
                <c:pt idx="50">
                  <c:v>1.0621153176453262E-7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topLeftCell="A19" workbookViewId="0">
      <selection activeCell="O41" sqref="O4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6.5151630903271866E-8</v>
      </c>
      <c r="I22">
        <f>_xll.xBachelierImplied($C$2,$F$15,H22/$F$17,B22+$C$5*$C$2)</f>
        <v>0.10614855471212696</v>
      </c>
      <c r="K22">
        <f>IF(ABS(B22-$C$3)&lt;0.0000000001,1,0)</f>
        <v>0</v>
      </c>
      <c r="L22">
        <f t="array" ref="L22:L72">_xll.xFd1d($C$2,B22:B72,C22:C72,D22:D72,E22:E72,K22:K72,L15:L19)</f>
        <v>1.544993177647476E-6</v>
      </c>
      <c r="N22">
        <f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v>3.6220734795065956E-7</v>
      </c>
      <c r="I23">
        <f>_xll.xBachelierImplied($C$2,$F$15,H23/$F$17,B23+$C$5*$C$2)</f>
        <v>0.11074609286577926</v>
      </c>
      <c r="K23">
        <f t="shared" ref="K23:K72" si="5">IF(ABS(B23-$C$3)&lt;0.0000000001,1,0)</f>
        <v>0</v>
      </c>
      <c r="L23">
        <v>8.7537765469029708E-7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v>7.8222822769774054E-7</v>
      </c>
      <c r="I24">
        <f>_xll.xBachelierImplied($C$2,$F$15,H24/$F$17,B24+$C$5*$C$2)</f>
        <v>0.11062797025734215</v>
      </c>
      <c r="K24">
        <f t="shared" si="5"/>
        <v>0</v>
      </c>
      <c r="L24">
        <v>2.0642072215413924E-6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v>1.4841482991326071E-6</v>
      </c>
      <c r="I25">
        <f>_xll.xBachelierImplied($C$2,$F$15,H25/$F$17,B25+$C$5*$C$2)</f>
        <v>0.10981250459315189</v>
      </c>
      <c r="K25">
        <f t="shared" si="5"/>
        <v>0</v>
      </c>
      <c r="L25">
        <v>4.2662020223731797E-6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v>2.7193758398841748E-6</v>
      </c>
      <c r="I26">
        <f>_xll.xBachelierImplied($C$2,$F$15,H26/$F$17,B26+$C$5*$C$2)</f>
        <v>0.10883453018980184</v>
      </c>
      <c r="K26">
        <f t="shared" si="5"/>
        <v>0</v>
      </c>
      <c r="L26">
        <v>8.4929882138598089E-6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v>4.9142301430049383E-6</v>
      </c>
      <c r="I27">
        <f>_xll.xBachelierImplied($C$2,$F$15,H27/$F$17,B27+$C$5*$C$2)</f>
        <v>0.10782702936777311</v>
      </c>
      <c r="K27">
        <f t="shared" si="5"/>
        <v>0</v>
      </c>
      <c r="L27">
        <v>1.6635850723142918E-5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v>8.8018123255305322E-6</v>
      </c>
      <c r="I28">
        <f>_xll.xBachelierImplied($C$2,$F$15,H28/$F$17,B28+$C$5*$C$2)</f>
        <v>0.1068298556997677</v>
      </c>
      <c r="K28">
        <f t="shared" si="5"/>
        <v>0</v>
      </c>
      <c r="L28">
        <v>3.2218086566834134E-5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v>1.5637088726903015E-5</v>
      </c>
      <c r="I29">
        <f>_xll.xBachelierImplied($C$2,$F$15,H29/$F$17,B29+$C$5*$C$2)</f>
        <v>0.10585878618767008</v>
      </c>
      <c r="K29">
        <f t="shared" si="5"/>
        <v>0</v>
      </c>
      <c r="L29">
        <v>6.1720939018171487E-5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v>2.7544766770974414E-5</v>
      </c>
      <c r="I30">
        <f>_xll.xBachelierImplied($C$2,$F$15,H30/$F$17,B30+$C$5*$C$2)</f>
        <v>0.10492385935968906</v>
      </c>
      <c r="K30">
        <f t="shared" si="5"/>
        <v>0</v>
      </c>
      <c r="L30">
        <v>1.1686240965963078E-4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v>4.8070808522893194E-5</v>
      </c>
      <c r="I31">
        <f>_xll.xBachelierImplied($C$2,$F$15,H31/$F$17,B31+$C$5*$C$2)</f>
        <v>0.10403458379743147</v>
      </c>
      <c r="K31">
        <f t="shared" si="5"/>
        <v>0</v>
      </c>
      <c r="L31">
        <v>2.1838298370082258E-4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v>8.3033026814579165E-5</v>
      </c>
      <c r="I32">
        <f>_xll.xBachelierImplied($C$2,$F$15,H32/$F$17,B32+$C$5*$C$2)</f>
        <v>0.10320153590182525</v>
      </c>
      <c r="K32">
        <f t="shared" si="5"/>
        <v>0</v>
      </c>
      <c r="L32">
        <v>4.0205663543314466E-4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v>1.4178710757408448E-4</v>
      </c>
      <c r="I33">
        <f>_xll.xBachelierImplied($C$2,$F$15,H33/$F$17,B33+$C$5*$C$2)</f>
        <v>0.10243689239877396</v>
      </c>
      <c r="K33">
        <f t="shared" si="5"/>
        <v>0</v>
      </c>
      <c r="L33">
        <v>7.2765372617533892E-4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v>2.3902510217180766E-4</v>
      </c>
      <c r="I34">
        <f>_xll.xBachelierImplied($C$2,$F$15,H34/$F$17,B34+$C$5*$C$2)</f>
        <v>0.10175451635669644</v>
      </c>
      <c r="K34">
        <f t="shared" si="5"/>
        <v>0</v>
      </c>
      <c r="L34">
        <v>1.291095674639804E-3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v>3.9717196663335136E-4</v>
      </c>
      <c r="I35">
        <f>_xll.xBachelierImplied($C$2,$F$15,H35/$F$17,B35+$C$5*$C$2)</f>
        <v>0.10116960244501476</v>
      </c>
      <c r="K35">
        <f t="shared" si="5"/>
        <v>0</v>
      </c>
      <c r="L35">
        <v>2.2384071653153968E-3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v>6.4929001319835372E-4</v>
      </c>
      <c r="I36">
        <f>_xll.xBachelierImplied($C$2,$F$15,H36/$F$17,B36+$C$5*$C$2)</f>
        <v>0.10069758277396737</v>
      </c>
      <c r="K36">
        <f t="shared" si="5"/>
        <v>0</v>
      </c>
      <c r="L36">
        <v>3.776288480548784E-3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v>1.042075070062765E-3</v>
      </c>
      <c r="I37">
        <f>_xll.xBachelierImplied($C$2,$F$15,H37/$F$17,B37+$C$5*$C$2)</f>
        <v>0.10035171056976373</v>
      </c>
      <c r="K37">
        <f t="shared" si="5"/>
        <v>0</v>
      </c>
      <c r="L37">
        <v>6.1672737520573669E-3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v>1.6379912936756837E-3</v>
      </c>
      <c r="I38">
        <f>_xll.xBachelierImplied($C$2,$F$15,H38/$F$17,B38+$C$5*$C$2)</f>
        <v>0.10013843982221819</v>
      </c>
      <c r="K38">
        <f t="shared" si="5"/>
        <v>0</v>
      </c>
      <c r="L38">
        <v>9.6885314890296399E-3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v>2.5149475228421619E-3</v>
      </c>
      <c r="I39">
        <f>_xll.xBachelierImplied($C$2,$F$15,H39/$F$17,B39+$C$5*$C$2)</f>
        <v>0.1000496620589202</v>
      </c>
      <c r="K39">
        <f t="shared" si="5"/>
        <v>0</v>
      </c>
      <c r="L39">
        <v>1.4530649121084248E-2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v>3.7616728116402986E-3</v>
      </c>
      <c r="I40">
        <f>_xll.xBachelierImplied($C$2,$F$15,H40/$F$17,B40+$C$5*$C$2)</f>
        <v>0.10005205388286194</v>
      </c>
      <c r="K40">
        <f t="shared" si="5"/>
        <v>0</v>
      </c>
      <c r="L40">
        <v>2.0642736572825601E-2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v>5.468406016442425E-3</v>
      </c>
      <c r="I41">
        <f>_xll.xBachelierImplied($C$2,$F$15,H41/$F$17,B41+$C$5*$C$2)</f>
        <v>0.1000790250739358</v>
      </c>
      <c r="K41">
        <f t="shared" si="5"/>
        <v>0</v>
      </c>
      <c r="L41">
        <v>2.7650605822771675E-2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v>7.7178706763247028E-3</v>
      </c>
      <c r="I42">
        <f>_xll.xBachelierImplied($C$2,$F$15,H42/$F$17,B42+$C$5*$C$2)</f>
        <v>0.10004552851606838</v>
      </c>
      <c r="K42">
        <f t="shared" si="5"/>
        <v>0</v>
      </c>
      <c r="L42"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v>1.059147174063409E-2</v>
      </c>
      <c r="I43">
        <f>_xll.xBachelierImplied($C$2,$F$15,H43/$F$17,B43+$C$5*$C$2)</f>
        <v>9.9932598181980373E-2</v>
      </c>
      <c r="K43">
        <f t="shared" si="5"/>
        <v>0</v>
      </c>
      <c r="L43"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v>1.4206565746521359E-2</v>
      </c>
      <c r="I44">
        <f>_xll.xBachelierImplied($C$2,$F$15,H44/$F$17,B44+$C$5*$C$2)</f>
        <v>9.9980761881699298E-2</v>
      </c>
      <c r="K44">
        <f t="shared" si="5"/>
        <v>0</v>
      </c>
      <c r="L44"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v>1.8715118288441832E-2</v>
      </c>
      <c r="I45">
        <f>_xll.xBachelierImplied($C$2,$F$15,H45/$F$17,B45+$C$5*$C$2)</f>
        <v>0.10067244354386559</v>
      </c>
      <c r="K45">
        <f t="shared" si="5"/>
        <v>0</v>
      </c>
      <c r="L45"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v>2.3717090551054754E-2</v>
      </c>
      <c r="I46">
        <f>_xll.xBachelierImplied($C$2,$F$15,H46/$F$17,B46+$C$5*$C$2)</f>
        <v>9.9870907485707885E-2</v>
      </c>
      <c r="K46">
        <f t="shared" si="5"/>
        <v>0</v>
      </c>
      <c r="L46"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v>2.9640335352900442E-2</v>
      </c>
      <c r="I47">
        <f>_xll.xBachelierImplied($C$2,$F$15,H47/$F$17,B47+$C$5*$C$2)</f>
        <v>9.9770353987229013E-2</v>
      </c>
      <c r="K47">
        <f t="shared" si="5"/>
        <v>1</v>
      </c>
      <c r="L47"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v>3.6484089879143172E-2</v>
      </c>
      <c r="I48">
        <f>_xll.xBachelierImplied($C$2,$F$15,H48/$F$17,B48+$C$5*$C$2)</f>
        <v>0.10069005545399366</v>
      </c>
      <c r="K48">
        <f t="shared" si="5"/>
        <v>0</v>
      </c>
      <c r="L48"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v>4.3732445045500709E-2</v>
      </c>
      <c r="I49">
        <f>_xll.xBachelierImplied($C$2,$F$15,H49/$F$17,B49+$C$5*$C$2)</f>
        <v>0.10002208519162831</v>
      </c>
      <c r="K49">
        <f t="shared" si="5"/>
        <v>0</v>
      </c>
      <c r="L49"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v>5.1680368102772871E-2</v>
      </c>
      <c r="I50">
        <f>_xll.xBachelierImplied($C$2,$F$15,H50/$F$17,B50+$C$5*$C$2)</f>
        <v>9.9934178343857816E-2</v>
      </c>
      <c r="K50">
        <f t="shared" si="5"/>
        <v>0</v>
      </c>
      <c r="L50"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v>6.0153945127251099E-2</v>
      </c>
      <c r="I51">
        <f>_xll.xBachelierImplied($C$2,$F$15,H51/$F$17,B51+$C$5*$C$2)</f>
        <v>0.1000157182401281</v>
      </c>
      <c r="K51">
        <f t="shared" si="5"/>
        <v>0</v>
      </c>
      <c r="L51"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v>6.9027202078026706E-2</v>
      </c>
      <c r="I52">
        <f>_xll.xBachelierImplied($C$2,$F$15,H52/$F$17,B52+$C$5*$C$2)</f>
        <v>0.10002462797148266</v>
      </c>
      <c r="K52">
        <f t="shared" si="5"/>
        <v>0</v>
      </c>
      <c r="L52"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v>7.8214952008756805E-2</v>
      </c>
      <c r="I53">
        <f>_xll.xBachelierImplied($C$2,$F$15,H53/$F$17,B53+$C$5*$C$2)</f>
        <v>9.9959202470758304E-2</v>
      </c>
      <c r="K53">
        <f t="shared" si="5"/>
        <v>0</v>
      </c>
      <c r="L53"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v>8.764416865147584E-2</v>
      </c>
      <c r="I54">
        <f>_xll.xBachelierImplied($C$2,$F$15,H54/$F$17,B54+$C$5*$C$2)</f>
        <v>9.9890433246883015E-2</v>
      </c>
      <c r="K54">
        <f t="shared" si="5"/>
        <v>0</v>
      </c>
      <c r="L54">
        <v>4.1593658986794922E-2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v>9.7249252222685434E-2</v>
      </c>
      <c r="I55">
        <f>_xll.xBachelierImplied($C$2,$F$15,H55/$F$17,B55+$C$5*$C$2)</f>
        <v>9.9881066252508602E-2</v>
      </c>
      <c r="K55">
        <f t="shared" si="5"/>
        <v>0</v>
      </c>
      <c r="L55"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v>0.10697543169698587</v>
      </c>
      <c r="I56">
        <f>_xll.xBachelierImplied($C$2,$F$15,H56/$F$17,B56+$C$5*$C$2)</f>
        <v>9.9967326547536636E-2</v>
      </c>
      <c r="K56">
        <f t="shared" si="5"/>
        <v>0</v>
      </c>
      <c r="L56"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v>0.11678089019756871</v>
      </c>
      <c r="I57">
        <f>_xll.xBachelierImplied($C$2,$F$15,H57/$F$17,B57+$C$5*$C$2)</f>
        <v>0.10016315088198829</v>
      </c>
      <c r="K57">
        <f t="shared" si="5"/>
        <v>0</v>
      </c>
      <c r="L57"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v>0.12663606650946155</v>
      </c>
      <c r="I58">
        <f>_xll.xBachelierImplied($C$2,$F$15,H58/$F$17,B58+$C$5*$C$2)</f>
        <v>0.10046842277025904</v>
      </c>
      <c r="K58">
        <f t="shared" si="5"/>
        <v>0</v>
      </c>
      <c r="L58"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v>0.13652131629986325</v>
      </c>
      <c r="I59">
        <f>_xll.xBachelierImplied($C$2,$F$15,H59/$F$17,B59+$C$5*$C$2)</f>
        <v>0.10087560876330935</v>
      </c>
      <c r="K59">
        <f t="shared" si="5"/>
        <v>0</v>
      </c>
      <c r="L59"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v>0.14642421360499519</v>
      </c>
      <c r="I60">
        <f>_xll.xBachelierImplied($C$2,$F$15,H60/$F$17,B60+$C$5*$C$2)</f>
        <v>0.101374056811508</v>
      </c>
      <c r="K60">
        <f t="shared" si="5"/>
        <v>0</v>
      </c>
      <c r="L60"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v>0.15633720465813483</v>
      </c>
      <c r="I61">
        <f>_xll.xBachelierImplied($C$2,$F$15,H61/$F$17,B61+$C$5*$C$2)</f>
        <v>0.10195252238837506</v>
      </c>
      <c r="K61">
        <f t="shared" si="5"/>
        <v>0</v>
      </c>
      <c r="L61"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v>0.16625584426497542</v>
      </c>
      <c r="I62">
        <f>_xll.xBachelierImplied($C$2,$F$15,H62/$F$17,B62+$C$5*$C$2)</f>
        <v>0.1026006189211164</v>
      </c>
      <c r="K62">
        <f t="shared" si="5"/>
        <v>0</v>
      </c>
      <c r="L62"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v>0.17617758607346998</v>
      </c>
      <c r="I63">
        <f>_xll.xBachelierImplied($C$2,$F$15,H63/$F$17,B63+$C$5*$C$2)</f>
        <v>0.10330975582108982</v>
      </c>
      <c r="K63">
        <f t="shared" si="5"/>
        <v>0</v>
      </c>
      <c r="L63"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v>0.18610100411559594</v>
      </c>
      <c r="I64">
        <f>_xll.xBachelierImplied($C$2,$F$15,H64/$F$17,B64+$C$5*$C$2)</f>
        <v>0.10407401311423588</v>
      </c>
      <c r="K64">
        <f t="shared" si="5"/>
        <v>0</v>
      </c>
      <c r="L64"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v>0.19602531508689996</v>
      </c>
      <c r="I65">
        <f>_xll.xBachelierImplied($C$2,$F$15,H65/$F$17,B65+$C$5*$C$2)</f>
        <v>0.10489136550645856</v>
      </c>
      <c r="K65">
        <f t="shared" si="5"/>
        <v>0</v>
      </c>
      <c r="L65"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v>0.20595009577643544</v>
      </c>
      <c r="I66">
        <f>_xll.xBachelierImplied($C$2,$F$15,H66/$F$17,B66+$C$5*$C$2)</f>
        <v>0.10576565221540893</v>
      </c>
      <c r="K66">
        <f t="shared" si="5"/>
        <v>0</v>
      </c>
      <c r="L66"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v>0.21587512077839</v>
      </c>
      <c r="I67">
        <f>_xll.xBachelierImplied($C$2,$F$15,H67/$F$17,B67+$C$5*$C$2)</f>
        <v>0.1067093759160434</v>
      </c>
      <c r="K67">
        <f t="shared" si="5"/>
        <v>0</v>
      </c>
      <c r="L67"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v>0.2258002715031916</v>
      </c>
      <c r="I68">
        <f>_xll.xBachelierImplied($C$2,$F$15,H68/$F$17,B68+$C$5*$C$2)</f>
        <v>0.10774563999556851</v>
      </c>
      <c r="K68">
        <f t="shared" si="5"/>
        <v>0</v>
      </c>
      <c r="L68"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v>0.23572548616793695</v>
      </c>
      <c r="I69">
        <f>_xll.xBachelierImplied($C$2,$F$15,H69/$F$17,B69+$C$5*$C$2)</f>
        <v>0.10890081154248885</v>
      </c>
      <c r="K69">
        <f t="shared" si="5"/>
        <v>0</v>
      </c>
      <c r="L69"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v>0.24565073274680399</v>
      </c>
      <c r="I70">
        <f>_xll.xBachelierImplied($C$2,$F$15,H70/$F$17,B70+$C$5*$C$2)</f>
        <v>0.11015935148973545</v>
      </c>
      <c r="K70">
        <f t="shared" si="5"/>
        <v>0</v>
      </c>
      <c r="L70"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v>0.25557599449752727</v>
      </c>
      <c r="I71">
        <f>_xll.xBachelierImplied($C$2,$F$15,H71/$F$17,B71+$C$5*$C$2)</f>
        <v>0.11128978776889573</v>
      </c>
      <c r="K71">
        <f t="shared" si="5"/>
        <v>0</v>
      </c>
      <c r="L71"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v>0.26550126221181725</v>
      </c>
      <c r="I72">
        <f>_xll.xBachelierImplied($C$2,$F$15,H72/$F$17,B72+$C$5*$C$2)</f>
        <v>0.11095980433470731</v>
      </c>
      <c r="K72">
        <f t="shared" si="5"/>
        <v>0</v>
      </c>
      <c r="L72"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72"/>
  <sheetViews>
    <sheetView topLeftCell="A19" workbookViewId="0">
      <selection activeCell="F5" sqref="F5"/>
    </sheetView>
  </sheetViews>
  <sheetFormatPr defaultRowHeight="14.3" x14ac:dyDescent="0.25"/>
  <cols>
    <col min="11" max="11" width="11.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2.5355867855200571E-2</v>
      </c>
      <c r="O20" t="s">
        <v>29</v>
      </c>
      <c r="P20" s="8">
        <f>I47</f>
        <v>0.10005695508664293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0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</v>
      </c>
      <c r="F23">
        <f t="shared" ref="F23:F72" si="4">MAX(0,B23-$F$15)</f>
        <v>0</v>
      </c>
      <c r="H23">
        <v>0</v>
      </c>
      <c r="I23">
        <f>_xll.xBachelierImplied($C$2,$F$15,H23,B23+$C$5*$C$2)</f>
        <v>0</v>
      </c>
      <c r="K23">
        <f t="shared" ref="K23:K72" si="5">IF(ABS(B23-$C$3)&lt;0.0000000001,1,0)</f>
        <v>0</v>
      </c>
      <c r="L23">
        <v>0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H24">
        <v>0</v>
      </c>
      <c r="I24">
        <f>_xll.xBachelierImplied($C$2,$F$15,H24,B24+$C$5*$C$2)</f>
        <v>0</v>
      </c>
      <c r="K24">
        <f t="shared" si="5"/>
        <v>0</v>
      </c>
      <c r="L24">
        <v>0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</v>
      </c>
      <c r="F25">
        <f t="shared" si="4"/>
        <v>0</v>
      </c>
      <c r="H25">
        <v>0</v>
      </c>
      <c r="I25">
        <f>_xll.xBachelierImplied($C$2,$F$15,H25,B25+$C$5*$C$2)</f>
        <v>0</v>
      </c>
      <c r="K25">
        <f t="shared" si="5"/>
        <v>0</v>
      </c>
      <c r="L25">
        <v>0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</v>
      </c>
      <c r="F26">
        <f t="shared" si="4"/>
        <v>0</v>
      </c>
      <c r="H26">
        <v>0</v>
      </c>
      <c r="I26">
        <f>_xll.xBachelierImplied($C$2,$F$15,H26,B26+$C$5*$C$2)</f>
        <v>0</v>
      </c>
      <c r="K26">
        <f t="shared" si="5"/>
        <v>0</v>
      </c>
      <c r="L26">
        <v>0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H27">
        <v>0</v>
      </c>
      <c r="I27">
        <f>_xll.xBachelierImplied($C$2,$F$15,H27,B27+$C$5*$C$2)</f>
        <v>0</v>
      </c>
      <c r="K27">
        <f t="shared" si="5"/>
        <v>0</v>
      </c>
      <c r="L27">
        <v>0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H28">
        <v>0</v>
      </c>
      <c r="I28">
        <f>_xll.xBachelierImplied($C$2,$F$15,H28,B28+$C$5*$C$2)</f>
        <v>0</v>
      </c>
      <c r="K28">
        <f t="shared" si="5"/>
        <v>0</v>
      </c>
      <c r="L28">
        <v>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H29">
        <v>0</v>
      </c>
      <c r="I29">
        <f>_xll.xBachelierImplied($C$2,$F$15,H29,B29+$C$5*$C$2)</f>
        <v>0</v>
      </c>
      <c r="K29">
        <f t="shared" si="5"/>
        <v>0</v>
      </c>
      <c r="L29">
        <v>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H30">
        <v>0</v>
      </c>
      <c r="I30">
        <f>_xll.xBachelierImplied($C$2,$F$15,H30,B30+$C$5*$C$2)</f>
        <v>0</v>
      </c>
      <c r="K30">
        <f t="shared" si="5"/>
        <v>0</v>
      </c>
      <c r="L30">
        <v>0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H31">
        <v>0</v>
      </c>
      <c r="I31">
        <f>_xll.xBachelierImplied($C$2,$F$15,H31,B31+$C$5*$C$2)</f>
        <v>0</v>
      </c>
      <c r="K31">
        <f t="shared" si="5"/>
        <v>0</v>
      </c>
      <c r="L31">
        <v>0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H32">
        <v>0</v>
      </c>
      <c r="I32">
        <f>_xll.xBachelierImplied($C$2,$F$15,H32,B32+$C$5*$C$2)</f>
        <v>0</v>
      </c>
      <c r="K32">
        <f t="shared" si="5"/>
        <v>0</v>
      </c>
      <c r="L32">
        <v>0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H33">
        <v>0</v>
      </c>
      <c r="I33">
        <f>_xll.xBachelierImplied($C$2,$F$15,H33,B33+$C$5*$C$2)</f>
        <v>0</v>
      </c>
      <c r="K33">
        <f t="shared" si="5"/>
        <v>0</v>
      </c>
      <c r="L33"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H34">
        <v>0</v>
      </c>
      <c r="I34">
        <f>_xll.xBachelierImplied($C$2,$F$15,H34,B34+$C$5*$C$2)</f>
        <v>0</v>
      </c>
      <c r="K34">
        <f t="shared" si="5"/>
        <v>0</v>
      </c>
      <c r="L34"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1.6782465473517237E-7</v>
      </c>
      <c r="I35">
        <f>_xll.xBachelierImplied($C$2,$F$15,H35,B35+$C$5*$C$2)</f>
        <v>0.10983848382652116</v>
      </c>
      <c r="K35">
        <f t="shared" si="5"/>
        <v>0</v>
      </c>
      <c r="L35"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7.1032311756163822E-7</v>
      </c>
      <c r="I36">
        <f>_xll.xBachelierImplied($C$2,$F$15,H36,B36+$C$5*$C$2)</f>
        <v>0.10875431450155626</v>
      </c>
      <c r="K36">
        <f t="shared" si="5"/>
        <v>0</v>
      </c>
      <c r="L36"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2.7146161242413928E-6</v>
      </c>
      <c r="I37">
        <f>_xll.xBachelierImplied($C$2,$F$15,H37,B37+$C$5*$C$2)</f>
        <v>0.10744811796040819</v>
      </c>
      <c r="K37">
        <f t="shared" si="5"/>
        <v>0</v>
      </c>
      <c r="L37"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9.7615353809423856E-6</v>
      </c>
      <c r="I38">
        <f>_xll.xBachelierImplied($C$2,$F$15,H38,B38+$C$5*$C$2)</f>
        <v>0.1061829228371244</v>
      </c>
      <c r="K38">
        <f t="shared" si="5"/>
        <v>0</v>
      </c>
      <c r="L38"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3.2892609836999905E-5</v>
      </c>
      <c r="I39">
        <f>_xll.xBachelierImplied($C$2,$F$15,H39,B39+$C$5*$C$2)</f>
        <v>0.10498735197373381</v>
      </c>
      <c r="K39">
        <f t="shared" si="5"/>
        <v>0</v>
      </c>
      <c r="L39"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1.0314765293610751E-4</v>
      </c>
      <c r="I40">
        <f>_xll.xBachelierImplied($C$2,$F$15,H40,B40+$C$5*$C$2)</f>
        <v>0.10387775072219341</v>
      </c>
      <c r="K40">
        <f t="shared" si="5"/>
        <v>0</v>
      </c>
      <c r="L40"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2.9887872872038382E-4</v>
      </c>
      <c r="I41">
        <f>_xll.xBachelierImplied($C$2,$F$15,H41,B41+$C$5*$C$2)</f>
        <v>0.10287130216700718</v>
      </c>
      <c r="K41">
        <f t="shared" si="5"/>
        <v>0</v>
      </c>
      <c r="L41"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7.9473040720245481E-4</v>
      </c>
      <c r="I42">
        <f>_xll.xBachelierImplied($C$2,$F$15,H42,B42+$C$5*$C$2)</f>
        <v>0.10198666496362475</v>
      </c>
      <c r="K42">
        <f t="shared" si="5"/>
        <v>0</v>
      </c>
      <c r="L42"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1.9276397970793297E-3</v>
      </c>
      <c r="I43">
        <f>_xll.xBachelierImplied($C$2,$F$15,H43,B43+$C$5*$C$2)</f>
        <v>0.10124363127672396</v>
      </c>
      <c r="K43">
        <f t="shared" si="5"/>
        <v>0</v>
      </c>
      <c r="L43"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4.2461689360237861E-3</v>
      </c>
      <c r="I44">
        <f>_xll.xBachelierImplied($C$2,$F$15,H44,B44+$C$5*$C$2)</f>
        <v>0.1006623215390198</v>
      </c>
      <c r="K44">
        <f t="shared" si="5"/>
        <v>0</v>
      </c>
      <c r="L44"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8.4772529667923938E-3</v>
      </c>
      <c r="I45">
        <f>_xll.xBachelierImplied($C$2,$F$15,H45,B45+$C$5*$C$2)</f>
        <v>0.10026166056363794</v>
      </c>
      <c r="K45">
        <f t="shared" si="5"/>
        <v>0</v>
      </c>
      <c r="L45"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1.5355867855200416E-2</v>
      </c>
      <c r="I46">
        <f>_xll.xBachelierImplied($C$2,$F$15,H46,B46+$C$5*$C$2)</f>
        <v>0.10005695508664236</v>
      </c>
      <c r="K46">
        <f t="shared" si="5"/>
        <v>0</v>
      </c>
      <c r="L46"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2.5355867855200557E-2</v>
      </c>
      <c r="I47">
        <f>_xll.xBachelierImplied($C$2,$F$15,H47,B47+$C$5*$C$2)</f>
        <v>0.10005695508664293</v>
      </c>
      <c r="K47">
        <f t="shared" si="5"/>
        <v>1</v>
      </c>
      <c r="L47"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3.8477252966793218E-2</v>
      </c>
      <c r="I48">
        <f>_xll.xBachelierImplied($C$2,$F$15,H48,B48+$C$5*$C$2)</f>
        <v>0.10026166056364243</v>
      </c>
      <c r="K48">
        <f t="shared" si="5"/>
        <v>0</v>
      </c>
      <c r="L48"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5.424616893602803E-2</v>
      </c>
      <c r="I49">
        <f>_xll.xBachelierImplied($C$2,$F$15,H49,B49+$C$5*$C$2)</f>
        <v>0.10066232153905375</v>
      </c>
      <c r="K49">
        <f t="shared" si="5"/>
        <v>0</v>
      </c>
      <c r="L49"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7.1927639797102275E-2</v>
      </c>
      <c r="I50">
        <f>_xll.xBachelierImplied($C$2,$F$15,H50,B50+$C$5*$C$2)</f>
        <v>0.10124363127702131</v>
      </c>
      <c r="K50">
        <f t="shared" si="5"/>
        <v>0</v>
      </c>
      <c r="L50"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9.0794730407326787E-2</v>
      </c>
      <c r="I51">
        <f>_xll.xBachelierImplied($C$2,$F$15,H51,B51+$C$5*$C$2)</f>
        <v>0.10198666496657978</v>
      </c>
      <c r="K51">
        <f t="shared" si="5"/>
        <v>0</v>
      </c>
      <c r="L51"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0.11029887872938421</v>
      </c>
      <c r="I52">
        <f>_xll.xBachelierImplied($C$2,$F$15,H52,B52+$C$5*$C$2)</f>
        <v>0.10287130219975588</v>
      </c>
      <c r="K52">
        <f t="shared" si="5"/>
        <v>0</v>
      </c>
      <c r="L52"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0.13010314765640968</v>
      </c>
      <c r="I53">
        <f>_xll.xBachelierImplied($C$2,$F$15,H53,B53+$C$5*$C$2)</f>
        <v>0.10387775112143668</v>
      </c>
      <c r="K53">
        <f t="shared" si="5"/>
        <v>0</v>
      </c>
      <c r="L53"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0.15003289262760044</v>
      </c>
      <c r="I54">
        <f>_xll.xBachelierImplied($C$2,$F$15,H54,B54+$C$5*$C$2)</f>
        <v>0.10498735725454081</v>
      </c>
      <c r="K54">
        <f t="shared" si="5"/>
        <v>0</v>
      </c>
      <c r="L54"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0.17000976162394368</v>
      </c>
      <c r="I55">
        <f>_xll.xBachelierImplied($C$2,$F$15,H55,B55+$C$5*$C$2)</f>
        <v>0.1061829976138453</v>
      </c>
      <c r="K55">
        <f t="shared" si="5"/>
        <v>0</v>
      </c>
      <c r="L55"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0.19000271504547908</v>
      </c>
      <c r="I56">
        <f>_xll.xBachelierImplied($C$2,$F$15,H56,B56+$C$5*$C$2)</f>
        <v>0.10744923706594139</v>
      </c>
      <c r="K56">
        <f t="shared" si="5"/>
        <v>0</v>
      </c>
      <c r="L56"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0.21000071234119097</v>
      </c>
      <c r="I57">
        <f>_xll.xBachelierImplied($C$2,$F$15,H57,B57+$C$5*$C$2)</f>
        <v>0.10877181921093849</v>
      </c>
      <c r="K57">
        <f t="shared" si="5"/>
        <v>0</v>
      </c>
      <c r="L57"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0.23000017698990782</v>
      </c>
      <c r="I58">
        <f>_xll.xBachelierImplied($C$2,$F$15,H58,B58+$C$5*$C$2)</f>
        <v>0.11012741541316691</v>
      </c>
      <c r="K58">
        <f t="shared" si="5"/>
        <v>0</v>
      </c>
      <c r="L58"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0.25000004006436954</v>
      </c>
      <c r="I59">
        <f>_xll.xBachelierImplied($C$2,$F$15,H59,B59+$C$5*$C$2)</f>
        <v>0.11129530924120737</v>
      </c>
      <c r="K59">
        <f t="shared" si="5"/>
        <v>0</v>
      </c>
      <c r="L59"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0.27000000000000013</v>
      </c>
      <c r="H60">
        <v>0.27000000000000013</v>
      </c>
      <c r="I60">
        <f>_xll.xBachelierImplied($C$2,$F$15,H60,B60+$C$5*$C$2)</f>
        <v>0</v>
      </c>
      <c r="K60">
        <f t="shared" si="5"/>
        <v>0</v>
      </c>
      <c r="L60"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0.29000000000000015</v>
      </c>
      <c r="H61">
        <v>0.29000000000000015</v>
      </c>
      <c r="I61">
        <f>_xll.xBachelierImplied($C$2,$F$15,H61,B61+$C$5*$C$2)</f>
        <v>0</v>
      </c>
      <c r="K61">
        <f t="shared" si="5"/>
        <v>0</v>
      </c>
      <c r="L61"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0.31000000000000016</v>
      </c>
      <c r="H62">
        <v>0.31000000000000016</v>
      </c>
      <c r="I62">
        <f>_xll.xBachelierImplied($C$2,$F$15,H62,B62+$C$5*$C$2)</f>
        <v>0</v>
      </c>
      <c r="K62">
        <f t="shared" si="5"/>
        <v>0</v>
      </c>
      <c r="L62"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0.33000000000000018</v>
      </c>
      <c r="H63">
        <v>0.33000000000000018</v>
      </c>
      <c r="I63">
        <f>_xll.xBachelierImplied($C$2,$F$15,H63,B63+$C$5*$C$2)</f>
        <v>0</v>
      </c>
      <c r="K63">
        <f t="shared" si="5"/>
        <v>0</v>
      </c>
      <c r="L63"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</v>
      </c>
      <c r="F64">
        <f t="shared" si="4"/>
        <v>0.3500000000000002</v>
      </c>
      <c r="H64">
        <v>0.3500000000000002</v>
      </c>
      <c r="I64">
        <f>_xll.xBachelierImplied($C$2,$F$15,H64,B64+$C$5*$C$2)</f>
        <v>0</v>
      </c>
      <c r="K64">
        <f t="shared" si="5"/>
        <v>0</v>
      </c>
      <c r="L64"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0.37000000000000022</v>
      </c>
      <c r="H65">
        <v>0.37000000000000022</v>
      </c>
      <c r="I65">
        <f>_xll.xBachelierImplied($C$2,$F$15,H65,B65+$C$5*$C$2)</f>
        <v>0</v>
      </c>
      <c r="K65">
        <f t="shared" si="5"/>
        <v>0</v>
      </c>
      <c r="L65"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</v>
      </c>
      <c r="F66">
        <f t="shared" si="4"/>
        <v>0.39000000000000024</v>
      </c>
      <c r="H66">
        <v>0.39000000000000024</v>
      </c>
      <c r="I66">
        <f>_xll.xBachelierImplied($C$2,$F$15,H66,B66+$C$5*$C$2)</f>
        <v>0</v>
      </c>
      <c r="K66">
        <f t="shared" si="5"/>
        <v>0</v>
      </c>
      <c r="L66"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</v>
      </c>
      <c r="F67">
        <f t="shared" si="4"/>
        <v>0.41000000000000025</v>
      </c>
      <c r="H67">
        <v>0.41000000000000025</v>
      </c>
      <c r="I67">
        <f>_xll.xBachelierImplied($C$2,$F$15,H67,B67+$C$5*$C$2)</f>
        <v>0</v>
      </c>
      <c r="K67">
        <f t="shared" si="5"/>
        <v>0</v>
      </c>
      <c r="L67"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</v>
      </c>
      <c r="F68">
        <f t="shared" si="4"/>
        <v>0.43000000000000027</v>
      </c>
      <c r="H68">
        <v>0.43000000000000027</v>
      </c>
      <c r="I68">
        <f>_xll.xBachelierImplied($C$2,$F$15,H68,B68+$C$5*$C$2)</f>
        <v>0</v>
      </c>
      <c r="K68">
        <f t="shared" si="5"/>
        <v>0</v>
      </c>
      <c r="L68"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</v>
      </c>
      <c r="F69">
        <f t="shared" si="4"/>
        <v>0.45000000000000029</v>
      </c>
      <c r="H69">
        <v>0.45000000000000029</v>
      </c>
      <c r="I69">
        <f>_xll.xBachelierImplied($C$2,$F$15,H69,B69+$C$5*$C$2)</f>
        <v>0</v>
      </c>
      <c r="K69">
        <f t="shared" si="5"/>
        <v>0</v>
      </c>
      <c r="L69"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</v>
      </c>
      <c r="F70">
        <f t="shared" si="4"/>
        <v>0.47000000000000031</v>
      </c>
      <c r="H70">
        <v>0.47000000000000031</v>
      </c>
      <c r="I70">
        <f>_xll.xBachelierImplied($C$2,$F$15,H70,B70+$C$5*$C$2)</f>
        <v>0</v>
      </c>
      <c r="K70">
        <f t="shared" si="5"/>
        <v>0</v>
      </c>
      <c r="L70"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</v>
      </c>
      <c r="F71">
        <f t="shared" si="4"/>
        <v>0.49000000000000032</v>
      </c>
      <c r="H71">
        <v>0.49000000000000032</v>
      </c>
      <c r="I71">
        <f>_xll.xBachelierImplied($C$2,$F$15,H71,B71+$C$5*$C$2)</f>
        <v>0</v>
      </c>
      <c r="K71">
        <f t="shared" si="5"/>
        <v>0</v>
      </c>
      <c r="L71"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>_xll.xBachelierImplied($C$2,$F$15,H72,B72+$C$5*$C$2)</f>
        <v>0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workbookViewId="0">
      <selection activeCell="K36" sqref="K36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26" workbookViewId="0">
      <selection activeCell="I19" sqref="I19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0.10502091909670874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>_xll.xBachelierImplied($C$2,$F$15,H42,B42+$C$5*$C$2)</f>
        <v>9.9780024764101388E-2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>_xll.xBachelierImplied($C$2,$F$15,H44,B44+$C$5*$C$2)</f>
        <v>9.9647189011235107E-2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>_xll.xBachelierImplied($C$2,$F$15,H45,B45+$C$5*$C$2)</f>
        <v>9.9601850149610607E-2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>_xll.xBachelierImplied($C$2,$F$15,H46,B46+$C$5*$C$2)</f>
        <v>9.9568884729626675E-2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>_xll.xBachelierImplied($C$2,$F$15,H47,B47+$C$5*$C$2)</f>
        <v>9.9545451956920591E-2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>_xll.xBachelierImplied($C$2,$F$15,H48,B48+$C$5*$C$2)</f>
        <v>9.9532928230937429E-2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>_xll.xBachelierImplied($C$2,$F$15,H50,B50+$C$5*$C$2)</f>
        <v>9.9532928230937012E-2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>_xll.xBachelierImplied($C$2,$F$15,H51,B51+$C$5*$C$2)</f>
        <v>9.9545451956919287E-2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>_xll.xBachelierImplied($C$2,$F$15,H52,B52+$C$5*$C$2)</f>
        <v>9.9568884729622581E-2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>_xll.xBachelierImplied($C$2,$F$15,H53,B53+$C$5*$C$2)</f>
        <v>9.9601850149597743E-2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>_xll.xBachelierImplied($C$2,$F$15,H54,B54+$C$5*$C$2)</f>
        <v>9.9647189011193793E-2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>_xll.xBachelierImplied($C$2,$F$15,H55,B55+$C$5*$C$2)</f>
        <v>9.970582069744785E-2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>_xll.xBachelierImplied($C$2,$F$15,H56,B56+$C$5*$C$2)</f>
        <v>9.9780024763636496E-2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>_xll.xBachelierImplied($C$2,$F$15,H57,B57+$C$5*$C$2)</f>
        <v>9.9872047473661379E-2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>_xll.xBachelierImplied($C$2,$F$15,H58,B58+$C$5*$C$2)</f>
        <v>9.9984313539523736E-2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A13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topLeftCell="A5" workbookViewId="0">
      <selection activeCell="I22" sqref="I22:I7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>SUMPRODUCT(L22:L72,F22:F72)</f>
        <v>2.2647532224655178E-2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2.9802322387694988E-8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5.8895259613775034E-22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7.4505805969237657E-7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1.0574676950877829E-20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8.9406967163085429E-6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7.3347759276301637E-20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1.1528250761028834E-19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3.769993782043463E-4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-2.0836150234618953E-18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1.5833973884582624E-3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4.1460692882538067E-5</v>
      </c>
      <c r="K33">
        <f t="shared" si="5"/>
        <v>0</v>
      </c>
      <c r="L33">
        <v>-2.1594939554126135E-17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5.2779912948609023E-3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1.6140371561050492E-4</v>
      </c>
      <c r="K35">
        <f t="shared" si="5"/>
        <v>0</v>
      </c>
      <c r="L35">
        <v>-1.0596686572616857E-16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1.43259763717653E-2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5.2262634038925356E-4</v>
      </c>
      <c r="K37">
        <f t="shared" si="5"/>
        <v>0</v>
      </c>
      <c r="L37">
        <v>-2.2951658695522957E-16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3.2233446836471807E-2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1.4389805495739017E-3</v>
      </c>
      <c r="K39">
        <f t="shared" si="5"/>
        <v>0</v>
      </c>
      <c r="L39">
        <v>-3.0814530549008649E-16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6.0885399580002018E-2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3.4297829866409366E-3</v>
      </c>
      <c r="K41">
        <f t="shared" si="5"/>
        <v>0</v>
      </c>
      <c r="L41">
        <v>-1.7766905174419201E-16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9.7416639328002999E-2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-1.5691397182704785E-16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3.4972247481346155E-2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4.2186262011528045E-2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5.0064480900764499E-2</v>
      </c>
      <c r="K51">
        <f t="shared" si="5"/>
        <v>0</v>
      </c>
      <c r="L51">
        <v>-2.6867609801198677E-16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5.8429782986640977E-2</v>
      </c>
      <c r="K52">
        <f t="shared" si="5"/>
        <v>0</v>
      </c>
      <c r="L52">
        <v>9.7416639328003166E-2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6.728216826915745E-2</v>
      </c>
      <c r="K53">
        <f t="shared" si="5"/>
        <v>0</v>
      </c>
      <c r="L53">
        <v>-4.2768697269185828E-16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7.6438980549573959E-2</v>
      </c>
      <c r="K54">
        <f t="shared" si="5"/>
        <v>0</v>
      </c>
      <c r="L54">
        <v>6.0885399580002247E-2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8.5900219827890451E-2</v>
      </c>
      <c r="K55">
        <f t="shared" si="5"/>
        <v>0</v>
      </c>
      <c r="L55">
        <v>-4.6364675723336151E-16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9.5522626340389327E-2</v>
      </c>
      <c r="K56">
        <f t="shared" si="5"/>
        <v>0</v>
      </c>
      <c r="L56">
        <v>3.2233446836471932E-2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0.10530620008707052</v>
      </c>
      <c r="K57">
        <f t="shared" si="5"/>
        <v>0</v>
      </c>
      <c r="L57">
        <v>-2.9198850936323696E-16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0.11516140371561057</v>
      </c>
      <c r="K58">
        <f t="shared" si="5"/>
        <v>0</v>
      </c>
      <c r="L58">
        <v>1.4325976371765347E-2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-1.27086910964461E-16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5.277991294860917E-3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-2.7479687720285706E-17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1.5833973884582663E-3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-3.3977601713473544E-18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3.7699937820434717E-4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-1.1062382640039421E-19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4.5303027788303973E-20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8.9406967163085599E-6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8.3379805745344753E-21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7.4505805969237794E-7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5.0292581243223706E-22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2.9802322387695035E-8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9" workbookViewId="0">
      <selection activeCell="I23" sqref="I23:I7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>C20</f>
        <v>0</v>
      </c>
    </row>
    <row r="21" spans="2:14" x14ac:dyDescent="0.25">
      <c r="K21" t="s">
        <v>19</v>
      </c>
      <c r="L21" s="2">
        <f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 t="shared" ref="D23:D72" si="0"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8.6939993568565502E-4</v>
      </c>
      <c r="N23">
        <f>SUM(L23:L73)</f>
        <v>0.99999999999999933</v>
      </c>
    </row>
    <row r="24" spans="2:14" x14ac:dyDescent="0.25">
      <c r="B24">
        <f t="shared" ref="B24:B73" si="1">B23+$C$14</f>
        <v>-0.24</v>
      </c>
      <c r="C24">
        <f t="shared" ref="C24:C73" si="2">$C$4</f>
        <v>0</v>
      </c>
      <c r="D24">
        <f t="shared" si="0"/>
        <v>0</v>
      </c>
      <c r="E24">
        <f t="shared" ref="E24:E73" si="3">$C$6</f>
        <v>0.1</v>
      </c>
      <c r="F24">
        <f t="shared" ref="F24:F73" si="4">MAX(0,B24-$F$16)</f>
        <v>0</v>
      </c>
      <c r="H24">
        <v>1.0102942794914725E-5</v>
      </c>
      <c r="K24">
        <f t="shared" ref="K24:K73" si="5">IF(ABS(B24-$C$3)&lt;0.0000000001,1,0)</f>
        <v>0</v>
      </c>
      <c r="L24">
        <v>6.9551994854852509E-5</v>
      </c>
    </row>
    <row r="25" spans="2:14" x14ac:dyDescent="0.25">
      <c r="B25">
        <f t="shared" si="1"/>
        <v>-0.22999999999999998</v>
      </c>
      <c r="C25">
        <f t="shared" si="2"/>
        <v>0</v>
      </c>
      <c r="D25">
        <f t="shared" si="0"/>
        <v>0</v>
      </c>
      <c r="E25">
        <f t="shared" si="3"/>
        <v>0.1</v>
      </c>
      <c r="F25">
        <f t="shared" si="4"/>
        <v>0</v>
      </c>
      <c r="H25">
        <v>2.101412101342263E-5</v>
      </c>
      <c r="K25">
        <f t="shared" si="5"/>
        <v>0</v>
      </c>
      <c r="L25">
        <v>1.4466814929809323E-4</v>
      </c>
    </row>
    <row r="26" spans="2:14" x14ac:dyDescent="0.25">
      <c r="B26">
        <f t="shared" si="1"/>
        <v>-0.21999999999999997</v>
      </c>
      <c r="C26">
        <f t="shared" si="2"/>
        <v>0</v>
      </c>
      <c r="D26">
        <f t="shared" si="0"/>
        <v>0</v>
      </c>
      <c r="E26">
        <f t="shared" si="3"/>
        <v>0.1</v>
      </c>
      <c r="F26">
        <f t="shared" si="4"/>
        <v>0</v>
      </c>
      <c r="H26">
        <v>3.3606428913004346E-5</v>
      </c>
      <c r="K26">
        <f t="shared" si="5"/>
        <v>0</v>
      </c>
      <c r="L26">
        <v>2.3135775568518141E-4</v>
      </c>
    </row>
    <row r="27" spans="2:14" x14ac:dyDescent="0.25">
      <c r="B27">
        <f t="shared" si="1"/>
        <v>-0.20999999999999996</v>
      </c>
      <c r="C27">
        <f t="shared" si="2"/>
        <v>0</v>
      </c>
      <c r="D27">
        <f t="shared" si="0"/>
        <v>0</v>
      </c>
      <c r="E27">
        <f t="shared" si="3"/>
        <v>0.1</v>
      </c>
      <c r="F27">
        <f t="shared" si="4"/>
        <v>0</v>
      </c>
      <c r="H27">
        <v>4.8887251125626412E-5</v>
      </c>
      <c r="K27">
        <f t="shared" si="5"/>
        <v>0</v>
      </c>
      <c r="L27">
        <v>3.3655598252708415E-4</v>
      </c>
    </row>
    <row r="28" spans="2:14" x14ac:dyDescent="0.25">
      <c r="B28">
        <f t="shared" si="1"/>
        <v>-0.19999999999999996</v>
      </c>
      <c r="C28">
        <f t="shared" si="2"/>
        <v>0</v>
      </c>
      <c r="D28">
        <f t="shared" si="0"/>
        <v>0</v>
      </c>
      <c r="E28">
        <f t="shared" si="3"/>
        <v>0.1</v>
      </c>
      <c r="F28">
        <f t="shared" si="4"/>
        <v>0</v>
      </c>
      <c r="H28">
        <v>6.8079053428298593E-5</v>
      </c>
      <c r="K28">
        <f t="shared" si="5"/>
        <v>0</v>
      </c>
      <c r="L28">
        <v>4.6867868797115361E-4</v>
      </c>
    </row>
    <row r="29" spans="2:14" x14ac:dyDescent="0.25">
      <c r="B29">
        <f t="shared" si="1"/>
        <v>-0.18999999999999995</v>
      </c>
      <c r="C29">
        <f t="shared" si="2"/>
        <v>0</v>
      </c>
      <c r="D29">
        <f t="shared" si="0"/>
        <v>0</v>
      </c>
      <c r="E29">
        <f t="shared" si="3"/>
        <v>0.1</v>
      </c>
      <c r="F29">
        <f t="shared" si="4"/>
        <v>0</v>
      </c>
      <c r="H29">
        <v>9.2717180005234663E-5</v>
      </c>
      <c r="K29">
        <f t="shared" si="5"/>
        <v>0</v>
      </c>
      <c r="L29">
        <v>6.3829568845291543E-4</v>
      </c>
    </row>
    <row r="30" spans="2:14" x14ac:dyDescent="0.25">
      <c r="B30">
        <f t="shared" si="1"/>
        <v>-0.17999999999999994</v>
      </c>
      <c r="C30">
        <f t="shared" si="2"/>
        <v>0</v>
      </c>
      <c r="D30">
        <f t="shared" si="0"/>
        <v>0</v>
      </c>
      <c r="E30">
        <f t="shared" si="3"/>
        <v>0.1</v>
      </c>
      <c r="F30">
        <f t="shared" si="4"/>
        <v>0</v>
      </c>
      <c r="H30">
        <v>1.2477268098258954E-4</v>
      </c>
      <c r="K30">
        <f t="shared" si="5"/>
        <v>0</v>
      </c>
      <c r="L30">
        <v>8.589763440109107E-4</v>
      </c>
    </row>
    <row r="31" spans="2:14" x14ac:dyDescent="0.25">
      <c r="B31">
        <f t="shared" si="1"/>
        <v>-0.16999999999999993</v>
      </c>
      <c r="C31">
        <f t="shared" si="2"/>
        <v>0</v>
      </c>
      <c r="D31">
        <f t="shared" si="0"/>
        <v>0</v>
      </c>
      <c r="E31">
        <f t="shared" si="3"/>
        <v>0.1</v>
      </c>
      <c r="F31">
        <f t="shared" si="4"/>
        <v>0</v>
      </c>
      <c r="H31">
        <v>1.6680999643855159E-4</v>
      </c>
      <c r="K31">
        <f t="shared" si="5"/>
        <v>0</v>
      </c>
      <c r="L31">
        <v>1.148375107089779E-3</v>
      </c>
    </row>
    <row r="32" spans="2:14" x14ac:dyDescent="0.25">
      <c r="B32">
        <f t="shared" si="1"/>
        <v>-0.15999999999999992</v>
      </c>
      <c r="C32">
        <f t="shared" si="2"/>
        <v>0</v>
      </c>
      <c r="D32">
        <f t="shared" si="0"/>
        <v>0</v>
      </c>
      <c r="E32">
        <f t="shared" si="3"/>
        <v>0.1</v>
      </c>
      <c r="F32">
        <f t="shared" si="4"/>
        <v>0</v>
      </c>
      <c r="H32">
        <v>2.2219211160959775E-4</v>
      </c>
      <c r="K32">
        <f t="shared" si="5"/>
        <v>0</v>
      </c>
      <c r="L32">
        <v>1.5296438787358296E-3</v>
      </c>
    </row>
    <row r="33" spans="2:12" x14ac:dyDescent="0.25">
      <c r="B33">
        <f t="shared" si="1"/>
        <v>-0.14999999999999991</v>
      </c>
      <c r="C33">
        <f t="shared" si="2"/>
        <v>0</v>
      </c>
      <c r="D33">
        <f t="shared" si="0"/>
        <v>0</v>
      </c>
      <c r="E33">
        <f t="shared" si="3"/>
        <v>0.1</v>
      </c>
      <c r="F33">
        <f t="shared" si="4"/>
        <v>0</v>
      </c>
      <c r="H33">
        <v>2.9534959570941179E-4</v>
      </c>
      <c r="K33">
        <f t="shared" si="5"/>
        <v>0</v>
      </c>
      <c r="L33">
        <v>2.0332841606807467E-3</v>
      </c>
    </row>
    <row r="34" spans="2:12" x14ac:dyDescent="0.25">
      <c r="B34">
        <f t="shared" si="1"/>
        <v>-0.1399999999999999</v>
      </c>
      <c r="C34">
        <f t="shared" si="2"/>
        <v>0</v>
      </c>
      <c r="D34">
        <f t="shared" si="0"/>
        <v>0</v>
      </c>
      <c r="E34">
        <f t="shared" si="3"/>
        <v>0.1</v>
      </c>
      <c r="F34">
        <f t="shared" si="4"/>
        <v>0</v>
      </c>
      <c r="H34">
        <v>3.9213504746597879E-4</v>
      </c>
      <c r="K34">
        <f t="shared" si="5"/>
        <v>0</v>
      </c>
      <c r="L34">
        <v>2.6995871754801237E-3</v>
      </c>
    </row>
    <row r="35" spans="2:12" x14ac:dyDescent="0.25">
      <c r="B35">
        <f t="shared" si="1"/>
        <v>-0.12999999999999989</v>
      </c>
      <c r="C35">
        <f t="shared" si="2"/>
        <v>0</v>
      </c>
      <c r="D35">
        <f t="shared" si="0"/>
        <v>0</v>
      </c>
      <c r="E35">
        <f t="shared" si="3"/>
        <v>0.1</v>
      </c>
      <c r="F35">
        <f t="shared" si="4"/>
        <v>0</v>
      </c>
      <c r="H35">
        <v>5.2029130301982417E-4</v>
      </c>
      <c r="K35">
        <f t="shared" si="5"/>
        <v>0</v>
      </c>
      <c r="L35">
        <v>3.581857164317909E-3</v>
      </c>
    </row>
    <row r="36" spans="2:12" x14ac:dyDescent="0.25">
      <c r="B36">
        <f t="shared" si="1"/>
        <v>-0.1199999999999999</v>
      </c>
      <c r="C36">
        <f t="shared" si="2"/>
        <v>0</v>
      </c>
      <c r="D36">
        <f t="shared" si="0"/>
        <v>0</v>
      </c>
      <c r="E36">
        <f t="shared" si="3"/>
        <v>0.1</v>
      </c>
      <c r="F36">
        <f t="shared" si="4"/>
        <v>0</v>
      </c>
      <c r="H36">
        <v>6.9007086281525532E-4</v>
      </c>
      <c r="K36">
        <f t="shared" si="5"/>
        <v>0</v>
      </c>
      <c r="L36">
        <v>4.7506757263011236E-3</v>
      </c>
    </row>
    <row r="37" spans="2:12" x14ac:dyDescent="0.25">
      <c r="B37">
        <f t="shared" si="1"/>
        <v>-0.1099999999999999</v>
      </c>
      <c r="C37">
        <f t="shared" si="2"/>
        <v>0</v>
      </c>
      <c r="D37">
        <f t="shared" si="0"/>
        <v>0</v>
      </c>
      <c r="E37">
        <f t="shared" si="3"/>
        <v>0.1</v>
      </c>
      <c r="F37">
        <f t="shared" si="4"/>
        <v>0</v>
      </c>
      <c r="H37">
        <v>9.1505609163590668E-4</v>
      </c>
      <c r="K37">
        <f t="shared" si="5"/>
        <v>0</v>
      </c>
      <c r="L37">
        <v>6.2995483463884295E-3</v>
      </c>
    </row>
    <row r="38" spans="2:12" x14ac:dyDescent="0.25">
      <c r="B38">
        <f t="shared" si="1"/>
        <v>-9.9999999999999908E-2</v>
      </c>
      <c r="C38">
        <f t="shared" si="2"/>
        <v>0</v>
      </c>
      <c r="D38">
        <f t="shared" si="0"/>
        <v>0</v>
      </c>
      <c r="E38">
        <f t="shared" si="3"/>
        <v>0.1</v>
      </c>
      <c r="F38">
        <f t="shared" si="4"/>
        <v>0</v>
      </c>
      <c r="H38">
        <v>1.2132458077874304E-3</v>
      </c>
      <c r="K38">
        <f t="shared" si="5"/>
        <v>0</v>
      </c>
      <c r="L38">
        <v>8.3523848341868091E-3</v>
      </c>
    </row>
    <row r="39" spans="2:12" x14ac:dyDescent="0.25">
      <c r="B39">
        <f t="shared" si="1"/>
        <v>-8.9999999999999913E-2</v>
      </c>
      <c r="C39">
        <f t="shared" si="2"/>
        <v>0</v>
      </c>
      <c r="D39">
        <f t="shared" si="0"/>
        <v>0</v>
      </c>
      <c r="E39">
        <f t="shared" si="3"/>
        <v>0.1</v>
      </c>
      <c r="F39">
        <f t="shared" si="4"/>
        <v>0</v>
      </c>
      <c r="H39">
        <v>1.6084951885619485E-3</v>
      </c>
      <c r="K39">
        <f t="shared" si="5"/>
        <v>0</v>
      </c>
      <c r="L39">
        <v>1.1073412108720133E-2</v>
      </c>
    </row>
    <row r="40" spans="2:12" x14ac:dyDescent="0.25">
      <c r="B40">
        <f t="shared" si="1"/>
        <v>-7.9999999999999918E-2</v>
      </c>
      <c r="C40">
        <f t="shared" si="2"/>
        <v>0</v>
      </c>
      <c r="D40">
        <f t="shared" si="0"/>
        <v>0</v>
      </c>
      <c r="E40">
        <f t="shared" si="3"/>
        <v>0.1</v>
      </c>
      <c r="F40">
        <f t="shared" si="4"/>
        <v>0</v>
      </c>
      <c r="H40">
        <v>2.1324241844214225E-3</v>
      </c>
      <c r="K40">
        <f t="shared" si="5"/>
        <v>0</v>
      </c>
      <c r="L40">
        <v>1.4680312351951068E-2</v>
      </c>
    </row>
    <row r="41" spans="2:12" x14ac:dyDescent="0.25">
      <c r="B41">
        <f t="shared" si="1"/>
        <v>-6.9999999999999923E-2</v>
      </c>
      <c r="C41">
        <f t="shared" si="2"/>
        <v>0</v>
      </c>
      <c r="D41">
        <f t="shared" si="0"/>
        <v>0</v>
      </c>
      <c r="E41">
        <f t="shared" si="3"/>
        <v>0.1</v>
      </c>
      <c r="F41">
        <f t="shared" si="4"/>
        <v>0</v>
      </c>
      <c r="H41">
        <v>2.8269471150346097E-3</v>
      </c>
      <c r="K41">
        <f t="shared" si="5"/>
        <v>0</v>
      </c>
      <c r="L41">
        <v>1.9461637583338093E-2</v>
      </c>
    </row>
    <row r="42" spans="2:12" x14ac:dyDescent="0.25">
      <c r="B42">
        <f t="shared" si="1"/>
        <v>-5.9999999999999921E-2</v>
      </c>
      <c r="C42">
        <f t="shared" si="2"/>
        <v>0</v>
      </c>
      <c r="D42">
        <f t="shared" si="0"/>
        <v>0</v>
      </c>
      <c r="E42">
        <f t="shared" si="3"/>
        <v>0.1</v>
      </c>
      <c r="F42">
        <f t="shared" si="4"/>
        <v>0</v>
      </c>
      <c r="H42">
        <v>3.7476258148505669E-3</v>
      </c>
      <c r="K42">
        <f t="shared" si="5"/>
        <v>0</v>
      </c>
      <c r="L42">
        <v>2.5799893821392174E-2</v>
      </c>
    </row>
    <row r="43" spans="2:12" x14ac:dyDescent="0.25">
      <c r="B43">
        <f t="shared" si="1"/>
        <v>-4.999999999999992E-2</v>
      </c>
      <c r="C43">
        <f t="shared" si="2"/>
        <v>0</v>
      </c>
      <c r="D43">
        <f t="shared" si="0"/>
        <v>0</v>
      </c>
      <c r="E43">
        <f t="shared" si="3"/>
        <v>0.1</v>
      </c>
      <c r="F43">
        <f t="shared" si="4"/>
        <v>0</v>
      </c>
      <c r="H43">
        <v>4.9681145798545689E-3</v>
      </c>
      <c r="K43">
        <f t="shared" si="5"/>
        <v>0</v>
      </c>
      <c r="L43">
        <v>3.420214156515762E-2</v>
      </c>
    </row>
    <row r="44" spans="2:12" x14ac:dyDescent="0.25">
      <c r="B44">
        <f t="shared" si="1"/>
        <v>-3.9999999999999918E-2</v>
      </c>
      <c r="C44">
        <f t="shared" si="2"/>
        <v>0</v>
      </c>
      <c r="D44">
        <f t="shared" si="0"/>
        <v>0</v>
      </c>
      <c r="E44">
        <f t="shared" si="3"/>
        <v>0.1</v>
      </c>
      <c r="F44">
        <f t="shared" si="4"/>
        <v>0</v>
      </c>
      <c r="H44">
        <v>6.5860525112469374E-3</v>
      </c>
      <c r="K44">
        <f t="shared" si="5"/>
        <v>0</v>
      </c>
      <c r="L44">
        <v>4.5340560634135683E-2</v>
      </c>
    </row>
    <row r="45" spans="2:12" x14ac:dyDescent="0.25">
      <c r="B45">
        <f t="shared" si="1"/>
        <v>-2.9999999999999916E-2</v>
      </c>
      <c r="C45">
        <f t="shared" si="2"/>
        <v>0</v>
      </c>
      <c r="D45">
        <f t="shared" si="0"/>
        <v>0</v>
      </c>
      <c r="E45">
        <f t="shared" si="3"/>
        <v>0.1</v>
      </c>
      <c r="F45">
        <f t="shared" si="4"/>
        <v>0</v>
      </c>
      <c r="H45">
        <v>8.7308746435390602E-3</v>
      </c>
      <c r="K45">
        <f t="shared" si="5"/>
        <v>0</v>
      </c>
      <c r="L45">
        <v>6.0106224553844595E-2</v>
      </c>
    </row>
    <row r="46" spans="2:12" x14ac:dyDescent="0.25">
      <c r="B46">
        <f t="shared" si="1"/>
        <v>-1.9999999999999914E-2</v>
      </c>
      <c r="C46">
        <f t="shared" si="2"/>
        <v>0</v>
      </c>
      <c r="D46">
        <f t="shared" si="0"/>
        <v>0</v>
      </c>
      <c r="E46">
        <f t="shared" si="3"/>
        <v>0.1</v>
      </c>
      <c r="F46">
        <f t="shared" si="4"/>
        <v>0</v>
      </c>
      <c r="H46">
        <v>1.1574166747314306E-2</v>
      </c>
      <c r="K46">
        <f t="shared" si="5"/>
        <v>0</v>
      </c>
      <c r="L46">
        <v>7.9680386437861073E-2</v>
      </c>
    </row>
    <row r="47" spans="2:12" x14ac:dyDescent="0.25">
      <c r="B47">
        <f t="shared" si="1"/>
        <v>-9.9999999999999135E-3</v>
      </c>
      <c r="C47">
        <f t="shared" si="2"/>
        <v>0</v>
      </c>
      <c r="D47">
        <f t="shared" si="0"/>
        <v>0</v>
      </c>
      <c r="E47">
        <f t="shared" si="3"/>
        <v>0.1</v>
      </c>
      <c r="F47">
        <f t="shared" si="4"/>
        <v>0</v>
      </c>
      <c r="H47">
        <v>1.5343392190874702E-2</v>
      </c>
      <c r="K47">
        <f t="shared" si="5"/>
        <v>0</v>
      </c>
      <c r="L47">
        <v>0.10562897923690644</v>
      </c>
    </row>
    <row r="48" spans="2:12" x14ac:dyDescent="0.25">
      <c r="B48">
        <f t="shared" si="1"/>
        <v>8.6736173798840355E-17</v>
      </c>
      <c r="C48">
        <f t="shared" si="2"/>
        <v>0</v>
      </c>
      <c r="D48">
        <f t="shared" si="0"/>
        <v>0</v>
      </c>
      <c r="E48">
        <f t="shared" si="3"/>
        <v>0.1</v>
      </c>
      <c r="F48">
        <f t="shared" si="4"/>
        <v>5.0000000000000868E-3</v>
      </c>
      <c r="H48" s="1">
        <v>2.0340089009705072E-2</v>
      </c>
      <c r="K48">
        <f t="shared" si="5"/>
        <v>1</v>
      </c>
      <c r="L48">
        <v>0.14002789037490432</v>
      </c>
    </row>
    <row r="49" spans="2:12" x14ac:dyDescent="0.25">
      <c r="B49">
        <f t="shared" si="1"/>
        <v>1.0000000000000087E-2</v>
      </c>
      <c r="C49">
        <f t="shared" si="2"/>
        <v>0</v>
      </c>
      <c r="D49">
        <f t="shared" si="0"/>
        <v>0</v>
      </c>
      <c r="E49">
        <f t="shared" si="3"/>
        <v>0.1</v>
      </c>
      <c r="F49">
        <f t="shared" si="4"/>
        <v>1.5000000000000086E-2</v>
      </c>
      <c r="H49">
        <v>2.6563992949311842E-2</v>
      </c>
      <c r="K49">
        <f t="shared" si="5"/>
        <v>0</v>
      </c>
      <c r="L49">
        <v>0.10562903274289458</v>
      </c>
    </row>
    <row r="50" spans="2:12" x14ac:dyDescent="0.25">
      <c r="B50">
        <f t="shared" si="1"/>
        <v>2.0000000000000087E-2</v>
      </c>
      <c r="C50">
        <f t="shared" si="2"/>
        <v>0</v>
      </c>
      <c r="D50">
        <f t="shared" si="0"/>
        <v>0</v>
      </c>
      <c r="E50">
        <f t="shared" si="3"/>
        <v>0.1</v>
      </c>
      <c r="F50">
        <f t="shared" si="4"/>
        <v>2.5000000000000088E-2</v>
      </c>
      <c r="H50">
        <v>3.3713016324863551E-2</v>
      </c>
      <c r="K50">
        <f t="shared" si="5"/>
        <v>0</v>
      </c>
      <c r="L50">
        <v>7.9680497730316407E-2</v>
      </c>
    </row>
    <row r="51" spans="2:12" x14ac:dyDescent="0.25">
      <c r="B51">
        <f t="shared" si="1"/>
        <v>3.0000000000000089E-2</v>
      </c>
      <c r="C51">
        <f t="shared" si="2"/>
        <v>0</v>
      </c>
      <c r="D51">
        <f t="shared" si="0"/>
        <v>0</v>
      </c>
      <c r="E51">
        <f t="shared" si="3"/>
        <v>0.1</v>
      </c>
      <c r="F51">
        <f t="shared" si="4"/>
        <v>3.5000000000000087E-2</v>
      </c>
      <c r="H51">
        <v>4.1559081006404333E-2</v>
      </c>
      <c r="K51">
        <f t="shared" si="5"/>
        <v>0</v>
      </c>
      <c r="L51">
        <v>6.0106402536163547E-2</v>
      </c>
    </row>
    <row r="52" spans="2:12" x14ac:dyDescent="0.25">
      <c r="B52">
        <f t="shared" si="1"/>
        <v>4.0000000000000091E-2</v>
      </c>
      <c r="C52">
        <f t="shared" si="2"/>
        <v>0</v>
      </c>
      <c r="D52">
        <f t="shared" si="0"/>
        <v>0</v>
      </c>
      <c r="E52">
        <f t="shared" si="3"/>
        <v>0.1</v>
      </c>
      <c r="F52">
        <f t="shared" si="4"/>
        <v>4.5000000000000089E-2</v>
      </c>
      <c r="H52">
        <v>4.9929872168457463E-2</v>
      </c>
      <c r="K52">
        <f t="shared" si="5"/>
        <v>0</v>
      </c>
      <c r="L52">
        <v>4.5340819544903765E-2</v>
      </c>
    </row>
    <row r="53" spans="2:12" x14ac:dyDescent="0.25">
      <c r="B53">
        <f t="shared" si="1"/>
        <v>5.0000000000000093E-2</v>
      </c>
      <c r="C53">
        <f t="shared" si="2"/>
        <v>0</v>
      </c>
      <c r="D53">
        <f t="shared" si="0"/>
        <v>0</v>
      </c>
      <c r="E53">
        <f t="shared" si="3"/>
        <v>0.1</v>
      </c>
      <c r="F53">
        <f t="shared" si="4"/>
        <v>5.500000000000009E-2</v>
      </c>
      <c r="H53">
        <v>5.8695053103987177E-2</v>
      </c>
      <c r="K53">
        <f t="shared" si="5"/>
        <v>0</v>
      </c>
      <c r="L53">
        <v>3.4202502117236293E-2</v>
      </c>
    </row>
    <row r="54" spans="2:12" x14ac:dyDescent="0.25">
      <c r="B54">
        <f t="shared" si="1"/>
        <v>6.0000000000000095E-2</v>
      </c>
      <c r="C54">
        <f t="shared" si="2"/>
        <v>0</v>
      </c>
      <c r="D54">
        <f t="shared" si="0"/>
        <v>0</v>
      </c>
      <c r="E54">
        <f t="shared" si="3"/>
        <v>0.1</v>
      </c>
      <c r="F54">
        <f t="shared" si="4"/>
        <v>6.5000000000000099E-2</v>
      </c>
      <c r="H54">
        <v>6.7755838287835865E-2</v>
      </c>
      <c r="K54">
        <f t="shared" si="5"/>
        <v>0</v>
      </c>
      <c r="L54">
        <v>2.5800384858947711E-2</v>
      </c>
    </row>
    <row r="55" spans="2:12" x14ac:dyDescent="0.25">
      <c r="B55">
        <f t="shared" si="1"/>
        <v>7.000000000000009E-2</v>
      </c>
      <c r="C55">
        <f t="shared" si="2"/>
        <v>0</v>
      </c>
      <c r="D55">
        <f t="shared" si="0"/>
        <v>0</v>
      </c>
      <c r="E55">
        <f t="shared" si="3"/>
        <v>0.1</v>
      </c>
      <c r="F55">
        <f t="shared" si="4"/>
        <v>7.5000000000000094E-2</v>
      </c>
      <c r="H55">
        <v>7.703709053471143E-2</v>
      </c>
      <c r="K55">
        <f t="shared" si="5"/>
        <v>0</v>
      </c>
      <c r="L55">
        <v>1.9462298389374959E-2</v>
      </c>
    </row>
    <row r="56" spans="2:12" x14ac:dyDescent="0.25">
      <c r="B56">
        <f t="shared" si="1"/>
        <v>8.0000000000000085E-2</v>
      </c>
      <c r="C56">
        <f t="shared" si="2"/>
        <v>0</v>
      </c>
      <c r="D56">
        <f t="shared" si="0"/>
        <v>0</v>
      </c>
      <c r="E56">
        <f t="shared" si="3"/>
        <v>0.1</v>
      </c>
      <c r="F56">
        <f t="shared" si="4"/>
        <v>8.5000000000000089E-2</v>
      </c>
      <c r="H56">
        <v>8.6481310024363905E-2</v>
      </c>
      <c r="K56">
        <f t="shared" si="5"/>
        <v>0</v>
      </c>
      <c r="L56">
        <v>1.4681195790952214E-2</v>
      </c>
    </row>
    <row r="57" spans="2:12" x14ac:dyDescent="0.25">
      <c r="B57">
        <f t="shared" si="1"/>
        <v>9.000000000000008E-2</v>
      </c>
      <c r="C57">
        <f t="shared" si="2"/>
        <v>0</v>
      </c>
      <c r="D57">
        <f t="shared" si="0"/>
        <v>0</v>
      </c>
      <c r="E57">
        <f t="shared" si="3"/>
        <v>0.1</v>
      </c>
      <c r="F57">
        <f t="shared" si="4"/>
        <v>9.5000000000000084E-2</v>
      </c>
      <c r="H57">
        <v>9.6044034315965504E-2</v>
      </c>
      <c r="K57">
        <f t="shared" si="5"/>
        <v>0</v>
      </c>
      <c r="L57">
        <v>1.1074588855805652E-2</v>
      </c>
    </row>
    <row r="58" spans="2:12" x14ac:dyDescent="0.25">
      <c r="B58">
        <f t="shared" si="1"/>
        <v>0.10000000000000007</v>
      </c>
      <c r="C58">
        <f t="shared" si="2"/>
        <v>0</v>
      </c>
      <c r="D58">
        <f t="shared" si="0"/>
        <v>0</v>
      </c>
      <c r="E58">
        <f t="shared" si="3"/>
        <v>0.1</v>
      </c>
      <c r="F58">
        <f t="shared" si="4"/>
        <v>0.10500000000000008</v>
      </c>
      <c r="H58">
        <v>0.10569028135284438</v>
      </c>
      <c r="K58">
        <f t="shared" si="5"/>
        <v>0</v>
      </c>
      <c r="L58">
        <v>8.3539490291235398E-3</v>
      </c>
    </row>
    <row r="59" spans="2:12" x14ac:dyDescent="0.25">
      <c r="B59">
        <f t="shared" si="1"/>
        <v>0.11000000000000007</v>
      </c>
      <c r="C59">
        <f t="shared" si="2"/>
        <v>0</v>
      </c>
      <c r="D59">
        <f t="shared" si="0"/>
        <v>0</v>
      </c>
      <c r="E59">
        <f t="shared" si="3"/>
        <v>0.1</v>
      </c>
      <c r="F59">
        <f t="shared" si="4"/>
        <v>0.11500000000000007</v>
      </c>
      <c r="H59">
        <v>0.1153917508979508</v>
      </c>
      <c r="K59">
        <f t="shared" si="5"/>
        <v>0</v>
      </c>
      <c r="L59">
        <v>6.3016251247713113E-3</v>
      </c>
    </row>
    <row r="60" spans="2:12" x14ac:dyDescent="0.25">
      <c r="B60">
        <f t="shared" si="1"/>
        <v>0.12000000000000006</v>
      </c>
      <c r="C60">
        <f t="shared" si="2"/>
        <v>0</v>
      </c>
      <c r="D60">
        <f t="shared" si="0"/>
        <v>0</v>
      </c>
      <c r="E60">
        <f t="shared" si="3"/>
        <v>0.1</v>
      </c>
      <c r="F60">
        <f t="shared" si="4"/>
        <v>0.12500000000000006</v>
      </c>
      <c r="H60">
        <v>0.12512456051489329</v>
      </c>
      <c r="K60">
        <f t="shared" si="5"/>
        <v>0</v>
      </c>
      <c r="L60">
        <v>4.7534312304007885E-3</v>
      </c>
    </row>
    <row r="61" spans="2:12" x14ac:dyDescent="0.25">
      <c r="B61">
        <f t="shared" si="1"/>
        <v>0.13000000000000006</v>
      </c>
      <c r="C61">
        <f t="shared" si="2"/>
        <v>0</v>
      </c>
      <c r="D61">
        <f t="shared" si="0"/>
        <v>0</v>
      </c>
      <c r="E61">
        <f t="shared" si="3"/>
        <v>0.1</v>
      </c>
      <c r="F61">
        <f t="shared" si="4"/>
        <v>0.13500000000000006</v>
      </c>
      <c r="H61">
        <v>0.13486733497302725</v>
      </c>
      <c r="K61">
        <f t="shared" si="5"/>
        <v>0</v>
      </c>
      <c r="L61">
        <v>3.5855118344623304E-3</v>
      </c>
    </row>
    <row r="62" spans="2:12" x14ac:dyDescent="0.25">
      <c r="B62">
        <f t="shared" si="1"/>
        <v>0.14000000000000007</v>
      </c>
      <c r="C62">
        <f t="shared" si="2"/>
        <v>0</v>
      </c>
      <c r="D62">
        <f t="shared" si="0"/>
        <v>0</v>
      </c>
      <c r="E62">
        <f t="shared" si="3"/>
        <v>0.1</v>
      </c>
      <c r="F62">
        <f t="shared" si="4"/>
        <v>0.14500000000000007</v>
      </c>
      <c r="H62">
        <v>0.14459949622900337</v>
      </c>
      <c r="K62">
        <f t="shared" si="5"/>
        <v>0</v>
      </c>
      <c r="L62">
        <v>2.704433385280855E-3</v>
      </c>
    </row>
    <row r="63" spans="2:12" x14ac:dyDescent="0.25">
      <c r="B63">
        <f t="shared" si="1"/>
        <v>0.15000000000000008</v>
      </c>
      <c r="C63">
        <f t="shared" si="2"/>
        <v>0</v>
      </c>
      <c r="D63">
        <f t="shared" si="0"/>
        <v>0</v>
      </c>
      <c r="E63">
        <f t="shared" si="3"/>
        <v>0.1</v>
      </c>
      <c r="F63">
        <f t="shared" si="4"/>
        <v>0.15500000000000008</v>
      </c>
      <c r="H63">
        <v>0.15429961718329971</v>
      </c>
      <c r="K63">
        <f t="shared" si="5"/>
        <v>0</v>
      </c>
      <c r="L63">
        <v>2.0397096069218459E-3</v>
      </c>
    </row>
    <row r="64" spans="2:12" x14ac:dyDescent="0.25">
      <c r="B64">
        <f t="shared" si="1"/>
        <v>0.16000000000000009</v>
      </c>
      <c r="C64">
        <f t="shared" si="2"/>
        <v>0</v>
      </c>
      <c r="D64">
        <f t="shared" si="0"/>
        <v>0</v>
      </c>
      <c r="E64">
        <f t="shared" si="3"/>
        <v>0.1</v>
      </c>
      <c r="F64">
        <f t="shared" si="4"/>
        <v>0.16500000000000009</v>
      </c>
      <c r="H64">
        <v>0.16394370751226003</v>
      </c>
      <c r="K64">
        <f t="shared" si="5"/>
        <v>0</v>
      </c>
      <c r="L64">
        <v>1.5381625971165847E-3</v>
      </c>
    </row>
    <row r="65" spans="2:12" x14ac:dyDescent="0.25">
      <c r="B65">
        <f t="shared" si="1"/>
        <v>0.1700000000000001</v>
      </c>
      <c r="C65">
        <f t="shared" si="2"/>
        <v>0</v>
      </c>
      <c r="D65">
        <f t="shared" si="0"/>
        <v>0</v>
      </c>
      <c r="E65">
        <f t="shared" si="3"/>
        <v>0.1</v>
      </c>
      <c r="F65">
        <f t="shared" si="4"/>
        <v>0.1750000000000001</v>
      </c>
      <c r="H65">
        <v>0.17350329444220114</v>
      </c>
      <c r="K65">
        <f t="shared" si="5"/>
        <v>0</v>
      </c>
      <c r="L65">
        <v>1.1596685950806501E-3</v>
      </c>
    </row>
    <row r="66" spans="2:12" x14ac:dyDescent="0.25">
      <c r="B66">
        <f t="shared" si="1"/>
        <v>0.1800000000000001</v>
      </c>
      <c r="C66">
        <f t="shared" si="2"/>
        <v>0</v>
      </c>
      <c r="D66">
        <f t="shared" si="0"/>
        <v>0</v>
      </c>
      <c r="E66">
        <f t="shared" si="3"/>
        <v>0.1</v>
      </c>
      <c r="F66">
        <f t="shared" si="4"/>
        <v>0.18500000000000011</v>
      </c>
      <c r="H66">
        <v>0.18294314492751831</v>
      </c>
      <c r="K66">
        <f t="shared" si="5"/>
        <v>0</v>
      </c>
      <c r="L66">
        <v>8.7394808065116786E-4</v>
      </c>
    </row>
    <row r="67" spans="2:12" x14ac:dyDescent="0.25">
      <c r="B67">
        <f t="shared" si="1"/>
        <v>0.19000000000000011</v>
      </c>
      <c r="C67">
        <f t="shared" si="2"/>
        <v>0</v>
      </c>
      <c r="D67">
        <f t="shared" si="0"/>
        <v>0</v>
      </c>
      <c r="E67">
        <f t="shared" si="3"/>
        <v>0.1</v>
      </c>
      <c r="F67">
        <f t="shared" si="4"/>
        <v>0.19500000000000012</v>
      </c>
      <c r="H67">
        <v>0.19221844700703697</v>
      </c>
      <c r="K67">
        <f t="shared" si="5"/>
        <v>0</v>
      </c>
      <c r="L67">
        <v>6.5814341267377919E-4</v>
      </c>
    </row>
    <row r="68" spans="2:12" x14ac:dyDescent="0.25">
      <c r="B68">
        <f t="shared" si="1"/>
        <v>0.20000000000000012</v>
      </c>
      <c r="C68">
        <f t="shared" si="2"/>
        <v>0</v>
      </c>
      <c r="D68">
        <f t="shared" si="0"/>
        <v>0</v>
      </c>
      <c r="E68">
        <f t="shared" si="3"/>
        <v>0.1</v>
      </c>
      <c r="F68">
        <f t="shared" si="4"/>
        <v>0.20500000000000013</v>
      </c>
      <c r="H68">
        <v>0.20127122484711857</v>
      </c>
      <c r="K68">
        <f t="shared" si="5"/>
        <v>0</v>
      </c>
      <c r="L68">
        <v>4.9499021771029299E-4</v>
      </c>
    </row>
    <row r="69" spans="2:12" x14ac:dyDescent="0.25">
      <c r="B69">
        <f t="shared" si="1"/>
        <v>0.21000000000000013</v>
      </c>
      <c r="C69">
        <f t="shared" si="2"/>
        <v>0</v>
      </c>
      <c r="D69">
        <f t="shared" si="0"/>
        <v>0</v>
      </c>
      <c r="E69">
        <f t="shared" si="3"/>
        <v>0.1</v>
      </c>
      <c r="F69">
        <f t="shared" si="4"/>
        <v>0.21500000000000014</v>
      </c>
      <c r="H69">
        <v>0.2100257006749697</v>
      </c>
      <c r="K69">
        <f t="shared" si="5"/>
        <v>0</v>
      </c>
      <c r="L69">
        <v>3.7143624016363025E-4</v>
      </c>
    </row>
    <row r="70" spans="2:12" x14ac:dyDescent="0.25">
      <c r="B70">
        <f t="shared" si="1"/>
        <v>0.22000000000000014</v>
      </c>
      <c r="C70">
        <f t="shared" si="2"/>
        <v>0</v>
      </c>
      <c r="D70">
        <f t="shared" si="0"/>
        <v>0</v>
      </c>
      <c r="E70">
        <f t="shared" si="3"/>
        <v>0.1</v>
      </c>
      <c r="F70">
        <f t="shared" si="4"/>
        <v>0.22500000000000014</v>
      </c>
      <c r="H70">
        <v>0.21838223255681835</v>
      </c>
      <c r="K70">
        <f t="shared" si="5"/>
        <v>0</v>
      </c>
      <c r="L70">
        <v>2.7759716183005801E-4</v>
      </c>
    </row>
    <row r="71" spans="2:12" x14ac:dyDescent="0.25">
      <c r="B71">
        <f t="shared" si="1"/>
        <v>0.23000000000000015</v>
      </c>
      <c r="C71">
        <f t="shared" si="2"/>
        <v>0</v>
      </c>
      <c r="D71">
        <f t="shared" si="0"/>
        <v>0</v>
      </c>
      <c r="E71">
        <f t="shared" si="3"/>
        <v>0.1</v>
      </c>
      <c r="F71">
        <f t="shared" si="4"/>
        <v>0.23500000000000015</v>
      </c>
      <c r="H71">
        <v>0.22620934304321244</v>
      </c>
      <c r="K71">
        <f t="shared" si="5"/>
        <v>0</v>
      </c>
      <c r="L71">
        <v>2.0596585644289036E-4</v>
      </c>
    </row>
    <row r="72" spans="2:12" x14ac:dyDescent="0.25">
      <c r="B72">
        <f t="shared" si="1"/>
        <v>0.24000000000000016</v>
      </c>
      <c r="C72">
        <f t="shared" si="2"/>
        <v>0</v>
      </c>
      <c r="D72">
        <f t="shared" si="0"/>
        <v>0</v>
      </c>
      <c r="E72">
        <f t="shared" si="3"/>
        <v>0.1</v>
      </c>
      <c r="F72">
        <f t="shared" si="4"/>
        <v>0.24500000000000016</v>
      </c>
      <c r="H72">
        <v>0.23333320097306354</v>
      </c>
      <c r="K72">
        <f t="shared" si="5"/>
        <v>0</v>
      </c>
      <c r="L72">
        <v>1.5081181957115399E-4</v>
      </c>
    </row>
    <row r="73" spans="2:12" x14ac:dyDescent="0.25">
      <c r="B73">
        <f t="shared" si="1"/>
        <v>0.25000000000000017</v>
      </c>
      <c r="C73">
        <f t="shared" si="2"/>
        <v>0</v>
      </c>
      <c r="D73">
        <v>-0.1</v>
      </c>
      <c r="E73">
        <f t="shared" si="3"/>
        <v>0.1</v>
      </c>
      <c r="F73">
        <f t="shared" si="4"/>
        <v>0.25500000000000017</v>
      </c>
      <c r="H73">
        <v>0.23952371498075972</v>
      </c>
      <c r="K73">
        <f t="shared" si="5"/>
        <v>0</v>
      </c>
      <c r="L73"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1.1912423852327299E-2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1.4186537991675619E-2</v>
      </c>
      <c r="D23">
        <f ca="1">0.1*(RAND()-0.5)</f>
        <v>-4.4262470034217904E-2</v>
      </c>
      <c r="E23">
        <f ca="1">$C$6*RAND()</f>
        <v>7.118693445736278E-2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4.9719115278191676E-8</v>
      </c>
      <c r="N23">
        <f ca="1">SUM(L23:L73)</f>
        <v>1.0026902122006798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2.1448928890397092E-2</v>
      </c>
      <c r="D24">
        <f t="shared" ca="1" si="1"/>
        <v>3.7287754448254842E-2</v>
      </c>
      <c r="E24">
        <f t="shared" ref="E24:E73" ca="1" si="2">$C$6*RAND()</f>
        <v>3.238006405484866E-2</v>
      </c>
      <c r="F24">
        <f t="shared" ref="F24:F73" si="3">MAX(0,B24-$F$16)</f>
        <v>0</v>
      </c>
      <c r="H24">
        <f ca="1"/>
        <v>1.2907981684459887E-9</v>
      </c>
      <c r="K24">
        <f t="shared" ref="K24:K73" si="4">IF(ABS(B24-$C$3)&lt;0.0000000001,1,0)</f>
        <v>0</v>
      </c>
      <c r="L24">
        <f ca="1"/>
        <v>3.8071109252434058E-8</v>
      </c>
    </row>
    <row r="25" spans="2:14" x14ac:dyDescent="0.25">
      <c r="B25">
        <f t="shared" si="0"/>
        <v>-0.22999999999999998</v>
      </c>
      <c r="C25">
        <f t="shared" ca="1" si="1"/>
        <v>4.0064476264254939E-2</v>
      </c>
      <c r="D25">
        <f t="shared" ca="1" si="1"/>
        <v>-3.8945440245164997E-3</v>
      </c>
      <c r="E25">
        <f t="shared" ca="1" si="2"/>
        <v>9.8151800198264263E-2</v>
      </c>
      <c r="F25">
        <f t="shared" si="3"/>
        <v>0</v>
      </c>
      <c r="H25">
        <f ca="1"/>
        <v>2.6237072966808503E-9</v>
      </c>
      <c r="K25">
        <f t="shared" si="4"/>
        <v>0</v>
      </c>
      <c r="L25">
        <f ca="1"/>
        <v>1.4296685878754524E-8</v>
      </c>
    </row>
    <row r="26" spans="2:14" x14ac:dyDescent="0.25">
      <c r="B26">
        <f t="shared" si="0"/>
        <v>-0.21999999999999997</v>
      </c>
      <c r="C26">
        <f t="shared" ca="1" si="1"/>
        <v>4.559352044502063E-2</v>
      </c>
      <c r="D26">
        <f t="shared" ca="1" si="1"/>
        <v>3.9841167635916525E-2</v>
      </c>
      <c r="E26">
        <f t="shared" ca="1" si="2"/>
        <v>9.3956890805750211E-3</v>
      </c>
      <c r="F26">
        <f t="shared" si="3"/>
        <v>0</v>
      </c>
      <c r="H26">
        <f ca="1"/>
        <v>4.1874512317350229E-9</v>
      </c>
      <c r="K26">
        <f t="shared" si="4"/>
        <v>0</v>
      </c>
      <c r="L26">
        <f ca="1"/>
        <v>2.4900554560137955E-6</v>
      </c>
    </row>
    <row r="27" spans="2:14" x14ac:dyDescent="0.25">
      <c r="B27">
        <f t="shared" si="0"/>
        <v>-0.20999999999999996</v>
      </c>
      <c r="C27">
        <f t="shared" ca="1" si="1"/>
        <v>-4.5045275424806387E-2</v>
      </c>
      <c r="D27">
        <f t="shared" ca="1" si="1"/>
        <v>-4.6811665132298258E-2</v>
      </c>
      <c r="E27">
        <f t="shared" ca="1" si="2"/>
        <v>9.8412908974569058E-2</v>
      </c>
      <c r="F27">
        <f t="shared" si="3"/>
        <v>0</v>
      </c>
      <c r="H27">
        <f ca="1"/>
        <v>8.171387008984151E-9</v>
      </c>
      <c r="K27">
        <f t="shared" si="4"/>
        <v>0</v>
      </c>
      <c r="L27">
        <f ca="1"/>
        <v>4.0492021145701798E-7</v>
      </c>
    </row>
    <row r="28" spans="2:14" x14ac:dyDescent="0.25">
      <c r="B28">
        <f t="shared" si="0"/>
        <v>-0.19999999999999996</v>
      </c>
      <c r="C28">
        <f t="shared" ca="1" si="1"/>
        <v>1.997181589694591E-2</v>
      </c>
      <c r="D28">
        <f t="shared" ca="1" si="1"/>
        <v>1.6069910244167474E-2</v>
      </c>
      <c r="E28">
        <f t="shared" ca="1" si="2"/>
        <v>8.5404218770783358E-2</v>
      </c>
      <c r="F28">
        <f t="shared" si="3"/>
        <v>0</v>
      </c>
      <c r="H28">
        <f ca="1"/>
        <v>1.3207803999093008E-8</v>
      </c>
      <c r="K28">
        <f t="shared" si="4"/>
        <v>0</v>
      </c>
      <c r="L28">
        <f ca="1"/>
        <v>8.690600383864419E-7</v>
      </c>
    </row>
    <row r="29" spans="2:14" x14ac:dyDescent="0.25">
      <c r="B29">
        <f t="shared" si="0"/>
        <v>-0.18999999999999995</v>
      </c>
      <c r="C29">
        <f t="shared" ca="1" si="1"/>
        <v>-4.5481783675986988E-3</v>
      </c>
      <c r="D29">
        <f t="shared" ca="1" si="1"/>
        <v>2.8102392675045419E-2</v>
      </c>
      <c r="E29">
        <f t="shared" ca="1" si="2"/>
        <v>3.7560249584184836E-2</v>
      </c>
      <c r="F29">
        <f t="shared" si="3"/>
        <v>0</v>
      </c>
      <c r="H29">
        <f ca="1"/>
        <v>1.9426095590943609E-8</v>
      </c>
      <c r="K29">
        <f t="shared" si="4"/>
        <v>0</v>
      </c>
      <c r="L29">
        <f ca="1"/>
        <v>6.899753168921687E-6</v>
      </c>
    </row>
    <row r="30" spans="2:14" x14ac:dyDescent="0.25">
      <c r="B30">
        <f t="shared" si="0"/>
        <v>-0.17999999999999994</v>
      </c>
      <c r="C30">
        <f t="shared" ca="1" si="1"/>
        <v>-4.864610352758493E-2</v>
      </c>
      <c r="D30">
        <f t="shared" ca="1" si="1"/>
        <v>2.4400325971219428E-2</v>
      </c>
      <c r="E30">
        <f t="shared" ca="1" si="2"/>
        <v>8.745045317162331E-2</v>
      </c>
      <c r="F30">
        <f t="shared" si="3"/>
        <v>0</v>
      </c>
      <c r="H30">
        <f ca="1"/>
        <v>3.1741358588184888E-8</v>
      </c>
      <c r="K30">
        <f t="shared" si="4"/>
        <v>0</v>
      </c>
      <c r="L30">
        <f ca="1"/>
        <v>2.908284726130856E-6</v>
      </c>
    </row>
    <row r="31" spans="2:14" x14ac:dyDescent="0.25">
      <c r="B31">
        <f t="shared" si="0"/>
        <v>-0.16999999999999993</v>
      </c>
      <c r="C31">
        <f t="shared" ca="1" si="1"/>
        <v>-2.06149336988262E-2</v>
      </c>
      <c r="D31">
        <f t="shared" ca="1" si="1"/>
        <v>-2.0305547115523903E-2</v>
      </c>
      <c r="E31">
        <f t="shared" ca="1" si="2"/>
        <v>5.7119672837020997E-2</v>
      </c>
      <c r="F31">
        <f t="shared" si="3"/>
        <v>0</v>
      </c>
      <c r="H31">
        <f ca="1"/>
        <v>4.6401177246470825E-8</v>
      </c>
      <c r="K31">
        <f t="shared" si="4"/>
        <v>0</v>
      </c>
      <c r="L31">
        <f ca="1"/>
        <v>9.4277732081868182E-6</v>
      </c>
    </row>
    <row r="32" spans="2:14" x14ac:dyDescent="0.25">
      <c r="B32">
        <f t="shared" si="0"/>
        <v>-0.15999999999999992</v>
      </c>
      <c r="C32">
        <f t="shared" ca="1" si="1"/>
        <v>-1.0538903737215555E-3</v>
      </c>
      <c r="D32">
        <f t="shared" ca="1" si="1"/>
        <v>3.8727618714175009E-2</v>
      </c>
      <c r="E32">
        <f t="shared" ca="1" si="2"/>
        <v>3.7340692966054405E-2</v>
      </c>
      <c r="F32">
        <f t="shared" si="3"/>
        <v>0</v>
      </c>
      <c r="H32">
        <f ca="1"/>
        <v>7.4204621728555415E-8</v>
      </c>
      <c r="K32">
        <f t="shared" si="4"/>
        <v>0</v>
      </c>
      <c r="L32">
        <f ca="1"/>
        <v>3.5279121253069182E-5</v>
      </c>
    </row>
    <row r="33" spans="2:12" x14ac:dyDescent="0.25">
      <c r="B33">
        <f t="shared" si="0"/>
        <v>-0.14999999999999991</v>
      </c>
      <c r="C33">
        <f t="shared" ca="1" si="1"/>
        <v>3.4238690836025536E-2</v>
      </c>
      <c r="D33">
        <f t="shared" ca="1" si="1"/>
        <v>-3.4631647892908457E-2</v>
      </c>
      <c r="E33">
        <f t="shared" ca="1" si="2"/>
        <v>9.3807199458768628E-2</v>
      </c>
      <c r="F33">
        <f t="shared" si="3"/>
        <v>0</v>
      </c>
      <c r="H33">
        <f ca="1"/>
        <v>1.1944233529188688E-7</v>
      </c>
      <c r="K33">
        <f t="shared" si="4"/>
        <v>0</v>
      </c>
      <c r="L33">
        <f ca="1"/>
        <v>1.2974882894087631E-5</v>
      </c>
    </row>
    <row r="34" spans="2:12" x14ac:dyDescent="0.25">
      <c r="B34">
        <f t="shared" si="0"/>
        <v>-0.1399999999999999</v>
      </c>
      <c r="C34">
        <f t="shared" ca="1" si="1"/>
        <v>-4.5594418295758166E-2</v>
      </c>
      <c r="D34">
        <f t="shared" ca="1" si="1"/>
        <v>1.3087881429704984E-2</v>
      </c>
      <c r="E34">
        <f t="shared" ca="1" si="2"/>
        <v>7.3620597483857797E-2</v>
      </c>
      <c r="F34">
        <f t="shared" si="3"/>
        <v>0</v>
      </c>
      <c r="H34">
        <f ca="1"/>
        <v>1.791923155907026E-7</v>
      </c>
      <c r="K34">
        <f t="shared" si="4"/>
        <v>0</v>
      </c>
      <c r="L34">
        <f ca="1"/>
        <v>3.1603720204369153E-5</v>
      </c>
    </row>
    <row r="35" spans="2:12" x14ac:dyDescent="0.25">
      <c r="B35">
        <f t="shared" si="0"/>
        <v>-0.12999999999999989</v>
      </c>
      <c r="C35">
        <f t="shared" ca="1" si="1"/>
        <v>2.8487210124900565E-2</v>
      </c>
      <c r="D35">
        <f t="shared" ca="1" si="1"/>
        <v>4.519640786078593E-2</v>
      </c>
      <c r="E35">
        <f t="shared" ca="1" si="2"/>
        <v>8.499981100641385E-2</v>
      </c>
      <c r="F35">
        <f t="shared" si="3"/>
        <v>0</v>
      </c>
      <c r="H35">
        <f ca="1"/>
        <v>2.6113260792148195E-7</v>
      </c>
      <c r="K35">
        <f t="shared" si="4"/>
        <v>0</v>
      </c>
      <c r="L35">
        <f ca="1"/>
        <v>3.62181391788911E-5</v>
      </c>
    </row>
    <row r="36" spans="2:12" x14ac:dyDescent="0.25">
      <c r="B36">
        <f t="shared" si="0"/>
        <v>-0.1199999999999999</v>
      </c>
      <c r="C36">
        <f t="shared" ca="1" si="1"/>
        <v>3.5321303751615997E-2</v>
      </c>
      <c r="D36">
        <f t="shared" ca="1" si="1"/>
        <v>1.6001818333240304E-2</v>
      </c>
      <c r="E36">
        <f t="shared" ca="1" si="2"/>
        <v>5.8533996533757904E-2</v>
      </c>
      <c r="F36">
        <f t="shared" si="3"/>
        <v>0</v>
      </c>
      <c r="H36">
        <f ca="1"/>
        <v>3.5984341082443046E-7</v>
      </c>
      <c r="K36">
        <f t="shared" si="4"/>
        <v>0</v>
      </c>
      <c r="L36">
        <f ca="1"/>
        <v>1.1841147628024132E-4</v>
      </c>
    </row>
    <row r="37" spans="2:12" x14ac:dyDescent="0.25">
      <c r="B37">
        <f t="shared" si="0"/>
        <v>-0.1099999999999999</v>
      </c>
      <c r="C37">
        <f t="shared" ca="1" si="1"/>
        <v>3.8793646375147088E-2</v>
      </c>
      <c r="D37">
        <f t="shared" ca="1" si="1"/>
        <v>-2.9475935637471407E-2</v>
      </c>
      <c r="E37">
        <f t="shared" ca="1" si="2"/>
        <v>5.8250855782412209E-2</v>
      </c>
      <c r="F37">
        <f t="shared" si="3"/>
        <v>0</v>
      </c>
      <c r="H37">
        <f ca="1"/>
        <v>5.2764321345276663E-7</v>
      </c>
      <c r="K37">
        <f t="shared" si="4"/>
        <v>0</v>
      </c>
      <c r="L37">
        <f ca="1"/>
        <v>1.633215877965847E-4</v>
      </c>
    </row>
    <row r="38" spans="2:12" x14ac:dyDescent="0.25">
      <c r="B38">
        <f t="shared" si="0"/>
        <v>-9.9999999999999908E-2</v>
      </c>
      <c r="C38">
        <f t="shared" ca="1" si="1"/>
        <v>-1.920642378669939E-2</v>
      </c>
      <c r="D38">
        <f t="shared" ca="1" si="1"/>
        <v>1.4946771551990824E-2</v>
      </c>
      <c r="E38">
        <f t="shared" ca="1" si="2"/>
        <v>8.6432977253451226E-2</v>
      </c>
      <c r="F38">
        <f t="shared" si="3"/>
        <v>0</v>
      </c>
      <c r="H38">
        <f ca="1"/>
        <v>8.5020412221086329E-7</v>
      </c>
      <c r="K38">
        <f t="shared" si="4"/>
        <v>0</v>
      </c>
      <c r="L38">
        <f ca="1"/>
        <v>1.1952867838584137E-4</v>
      </c>
    </row>
    <row r="39" spans="2:12" x14ac:dyDescent="0.25">
      <c r="B39">
        <f t="shared" si="0"/>
        <v>-8.9999999999999913E-2</v>
      </c>
      <c r="C39">
        <f t="shared" ca="1" si="1"/>
        <v>-3.1900731612266899E-2</v>
      </c>
      <c r="D39">
        <f t="shared" ca="1" si="1"/>
        <v>2.0667526809781678E-3</v>
      </c>
      <c r="E39">
        <f t="shared" ca="1" si="2"/>
        <v>2.267348964802254E-2</v>
      </c>
      <c r="F39">
        <f t="shared" si="3"/>
        <v>0</v>
      </c>
      <c r="H39">
        <f ca="1"/>
        <v>1.247475815538628E-6</v>
      </c>
      <c r="K39">
        <f t="shared" si="4"/>
        <v>0</v>
      </c>
      <c r="L39">
        <f ca="1"/>
        <v>2.650590839531754E-3</v>
      </c>
    </row>
    <row r="40" spans="2:12" x14ac:dyDescent="0.25">
      <c r="B40">
        <f t="shared" si="0"/>
        <v>-7.9999999999999918E-2</v>
      </c>
      <c r="C40">
        <f t="shared" ca="1" si="1"/>
        <v>2.7708745114995482E-2</v>
      </c>
      <c r="D40">
        <f t="shared" ca="1" si="1"/>
        <v>-3.297678896223738E-2</v>
      </c>
      <c r="E40">
        <f t="shared" ca="1" si="2"/>
        <v>2.5742423051609023E-2</v>
      </c>
      <c r="F40">
        <f t="shared" si="3"/>
        <v>0</v>
      </c>
      <c r="H40">
        <f ca="1"/>
        <v>3.3976489075153695E-6</v>
      </c>
      <c r="K40">
        <f t="shared" si="4"/>
        <v>0</v>
      </c>
      <c r="L40">
        <f ca="1"/>
        <v>3.0325813507955262E-3</v>
      </c>
    </row>
    <row r="41" spans="2:12" x14ac:dyDescent="0.25">
      <c r="B41">
        <f t="shared" si="0"/>
        <v>-6.9999999999999923E-2</v>
      </c>
      <c r="C41">
        <f t="shared" ca="1" si="1"/>
        <v>3.3224808826745909E-2</v>
      </c>
      <c r="D41">
        <f t="shared" ca="1" si="1"/>
        <v>-4.5649324805078988E-2</v>
      </c>
      <c r="E41">
        <f t="shared" ca="1" si="2"/>
        <v>3.9962348830933851E-2</v>
      </c>
      <c r="F41">
        <f t="shared" si="3"/>
        <v>0</v>
      </c>
      <c r="H41">
        <f ca="1"/>
        <v>1.181798577396291E-5</v>
      </c>
      <c r="K41">
        <f t="shared" si="4"/>
        <v>0</v>
      </c>
      <c r="L41">
        <f ca="1"/>
        <v>2.7848815760213924E-3</v>
      </c>
    </row>
    <row r="42" spans="2:12" x14ac:dyDescent="0.25">
      <c r="B42">
        <f t="shared" si="0"/>
        <v>-5.9999999999999921E-2</v>
      </c>
      <c r="C42">
        <f t="shared" ca="1" si="1"/>
        <v>-4.1289181518775656E-2</v>
      </c>
      <c r="D42">
        <f t="shared" ca="1" si="1"/>
        <v>-3.9713492388884622E-2</v>
      </c>
      <c r="E42">
        <f t="shared" ca="1" si="2"/>
        <v>1.259062714552508E-2</v>
      </c>
      <c r="F42">
        <f t="shared" si="3"/>
        <v>0</v>
      </c>
      <c r="H42">
        <f ca="1"/>
        <v>3.1021470827289313E-5</v>
      </c>
      <c r="K42">
        <f t="shared" si="4"/>
        <v>0</v>
      </c>
      <c r="L42">
        <f ca="1"/>
        <v>1.2252614575284959E-2</v>
      </c>
    </row>
    <row r="43" spans="2:12" x14ac:dyDescent="0.25">
      <c r="B43">
        <f t="shared" si="0"/>
        <v>-4.999999999999992E-2</v>
      </c>
      <c r="C43">
        <f t="shared" ca="1" si="1"/>
        <v>-7.2770486050518501E-3</v>
      </c>
      <c r="D43">
        <f t="shared" ca="1" si="1"/>
        <v>3.4098872231004197E-2</v>
      </c>
      <c r="E43">
        <f t="shared" ca="1" si="2"/>
        <v>2.5298916017021812E-2</v>
      </c>
      <c r="F43">
        <f t="shared" si="3"/>
        <v>0</v>
      </c>
      <c r="H43">
        <f ca="1"/>
        <v>3.0137798462805186E-4</v>
      </c>
      <c r="K43">
        <f t="shared" si="4"/>
        <v>0</v>
      </c>
      <c r="L43">
        <f ca="1"/>
        <v>2.9482805735986731E-2</v>
      </c>
    </row>
    <row r="44" spans="2:12" x14ac:dyDescent="0.25">
      <c r="B44">
        <f t="shared" si="0"/>
        <v>-3.9999999999999918E-2</v>
      </c>
      <c r="C44">
        <f t="shared" ca="1" si="1"/>
        <v>-1.140837356465868E-2</v>
      </c>
      <c r="D44">
        <f t="shared" ca="1" si="1"/>
        <v>4.3148482433182705E-3</v>
      </c>
      <c r="E44">
        <f t="shared" ca="1" si="2"/>
        <v>7.2581969321031517E-2</v>
      </c>
      <c r="F44">
        <f t="shared" si="3"/>
        <v>0</v>
      </c>
      <c r="H44">
        <f ca="1"/>
        <v>6.1431103286961033E-4</v>
      </c>
      <c r="K44">
        <f t="shared" si="4"/>
        <v>0</v>
      </c>
      <c r="L44">
        <f ca="1"/>
        <v>1.5080776371307069E-2</v>
      </c>
    </row>
    <row r="45" spans="2:12" x14ac:dyDescent="0.25">
      <c r="B45">
        <f t="shared" si="0"/>
        <v>-2.9999999999999916E-2</v>
      </c>
      <c r="C45">
        <f t="shared" ca="1" si="1"/>
        <v>2.218880263939027E-2</v>
      </c>
      <c r="D45">
        <f t="shared" ca="1" si="1"/>
        <v>-3.4782686319067891E-3</v>
      </c>
      <c r="E45">
        <f t="shared" ca="1" si="2"/>
        <v>7.3877656502912295E-2</v>
      </c>
      <c r="F45">
        <f t="shared" si="3"/>
        <v>0</v>
      </c>
      <c r="H45">
        <f ca="1"/>
        <v>1.0137222304972735E-3</v>
      </c>
      <c r="K45">
        <f t="shared" si="4"/>
        <v>0</v>
      </c>
      <c r="L45">
        <f ca="1"/>
        <v>2.4106917422434024E-2</v>
      </c>
    </row>
    <row r="46" spans="2:12" x14ac:dyDescent="0.25">
      <c r="B46">
        <f t="shared" si="0"/>
        <v>-1.9999999999999914E-2</v>
      </c>
      <c r="C46">
        <f t="shared" ca="1" si="1"/>
        <v>-4.1172210030743853E-2</v>
      </c>
      <c r="D46">
        <f t="shared" ca="1" si="1"/>
        <v>-1.9352821086984873E-2</v>
      </c>
      <c r="E46">
        <f t="shared" ca="1" si="2"/>
        <v>2.0451292837889923E-2</v>
      </c>
      <c r="F46">
        <f t="shared" si="3"/>
        <v>0</v>
      </c>
      <c r="H46">
        <f ca="1"/>
        <v>1.567636144102567E-3</v>
      </c>
      <c r="K46">
        <f t="shared" si="4"/>
        <v>0</v>
      </c>
      <c r="L46">
        <f ca="1"/>
        <v>0.25265630247793103</v>
      </c>
    </row>
    <row r="47" spans="2:12" x14ac:dyDescent="0.25">
      <c r="B47">
        <f t="shared" si="0"/>
        <v>-9.9999999999999135E-3</v>
      </c>
      <c r="C47">
        <f t="shared" ca="1" si="1"/>
        <v>2.0034088493470704E-2</v>
      </c>
      <c r="D47">
        <f t="shared" ca="1" si="1"/>
        <v>3.2536162328419718E-3</v>
      </c>
      <c r="E47">
        <f t="shared" ca="1" si="2"/>
        <v>4.2401629544980224E-2</v>
      </c>
      <c r="F47">
        <f t="shared" si="3"/>
        <v>0</v>
      </c>
      <c r="H47">
        <f ca="1"/>
        <v>5.6017115038073089E-3</v>
      </c>
      <c r="K47">
        <f t="shared" si="4"/>
        <v>0</v>
      </c>
      <c r="L47">
        <f ca="1"/>
        <v>0.21003034518612587</v>
      </c>
    </row>
    <row r="48" spans="2:12" x14ac:dyDescent="0.25">
      <c r="B48">
        <f t="shared" si="0"/>
        <v>8.6736173798840355E-17</v>
      </c>
      <c r="C48">
        <f t="shared" ca="1" si="1"/>
        <v>-4.3091931740428857E-2</v>
      </c>
      <c r="D48">
        <f t="shared" ca="1" si="1"/>
        <v>1.2692613847924994E-2</v>
      </c>
      <c r="E48">
        <f t="shared" ca="1" si="2"/>
        <v>7.2165966335210746E-2</v>
      </c>
      <c r="F48">
        <f t="shared" si="3"/>
        <v>5.0000000000000868E-3</v>
      </c>
      <c r="H48" s="1">
        <f ca="1"/>
        <v>1.191242385232729E-2</v>
      </c>
      <c r="K48">
        <f t="shared" si="4"/>
        <v>1</v>
      </c>
      <c r="L48">
        <f ca="1"/>
        <v>0.15977269598332228</v>
      </c>
    </row>
    <row r="49" spans="2:12" x14ac:dyDescent="0.25">
      <c r="B49">
        <f t="shared" si="0"/>
        <v>1.0000000000000087E-2</v>
      </c>
      <c r="C49">
        <f t="shared" ca="1" si="1"/>
        <v>1.8062540001628092E-2</v>
      </c>
      <c r="D49">
        <f t="shared" ca="1" si="1"/>
        <v>-4.3181281888391113E-2</v>
      </c>
      <c r="E49">
        <f t="shared" ca="1" si="2"/>
        <v>7.7703132748425122E-2</v>
      </c>
      <c r="F49">
        <f t="shared" si="3"/>
        <v>1.5000000000000086E-2</v>
      </c>
      <c r="H49">
        <f ca="1"/>
        <v>1.8923509564549967E-2</v>
      </c>
      <c r="K49">
        <f t="shared" si="4"/>
        <v>0</v>
      </c>
      <c r="L49">
        <f ca="1"/>
        <v>9.2718614324357601E-2</v>
      </c>
    </row>
    <row r="50" spans="2:12" x14ac:dyDescent="0.25">
      <c r="B50">
        <f t="shared" si="0"/>
        <v>2.0000000000000087E-2</v>
      </c>
      <c r="C50">
        <f t="shared" ca="1" si="1"/>
        <v>-5.2743571392425588E-3</v>
      </c>
      <c r="D50">
        <f t="shared" ca="1" si="1"/>
        <v>-2.8057811434093097E-2</v>
      </c>
      <c r="E50">
        <f t="shared" ca="1" si="2"/>
        <v>8.9744308484758395E-2</v>
      </c>
      <c r="F50">
        <f t="shared" si="3"/>
        <v>2.5000000000000088E-2</v>
      </c>
      <c r="H50">
        <f ca="1"/>
        <v>2.7468623876719542E-2</v>
      </c>
      <c r="K50">
        <f t="shared" si="4"/>
        <v>0</v>
      </c>
      <c r="L50">
        <f ca="1"/>
        <v>4.661175560272024E-2</v>
      </c>
    </row>
    <row r="51" spans="2:12" x14ac:dyDescent="0.25">
      <c r="B51">
        <f t="shared" si="0"/>
        <v>3.0000000000000089E-2</v>
      </c>
      <c r="C51">
        <f t="shared" ca="1" si="1"/>
        <v>2.8720811528762803E-2</v>
      </c>
      <c r="D51">
        <f t="shared" ca="1" si="1"/>
        <v>3.2178976126421878E-2</v>
      </c>
      <c r="E51">
        <f t="shared" ca="1" si="2"/>
        <v>9.1516383636360804E-2</v>
      </c>
      <c r="F51">
        <f t="shared" si="3"/>
        <v>3.5000000000000087E-2</v>
      </c>
      <c r="H51">
        <f ca="1"/>
        <v>3.6850717716945924E-2</v>
      </c>
      <c r="K51">
        <f t="shared" si="4"/>
        <v>0</v>
      </c>
      <c r="L51">
        <f ca="1"/>
        <v>3.0376219086845992E-2</v>
      </c>
    </row>
    <row r="52" spans="2:12" x14ac:dyDescent="0.25">
      <c r="B52">
        <f t="shared" si="0"/>
        <v>4.0000000000000091E-2</v>
      </c>
      <c r="C52">
        <f t="shared" ca="1" si="1"/>
        <v>-2.177320339772796E-2</v>
      </c>
      <c r="D52">
        <f t="shared" ca="1" si="1"/>
        <v>-3.231413886689264E-2</v>
      </c>
      <c r="E52">
        <f t="shared" ca="1" si="2"/>
        <v>8.2864708434530476E-2</v>
      </c>
      <c r="F52">
        <f t="shared" si="3"/>
        <v>4.5000000000000089E-2</v>
      </c>
      <c r="H52">
        <f ca="1"/>
        <v>4.5750944866895529E-2</v>
      </c>
      <c r="K52">
        <f t="shared" si="4"/>
        <v>0</v>
      </c>
      <c r="L52">
        <f ca="1"/>
        <v>2.3616726731391584E-2</v>
      </c>
    </row>
    <row r="53" spans="2:12" x14ac:dyDescent="0.25">
      <c r="B53">
        <f t="shared" si="0"/>
        <v>5.0000000000000093E-2</v>
      </c>
      <c r="C53">
        <f t="shared" ca="1" si="1"/>
        <v>2.4850594063345045E-2</v>
      </c>
      <c r="D53">
        <f t="shared" ca="1" si="1"/>
        <v>-2.5051221018679903E-2</v>
      </c>
      <c r="E53">
        <f t="shared" ca="1" si="2"/>
        <v>4.8948391935722591E-2</v>
      </c>
      <c r="F53">
        <f t="shared" si="3"/>
        <v>5.500000000000009E-2</v>
      </c>
      <c r="H53">
        <f ca="1"/>
        <v>5.5547339905185816E-2</v>
      </c>
      <c r="K53">
        <f t="shared" si="4"/>
        <v>0</v>
      </c>
      <c r="L53">
        <f ca="1"/>
        <v>2.9143235890784096E-2</v>
      </c>
    </row>
    <row r="54" spans="2:12" x14ac:dyDescent="0.25">
      <c r="B54">
        <f t="shared" si="0"/>
        <v>6.0000000000000095E-2</v>
      </c>
      <c r="C54">
        <f t="shared" ca="1" si="1"/>
        <v>1.1780242771361395E-2</v>
      </c>
      <c r="D54">
        <f t="shared" ca="1" si="1"/>
        <v>1.6870052056670092E-2</v>
      </c>
      <c r="E54">
        <f t="shared" ca="1" si="2"/>
        <v>1.79678506102794E-2</v>
      </c>
      <c r="F54">
        <f t="shared" si="3"/>
        <v>6.5000000000000099E-2</v>
      </c>
      <c r="H54">
        <f ca="1"/>
        <v>6.7690275359679045E-2</v>
      </c>
      <c r="K54">
        <f t="shared" si="4"/>
        <v>0</v>
      </c>
      <c r="L54">
        <f ca="1"/>
        <v>4.8154649215237134E-2</v>
      </c>
    </row>
    <row r="55" spans="2:12" x14ac:dyDescent="0.25">
      <c r="B55">
        <f t="shared" si="0"/>
        <v>7.000000000000009E-2</v>
      </c>
      <c r="C55">
        <f t="shared" ca="1" si="1"/>
        <v>-4.534266565896225E-2</v>
      </c>
      <c r="D55">
        <f t="shared" ca="1" si="1"/>
        <v>4.6077389483891153E-2</v>
      </c>
      <c r="E55">
        <f t="shared" ca="1" si="2"/>
        <v>4.4097134758548422E-2</v>
      </c>
      <c r="F55">
        <f t="shared" si="3"/>
        <v>7.5000000000000094E-2</v>
      </c>
      <c r="H55">
        <f ca="1"/>
        <v>7.7129156982951225E-2</v>
      </c>
      <c r="K55">
        <f t="shared" si="4"/>
        <v>0</v>
      </c>
      <c r="L55">
        <f ca="1"/>
        <v>8.3061869236765104E-3</v>
      </c>
    </row>
    <row r="56" spans="2:12" x14ac:dyDescent="0.25">
      <c r="B56">
        <f t="shared" si="0"/>
        <v>8.0000000000000085E-2</v>
      </c>
      <c r="C56">
        <f t="shared" ref="C56:D73" ca="1" si="5">0.1*(RAND()-0.5)</f>
        <v>-4.8910674060938077E-3</v>
      </c>
      <c r="D56">
        <f t="shared" ca="1" si="5"/>
        <v>-4.8366070794695883E-2</v>
      </c>
      <c r="E56">
        <f t="shared" ca="1" si="2"/>
        <v>3.8545761597068864E-2</v>
      </c>
      <c r="F56">
        <f t="shared" si="3"/>
        <v>8.5000000000000089E-2</v>
      </c>
      <c r="H56">
        <f ca="1"/>
        <v>8.3883383647068321E-2</v>
      </c>
      <c r="K56">
        <f t="shared" si="4"/>
        <v>0</v>
      </c>
      <c r="L56">
        <f ca="1"/>
        <v>6.0062985107373502E-3</v>
      </c>
    </row>
    <row r="57" spans="2:12" x14ac:dyDescent="0.25">
      <c r="B57">
        <f t="shared" si="0"/>
        <v>9.000000000000008E-2</v>
      </c>
      <c r="C57">
        <f t="shared" ca="1" si="5"/>
        <v>-1.3751346628055572E-2</v>
      </c>
      <c r="D57">
        <f t="shared" ca="1" si="5"/>
        <v>2.2259174120822813E-2</v>
      </c>
      <c r="E57">
        <f t="shared" ca="1" si="2"/>
        <v>4.28111249923043E-2</v>
      </c>
      <c r="F57">
        <f t="shared" si="3"/>
        <v>9.5000000000000084E-2</v>
      </c>
      <c r="H57">
        <f ca="1"/>
        <v>9.4378524247348383E-2</v>
      </c>
      <c r="K57">
        <f t="shared" si="4"/>
        <v>0</v>
      </c>
      <c r="L57">
        <f ca="1"/>
        <v>2.5375515057253343E-3</v>
      </c>
    </row>
    <row r="58" spans="2:12" x14ac:dyDescent="0.25">
      <c r="B58">
        <f t="shared" si="0"/>
        <v>0.10000000000000007</v>
      </c>
      <c r="C58">
        <f t="shared" ca="1" si="5"/>
        <v>-3.6698381655867605E-2</v>
      </c>
      <c r="D58">
        <f t="shared" ca="1" si="5"/>
        <v>-1.1547761379799871E-2</v>
      </c>
      <c r="E58">
        <f t="shared" ca="1" si="2"/>
        <v>5.9184252293357414E-2</v>
      </c>
      <c r="F58">
        <f t="shared" si="3"/>
        <v>0.10500000000000008</v>
      </c>
      <c r="H58">
        <f ca="1"/>
        <v>0.10249040425647155</v>
      </c>
      <c r="K58">
        <f t="shared" si="4"/>
        <v>0</v>
      </c>
      <c r="L58">
        <f ca="1"/>
        <v>9.4552501760099359E-4</v>
      </c>
    </row>
    <row r="59" spans="2:12" x14ac:dyDescent="0.25">
      <c r="B59">
        <f t="shared" si="0"/>
        <v>0.11000000000000007</v>
      </c>
      <c r="C59">
        <f t="shared" ca="1" si="5"/>
        <v>-1.8168923583071952E-2</v>
      </c>
      <c r="D59">
        <f t="shared" ca="1" si="5"/>
        <v>-3.9647673308262535E-2</v>
      </c>
      <c r="E59">
        <f t="shared" ca="1" si="2"/>
        <v>1.867696016003181E-2</v>
      </c>
      <c r="F59">
        <f t="shared" si="3"/>
        <v>0.11500000000000007</v>
      </c>
      <c r="H59">
        <f ca="1"/>
        <v>0.11034921585175445</v>
      </c>
      <c r="K59">
        <f t="shared" si="4"/>
        <v>0</v>
      </c>
      <c r="L59">
        <f ca="1"/>
        <v>1.5863768948684912E-3</v>
      </c>
    </row>
    <row r="60" spans="2:12" x14ac:dyDescent="0.25">
      <c r="B60">
        <f t="shared" si="0"/>
        <v>0.12000000000000006</v>
      </c>
      <c r="C60">
        <f t="shared" ca="1" si="5"/>
        <v>-2.2292197927729074E-4</v>
      </c>
      <c r="D60">
        <f t="shared" ca="1" si="5"/>
        <v>3.0309368372317538E-2</v>
      </c>
      <c r="E60">
        <f t="shared" ca="1" si="2"/>
        <v>6.4835313105691739E-2</v>
      </c>
      <c r="F60">
        <f t="shared" si="3"/>
        <v>0.12500000000000006</v>
      </c>
      <c r="H60">
        <f ca="1"/>
        <v>0.12425700916773913</v>
      </c>
      <c r="K60">
        <f t="shared" si="4"/>
        <v>0</v>
      </c>
      <c r="L60">
        <f ca="1"/>
        <v>7.5184278674427613E-5</v>
      </c>
    </row>
    <row r="61" spans="2:12" x14ac:dyDescent="0.25">
      <c r="B61">
        <f t="shared" si="0"/>
        <v>0.13000000000000006</v>
      </c>
      <c r="C61">
        <f t="shared" ca="1" si="5"/>
        <v>-3.117684064757327E-2</v>
      </c>
      <c r="D61">
        <f t="shared" ca="1" si="5"/>
        <v>-4.7109279312049203E-2</v>
      </c>
      <c r="E61">
        <f t="shared" ca="1" si="2"/>
        <v>8.452648756485609E-2</v>
      </c>
      <c r="F61">
        <f t="shared" si="3"/>
        <v>0.13500000000000006</v>
      </c>
      <c r="H61">
        <f ca="1"/>
        <v>0.13628725009970688</v>
      </c>
      <c r="K61">
        <f t="shared" si="4"/>
        <v>0</v>
      </c>
      <c r="L61">
        <f ca="1"/>
        <v>2.2806944100951976E-5</v>
      </c>
    </row>
    <row r="62" spans="2:12" x14ac:dyDescent="0.25">
      <c r="B62">
        <f t="shared" si="0"/>
        <v>0.14000000000000007</v>
      </c>
      <c r="C62">
        <f t="shared" ca="1" si="5"/>
        <v>1.6395910476514432E-2</v>
      </c>
      <c r="D62">
        <f t="shared" ca="1" si="5"/>
        <v>3.0110797211139708E-2</v>
      </c>
      <c r="E62">
        <f t="shared" ca="1" si="2"/>
        <v>4.9448615117822729E-3</v>
      </c>
      <c r="F62">
        <f t="shared" si="3"/>
        <v>0.14500000000000007</v>
      </c>
      <c r="H62">
        <f ca="1"/>
        <v>0.14992912970560768</v>
      </c>
      <c r="K62">
        <f t="shared" si="4"/>
        <v>0</v>
      </c>
      <c r="L62">
        <f ca="1"/>
        <v>1.5822113904164788E-4</v>
      </c>
    </row>
    <row r="63" spans="2:12" x14ac:dyDescent="0.25">
      <c r="B63">
        <f t="shared" si="0"/>
        <v>0.15000000000000008</v>
      </c>
      <c r="C63">
        <f t="shared" ca="1" si="5"/>
        <v>-2.4353206841953703E-2</v>
      </c>
      <c r="D63">
        <f t="shared" ca="1" si="5"/>
        <v>-6.1657440811185189E-3</v>
      </c>
      <c r="E63">
        <f t="shared" ca="1" si="2"/>
        <v>8.6864885547825288E-2</v>
      </c>
      <c r="F63">
        <f t="shared" si="3"/>
        <v>0.15500000000000008</v>
      </c>
      <c r="H63">
        <f ca="1"/>
        <v>0.15753845117684126</v>
      </c>
      <c r="K63">
        <f t="shared" si="4"/>
        <v>0</v>
      </c>
      <c r="L63">
        <f ca="1"/>
        <v>8.7584736005257364E-6</v>
      </c>
    </row>
    <row r="64" spans="2:12" x14ac:dyDescent="0.25">
      <c r="B64">
        <f t="shared" si="0"/>
        <v>0.16000000000000009</v>
      </c>
      <c r="C64">
        <f t="shared" ca="1" si="5"/>
        <v>-2.0307879172089096E-3</v>
      </c>
      <c r="D64">
        <f t="shared" ca="1" si="5"/>
        <v>1.781206707371762E-2</v>
      </c>
      <c r="E64">
        <f t="shared" ca="1" si="2"/>
        <v>5.6810180457469897E-2</v>
      </c>
      <c r="F64">
        <f t="shared" si="3"/>
        <v>0.16500000000000009</v>
      </c>
      <c r="H64">
        <f ca="1"/>
        <v>0.16543957409085866</v>
      </c>
      <c r="K64">
        <f t="shared" si="4"/>
        <v>0</v>
      </c>
      <c r="L64">
        <f ca="1"/>
        <v>1.2724305217474737E-5</v>
      </c>
    </row>
    <row r="65" spans="2:12" x14ac:dyDescent="0.25">
      <c r="B65">
        <f t="shared" si="0"/>
        <v>0.1700000000000001</v>
      </c>
      <c r="C65">
        <f t="shared" ca="1" si="5"/>
        <v>-1.6059207031023738E-2</v>
      </c>
      <c r="D65">
        <f t="shared" ca="1" si="5"/>
        <v>-2.8377242048508201E-2</v>
      </c>
      <c r="E65">
        <f t="shared" ca="1" si="2"/>
        <v>8.4615882301149595E-2</v>
      </c>
      <c r="F65">
        <f t="shared" si="3"/>
        <v>0.1750000000000001</v>
      </c>
      <c r="H65">
        <f ca="1"/>
        <v>0.17263464300897913</v>
      </c>
      <c r="K65">
        <f t="shared" si="4"/>
        <v>0</v>
      </c>
      <c r="L65">
        <f ca="1"/>
        <v>3.9797154627852188E-6</v>
      </c>
    </row>
    <row r="66" spans="2:12" x14ac:dyDescent="0.25">
      <c r="B66">
        <f t="shared" si="0"/>
        <v>0.1800000000000001</v>
      </c>
      <c r="C66">
        <f t="shared" ca="1" si="5"/>
        <v>4.964029195431241E-2</v>
      </c>
      <c r="D66">
        <f t="shared" ca="1" si="5"/>
        <v>-4.6909945015187395E-2</v>
      </c>
      <c r="E66">
        <f t="shared" ca="1" si="2"/>
        <v>2.8018741807276693E-2</v>
      </c>
      <c r="F66">
        <f t="shared" si="3"/>
        <v>0.18500000000000011</v>
      </c>
      <c r="H66">
        <f ca="1"/>
        <v>0.18005831505711456</v>
      </c>
      <c r="K66">
        <f t="shared" si="4"/>
        <v>0</v>
      </c>
      <c r="L66">
        <f ca="1"/>
        <v>9.7598594679582348E-6</v>
      </c>
    </row>
    <row r="67" spans="2:12" x14ac:dyDescent="0.25">
      <c r="B67">
        <f t="shared" si="0"/>
        <v>0.19000000000000011</v>
      </c>
      <c r="C67">
        <f t="shared" ca="1" si="5"/>
        <v>-3.5760993502551255E-2</v>
      </c>
      <c r="D67">
        <f t="shared" ca="1" si="5"/>
        <v>-2.2252352981533954E-2</v>
      </c>
      <c r="E67">
        <f t="shared" ca="1" si="2"/>
        <v>8.6080164152451427E-2</v>
      </c>
      <c r="F67">
        <f t="shared" si="3"/>
        <v>0.19500000000000012</v>
      </c>
      <c r="H67">
        <f ca="1"/>
        <v>0.1935951813228296</v>
      </c>
      <c r="K67">
        <f t="shared" si="4"/>
        <v>0</v>
      </c>
      <c r="L67">
        <f ca="1"/>
        <v>4.9539772825672019E-7</v>
      </c>
    </row>
    <row r="68" spans="2:12" x14ac:dyDescent="0.25">
      <c r="B68">
        <f t="shared" si="0"/>
        <v>0.20000000000000012</v>
      </c>
      <c r="C68">
        <f t="shared" ca="1" si="5"/>
        <v>3.3364833907768378E-2</v>
      </c>
      <c r="D68">
        <f t="shared" ca="1" si="5"/>
        <v>2.0801639877879433E-2</v>
      </c>
      <c r="E68">
        <f t="shared" ca="1" si="2"/>
        <v>9.260792786469841E-3</v>
      </c>
      <c r="F68">
        <f t="shared" si="3"/>
        <v>0.20500000000000013</v>
      </c>
      <c r="H68">
        <f ca="1"/>
        <v>0.20760656227393653</v>
      </c>
      <c r="K68">
        <f t="shared" si="4"/>
        <v>0</v>
      </c>
      <c r="L68">
        <f ca="1"/>
        <v>3.4148409898372851E-6</v>
      </c>
    </row>
    <row r="69" spans="2:12" x14ac:dyDescent="0.25">
      <c r="B69">
        <f t="shared" si="0"/>
        <v>0.21000000000000013</v>
      </c>
      <c r="C69">
        <f t="shared" ca="1" si="5"/>
        <v>4.1068897911362659E-2</v>
      </c>
      <c r="D69">
        <f t="shared" ca="1" si="5"/>
        <v>-1.6071801287454557E-2</v>
      </c>
      <c r="E69">
        <f t="shared" ca="1" si="2"/>
        <v>9.0876295351009259E-2</v>
      </c>
      <c r="F69">
        <f t="shared" si="3"/>
        <v>0.21500000000000014</v>
      </c>
      <c r="H69">
        <f ca="1"/>
        <v>0.21691763309223355</v>
      </c>
      <c r="K69">
        <f t="shared" si="4"/>
        <v>0</v>
      </c>
      <c r="L69">
        <f ca="1"/>
        <v>1.2707312762334129E-7</v>
      </c>
    </row>
    <row r="70" spans="2:12" x14ac:dyDescent="0.25">
      <c r="B70">
        <f t="shared" si="0"/>
        <v>0.22000000000000014</v>
      </c>
      <c r="C70">
        <f t="shared" ca="1" si="5"/>
        <v>-1.631446564147615E-2</v>
      </c>
      <c r="D70">
        <f t="shared" ca="1" si="5"/>
        <v>-4.0314730021846726E-2</v>
      </c>
      <c r="E70">
        <f t="shared" ca="1" si="2"/>
        <v>7.9592075322720779E-2</v>
      </c>
      <c r="F70">
        <f t="shared" si="3"/>
        <v>0.22500000000000014</v>
      </c>
      <c r="H70">
        <f ca="1"/>
        <v>0.22699261174991747</v>
      </c>
      <c r="K70">
        <f t="shared" si="4"/>
        <v>0</v>
      </c>
      <c r="L70">
        <f ca="1"/>
        <v>7.4058331381381518E-8</v>
      </c>
    </row>
    <row r="71" spans="2:12" x14ac:dyDescent="0.25">
      <c r="B71">
        <f t="shared" si="0"/>
        <v>0.23000000000000015</v>
      </c>
      <c r="C71">
        <f t="shared" ca="1" si="5"/>
        <v>2.4219615811520781E-2</v>
      </c>
      <c r="D71">
        <f t="shared" ca="1" si="5"/>
        <v>2.9795888952857098E-2</v>
      </c>
      <c r="E71">
        <f t="shared" ca="1" si="2"/>
        <v>4.1912869607690474E-3</v>
      </c>
      <c r="F71">
        <f t="shared" si="3"/>
        <v>0.23500000000000015</v>
      </c>
      <c r="H71">
        <f ca="1"/>
        <v>0.23848463564092631</v>
      </c>
      <c r="K71">
        <f t="shared" si="4"/>
        <v>0</v>
      </c>
      <c r="L71">
        <f ca="1"/>
        <v>4.3196685186792923E-7</v>
      </c>
    </row>
    <row r="72" spans="2:12" x14ac:dyDescent="0.25">
      <c r="B72">
        <f t="shared" si="0"/>
        <v>0.24000000000000016</v>
      </c>
      <c r="C72">
        <f t="shared" ca="1" si="5"/>
        <v>-4.6815273356412834E-2</v>
      </c>
      <c r="D72">
        <f t="shared" ca="1" si="5"/>
        <v>3.1827519231201216E-2</v>
      </c>
      <c r="E72">
        <f t="shared" ca="1" si="2"/>
        <v>6.3756149740142196E-2</v>
      </c>
      <c r="F72">
        <f t="shared" si="3"/>
        <v>0.24500000000000016</v>
      </c>
      <c r="H72">
        <f ca="1"/>
        <v>0.2452407765433684</v>
      </c>
      <c r="K72">
        <f t="shared" si="4"/>
        <v>0</v>
      </c>
      <c r="L72">
        <f ca="1"/>
        <v>3.7174155072487087E-8</v>
      </c>
    </row>
    <row r="73" spans="2:12" x14ac:dyDescent="0.25">
      <c r="B73">
        <f t="shared" si="0"/>
        <v>0.25000000000000017</v>
      </c>
      <c r="C73">
        <f t="shared" ca="1" si="5"/>
        <v>-2.1781306235134114E-2</v>
      </c>
      <c r="D73">
        <f t="shared" ca="1" si="5"/>
        <v>-4.2492524086575112E-2</v>
      </c>
      <c r="E73">
        <f t="shared" ca="1" si="2"/>
        <v>5.5929989198110222E-2</v>
      </c>
      <c r="F73">
        <f t="shared" si="3"/>
        <v>0.25500000000000017</v>
      </c>
      <c r="H73">
        <f ca="1"/>
        <v>0.25063472539220649</v>
      </c>
      <c r="K73">
        <f t="shared" si="4"/>
        <v>0</v>
      </c>
      <c r="L73">
        <f ca="1"/>
        <v>1.0621153176453262E-7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W73"/>
  <sheetViews>
    <sheetView topLeftCell="A22" workbookViewId="0">
      <selection activeCell="P61" sqref="P6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 ca="1"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 ca="1"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1.6252883606188519E-6</v>
      </c>
      <c r="N23">
        <f ca="1"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f ca="1"/>
        <v>2.7314220178804102E-8</v>
      </c>
      <c r="K24">
        <f t="shared" ref="K24:K73" si="5">IF(ABS(B24-$C$3)&lt;0.0000000001,1,0)</f>
        <v>0</v>
      </c>
      <c r="L24">
        <f ca="1"/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7.5070371212021961E-8</v>
      </c>
      <c r="K25">
        <f t="shared" si="5"/>
        <v>0</v>
      </c>
      <c r="L25">
        <f ca="1"/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1.7690352275869085E-7</v>
      </c>
      <c r="K26">
        <f t="shared" si="5"/>
        <v>0</v>
      </c>
      <c r="L26">
        <f ca="1"/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3.9974354990224347E-7</v>
      </c>
      <c r="K27">
        <f t="shared" si="5"/>
        <v>0</v>
      </c>
      <c r="L27">
        <f ca="1"/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8.8029838377509531E-7</v>
      </c>
      <c r="K28">
        <f t="shared" si="5"/>
        <v>0</v>
      </c>
      <c r="L28">
        <f ca="1"/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1.8929070277981554E-6</v>
      </c>
      <c r="K29">
        <f t="shared" si="5"/>
        <v>0</v>
      </c>
      <c r="L29">
        <f ca="1"/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3.9728055862642633E-6</v>
      </c>
      <c r="K30">
        <f t="shared" si="5"/>
        <v>0</v>
      </c>
      <c r="L30">
        <f ca="1"/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8.1318060852090551E-6</v>
      </c>
      <c r="K31">
        <f t="shared" si="5"/>
        <v>0</v>
      </c>
      <c r="L31">
        <f ca="1"/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1.6219616654903781E-5</v>
      </c>
      <c r="K32">
        <f t="shared" si="5"/>
        <v>0</v>
      </c>
      <c r="L32">
        <f ca="1"/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3.1500818836271967E-5</v>
      </c>
      <c r="K33">
        <f t="shared" si="5"/>
        <v>0</v>
      </c>
      <c r="L33">
        <f ca="1"/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5.9528875452251358E-5</v>
      </c>
      <c r="K34">
        <f t="shared" si="5"/>
        <v>0</v>
      </c>
      <c r="L34">
        <f ca="1"/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1.0939453444506572E-4</v>
      </c>
      <c r="K35">
        <f t="shared" si="5"/>
        <v>0</v>
      </c>
      <c r="L35">
        <f ca="1"/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1.9539356496887743E-4</v>
      </c>
      <c r="K36">
        <f t="shared" si="5"/>
        <v>0</v>
      </c>
      <c r="L36">
        <f ca="1"/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3.390851312758039E-4</v>
      </c>
      <c r="K37">
        <f t="shared" si="5"/>
        <v>0</v>
      </c>
      <c r="L37">
        <f ca="1"/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5.7159116809054017E-4</v>
      </c>
      <c r="K38">
        <f t="shared" si="5"/>
        <v>0</v>
      </c>
      <c r="L38">
        <f ca="1"/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9.3582772391994143E-4</v>
      </c>
      <c r="K39">
        <f t="shared" si="5"/>
        <v>0</v>
      </c>
      <c r="L39">
        <f ca="1"/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1.4881921502475899E-3</v>
      </c>
      <c r="K40">
        <f t="shared" si="5"/>
        <v>0</v>
      </c>
      <c r="L40">
        <f ca="1"/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2.2991085803289123E-3</v>
      </c>
      <c r="K41">
        <f t="shared" si="5"/>
        <v>0</v>
      </c>
      <c r="L41">
        <f ca="1"/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3.451824139826783E-3</v>
      </c>
      <c r="K42">
        <f t="shared" si="5"/>
        <v>0</v>
      </c>
      <c r="L42">
        <f ca="1"/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5.0390060107645624E-3</v>
      </c>
      <c r="K43">
        <f t="shared" si="5"/>
        <v>0</v>
      </c>
      <c r="L43">
        <f ca="1"/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7.1570330715042645E-3</v>
      </c>
      <c r="K44">
        <f t="shared" si="5"/>
        <v>0</v>
      </c>
      <c r="L44">
        <f ca="1"/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9.8983622361653017E-3</v>
      </c>
      <c r="K45">
        <f t="shared" si="5"/>
        <v>0</v>
      </c>
      <c r="L45">
        <f ca="1"/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1.3342869988273661E-2</v>
      </c>
      <c r="K46">
        <f t="shared" si="5"/>
        <v>0</v>
      </c>
      <c r="L46">
        <f ca="1"/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f ca="1"/>
        <v>1.7549472953015746E-2</v>
      </c>
      <c r="K47">
        <f t="shared" si="5"/>
        <v>0</v>
      </c>
      <c r="L47">
        <f ca="1"/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f ca="1"/>
        <v>2.2549472953015751E-2</v>
      </c>
      <c r="K48">
        <f t="shared" si="5"/>
        <v>1</v>
      </c>
      <c r="L48">
        <f ca="1"/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f ca="1"/>
        <v>2.8342869988273678E-2</v>
      </c>
      <c r="K49">
        <f t="shared" si="5"/>
        <v>0</v>
      </c>
      <c r="L49">
        <f ca="1"/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f ca="1"/>
        <v>3.4898362236165326E-2</v>
      </c>
      <c r="K50">
        <f t="shared" si="5"/>
        <v>0</v>
      </c>
      <c r="L50">
        <f ca="1"/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f ca="1"/>
        <v>4.2157033071504306E-2</v>
      </c>
      <c r="K51">
        <f t="shared" si="5"/>
        <v>0</v>
      </c>
      <c r="L51">
        <f ca="1"/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f ca="1"/>
        <v>5.0039006010764643E-2</v>
      </c>
      <c r="K52">
        <f t="shared" si="5"/>
        <v>0</v>
      </c>
      <c r="L52">
        <f ca="1"/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f ca="1"/>
        <v>5.8451824139826927E-2</v>
      </c>
      <c r="K53">
        <f t="shared" si="5"/>
        <v>0</v>
      </c>
      <c r="L53">
        <f ca="1"/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f ca="1"/>
        <v>6.7299108580329198E-2</v>
      </c>
      <c r="K54">
        <f t="shared" si="5"/>
        <v>0</v>
      </c>
      <c r="L54">
        <f ca="1"/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f ca="1"/>
        <v>7.6488192150248241E-2</v>
      </c>
      <c r="K55">
        <f t="shared" si="5"/>
        <v>0</v>
      </c>
      <c r="L55">
        <f ca="1"/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f ca="1"/>
        <v>8.5935827723921554E-2</v>
      </c>
      <c r="K56">
        <f t="shared" si="5"/>
        <v>0</v>
      </c>
      <c r="L56">
        <f ca="1"/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f ca="1"/>
        <v>9.5571591168094924E-2</v>
      </c>
      <c r="K57">
        <f t="shared" si="5"/>
        <v>0</v>
      </c>
      <c r="L57">
        <f ca="1"/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f ca="1"/>
        <v>0.10533908513128817</v>
      </c>
      <c r="K58">
        <f t="shared" si="5"/>
        <v>0</v>
      </c>
      <c r="L58">
        <f ca="1"/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f ca="1"/>
        <v>0.11519539356500426</v>
      </c>
      <c r="K59">
        <f t="shared" si="5"/>
        <v>0</v>
      </c>
      <c r="L59">
        <f ca="1"/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f ca="1"/>
        <v>0.12510939453454617</v>
      </c>
      <c r="K60">
        <f t="shared" si="5"/>
        <v>0</v>
      </c>
      <c r="L60">
        <f ca="1"/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f ca="1"/>
        <v>0.13505952887573883</v>
      </c>
      <c r="K61">
        <f t="shared" si="5"/>
        <v>0</v>
      </c>
      <c r="L61">
        <f ca="1"/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f ca="1"/>
        <v>0.1450315008196405</v>
      </c>
      <c r="K62">
        <f t="shared" si="5"/>
        <v>0</v>
      </c>
      <c r="L62">
        <f ca="1"/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f ca="1"/>
        <v>0.1550162196188859</v>
      </c>
      <c r="K63">
        <f t="shared" si="5"/>
        <v>0</v>
      </c>
      <c r="L63">
        <f ca="1"/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f ca="1"/>
        <v>0.16500813181219881</v>
      </c>
      <c r="K64">
        <f t="shared" si="5"/>
        <v>0</v>
      </c>
      <c r="L64">
        <f ca="1"/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f ca="1"/>
        <v>0.17500397282212471</v>
      </c>
      <c r="K65">
        <f t="shared" si="5"/>
        <v>0</v>
      </c>
      <c r="L65">
        <f ca="1"/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f ca="1"/>
        <v>0.18500189295116437</v>
      </c>
      <c r="K66">
        <f t="shared" si="5"/>
        <v>0</v>
      </c>
      <c r="L66">
        <f ca="1"/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f ca="1"/>
        <v>0.19500088041450328</v>
      </c>
      <c r="K67">
        <f t="shared" si="5"/>
        <v>0</v>
      </c>
      <c r="L67">
        <f ca="1"/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f ca="1"/>
        <v>0.20500040004450115</v>
      </c>
      <c r="K68">
        <f t="shared" si="5"/>
        <v>0</v>
      </c>
      <c r="L68">
        <f ca="1"/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f ca="1"/>
        <v>0.21500017767130311</v>
      </c>
      <c r="K69">
        <f t="shared" si="5"/>
        <v>0</v>
      </c>
      <c r="L69">
        <f ca="1"/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f ca="1"/>
        <v>0.22500007699689983</v>
      </c>
      <c r="K70">
        <f t="shared" si="5"/>
        <v>0</v>
      </c>
      <c r="L70">
        <f ca="1"/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f ca="1"/>
        <v>0.2350000320647436</v>
      </c>
      <c r="K71">
        <f t="shared" si="5"/>
        <v>0</v>
      </c>
      <c r="L71">
        <f ca="1"/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f ca="1"/>
        <v>0.24500001150131212</v>
      </c>
      <c r="K72">
        <f t="shared" si="5"/>
        <v>0</v>
      </c>
      <c r="L72">
        <f ca="1"/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topLeftCell="A19" workbookViewId="0">
      <selection activeCell="K85" sqref="K85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f ca="1">G66</f>
        <v>1</v>
      </c>
    </row>
    <row r="21" spans="1:17" x14ac:dyDescent="0.25">
      <c r="B21" t="s">
        <v>10</v>
      </c>
      <c r="C21">
        <v>98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44909.689087847219</v>
      </c>
      <c r="B25" t="s">
        <v>41</v>
      </c>
      <c r="C25" s="11">
        <f ca="1">IF(B28&lt;&gt;"",NOW()-A25)</f>
        <v>1.1574593372642994E-7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7">
        <f ca="1"/>
        <v>1.2572331232935656E-2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-8.7561067962163006E-8</v>
      </c>
      <c r="E31" t="s">
        <v>29</v>
      </c>
      <c r="F31">
        <f ca="1">_xll.xBachelierImplied(C9,C10,C28/F27,F28)</f>
        <v>9.9462964797547501E-2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ref="P31:P44" ca="1" si="3">LN(ABS(K31-K$45))</f>
        <v>-5.1189953093602343</v>
      </c>
      <c r="Q31">
        <f t="shared" ref="Q31:Q44" ca="1" si="4">LN(ABS(L31-L$45))</f>
        <v>-5.0322494072837163</v>
      </c>
    </row>
    <row r="32" spans="1:17" x14ac:dyDescent="0.25">
      <c r="B32" s="7">
        <f ca="1"/>
        <v>-0.49</v>
      </c>
      <c r="C32" s="7">
        <f ca="1"/>
        <v>-2.8311411974432658E-8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-0.48</v>
      </c>
      <c r="C33" s="7">
        <f ca="1"/>
        <v>3.3418178068041865E-8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-0.47</v>
      </c>
      <c r="C34" s="7">
        <f ca="1"/>
        <v>1.0036483350444522E-7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-0.45999999999999996</v>
      </c>
      <c r="C35" s="7">
        <f ca="1"/>
        <v>1.7565335653514206E-7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-0.44999999999999996</v>
      </c>
      <c r="C36" s="7">
        <f ca="1"/>
        <v>2.6295099055261065E-7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-0.43999999999999995</v>
      </c>
      <c r="C37" s="7">
        <f ca="1"/>
        <v>3.6665446813449589E-7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-0.42999999999999994</v>
      </c>
      <c r="C38" s="7">
        <f ca="1"/>
        <v>4.921191622742921E-7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-0.41999999999999993</v>
      </c>
      <c r="C39" s="7">
        <f ca="1"/>
        <v>6.4594253645194826E-7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-0.40999999999999992</v>
      </c>
      <c r="C40" s="7">
        <f ca="1"/>
        <v>8.363171162281699E-7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-0.39999999999999991</v>
      </c>
      <c r="C41" s="7">
        <f ca="1"/>
        <v>1.0734720565254607E-6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-0.3899999999999999</v>
      </c>
      <c r="C42" s="7">
        <f ca="1"/>
        <v>1.3702272668359178E-6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-0.37999999999999989</v>
      </c>
      <c r="C43" s="7">
        <f ca="1"/>
        <v>1.7426902499836591E-6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-0.36999999999999988</v>
      </c>
      <c r="C44" s="7">
        <f ca="1"/>
        <v>2.2111336487377936E-6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-0.35999999999999988</v>
      </c>
      <c r="C45" s="7">
        <f ca="1"/>
        <v>2.8011014083826524E-6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-0.34999999999999987</v>
      </c>
      <c r="C46" s="7">
        <f ca="1"/>
        <v>3.544803995614138E-6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-0.33999999999999986</v>
      </c>
      <c r="C47" s="7">
        <f ca="1"/>
        <v>4.4828789513567816E-6</v>
      </c>
      <c r="J47" s="17"/>
      <c r="K47" s="17"/>
      <c r="L47" s="17"/>
    </row>
    <row r="48" spans="2:17" x14ac:dyDescent="0.25">
      <c r="B48">
        <f ca="1"/>
        <v>-0.32999999999999985</v>
      </c>
      <c r="C48">
        <f ca="1"/>
        <v>5.6666130645939031E-6</v>
      </c>
      <c r="J48" s="17">
        <f ca="1">J46-$C$6</f>
        <v>6.7001966058688467E-8</v>
      </c>
      <c r="K48" s="17">
        <f t="shared" ref="K48:L48" ca="1" si="5">K46-$C$6</f>
        <v>-0.1</v>
      </c>
      <c r="L48" s="17">
        <f t="shared" ca="1" si="5"/>
        <v>-0.1</v>
      </c>
    </row>
    <row r="49" spans="2:3" x14ac:dyDescent="0.25">
      <c r="B49">
        <f ca="1"/>
        <v>-0.31999999999999984</v>
      </c>
      <c r="C49">
        <f ca="1"/>
        <v>7.1607477316627164E-6</v>
      </c>
    </row>
    <row r="50" spans="2:3" x14ac:dyDescent="0.25">
      <c r="B50">
        <f ca="1"/>
        <v>-0.30999999999999983</v>
      </c>
      <c r="C50">
        <f ca="1"/>
        <v>9.0470209945352779E-6</v>
      </c>
    </row>
    <row r="51" spans="2:3" x14ac:dyDescent="0.25">
      <c r="B51">
        <f ca="1"/>
        <v>-0.29999999999999982</v>
      </c>
      <c r="C51">
        <f ca="1"/>
        <v>1.1428640080243392E-5</v>
      </c>
    </row>
    <row r="52" spans="2:3" x14ac:dyDescent="0.25">
      <c r="B52">
        <f ca="1"/>
        <v>-0.28999999999999981</v>
      </c>
      <c r="C52">
        <f ca="1"/>
        <v>1.443592919935395E-5</v>
      </c>
    </row>
    <row r="53" spans="2:3" x14ac:dyDescent="0.25">
      <c r="B53">
        <f ca="1"/>
        <v>-0.2799999999999998</v>
      </c>
      <c r="C53">
        <f ca="1"/>
        <v>1.8233461692320595E-5</v>
      </c>
    </row>
    <row r="54" spans="2:3" x14ac:dyDescent="0.25">
      <c r="B54">
        <f ca="1"/>
        <v>-0.2699999999999998</v>
      </c>
      <c r="C54">
        <f ca="1"/>
        <v>2.3029066859809111E-5</v>
      </c>
    </row>
    <row r="55" spans="2:3" x14ac:dyDescent="0.25">
      <c r="B55">
        <f ca="1"/>
        <v>-0.25999999999999979</v>
      </c>
      <c r="C55">
        <f ca="1"/>
        <v>2.9085204423748725E-5</v>
      </c>
    </row>
    <row r="56" spans="2:3" x14ac:dyDescent="0.25">
      <c r="B56">
        <f ca="1"/>
        <v>-0.24999999999999978</v>
      </c>
      <c r="C56">
        <f ca="1"/>
        <v>3.6733329156183784E-5</v>
      </c>
    </row>
    <row r="57" spans="2:3" x14ac:dyDescent="0.25">
      <c r="B57">
        <f ca="1"/>
        <v>-0.23999999999999977</v>
      </c>
      <c r="C57">
        <f ca="1"/>
        <v>4.6392031875925204E-5</v>
      </c>
    </row>
    <row r="58" spans="2:3" x14ac:dyDescent="0.25">
      <c r="B58">
        <f ca="1"/>
        <v>-0.22999999999999976</v>
      </c>
      <c r="C58">
        <f ca="1"/>
        <v>5.8589949706333694E-5</v>
      </c>
    </row>
    <row r="59" spans="2:3" x14ac:dyDescent="0.25">
      <c r="B59">
        <f ca="1"/>
        <v>-0.21999999999999975</v>
      </c>
      <c r="C59">
        <f ca="1"/>
        <v>7.3994699524269669E-5</v>
      </c>
    </row>
    <row r="60" spans="2:3" x14ac:dyDescent="0.25">
      <c r="B60">
        <f ca="1"/>
        <v>-0.20999999999999974</v>
      </c>
      <c r="C60">
        <f ca="1"/>
        <v>9.3449418197629893E-5</v>
      </c>
    </row>
    <row r="61" spans="2:3" x14ac:dyDescent="0.25">
      <c r="B61">
        <f ca="1"/>
        <v>-0.19999999999999973</v>
      </c>
      <c r="C61">
        <f ca="1"/>
        <v>1.1801890955060394E-4</v>
      </c>
    </row>
    <row r="62" spans="2:3" x14ac:dyDescent="0.25">
      <c r="B62">
        <f ca="1"/>
        <v>-0.18999999999999972</v>
      </c>
      <c r="C62">
        <f ca="1"/>
        <v>1.4904792379938516E-4</v>
      </c>
    </row>
    <row r="63" spans="2:3" x14ac:dyDescent="0.25">
      <c r="B63">
        <f ca="1"/>
        <v>-0.17999999999999972</v>
      </c>
      <c r="C63">
        <f ca="1"/>
        <v>1.8823475924526116E-4</v>
      </c>
    </row>
    <row r="64" spans="2:3" x14ac:dyDescent="0.25">
      <c r="B64">
        <f ca="1"/>
        <v>-0.16999999999999971</v>
      </c>
      <c r="C64">
        <f ca="1"/>
        <v>2.377242146417662E-4</v>
      </c>
    </row>
    <row r="65" spans="2:17" x14ac:dyDescent="0.25">
      <c r="B65">
        <f ca="1"/>
        <v>-0.1599999999999997</v>
      </c>
      <c r="C65">
        <f ca="1"/>
        <v>3.0022497976842181E-4</v>
      </c>
      <c r="J65" t="s">
        <v>1</v>
      </c>
      <c r="O65" t="s">
        <v>1</v>
      </c>
    </row>
    <row r="66" spans="2:17" x14ac:dyDescent="0.25">
      <c r="B66">
        <f ca="1"/>
        <v>-0.14999999999999969</v>
      </c>
      <c r="C66">
        <f ca="1"/>
        <v>3.791578893138375E-4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-0.13999999999999968</v>
      </c>
      <c r="C67">
        <f ca="1"/>
        <v>4.7884315440447668E-4</v>
      </c>
      <c r="F67" t="s">
        <v>29</v>
      </c>
      <c r="G67" s="20">
        <f ca="1">F31</f>
        <v>9.9462964797547501E-2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67" ca="1" si="6">LN(ABS(K67-K$82))</f>
        <v>-4.5991474197416897</v>
      </c>
      <c r="Q67">
        <f t="shared" ca="1" si="6"/>
        <v>-7.5559907100902706</v>
      </c>
    </row>
    <row r="68" spans="2:17" x14ac:dyDescent="0.25">
      <c r="B68">
        <f ca="1"/>
        <v>-0.12999999999999967</v>
      </c>
      <c r="C68">
        <f ca="1"/>
        <v>6.0473681946857994E-4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7">LN(I68)</f>
        <v>0.69314718055994529</v>
      </c>
      <c r="P68">
        <f t="shared" ref="P68:P81" ca="1" si="8">LN(ABS(K68-K$82))</f>
        <v>-5.159123161290796</v>
      </c>
      <c r="Q68">
        <f t="shared" ref="Q68:Q81" ca="1" si="9">LN(ABS(L68-L$82))</f>
        <v>-5.6973894071532243</v>
      </c>
    </row>
    <row r="69" spans="2:17" x14ac:dyDescent="0.25">
      <c r="B69">
        <f ca="1"/>
        <v>-0.11999999999999968</v>
      </c>
      <c r="C69">
        <f ca="1"/>
        <v>7.6372938636182805E-4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7"/>
        <v>1.6094379124341003</v>
      </c>
      <c r="P69">
        <f t="shared" ca="1" si="8"/>
        <v>-5.9960872034876456</v>
      </c>
      <c r="Q69">
        <f t="shared" ca="1" si="9"/>
        <v>-8.1573423457794885</v>
      </c>
    </row>
    <row r="70" spans="2:17" x14ac:dyDescent="0.25">
      <c r="B70">
        <f ca="1"/>
        <v>-0.10999999999999968</v>
      </c>
      <c r="C70">
        <f ca="1"/>
        <v>9.6452295026526686E-4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7"/>
        <v>2.3025850929940459</v>
      </c>
      <c r="P70">
        <f t="shared" ca="1" si="8"/>
        <v>-6.6657787676752056</v>
      </c>
      <c r="Q70">
        <f t="shared" ca="1" si="9"/>
        <v>-10.213577336876646</v>
      </c>
    </row>
    <row r="71" spans="2:17" x14ac:dyDescent="0.25">
      <c r="B71">
        <f ca="1"/>
        <v>-9.9999999999999686E-2</v>
      </c>
      <c r="C71">
        <f ca="1"/>
        <v>1.2181074890295059E-3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7"/>
        <v>2.9957322735539909</v>
      </c>
      <c r="P71">
        <f t="shared" ca="1" si="8"/>
        <v>-7.3480924127792342</v>
      </c>
      <c r="Q71">
        <f t="shared" ca="1" si="9"/>
        <v>-11.841930721664745</v>
      </c>
    </row>
    <row r="72" spans="2:17" x14ac:dyDescent="0.25">
      <c r="B72">
        <f ca="1"/>
        <v>-8.9999999999999691E-2</v>
      </c>
      <c r="C72">
        <f ca="1"/>
        <v>1.5383623745777162E-3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7"/>
        <v>3.912023005428146</v>
      </c>
      <c r="P72">
        <f t="shared" ca="1" si="8"/>
        <v>-8.2582133728187852</v>
      </c>
      <c r="Q72">
        <f t="shared" ca="1" si="9"/>
        <v>-13.671332707960925</v>
      </c>
    </row>
    <row r="73" spans="2:17" x14ac:dyDescent="0.25">
      <c r="B73">
        <f ca="1"/>
        <v>-7.9999999999999696E-2</v>
      </c>
      <c r="C73">
        <f ca="1"/>
        <v>1.9428160287246357E-3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7"/>
        <v>4.6051701859880918</v>
      </c>
      <c r="O73">
        <f t="shared" ref="O73:O81" ca="1" si="10">LN(ABS(J73-J$82))</f>
        <v>-9.0247085198885593</v>
      </c>
      <c r="P73">
        <f t="shared" ca="1" si="8"/>
        <v>-8.949396008818443</v>
      </c>
      <c r="Q73">
        <f t="shared" ca="1" si="9"/>
        <v>-15.057665431789397</v>
      </c>
    </row>
    <row r="74" spans="2:17" x14ac:dyDescent="0.25">
      <c r="B74">
        <f ca="1"/>
        <v>-6.9999999999999701E-2</v>
      </c>
      <c r="C74">
        <f ca="1"/>
        <v>2.4536053014437564E-3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7"/>
        <v>5.2983173665480363</v>
      </c>
      <c r="O74">
        <f t="shared" ca="1" si="10"/>
        <v>-9.639670072226048</v>
      </c>
      <c r="P74">
        <f t="shared" ca="1" si="8"/>
        <v>-9.6416457440900363</v>
      </c>
      <c r="Q74">
        <f t="shared" ca="1" si="9"/>
        <v>-16.443971593130399</v>
      </c>
    </row>
    <row r="75" spans="2:17" x14ac:dyDescent="0.25">
      <c r="B75">
        <f ca="1"/>
        <v>-5.9999999999999699E-2</v>
      </c>
      <c r="C75">
        <f ca="1"/>
        <v>3.0986870809688203E-3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7"/>
        <v>5.9914645471079817</v>
      </c>
      <c r="O75">
        <f t="shared" ca="1" si="10"/>
        <v>-10.333508646859304</v>
      </c>
      <c r="P75">
        <f t="shared" ca="1" si="8"/>
        <v>-10.334496713163805</v>
      </c>
      <c r="Q75">
        <f t="shared" ca="1" si="9"/>
        <v>-17.830277475905785</v>
      </c>
    </row>
    <row r="76" spans="2:17" x14ac:dyDescent="0.25">
      <c r="B76">
        <f ca="1"/>
        <v>-4.9999999999999697E-2</v>
      </c>
      <c r="C76">
        <f ca="1"/>
        <v>3.9133684504514491E-3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7"/>
        <v>6.6846117276679271</v>
      </c>
      <c r="O76">
        <f t="shared" ca="1" si="10"/>
        <v>-11.027302320959256</v>
      </c>
      <c r="P76">
        <f t="shared" ca="1" si="8"/>
        <v>-11.027796616378934</v>
      </c>
      <c r="Q76">
        <f t="shared" ca="1" si="9"/>
        <v>-19.216608436988153</v>
      </c>
    </row>
    <row r="77" spans="2:17" x14ac:dyDescent="0.25">
      <c r="B77">
        <f ca="1"/>
        <v>-3.9999999999999696E-2</v>
      </c>
      <c r="C77">
        <f ca="1"/>
        <v>4.9422391408178784E-3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7"/>
        <v>7.3777589082278725</v>
      </c>
      <c r="O77">
        <f t="shared" ca="1" si="10"/>
        <v>-11.721373685007848</v>
      </c>
      <c r="P77">
        <f t="shared" ca="1" si="8"/>
        <v>-11.72162116038481</v>
      </c>
      <c r="Q77">
        <f t="shared" ca="1" si="9"/>
        <v>-20.603057111727498</v>
      </c>
    </row>
    <row r="78" spans="2:17" x14ac:dyDescent="0.25">
      <c r="B78">
        <f ca="1"/>
        <v>-2.9999999999999694E-2</v>
      </c>
      <c r="C78">
        <f ca="1"/>
        <v>6.2416120482350198E-3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7"/>
        <v>8.0709060887878188</v>
      </c>
      <c r="O78">
        <f t="shared" ca="1" si="10"/>
        <v>-12.416186248329156</v>
      </c>
      <c r="P78">
        <f t="shared" ca="1" si="8"/>
        <v>-12.416310438617346</v>
      </c>
      <c r="Q78">
        <f t="shared" ca="1" si="9"/>
        <v>-21.989960629340104</v>
      </c>
    </row>
    <row r="79" spans="2:17" x14ac:dyDescent="0.25">
      <c r="B79">
        <f ca="1"/>
        <v>-1.9999999999999692E-2</v>
      </c>
      <c r="C79">
        <f ca="1"/>
        <v>7.8826053923566671E-3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7"/>
        <v>8.7640532693477624</v>
      </c>
      <c r="O79">
        <f t="shared" ca="1" si="10"/>
        <v>-13.112579415689835</v>
      </c>
      <c r="P79">
        <f t="shared" ca="1" si="8"/>
        <v>-13.112642222461727</v>
      </c>
      <c r="Q79">
        <f t="shared" ca="1" si="9"/>
        <v>-23.378721798775786</v>
      </c>
    </row>
    <row r="80" spans="2:17" x14ac:dyDescent="0.25">
      <c r="B80">
        <f ca="1"/>
        <v>-9.9999999999996914E-3</v>
      </c>
      <c r="C80">
        <f ca="1"/>
        <v>9.955035210269015E-3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7"/>
        <v>9.2103403719761836</v>
      </c>
      <c r="O80">
        <f t="shared" ca="1" si="10"/>
        <v>-13.562507031781145</v>
      </c>
      <c r="P80">
        <f t="shared" ca="1" si="8"/>
        <v>-13.562548063829137</v>
      </c>
      <c r="Q80">
        <f t="shared" ca="1" si="9"/>
        <v>-24.275296288762792</v>
      </c>
    </row>
    <row r="81" spans="2:17" x14ac:dyDescent="0.25">
      <c r="B81">
        <f ca="1"/>
        <v>3.0878077872387166E-16</v>
      </c>
      <c r="C81">
        <f ca="1"/>
        <v>1.2572331232935656E-2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7"/>
        <v>11.512925464970229</v>
      </c>
      <c r="O81">
        <f t="shared" ca="1" si="10"/>
        <v>-15.960408656632838</v>
      </c>
      <c r="P81">
        <f t="shared" ca="1" si="8"/>
        <v>-15.960426514788724</v>
      </c>
      <c r="Q81">
        <f t="shared" ca="1" si="9"/>
        <v>-28.247312649353088</v>
      </c>
    </row>
    <row r="82" spans="2:17" x14ac:dyDescent="0.25">
      <c r="B82">
        <f ca="1"/>
        <v>1.0000000000000309E-2</v>
      </c>
      <c r="C82">
        <f ca="1"/>
        <v>1.5877745203455064E-2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2.0000000000000309E-2</v>
      </c>
      <c r="C83">
        <f ca="1"/>
        <v>2.0052191435305854E-2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3.0000000000000311E-2</v>
      </c>
      <c r="C84">
        <f ca="1"/>
        <v>2.5324148745697335E-2</v>
      </c>
    </row>
    <row r="85" spans="2:17" x14ac:dyDescent="0.25">
      <c r="B85">
        <f ca="1"/>
        <v>4.0000000000000313E-2</v>
      </c>
      <c r="C85">
        <f ca="1"/>
        <v>3.1982165723819539E-2</v>
      </c>
    </row>
    <row r="86" spans="2:17" x14ac:dyDescent="0.25">
      <c r="B86">
        <f ca="1"/>
        <v>5.0000000000000315E-2</v>
      </c>
      <c r="C86">
        <f ca="1"/>
        <v>3.5390653781399578E-2</v>
      </c>
    </row>
    <row r="87" spans="2:17" x14ac:dyDescent="0.25">
      <c r="B87">
        <f ca="1"/>
        <v>6.0000000000000317E-2</v>
      </c>
      <c r="C87">
        <f ca="1"/>
        <v>3.5597461248237289E-2</v>
      </c>
    </row>
    <row r="88" spans="2:17" x14ac:dyDescent="0.25">
      <c r="B88">
        <f ca="1"/>
        <v>7.0000000000000312E-2</v>
      </c>
      <c r="C88">
        <f ca="1"/>
        <v>3.7316294874547892E-2</v>
      </c>
    </row>
    <row r="89" spans="2:17" x14ac:dyDescent="0.25">
      <c r="B89">
        <f ca="1"/>
        <v>8.0000000000000307E-2</v>
      </c>
      <c r="C89">
        <f ca="1"/>
        <v>4.0306439417853619E-2</v>
      </c>
    </row>
    <row r="90" spans="2:17" x14ac:dyDescent="0.25">
      <c r="B90">
        <f ca="1"/>
        <v>9.0000000000000302E-2</v>
      </c>
      <c r="C90">
        <f ca="1"/>
        <v>4.436550160338943E-2</v>
      </c>
    </row>
    <row r="91" spans="2:17" x14ac:dyDescent="0.25">
      <c r="B91">
        <f ca="1"/>
        <v>0.1000000000000003</v>
      </c>
      <c r="C91">
        <f ca="1"/>
        <v>4.9323309248955907E-2</v>
      </c>
    </row>
    <row r="92" spans="2:17" x14ac:dyDescent="0.25">
      <c r="B92">
        <f ca="1"/>
        <v>0.11000000000000029</v>
      </c>
      <c r="C92">
        <f ca="1"/>
        <v>5.503678165147248E-2</v>
      </c>
    </row>
    <row r="93" spans="2:17" x14ac:dyDescent="0.25">
      <c r="B93">
        <f ca="1"/>
        <v>0.12000000000000029</v>
      </c>
      <c r="C93">
        <f ca="1"/>
        <v>6.1385616609866127E-2</v>
      </c>
    </row>
    <row r="94" spans="2:17" x14ac:dyDescent="0.25">
      <c r="B94">
        <f ca="1"/>
        <v>0.13000000000000028</v>
      </c>
      <c r="C94">
        <f ca="1"/>
        <v>6.8268664075336258E-2</v>
      </c>
    </row>
    <row r="95" spans="2:17" x14ac:dyDescent="0.25">
      <c r="B95">
        <f ca="1"/>
        <v>0.14000000000000029</v>
      </c>
      <c r="C95">
        <f ca="1"/>
        <v>7.5600877117493887E-2</v>
      </c>
    </row>
    <row r="96" spans="2:17" x14ac:dyDescent="0.25">
      <c r="B96">
        <f ca="1"/>
        <v>0.1500000000000003</v>
      </c>
      <c r="C96">
        <f ca="1"/>
        <v>8.3310748297280038E-2</v>
      </c>
    </row>
    <row r="97" spans="2:3" x14ac:dyDescent="0.25">
      <c r="B97">
        <f ca="1"/>
        <v>0.16000000000000031</v>
      </c>
      <c r="C97">
        <f ca="1"/>
        <v>9.1338154169495811E-2</v>
      </c>
    </row>
    <row r="98" spans="2:3" x14ac:dyDescent="0.25">
      <c r="B98">
        <f ca="1"/>
        <v>0.17000000000000032</v>
      </c>
      <c r="C98">
        <f ca="1"/>
        <v>9.9632542940283203E-2</v>
      </c>
    </row>
    <row r="99" spans="2:3" x14ac:dyDescent="0.25">
      <c r="B99">
        <f ca="1"/>
        <v>0.18000000000000033</v>
      </c>
      <c r="C99">
        <f ca="1"/>
        <v>0.108151410648826</v>
      </c>
    </row>
    <row r="100" spans="2:3" x14ac:dyDescent="0.25">
      <c r="B100">
        <f ca="1"/>
        <v>0.19000000000000034</v>
      </c>
      <c r="C100">
        <f ca="1"/>
        <v>0.11685901993969341</v>
      </c>
    </row>
    <row r="101" spans="2:3" x14ac:dyDescent="0.25">
      <c r="B101">
        <f ca="1"/>
        <v>0.20000000000000034</v>
      </c>
      <c r="C101">
        <f ca="1"/>
        <v>0.12572532280479135</v>
      </c>
    </row>
    <row r="102" spans="2:3" x14ac:dyDescent="0.25">
      <c r="B102">
        <f ca="1"/>
        <v>0.21000000000000035</v>
      </c>
      <c r="C102">
        <f ca="1"/>
        <v>0.13472505482224023</v>
      </c>
    </row>
    <row r="103" spans="2:3" x14ac:dyDescent="0.25">
      <c r="B103">
        <f ca="1"/>
        <v>0.22000000000000036</v>
      </c>
      <c r="C103">
        <f ca="1"/>
        <v>0.1438369735889983</v>
      </c>
    </row>
    <row r="104" spans="2:3" x14ac:dyDescent="0.25">
      <c r="B104">
        <f ca="1"/>
        <v>0.23000000000000037</v>
      </c>
      <c r="C104">
        <f ca="1"/>
        <v>0.15304321839051807</v>
      </c>
    </row>
    <row r="105" spans="2:3" x14ac:dyDescent="0.25">
      <c r="B105">
        <f ca="1"/>
        <v>0.24000000000000038</v>
      </c>
      <c r="C105">
        <f ca="1"/>
        <v>0.16232877180517824</v>
      </c>
    </row>
    <row r="106" spans="2:3" x14ac:dyDescent="0.25">
      <c r="B106">
        <f ca="1"/>
        <v>0.25000000000000039</v>
      </c>
      <c r="C106">
        <f ca="1"/>
        <v>0.17168100701382788</v>
      </c>
    </row>
    <row r="107" spans="2:3" x14ac:dyDescent="0.25">
      <c r="B107">
        <f ca="1"/>
        <v>0.2600000000000004</v>
      </c>
      <c r="C107">
        <f ca="1"/>
        <v>0.18108930716812743</v>
      </c>
    </row>
    <row r="108" spans="2:3" x14ac:dyDescent="0.25">
      <c r="B108">
        <f ca="1"/>
        <v>0.27000000000000041</v>
      </c>
      <c r="C108">
        <f ca="1"/>
        <v>0.19054474534333826</v>
      </c>
    </row>
    <row r="109" spans="2:3" x14ac:dyDescent="0.25">
      <c r="B109">
        <f ca="1"/>
        <v>0.28000000000000042</v>
      </c>
      <c r="C109">
        <f ca="1"/>
        <v>0.20003981542726271</v>
      </c>
    </row>
    <row r="110" spans="2:3" x14ac:dyDescent="0.25">
      <c r="B110">
        <f ca="1"/>
        <v>0.29000000000000042</v>
      </c>
      <c r="C110">
        <f ca="1"/>
        <v>0.20956820583219982</v>
      </c>
    </row>
    <row r="111" spans="2:3" x14ac:dyDescent="0.25">
      <c r="B111">
        <f ca="1"/>
        <v>0.30000000000000043</v>
      </c>
      <c r="C111">
        <f ca="1"/>
        <v>0.21912460920732615</v>
      </c>
    </row>
    <row r="112" spans="2:3" x14ac:dyDescent="0.25">
      <c r="B112">
        <f ca="1"/>
        <v>0.31000000000000044</v>
      </c>
      <c r="C112">
        <f ca="1"/>
        <v>0.22870456241371537</v>
      </c>
    </row>
    <row r="113" spans="2:3" x14ac:dyDescent="0.25">
      <c r="B113">
        <f ca="1"/>
        <v>0.32000000000000045</v>
      </c>
      <c r="C113">
        <f ca="1"/>
        <v>0.23830431193596044</v>
      </c>
    </row>
    <row r="114" spans="2:3" x14ac:dyDescent="0.25">
      <c r="B114">
        <f ca="1"/>
        <v>0.33000000000000046</v>
      </c>
      <c r="C114">
        <f ca="1"/>
        <v>0.24792070067050931</v>
      </c>
    </row>
    <row r="115" spans="2:3" x14ac:dyDescent="0.25">
      <c r="B115">
        <f ca="1"/>
        <v>0.34000000000000047</v>
      </c>
      <c r="C115">
        <f ca="1"/>
        <v>0.25755107267443511</v>
      </c>
    </row>
    <row r="116" spans="2:3" x14ac:dyDescent="0.25">
      <c r="B116">
        <f ca="1"/>
        <v>0.35000000000000048</v>
      </c>
      <c r="C116">
        <f ca="1"/>
        <v>0.26719319299879141</v>
      </c>
    </row>
    <row r="117" spans="2:3" x14ac:dyDescent="0.25">
      <c r="B117">
        <f ca="1"/>
        <v>0.36000000000000049</v>
      </c>
      <c r="C117">
        <f ca="1"/>
        <v>0.27684518018419135</v>
      </c>
    </row>
    <row r="118" spans="2:3" x14ac:dyDescent="0.25">
      <c r="B118">
        <f ca="1"/>
        <v>0.3700000000000005</v>
      </c>
      <c r="C118">
        <f ca="1"/>
        <v>0.28650544937639766</v>
      </c>
    </row>
    <row r="119" spans="2:3" x14ac:dyDescent="0.25">
      <c r="B119">
        <f ca="1"/>
        <v>0.3800000000000005</v>
      </c>
      <c r="C119">
        <f ca="1"/>
        <v>0.29617266433789691</v>
      </c>
    </row>
    <row r="120" spans="2:3" x14ac:dyDescent="0.25">
      <c r="B120">
        <f ca="1"/>
        <v>0.39000000000000051</v>
      </c>
      <c r="C120">
        <f ca="1"/>
        <v>0.30584569689713692</v>
      </c>
    </row>
    <row r="121" spans="2:3" x14ac:dyDescent="0.25">
      <c r="B121">
        <f ca="1"/>
        <v>0.40000000000000052</v>
      </c>
      <c r="C121">
        <f ca="1"/>
        <v>0.31552359259821006</v>
      </c>
    </row>
    <row r="122" spans="2:3" x14ac:dyDescent="0.25">
      <c r="B122">
        <f ca="1"/>
        <v>0.41000000000000053</v>
      </c>
      <c r="C122">
        <f ca="1"/>
        <v>0.32520554149675918</v>
      </c>
    </row>
    <row r="123" spans="2:3" x14ac:dyDescent="0.25">
      <c r="B123">
        <f ca="1"/>
        <v>0.42000000000000054</v>
      </c>
      <c r="C123">
        <f ca="1"/>
        <v>0.3348908531980726</v>
      </c>
    </row>
    <row r="124" spans="2:3" x14ac:dyDescent="0.25">
      <c r="B124">
        <f ca="1"/>
        <v>0.43000000000000055</v>
      </c>
      <c r="C124">
        <f ca="1"/>
        <v>0.3445789353549743</v>
      </c>
    </row>
    <row r="125" spans="2:3" x14ac:dyDescent="0.25">
      <c r="B125">
        <f ca="1"/>
        <v>0.44000000000000056</v>
      </c>
      <c r="C125">
        <f ca="1"/>
        <v>0.35426927493953175</v>
      </c>
    </row>
    <row r="126" spans="2:3" x14ac:dyDescent="0.25">
      <c r="B126">
        <f ca="1"/>
        <v>0.45000000000000057</v>
      </c>
      <c r="C126">
        <f ca="1"/>
        <v>0.3639614216762731</v>
      </c>
    </row>
    <row r="127" spans="2:3" x14ac:dyDescent="0.25">
      <c r="B127">
        <f ca="1"/>
        <v>0.46000000000000058</v>
      </c>
      <c r="C127">
        <f ca="1"/>
        <v>0.3736549730772013</v>
      </c>
    </row>
    <row r="128" spans="2:3" x14ac:dyDescent="0.25">
      <c r="B128">
        <f ca="1"/>
        <v>0.47000000000000058</v>
      </c>
      <c r="C128">
        <f ca="1"/>
        <v>0.38334956055131519</v>
      </c>
    </row>
    <row r="129" spans="2:3" x14ac:dyDescent="0.25">
      <c r="B129">
        <f ca="1"/>
        <v>0.48000000000000059</v>
      </c>
      <c r="C129">
        <f ca="1"/>
        <v>0.3930448360737076</v>
      </c>
    </row>
    <row r="130" spans="2:3" x14ac:dyDescent="0.25">
      <c r="B130">
        <f ca="1"/>
        <v>0.4900000000000006</v>
      </c>
      <c r="C130">
        <f ca="1"/>
        <v>0.4027404588908795</v>
      </c>
    </row>
    <row r="131" spans="2:3" x14ac:dyDescent="0.25">
      <c r="B131" t="e">
        <f ca="1"/>
        <v>#N/A</v>
      </c>
      <c r="C131" t="e">
        <f ca="1"/>
        <v>#N/A</v>
      </c>
    </row>
    <row r="132" spans="2:3" x14ac:dyDescent="0.25">
      <c r="B132" t="e">
        <f ca="1"/>
        <v>#N/A</v>
      </c>
      <c r="C132" t="e">
        <f ca="1"/>
        <v>#N/A</v>
      </c>
    </row>
    <row r="133" spans="2:3" x14ac:dyDescent="0.25">
      <c r="B133" t="e">
        <f ca="1"/>
        <v>#N/A</v>
      </c>
      <c r="C133" t="e">
        <f ca="1"/>
        <v>#N/A</v>
      </c>
    </row>
    <row r="134" spans="2:3" x14ac:dyDescent="0.25">
      <c r="B134" t="e">
        <f ca="1"/>
        <v>#N/A</v>
      </c>
      <c r="C134" t="e">
        <f ca="1"/>
        <v>#N/A</v>
      </c>
    </row>
    <row r="135" spans="2:3" x14ac:dyDescent="0.25">
      <c r="B135" t="e">
        <f ca="1"/>
        <v>#N/A</v>
      </c>
      <c r="C135" t="e">
        <f ca="1"/>
        <v>#N/A</v>
      </c>
    </row>
    <row r="136" spans="2:3" x14ac:dyDescent="0.25">
      <c r="B136" t="e">
        <f ca="1"/>
        <v>#N/A</v>
      </c>
      <c r="C136" t="e">
        <f ca="1"/>
        <v>#N/A</v>
      </c>
    </row>
    <row r="137" spans="2:3" x14ac:dyDescent="0.25">
      <c r="B137" t="e">
        <f ca="1"/>
        <v>#N/A</v>
      </c>
      <c r="C137" t="e">
        <f ca="1"/>
        <v>#N/A</v>
      </c>
    </row>
    <row r="138" spans="2:3" x14ac:dyDescent="0.25">
      <c r="B138" t="e">
        <f ca="1"/>
        <v>#N/A</v>
      </c>
      <c r="C138" t="e">
        <f ca="1"/>
        <v>#N/A</v>
      </c>
    </row>
    <row r="139" spans="2:3" x14ac:dyDescent="0.25">
      <c r="B139" t="e">
        <f ca="1"/>
        <v>#N/A</v>
      </c>
      <c r="C139" t="e">
        <f ca="1"/>
        <v>#N/A</v>
      </c>
    </row>
    <row r="140" spans="2:3" x14ac:dyDescent="0.25">
      <c r="B140" t="e">
        <f ca="1"/>
        <v>#N/A</v>
      </c>
      <c r="C140" t="e">
        <f ca="1"/>
        <v>#N/A</v>
      </c>
    </row>
    <row r="141" spans="2:3" x14ac:dyDescent="0.25">
      <c r="B141" t="e">
        <f ca="1"/>
        <v>#N/A</v>
      </c>
      <c r="C141" t="e">
        <f ca="1"/>
        <v>#N/A</v>
      </c>
    </row>
    <row r="142" spans="2:3" x14ac:dyDescent="0.25">
      <c r="B142" t="e">
        <f ca="1"/>
        <v>#N/A</v>
      </c>
      <c r="C142" t="e">
        <f ca="1"/>
        <v>#N/A</v>
      </c>
    </row>
    <row r="143" spans="2:3" x14ac:dyDescent="0.25">
      <c r="B143" t="e">
        <f ca="1"/>
        <v>#N/A</v>
      </c>
      <c r="C143" t="e">
        <f ca="1"/>
        <v>#N/A</v>
      </c>
    </row>
    <row r="144" spans="2:3" x14ac:dyDescent="0.25">
      <c r="B144" t="e">
        <f ca="1"/>
        <v>#N/A</v>
      </c>
      <c r="C144" t="e">
        <f ca="1"/>
        <v>#N/A</v>
      </c>
    </row>
    <row r="145" spans="2:3" x14ac:dyDescent="0.25">
      <c r="B145" t="e">
        <f ca="1"/>
        <v>#N/A</v>
      </c>
      <c r="C145" t="e">
        <f ca="1"/>
        <v>#N/A</v>
      </c>
    </row>
    <row r="146" spans="2:3" x14ac:dyDescent="0.25">
      <c r="B146" t="e">
        <f ca="1"/>
        <v>#N/A</v>
      </c>
      <c r="C146" t="e">
        <f ca="1"/>
        <v>#N/A</v>
      </c>
    </row>
    <row r="147" spans="2:3" x14ac:dyDescent="0.25">
      <c r="B147" t="e">
        <f ca="1"/>
        <v>#N/A</v>
      </c>
      <c r="C147" t="e">
        <f ca="1"/>
        <v>#N/A</v>
      </c>
    </row>
    <row r="148" spans="2:3" x14ac:dyDescent="0.25">
      <c r="B148" t="e">
        <f ca="1"/>
        <v>#N/A</v>
      </c>
      <c r="C148" t="e">
        <f ca="1"/>
        <v>#N/A</v>
      </c>
    </row>
    <row r="149" spans="2:3" x14ac:dyDescent="0.25">
      <c r="B149" t="e">
        <f ca="1"/>
        <v>#N/A</v>
      </c>
      <c r="C149" t="e">
        <f ca="1"/>
        <v>#N/A</v>
      </c>
    </row>
    <row r="150" spans="2:3" x14ac:dyDescent="0.25">
      <c r="B150" t="e">
        <f ca="1"/>
        <v>#N/A</v>
      </c>
      <c r="C150" t="e">
        <f ca="1"/>
        <v>#N/A</v>
      </c>
    </row>
    <row r="151" spans="2:3" x14ac:dyDescent="0.25">
      <c r="B151" t="e">
        <f ca="1"/>
        <v>#N/A</v>
      </c>
      <c r="C151" t="e">
        <f ca="1"/>
        <v>#N/A</v>
      </c>
    </row>
    <row r="152" spans="2:3" x14ac:dyDescent="0.25">
      <c r="B152" t="e">
        <f ca="1"/>
        <v>#N/A</v>
      </c>
      <c r="C152" t="e">
        <f ca="1"/>
        <v>#N/A</v>
      </c>
    </row>
    <row r="153" spans="2:3" x14ac:dyDescent="0.25">
      <c r="B153" t="e">
        <f ca="1"/>
        <v>#N/A</v>
      </c>
      <c r="C153" t="e">
        <f ca="1"/>
        <v>#N/A</v>
      </c>
    </row>
    <row r="154" spans="2:3" x14ac:dyDescent="0.25">
      <c r="B154" t="e">
        <f ca="1"/>
        <v>#N/A</v>
      </c>
      <c r="C154" t="e">
        <f ca="1"/>
        <v>#N/A</v>
      </c>
    </row>
    <row r="155" spans="2:3" x14ac:dyDescent="0.25">
      <c r="B155" t="e">
        <f ca="1"/>
        <v>#N/A</v>
      </c>
      <c r="C155" t="e">
        <f ca="1"/>
        <v>#N/A</v>
      </c>
    </row>
    <row r="156" spans="2:3" x14ac:dyDescent="0.25">
      <c r="B156" t="e">
        <f ca="1"/>
        <v>#N/A</v>
      </c>
      <c r="C156" t="e">
        <f ca="1"/>
        <v>#N/A</v>
      </c>
    </row>
    <row r="157" spans="2:3" x14ac:dyDescent="0.25">
      <c r="B157" t="e">
        <f ca="1"/>
        <v>#N/A</v>
      </c>
      <c r="C157" t="e">
        <f ca="1"/>
        <v>#N/A</v>
      </c>
    </row>
    <row r="158" spans="2:3" x14ac:dyDescent="0.25">
      <c r="B158" t="e">
        <f ca="1"/>
        <v>#N/A</v>
      </c>
      <c r="C158" t="e">
        <f ca="1"/>
        <v>#N/A</v>
      </c>
    </row>
    <row r="159" spans="2:3" x14ac:dyDescent="0.25">
      <c r="B159" t="e">
        <f ca="1"/>
        <v>#N/A</v>
      </c>
      <c r="C159" t="e">
        <f ca="1"/>
        <v>#N/A</v>
      </c>
    </row>
    <row r="160" spans="2:3" x14ac:dyDescent="0.25">
      <c r="B160" t="e">
        <f ca="1"/>
        <v>#N/A</v>
      </c>
      <c r="C160" t="e">
        <f ca="1"/>
        <v>#N/A</v>
      </c>
    </row>
    <row r="161" spans="2:3" x14ac:dyDescent="0.25">
      <c r="B161" t="e">
        <f ca="1"/>
        <v>#N/A</v>
      </c>
      <c r="C161" t="e">
        <f ca="1"/>
        <v>#N/A</v>
      </c>
    </row>
    <row r="162" spans="2:3" x14ac:dyDescent="0.25">
      <c r="B162" t="e">
        <f ca="1"/>
        <v>#N/A</v>
      </c>
      <c r="C162" t="e">
        <f ca="1"/>
        <v>#N/A</v>
      </c>
    </row>
    <row r="163" spans="2:3" x14ac:dyDescent="0.25">
      <c r="B163" t="e">
        <f ca="1"/>
        <v>#N/A</v>
      </c>
      <c r="C163" t="e">
        <f ca="1"/>
        <v>#N/A</v>
      </c>
    </row>
    <row r="164" spans="2:3" x14ac:dyDescent="0.25">
      <c r="B164" t="e">
        <f ca="1"/>
        <v>#N/A</v>
      </c>
      <c r="C164" t="e">
        <f ca="1"/>
        <v>#N/A</v>
      </c>
    </row>
    <row r="165" spans="2:3" x14ac:dyDescent="0.25">
      <c r="B165" t="e">
        <f ca="1"/>
        <v>#N/A</v>
      </c>
      <c r="C165" t="e">
        <f ca="1"/>
        <v>#N/A</v>
      </c>
    </row>
    <row r="166" spans="2:3" x14ac:dyDescent="0.25">
      <c r="B166" t="e">
        <f ca="1"/>
        <v>#N/A</v>
      </c>
      <c r="C166" t="e">
        <f ca="1"/>
        <v>#N/A</v>
      </c>
    </row>
    <row r="167" spans="2:3" x14ac:dyDescent="0.25">
      <c r="B167" t="e">
        <f ca="1"/>
        <v>#N/A</v>
      </c>
      <c r="C167" t="e">
        <f ca="1"/>
        <v>#N/A</v>
      </c>
    </row>
    <row r="168" spans="2:3" x14ac:dyDescent="0.25">
      <c r="B168" t="e">
        <f ca="1"/>
        <v>#N/A</v>
      </c>
      <c r="C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tabSelected="1" workbookViewId="0">
      <selection activeCell="G9" sqref="G9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3.875" bestFit="1" customWidth="1"/>
    <col min="7" max="7" width="19.625" bestFit="1" customWidth="1"/>
    <col min="8" max="8" width="26.25" customWidth="1"/>
    <col min="9" max="9" width="28.375" customWidth="1"/>
    <col min="10" max="10" width="24.75" customWidth="1"/>
    <col min="11" max="11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 ca="1">3.64/(10000*400)</f>
        <v>9.1000000000000008E-7</v>
      </c>
      <c r="H18" s="17">
        <f ca="1">8.37/(400*10000)</f>
        <v>2.0924999999999999E-6</v>
      </c>
      <c r="I18" s="17">
        <f ca="1"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 ca="1">12.45/(400*10000)</f>
        <v>3.1124999999999998E-6</v>
      </c>
      <c r="H19" s="17">
        <f ca="1">15.98/(400*10000)</f>
        <v>3.9949999999999999E-6</v>
      </c>
      <c r="I19" s="17">
        <f ca="1"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 ca="1">400*G18</f>
        <v>1.245E-3</v>
      </c>
      <c r="H20" s="17">
        <f ca="1">H18*100</f>
        <v>3.9950000000000001E-4</v>
      </c>
      <c r="I20" s="17">
        <f ca="1">I18*100</f>
        <v>6.8000000000000005E-4</v>
      </c>
    </row>
    <row r="21" spans="1:16" x14ac:dyDescent="0.25">
      <c r="B21" t="s">
        <v>10</v>
      </c>
      <c r="C21">
        <v>200</v>
      </c>
      <c r="G21" s="26"/>
      <c r="H21" s="12"/>
      <c r="I21" s="12"/>
    </row>
    <row r="22" spans="1:16" x14ac:dyDescent="0.25">
      <c r="B22" t="s">
        <v>46</v>
      </c>
      <c r="C22">
        <v>1</v>
      </c>
      <c r="G22" s="25">
        <v>1</v>
      </c>
      <c r="H22" s="12">
        <f ca="1">H20/G20</f>
        <v>0.32088353413654619</v>
      </c>
      <c r="I22" s="12">
        <f ca="1">I20/G20</f>
        <v>0.54618473895582331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44911.440082407411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1.2747222389887503E-2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-1.2913163151120129E-11</v>
      </c>
      <c r="E31" t="s">
        <v>29</v>
      </c>
      <c r="F31">
        <f ca="1"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f ca="1"/>
        <v>-0.495</v>
      </c>
      <c r="C32" s="7">
        <f ca="1"/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f ca="1"/>
        <v>-0.49</v>
      </c>
      <c r="C33" s="7">
        <f ca="1"/>
        <v>6.9199126618228422E-11</v>
      </c>
      <c r="G33" s="3" t="s">
        <v>72</v>
      </c>
      <c r="H33" s="24" t="s">
        <v>73</v>
      </c>
      <c r="I33" s="25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f ca="1"/>
        <v>-0.48499999999999999</v>
      </c>
      <c r="C34" s="7">
        <f ca="1"/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25">
        <v>10</v>
      </c>
      <c r="L34">
        <f ca="1">LN(K34)</f>
        <v>2.3025850929940459</v>
      </c>
      <c r="M34">
        <f ca="1">LN(ABS(H34-H$46))</f>
        <v>-6.9442545556201161</v>
      </c>
      <c r="N34">
        <f t="shared" ref="N34:N45" ca="1" si="0">LN(ABS(I34-I$46))</f>
        <v>-8.1099235847632087</v>
      </c>
    </row>
    <row r="35" spans="2:14" x14ac:dyDescent="0.25">
      <c r="B35" s="7">
        <f ca="1"/>
        <v>-0.48</v>
      </c>
      <c r="C35" s="7">
        <f ca="1"/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25">
        <v>20</v>
      </c>
      <c r="L35">
        <f t="shared" ref="L35:L46" ca="1" si="1">LN(K35)</f>
        <v>2.9957322735539909</v>
      </c>
      <c r="M35">
        <f t="shared" ref="M35:M45" ca="1" si="2">LN(ABS(H35-H$46))</f>
        <v>-7.4585589658093117</v>
      </c>
      <c r="N35">
        <f t="shared" ca="1" si="0"/>
        <v>-9.5204277574967318</v>
      </c>
    </row>
    <row r="36" spans="2:14" x14ac:dyDescent="0.25">
      <c r="B36" s="7">
        <f ca="1"/>
        <v>-0.47499999999999998</v>
      </c>
      <c r="C36" s="7">
        <f ca="1"/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25">
        <v>30</v>
      </c>
      <c r="L36">
        <f t="shared" ca="1" si="1"/>
        <v>3.4011973816621555</v>
      </c>
      <c r="M36">
        <f t="shared" ca="1" si="2"/>
        <v>-7.6798013439514712</v>
      </c>
      <c r="N36">
        <f t="shared" ca="1" si="0"/>
        <v>-10.313472437311109</v>
      </c>
    </row>
    <row r="37" spans="2:14" x14ac:dyDescent="0.25">
      <c r="B37" s="7">
        <f ca="1"/>
        <v>-0.47</v>
      </c>
      <c r="C37" s="7">
        <f ca="1"/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25">
        <v>40</v>
      </c>
      <c r="L37">
        <f t="shared" ca="1" si="1"/>
        <v>3.6888794541139363</v>
      </c>
      <c r="M37">
        <f t="shared" ca="1" si="2"/>
        <v>-7.985381630874115</v>
      </c>
      <c r="N37">
        <f t="shared" ca="1" si="0"/>
        <v>-10.855254072153684</v>
      </c>
    </row>
    <row r="38" spans="2:14" x14ac:dyDescent="0.25">
      <c r="B38" s="7">
        <f ca="1"/>
        <v>-0.46499999999999997</v>
      </c>
      <c r="C38" s="7">
        <f ca="1"/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25">
        <v>50</v>
      </c>
      <c r="L38">
        <f t="shared" ca="1" si="1"/>
        <v>3.912023005428146</v>
      </c>
      <c r="M38">
        <f t="shared" ca="1" si="2"/>
        <v>-8.2203180252561445</v>
      </c>
      <c r="N38">
        <f t="shared" ca="1" si="0"/>
        <v>-11.257571324288159</v>
      </c>
    </row>
    <row r="39" spans="2:14" x14ac:dyDescent="0.25">
      <c r="B39" s="7">
        <f ca="1"/>
        <v>-0.45999999999999996</v>
      </c>
      <c r="C39" s="7">
        <f ca="1"/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25">
        <v>75</v>
      </c>
      <c r="L39">
        <f t="shared" ca="1" si="1"/>
        <v>4.3174881135363101</v>
      </c>
      <c r="M39">
        <f t="shared" ca="1" si="2"/>
        <v>-8.650188197712037</v>
      </c>
      <c r="N39">
        <f t="shared" ca="1" si="0"/>
        <v>-12.099302655197532</v>
      </c>
    </row>
    <row r="40" spans="2:14" x14ac:dyDescent="0.25">
      <c r="B40" s="7">
        <f ca="1"/>
        <v>-0.45499999999999996</v>
      </c>
      <c r="C40" s="7">
        <f ca="1"/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25">
        <v>100</v>
      </c>
      <c r="L40">
        <f t="shared" ca="1" si="1"/>
        <v>4.6051701859880918</v>
      </c>
      <c r="M40">
        <f t="shared" ca="1" si="2"/>
        <v>-8.9528005527465258</v>
      </c>
      <c r="N40">
        <f t="shared" ca="1" si="0"/>
        <v>-12.644393565925997</v>
      </c>
    </row>
    <row r="41" spans="2:14" x14ac:dyDescent="0.25">
      <c r="B41" s="7">
        <f ca="1"/>
        <v>-0.44999999999999996</v>
      </c>
      <c r="C41" s="7">
        <f ca="1"/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25">
        <v>150</v>
      </c>
      <c r="L41">
        <f t="shared" ca="1" si="1"/>
        <v>5.0106352940962555</v>
      </c>
      <c r="M41">
        <f t="shared" ca="1" si="2"/>
        <v>-9.3825678786754541</v>
      </c>
      <c r="N41">
        <f t="shared" ca="1" si="0"/>
        <v>-13.457294049635824</v>
      </c>
    </row>
    <row r="42" spans="2:14" x14ac:dyDescent="0.25">
      <c r="B42" s="7">
        <f ca="1"/>
        <v>-0.44499999999999995</v>
      </c>
      <c r="C42" s="7">
        <f ca="1"/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25">
        <v>200</v>
      </c>
      <c r="L42">
        <f t="shared" ca="1" si="1"/>
        <v>5.2983173665480363</v>
      </c>
      <c r="M42">
        <f t="shared" ca="1" si="2"/>
        <v>-9.690835759976963</v>
      </c>
      <c r="N42">
        <f t="shared" ca="1" si="0"/>
        <v>-14.034235698874237</v>
      </c>
    </row>
    <row r="43" spans="2:14" x14ac:dyDescent="0.25">
      <c r="B43" s="7">
        <f ca="1"/>
        <v>-0.43999999999999995</v>
      </c>
      <c r="C43" s="7">
        <f ca="1"/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25">
        <v>400</v>
      </c>
      <c r="L43">
        <f t="shared" ca="1" si="1"/>
        <v>5.9914645471079817</v>
      </c>
      <c r="M43">
        <f t="shared" ca="1" si="2"/>
        <v>-10.459124095599087</v>
      </c>
      <c r="N43">
        <f t="shared" ca="1" si="0"/>
        <v>-15.432515800340809</v>
      </c>
    </row>
    <row r="44" spans="2:14" x14ac:dyDescent="0.25">
      <c r="B44" s="7">
        <f ca="1"/>
        <v>-0.43499999999999994</v>
      </c>
      <c r="C44" s="7">
        <f ca="1"/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25">
        <v>800</v>
      </c>
      <c r="L44">
        <f t="shared" ca="1" si="1"/>
        <v>6.6846117276679271</v>
      </c>
      <c r="M44">
        <f t="shared" ca="1" si="2"/>
        <v>-11.309521904331636</v>
      </c>
      <c r="N44">
        <f t="shared" ca="1" si="0"/>
        <v>-16.86763352167808</v>
      </c>
    </row>
    <row r="45" spans="2:14" x14ac:dyDescent="0.25">
      <c r="B45" s="7">
        <f ca="1"/>
        <v>-0.42999999999999994</v>
      </c>
      <c r="C45" s="7">
        <f ca="1"/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25">
        <v>1600</v>
      </c>
      <c r="L45">
        <f t="shared" ca="1" si="1"/>
        <v>7.3777589082278725</v>
      </c>
      <c r="M45">
        <f t="shared" ca="1" si="2"/>
        <v>-12.4096906958173</v>
      </c>
      <c r="N45">
        <f t="shared" ca="1" si="0"/>
        <v>-18.477051295315757</v>
      </c>
    </row>
    <row r="46" spans="2:14" x14ac:dyDescent="0.25">
      <c r="B46" s="7">
        <f ca="1"/>
        <v>-0.42499999999999993</v>
      </c>
      <c r="C46" s="7">
        <f ca="1"/>
        <v>4.6233498207202408E-9</v>
      </c>
      <c r="G46" s="3" t="s">
        <v>68</v>
      </c>
      <c r="H46" s="22">
        <v>9.9995927494063289E-2</v>
      </c>
      <c r="I46" s="21">
        <v>9.9999996849862993E-2</v>
      </c>
      <c r="K46" s="25">
        <v>3200</v>
      </c>
      <c r="L46">
        <f t="shared" ca="1" si="1"/>
        <v>8.0709060887878188</v>
      </c>
    </row>
    <row r="47" spans="2:14" x14ac:dyDescent="0.25">
      <c r="B47" s="7">
        <f ca="1"/>
        <v>-0.41999999999999993</v>
      </c>
      <c r="C47" s="7">
        <f ca="1"/>
        <v>6.1771212653885466E-9</v>
      </c>
      <c r="I47" s="17"/>
      <c r="J47" s="17"/>
      <c r="K47" s="17"/>
      <c r="M47">
        <f ca="1">(M45-M34)/(L45-L34)</f>
        <v>-1.0768963466417509</v>
      </c>
      <c r="N47">
        <f ca="1">(N45-N34)/(M45-M34)</f>
        <v>1.8968527752624182</v>
      </c>
    </row>
    <row r="48" spans="2:14" x14ac:dyDescent="0.25">
      <c r="B48">
        <f ca="1"/>
        <v>-0.41499999999999992</v>
      </c>
      <c r="C48">
        <f ca="1"/>
        <v>7.93990234994664E-9</v>
      </c>
      <c r="I48" s="17"/>
      <c r="J48" s="17"/>
      <c r="K48" s="17"/>
    </row>
    <row r="49" spans="2:3" x14ac:dyDescent="0.25">
      <c r="B49">
        <f ca="1"/>
        <v>-0.40999999999999992</v>
      </c>
      <c r="C49">
        <f ca="1"/>
        <v>1.0548114830221738E-8</v>
      </c>
    </row>
    <row r="50" spans="2:3" x14ac:dyDescent="0.25">
      <c r="B50">
        <f ca="1"/>
        <v>-0.40499999999999992</v>
      </c>
      <c r="C50">
        <f ca="1"/>
        <v>1.3499465173481536E-8</v>
      </c>
    </row>
    <row r="51" spans="2:3" x14ac:dyDescent="0.25">
      <c r="B51">
        <f ca="1"/>
        <v>-0.39999999999999991</v>
      </c>
      <c r="C51">
        <f ca="1"/>
        <v>1.7833536466112705E-8</v>
      </c>
    </row>
    <row r="52" spans="2:3" x14ac:dyDescent="0.25">
      <c r="B52">
        <f ca="1"/>
        <v>-0.39499999999999991</v>
      </c>
      <c r="C52">
        <f ca="1"/>
        <v>2.2725039298725891E-8</v>
      </c>
    </row>
    <row r="53" spans="2:3" x14ac:dyDescent="0.25">
      <c r="B53">
        <f ca="1"/>
        <v>-0.3899999999999999</v>
      </c>
      <c r="C53">
        <f ca="1"/>
        <v>2.985430394976073E-8</v>
      </c>
    </row>
    <row r="54" spans="2:3" x14ac:dyDescent="0.25">
      <c r="B54">
        <f ca="1"/>
        <v>-0.3849999999999999</v>
      </c>
      <c r="C54">
        <f ca="1"/>
        <v>3.7879683389768769E-8</v>
      </c>
    </row>
    <row r="55" spans="2:3" x14ac:dyDescent="0.25">
      <c r="B55">
        <f ca="1"/>
        <v>-0.37999999999999989</v>
      </c>
      <c r="C55">
        <f ca="1"/>
        <v>4.9488806778504221E-8</v>
      </c>
    </row>
    <row r="56" spans="2:3" x14ac:dyDescent="0.25">
      <c r="B56">
        <f ca="1"/>
        <v>-0.37499999999999989</v>
      </c>
      <c r="C56">
        <f ca="1"/>
        <v>6.2523541868912775E-8</v>
      </c>
    </row>
    <row r="57" spans="2:3" x14ac:dyDescent="0.25">
      <c r="B57">
        <f ca="1"/>
        <v>-0.36999999999999988</v>
      </c>
      <c r="C57">
        <f ca="1"/>
        <v>8.1237873585169382E-8</v>
      </c>
    </row>
    <row r="58" spans="2:3" x14ac:dyDescent="0.25">
      <c r="B58">
        <f ca="1"/>
        <v>-0.36499999999999988</v>
      </c>
      <c r="C58">
        <f ca="1"/>
        <v>1.0219668871524929E-7</v>
      </c>
    </row>
    <row r="59" spans="2:3" x14ac:dyDescent="0.25">
      <c r="B59">
        <f ca="1"/>
        <v>-0.35999999999999988</v>
      </c>
      <c r="C59">
        <f ca="1"/>
        <v>1.3206322340928412E-7</v>
      </c>
    </row>
    <row r="60" spans="2:3" x14ac:dyDescent="0.25">
      <c r="B60">
        <f ca="1"/>
        <v>-0.35499999999999987</v>
      </c>
      <c r="C60">
        <f ca="1"/>
        <v>1.6542695072585474E-7</v>
      </c>
    </row>
    <row r="61" spans="2:3" x14ac:dyDescent="0.25">
      <c r="B61">
        <f ca="1"/>
        <v>-0.34999999999999987</v>
      </c>
      <c r="C61">
        <f ca="1"/>
        <v>2.1261660370511503E-7</v>
      </c>
    </row>
    <row r="62" spans="2:3" x14ac:dyDescent="0.25">
      <c r="B62">
        <f ca="1"/>
        <v>-0.34499999999999986</v>
      </c>
      <c r="C62">
        <f ca="1"/>
        <v>2.6519913313000987E-7</v>
      </c>
    </row>
    <row r="63" spans="2:3" x14ac:dyDescent="0.25">
      <c r="B63">
        <f ca="1"/>
        <v>-0.33999999999999986</v>
      </c>
      <c r="C63">
        <f ca="1"/>
        <v>3.390194925178006E-7</v>
      </c>
    </row>
    <row r="64" spans="2:3" x14ac:dyDescent="0.25">
      <c r="B64">
        <f ca="1"/>
        <v>-0.33499999999999985</v>
      </c>
      <c r="C64">
        <f ca="1"/>
        <v>4.2107039510187885E-7</v>
      </c>
    </row>
    <row r="65" spans="2:16" x14ac:dyDescent="0.25">
      <c r="B65">
        <f ca="1"/>
        <v>-0.32999999999999985</v>
      </c>
      <c r="C65">
        <f ca="1"/>
        <v>5.3540798992808189E-7</v>
      </c>
    </row>
    <row r="66" spans="2:16" x14ac:dyDescent="0.25">
      <c r="B66">
        <f ca="1"/>
        <v>-0.32499999999999984</v>
      </c>
      <c r="C66">
        <f ca="1"/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-0.31999999999999984</v>
      </c>
      <c r="C67">
        <f ca="1"/>
        <v>8.375262714542764E-7</v>
      </c>
      <c r="G67" s="20"/>
      <c r="H67" s="23"/>
      <c r="I67" s="3"/>
      <c r="J67" s="21"/>
      <c r="K67" s="21"/>
    </row>
    <row r="68" spans="2:16" x14ac:dyDescent="0.25">
      <c r="B68">
        <f ca="1"/>
        <v>-0.31499999999999984</v>
      </c>
      <c r="C68">
        <f ca="1"/>
        <v>1.0314613005695848E-6</v>
      </c>
      <c r="H68" s="23"/>
      <c r="I68" s="3"/>
      <c r="J68" s="21"/>
      <c r="K68" s="21"/>
    </row>
    <row r="69" spans="2:16" x14ac:dyDescent="0.25">
      <c r="B69">
        <f ca="1"/>
        <v>-0.30999999999999983</v>
      </c>
      <c r="C69">
        <f ca="1"/>
        <v>1.2977363152634709E-6</v>
      </c>
      <c r="H69" s="23"/>
      <c r="I69" s="3"/>
      <c r="J69" s="21"/>
      <c r="K69" s="21"/>
    </row>
    <row r="70" spans="2:16" x14ac:dyDescent="0.25">
      <c r="B70">
        <f ca="1"/>
        <v>-0.30499999999999983</v>
      </c>
      <c r="C70">
        <f ca="1"/>
        <v>1.5915145908404453E-6</v>
      </c>
      <c r="H70" s="23"/>
      <c r="I70" s="3"/>
      <c r="J70" s="21"/>
      <c r="K70" s="21"/>
    </row>
    <row r="71" spans="2:16" x14ac:dyDescent="0.25">
      <c r="B71">
        <f ca="1"/>
        <v>-0.29999999999999982</v>
      </c>
      <c r="C71">
        <f ca="1"/>
        <v>1.9919124462866211E-6</v>
      </c>
      <c r="H71" s="23"/>
      <c r="I71" s="3"/>
      <c r="J71" s="21"/>
      <c r="K71" s="21"/>
    </row>
    <row r="72" spans="2:16" x14ac:dyDescent="0.25">
      <c r="B72">
        <f ca="1"/>
        <v>-0.29499999999999982</v>
      </c>
      <c r="C72">
        <f ca="1"/>
        <v>2.4325920434786543E-6</v>
      </c>
      <c r="H72" s="23"/>
      <c r="I72" s="3"/>
      <c r="J72" s="21"/>
      <c r="K72" s="21"/>
    </row>
    <row r="73" spans="2:16" x14ac:dyDescent="0.25">
      <c r="B73">
        <f ca="1"/>
        <v>-0.28999999999999981</v>
      </c>
      <c r="C73">
        <f ca="1"/>
        <v>3.028806313980627E-6</v>
      </c>
      <c r="H73" s="23"/>
      <c r="I73" s="22"/>
      <c r="J73" s="21"/>
      <c r="K73" s="21"/>
    </row>
    <row r="74" spans="2:16" x14ac:dyDescent="0.25">
      <c r="B74">
        <f ca="1"/>
        <v>-0.28499999999999981</v>
      </c>
      <c r="C74">
        <f ca="1"/>
        <v>3.6834164179629065E-6</v>
      </c>
      <c r="H74" s="23"/>
      <c r="I74" s="22"/>
      <c r="J74" s="21"/>
      <c r="K74" s="21"/>
    </row>
    <row r="75" spans="2:16" x14ac:dyDescent="0.25">
      <c r="B75">
        <f ca="1"/>
        <v>-0.2799999999999998</v>
      </c>
      <c r="C75">
        <f ca="1"/>
        <v>4.562599282672688E-6</v>
      </c>
      <c r="H75" s="23"/>
      <c r="I75" s="22"/>
      <c r="J75" s="21"/>
      <c r="K75" s="21"/>
    </row>
    <row r="76" spans="2:16" x14ac:dyDescent="0.25">
      <c r="B76">
        <f ca="1"/>
        <v>-0.2749999999999998</v>
      </c>
      <c r="C76">
        <f ca="1"/>
        <v>5.5255761161269807E-6</v>
      </c>
      <c r="H76" s="23"/>
      <c r="I76" s="22"/>
      <c r="J76" s="21"/>
      <c r="K76" s="21"/>
    </row>
    <row r="77" spans="2:16" x14ac:dyDescent="0.25">
      <c r="B77">
        <f ca="1"/>
        <v>-0.2699999999999998</v>
      </c>
      <c r="C77">
        <f ca="1"/>
        <v>6.8095005830111985E-6</v>
      </c>
      <c r="H77" s="23"/>
      <c r="I77" s="22"/>
      <c r="J77" s="21"/>
      <c r="K77" s="21"/>
    </row>
    <row r="78" spans="2:16" x14ac:dyDescent="0.25">
      <c r="B78">
        <f ca="1"/>
        <v>-0.26499999999999979</v>
      </c>
      <c r="C78">
        <f ca="1"/>
        <v>8.2124418844849715E-6</v>
      </c>
      <c r="H78" s="23"/>
      <c r="I78" s="22"/>
      <c r="J78" s="21"/>
      <c r="K78" s="21"/>
    </row>
    <row r="79" spans="2:16" x14ac:dyDescent="0.25">
      <c r="B79">
        <f ca="1"/>
        <v>-0.25999999999999979</v>
      </c>
      <c r="C79">
        <f ca="1"/>
        <v>1.0069393698060685E-5</v>
      </c>
      <c r="H79" s="23"/>
      <c r="I79" s="22"/>
      <c r="J79" s="21"/>
      <c r="K79" s="21"/>
    </row>
    <row r="80" spans="2:16" x14ac:dyDescent="0.25">
      <c r="B80">
        <f ca="1"/>
        <v>-0.25499999999999978</v>
      </c>
      <c r="C80">
        <f ca="1"/>
        <v>1.2093676345135172E-5</v>
      </c>
      <c r="H80" s="23"/>
      <c r="I80" s="22"/>
      <c r="J80" s="21"/>
      <c r="K80" s="21"/>
    </row>
    <row r="81" spans="2:11" x14ac:dyDescent="0.25">
      <c r="B81">
        <f ca="1"/>
        <v>-0.24999999999999978</v>
      </c>
      <c r="C81">
        <f ca="1"/>
        <v>1.475366952610312E-5</v>
      </c>
      <c r="H81" s="23"/>
      <c r="I81" s="22"/>
      <c r="J81" s="21"/>
      <c r="K81" s="21"/>
    </row>
    <row r="82" spans="2:11" x14ac:dyDescent="0.25">
      <c r="B82">
        <f ca="1"/>
        <v>-0.24499999999999977</v>
      </c>
      <c r="C82">
        <f ca="1"/>
        <v>1.7646537487014582E-5</v>
      </c>
      <c r="H82" s="23"/>
      <c r="I82" s="21"/>
      <c r="J82" s="21"/>
      <c r="K82" s="21"/>
    </row>
    <row r="83" spans="2:11" x14ac:dyDescent="0.25">
      <c r="B83">
        <f ca="1"/>
        <v>-0.23999999999999977</v>
      </c>
      <c r="C83">
        <f ca="1"/>
        <v>2.1420498069566908E-5</v>
      </c>
      <c r="H83" s="18"/>
      <c r="I83" s="21"/>
    </row>
    <row r="84" spans="2:11" x14ac:dyDescent="0.25">
      <c r="B84">
        <f ca="1"/>
        <v>-0.23499999999999976</v>
      </c>
      <c r="C84">
        <f ca="1"/>
        <v>2.5515273573897936E-5</v>
      </c>
    </row>
    <row r="85" spans="2:11" x14ac:dyDescent="0.25">
      <c r="B85">
        <f ca="1"/>
        <v>-0.22999999999999976</v>
      </c>
      <c r="C85">
        <f ca="1"/>
        <v>3.0818861797258524E-5</v>
      </c>
    </row>
    <row r="86" spans="2:11" x14ac:dyDescent="0.25">
      <c r="B86">
        <f ca="1"/>
        <v>-0.22499999999999976</v>
      </c>
      <c r="C86">
        <f ca="1"/>
        <v>3.655995072221226E-5</v>
      </c>
    </row>
    <row r="87" spans="2:11" x14ac:dyDescent="0.25">
      <c r="B87">
        <f ca="1"/>
        <v>-0.21999999999999975</v>
      </c>
      <c r="C87">
        <f ca="1"/>
        <v>4.3942680594346553E-5</v>
      </c>
    </row>
    <row r="88" spans="2:11" x14ac:dyDescent="0.25">
      <c r="B88">
        <f ca="1"/>
        <v>-0.21499999999999975</v>
      </c>
      <c r="C88">
        <f ca="1"/>
        <v>5.1916021110579412E-5</v>
      </c>
    </row>
    <row r="89" spans="2:11" x14ac:dyDescent="0.25">
      <c r="B89">
        <f ca="1"/>
        <v>-0.20999999999999974</v>
      </c>
      <c r="C89">
        <f ca="1"/>
        <v>6.2096274492233112E-5</v>
      </c>
    </row>
    <row r="90" spans="2:11" x14ac:dyDescent="0.25">
      <c r="B90">
        <f ca="1"/>
        <v>-0.20499999999999974</v>
      </c>
      <c r="C90">
        <f ca="1"/>
        <v>7.3065802423644003E-5</v>
      </c>
    </row>
    <row r="91" spans="2:11" x14ac:dyDescent="0.25">
      <c r="B91">
        <f ca="1"/>
        <v>-0.19999999999999973</v>
      </c>
      <c r="C91">
        <f ca="1"/>
        <v>8.6972208777671021E-5</v>
      </c>
    </row>
    <row r="92" spans="2:11" x14ac:dyDescent="0.25">
      <c r="B92">
        <f ca="1"/>
        <v>-0.19499999999999973</v>
      </c>
      <c r="C92">
        <f ca="1"/>
        <v>1.0192277019005253E-4</v>
      </c>
    </row>
    <row r="93" spans="2:11" x14ac:dyDescent="0.25">
      <c r="B93">
        <f ca="1"/>
        <v>-0.18999999999999972</v>
      </c>
      <c r="C93">
        <f ca="1"/>
        <v>1.2074221998530454E-4</v>
      </c>
    </row>
    <row r="94" spans="2:11" x14ac:dyDescent="0.25">
      <c r="B94">
        <f ca="1"/>
        <v>-0.18499999999999972</v>
      </c>
      <c r="C94">
        <f ca="1"/>
        <v>1.4092913875359898E-4</v>
      </c>
    </row>
    <row r="95" spans="2:11" x14ac:dyDescent="0.25">
      <c r="B95">
        <f ca="1"/>
        <v>-0.17999999999999972</v>
      </c>
      <c r="C95">
        <f ca="1"/>
        <v>1.6616140781755423E-4</v>
      </c>
    </row>
    <row r="96" spans="2:11" x14ac:dyDescent="0.25">
      <c r="B96">
        <f ca="1"/>
        <v>-0.17499999999999971</v>
      </c>
      <c r="C96">
        <f ca="1"/>
        <v>1.9316660381581775E-4</v>
      </c>
    </row>
    <row r="97" spans="2:3" x14ac:dyDescent="0.25">
      <c r="B97">
        <f ca="1"/>
        <v>-0.16999999999999971</v>
      </c>
      <c r="C97">
        <f ca="1"/>
        <v>2.2668518177819397E-4</v>
      </c>
    </row>
    <row r="98" spans="2:3" x14ac:dyDescent="0.25">
      <c r="B98">
        <f ca="1"/>
        <v>-0.1649999999999997</v>
      </c>
      <c r="C98">
        <f ca="1"/>
        <v>2.6247932932109674E-4</v>
      </c>
    </row>
    <row r="99" spans="2:3" x14ac:dyDescent="0.25">
      <c r="B99">
        <f ca="1"/>
        <v>-0.1599999999999997</v>
      </c>
      <c r="C99">
        <f ca="1"/>
        <v>3.0659756831682679E-4</v>
      </c>
    </row>
    <row r="100" spans="2:3" x14ac:dyDescent="0.25">
      <c r="B100">
        <f ca="1"/>
        <v>-0.15499999999999969</v>
      </c>
      <c r="C100">
        <f ca="1"/>
        <v>3.5360728702006389E-4</v>
      </c>
    </row>
    <row r="101" spans="2:3" x14ac:dyDescent="0.25">
      <c r="B101">
        <f ca="1"/>
        <v>-0.14999999999999969</v>
      </c>
      <c r="C101">
        <f ca="1"/>
        <v>4.1114842622942032E-4</v>
      </c>
    </row>
    <row r="102" spans="2:3" x14ac:dyDescent="0.25">
      <c r="B102">
        <f ca="1"/>
        <v>-0.14499999999999968</v>
      </c>
      <c r="C102">
        <f ca="1"/>
        <v>4.7232691900903133E-4</v>
      </c>
    </row>
    <row r="103" spans="2:3" x14ac:dyDescent="0.25">
      <c r="B103">
        <f ca="1"/>
        <v>-0.13999999999999968</v>
      </c>
      <c r="C103">
        <f ca="1"/>
        <v>5.4669591586454451E-4</v>
      </c>
    </row>
    <row r="104" spans="2:3" x14ac:dyDescent="0.25">
      <c r="B104">
        <f ca="1"/>
        <v>-0.13499999999999968</v>
      </c>
      <c r="C104">
        <f ca="1"/>
        <v>6.2559483337990473E-4</v>
      </c>
    </row>
    <row r="105" spans="2:3" x14ac:dyDescent="0.25">
      <c r="B105">
        <f ca="1"/>
        <v>-0.12999999999999967</v>
      </c>
      <c r="C105">
        <f ca="1"/>
        <v>7.2084927411866545E-4</v>
      </c>
    </row>
    <row r="106" spans="2:3" x14ac:dyDescent="0.25">
      <c r="B106">
        <f ca="1"/>
        <v>-0.12499999999999967</v>
      </c>
      <c r="C106">
        <f ca="1"/>
        <v>8.2168892500231411E-4</v>
      </c>
    </row>
    <row r="107" spans="2:3" x14ac:dyDescent="0.25">
      <c r="B107">
        <f ca="1"/>
        <v>-0.11999999999999966</v>
      </c>
      <c r="C107">
        <f ca="1"/>
        <v>9.4260563782397929E-4</v>
      </c>
    </row>
    <row r="108" spans="2:3" x14ac:dyDescent="0.25">
      <c r="B108">
        <f ca="1"/>
        <v>-0.11499999999999966</v>
      </c>
      <c r="C108">
        <f ca="1"/>
        <v>1.0703400241797736E-3</v>
      </c>
    </row>
    <row r="109" spans="2:3" x14ac:dyDescent="0.25">
      <c r="B109">
        <f ca="1"/>
        <v>-0.10999999999999965</v>
      </c>
      <c r="C109">
        <f ca="1"/>
        <v>1.2224734299555553E-3</v>
      </c>
    </row>
    <row r="110" spans="2:3" x14ac:dyDescent="0.25">
      <c r="B110">
        <f ca="1"/>
        <v>-0.10499999999999965</v>
      </c>
      <c r="C110">
        <f ca="1"/>
        <v>1.3828460222529606E-3</v>
      </c>
    </row>
    <row r="111" spans="2:3" x14ac:dyDescent="0.25">
      <c r="B111">
        <f ca="1"/>
        <v>-9.9999999999999645E-2</v>
      </c>
      <c r="C111">
        <f ca="1"/>
        <v>1.5725737905572809E-3</v>
      </c>
    </row>
    <row r="112" spans="2:3" x14ac:dyDescent="0.25">
      <c r="B112">
        <f ca="1"/>
        <v>-9.499999999999964E-2</v>
      </c>
      <c r="C112">
        <f ca="1"/>
        <v>1.7721595264654289E-3</v>
      </c>
    </row>
    <row r="113" spans="2:3" x14ac:dyDescent="0.25">
      <c r="B113">
        <f ca="1"/>
        <v>-8.9999999999999636E-2</v>
      </c>
      <c r="C113">
        <f ca="1"/>
        <v>2.0067108223364404E-3</v>
      </c>
    </row>
    <row r="114" spans="2:3" x14ac:dyDescent="0.25">
      <c r="B114">
        <f ca="1"/>
        <v>-8.4999999999999631E-2</v>
      </c>
      <c r="C114">
        <f ca="1"/>
        <v>2.2529395839745925E-3</v>
      </c>
    </row>
    <row r="115" spans="2:3" x14ac:dyDescent="0.25">
      <c r="B115">
        <f ca="1"/>
        <v>-7.9999999999999627E-2</v>
      </c>
      <c r="C115">
        <f ca="1"/>
        <v>2.5404011551635654E-3</v>
      </c>
    </row>
    <row r="116" spans="2:3" x14ac:dyDescent="0.25">
      <c r="B116">
        <f ca="1"/>
        <v>-7.4999999999999623E-2</v>
      </c>
      <c r="C116">
        <f ca="1"/>
        <v>2.8415580092760514E-3</v>
      </c>
    </row>
    <row r="117" spans="2:3" x14ac:dyDescent="0.25">
      <c r="B117">
        <f ca="1"/>
        <v>-6.9999999999999618E-2</v>
      </c>
      <c r="C117">
        <f ca="1"/>
        <v>3.1908536285769366E-3</v>
      </c>
    </row>
    <row r="118" spans="2:3" x14ac:dyDescent="0.25">
      <c r="B118">
        <f ca="1"/>
        <v>-6.4999999999999614E-2</v>
      </c>
      <c r="C118">
        <f ca="1"/>
        <v>3.5560514551264202E-3</v>
      </c>
    </row>
    <row r="119" spans="2:3" x14ac:dyDescent="0.25">
      <c r="B119">
        <f ca="1"/>
        <v>-5.9999999999999616E-2</v>
      </c>
      <c r="C119">
        <f ca="1"/>
        <v>3.9768908364162768E-3</v>
      </c>
    </row>
    <row r="120" spans="2:3" x14ac:dyDescent="0.25">
      <c r="B120">
        <f ca="1"/>
        <v>-5.4999999999999619E-2</v>
      </c>
      <c r="C120">
        <f ca="1"/>
        <v>4.41601165727472E-3</v>
      </c>
    </row>
    <row r="121" spans="2:3" x14ac:dyDescent="0.25">
      <c r="B121">
        <f ca="1"/>
        <v>-4.9999999999999621E-2</v>
      </c>
      <c r="C121">
        <f ca="1"/>
        <v>4.9188059242035679E-3</v>
      </c>
    </row>
    <row r="122" spans="2:3" x14ac:dyDescent="0.25">
      <c r="B122">
        <f ca="1"/>
        <v>-4.4999999999999624E-2</v>
      </c>
      <c r="C122">
        <f ca="1"/>
        <v>5.4424082861702274E-3</v>
      </c>
    </row>
    <row r="123" spans="2:3" x14ac:dyDescent="0.25">
      <c r="B123">
        <f ca="1"/>
        <v>-3.9999999999999626E-2</v>
      </c>
      <c r="C123">
        <f ca="1"/>
        <v>6.0381503788165553E-3</v>
      </c>
    </row>
    <row r="124" spans="2:3" x14ac:dyDescent="0.25">
      <c r="B124">
        <f ca="1"/>
        <v>-3.4999999999999629E-2</v>
      </c>
      <c r="C124">
        <f ca="1"/>
        <v>6.6573415269705217E-3</v>
      </c>
    </row>
    <row r="125" spans="2:3" x14ac:dyDescent="0.25">
      <c r="B125">
        <f ca="1"/>
        <v>-2.9999999999999628E-2</v>
      </c>
      <c r="C125">
        <f ca="1"/>
        <v>7.3574515430745273E-3</v>
      </c>
    </row>
    <row r="126" spans="2:3" x14ac:dyDescent="0.25">
      <c r="B126">
        <f ca="1"/>
        <v>-2.4999999999999627E-2</v>
      </c>
      <c r="C126">
        <f ca="1"/>
        <v>8.0837247928975831E-3</v>
      </c>
    </row>
    <row r="127" spans="2:3" x14ac:dyDescent="0.25">
      <c r="B127">
        <f ca="1"/>
        <v>-1.9999999999999626E-2</v>
      </c>
      <c r="C127">
        <f ca="1"/>
        <v>8.8998621033447127E-3</v>
      </c>
    </row>
    <row r="128" spans="2:3" x14ac:dyDescent="0.25">
      <c r="B128">
        <f ca="1"/>
        <v>-1.4999999999999625E-2</v>
      </c>
      <c r="C128">
        <f ca="1"/>
        <v>9.744901702759861E-3</v>
      </c>
    </row>
    <row r="129" spans="2:3" x14ac:dyDescent="0.25">
      <c r="B129">
        <f ca="1"/>
        <v>-9.9999999999996238E-3</v>
      </c>
      <c r="C129">
        <f ca="1"/>
        <v>1.0688747652794567E-2</v>
      </c>
    </row>
    <row r="130" spans="2:3" x14ac:dyDescent="0.25">
      <c r="B130">
        <f ca="1"/>
        <v>-4.9999999999996237E-3</v>
      </c>
      <c r="C130">
        <f ca="1"/>
        <v>1.1664205409015947E-2</v>
      </c>
    </row>
    <row r="131" spans="2:3" x14ac:dyDescent="0.25">
      <c r="B131">
        <f ca="1"/>
        <v>3.7643499428696714E-16</v>
      </c>
      <c r="C131">
        <f ca="1"/>
        <v>1.2747222389887503E-2</v>
      </c>
    </row>
    <row r="132" spans="2:3" x14ac:dyDescent="0.25">
      <c r="B132">
        <f ca="1"/>
        <v>5.0000000000003765E-3</v>
      </c>
      <c r="C132">
        <f ca="1"/>
        <v>1.3864472288985326E-2</v>
      </c>
    </row>
    <row r="133" spans="2:3" x14ac:dyDescent="0.25">
      <c r="B133">
        <f ca="1"/>
        <v>1.0000000000000377E-2</v>
      </c>
      <c r="C133">
        <f ca="1"/>
        <v>1.509764679651498E-2</v>
      </c>
    </row>
    <row r="134" spans="2:3" x14ac:dyDescent="0.25">
      <c r="B134">
        <f ca="1"/>
        <v>1.5000000000000378E-2</v>
      </c>
      <c r="C134">
        <f ca="1"/>
        <v>1.6367525621014987E-2</v>
      </c>
    </row>
    <row r="135" spans="2:3" x14ac:dyDescent="0.25">
      <c r="B135">
        <f ca="1"/>
        <v>2.0000000000000379E-2</v>
      </c>
      <c r="C135">
        <f ca="1"/>
        <v>1.7761104461015594E-2</v>
      </c>
    </row>
    <row r="136" spans="2:3" x14ac:dyDescent="0.25">
      <c r="B136">
        <f ca="1"/>
        <v>2.500000000000038E-2</v>
      </c>
      <c r="C136">
        <f ca="1"/>
        <v>1.9193647866698731E-2</v>
      </c>
    </row>
    <row r="137" spans="2:3" x14ac:dyDescent="0.25">
      <c r="B137">
        <f ca="1"/>
        <v>3.0000000000000381E-2</v>
      </c>
      <c r="C137">
        <f ca="1"/>
        <v>2.0756877784429126E-2</v>
      </c>
    </row>
    <row r="138" spans="2:3" x14ac:dyDescent="0.25">
      <c r="B138">
        <f ca="1"/>
        <v>3.5000000000000378E-2</v>
      </c>
      <c r="C138">
        <f ca="1"/>
        <v>2.2361062298002297E-2</v>
      </c>
    </row>
    <row r="139" spans="2:3" x14ac:dyDescent="0.25">
      <c r="B139">
        <f ca="1"/>
        <v>4.0000000000000376E-2</v>
      </c>
      <c r="C139">
        <f ca="1"/>
        <v>2.4101943884620291E-2</v>
      </c>
    </row>
    <row r="140" spans="2:3" x14ac:dyDescent="0.25">
      <c r="B140">
        <f ca="1"/>
        <v>4.5000000000000373E-2</v>
      </c>
      <c r="C140">
        <f ca="1"/>
        <v>2.5885445720904746E-2</v>
      </c>
    </row>
    <row r="141" spans="2:3" x14ac:dyDescent="0.25">
      <c r="B141">
        <f ca="1"/>
        <v>5.0000000000000371E-2</v>
      </c>
      <c r="C141">
        <f ca="1"/>
        <v>2.7810512403884415E-2</v>
      </c>
    </row>
    <row r="142" spans="2:3" x14ac:dyDescent="0.25">
      <c r="B142">
        <f ca="1"/>
        <v>5.5000000000000368E-2</v>
      </c>
      <c r="C142">
        <f ca="1"/>
        <v>2.977949380394198E-2</v>
      </c>
    </row>
    <row r="143" spans="2:3" x14ac:dyDescent="0.25">
      <c r="B143">
        <f ca="1"/>
        <v>6.0000000000000366E-2</v>
      </c>
      <c r="C143">
        <f ca="1"/>
        <v>3.1893626025137407E-2</v>
      </c>
    </row>
    <row r="144" spans="2:3" x14ac:dyDescent="0.25">
      <c r="B144">
        <f ca="1"/>
        <v>6.5000000000000363E-2</v>
      </c>
      <c r="C144">
        <f ca="1"/>
        <v>3.4052558961216582E-2</v>
      </c>
    </row>
    <row r="145" spans="2:3" x14ac:dyDescent="0.25">
      <c r="B145">
        <f ca="1"/>
        <v>7.0000000000000367E-2</v>
      </c>
      <c r="C145">
        <f ca="1"/>
        <v>3.6358842300977516E-2</v>
      </c>
    </row>
    <row r="146" spans="2:3" x14ac:dyDescent="0.25">
      <c r="B146">
        <f ca="1"/>
        <v>7.5000000000000372E-2</v>
      </c>
      <c r="C146">
        <f ca="1"/>
        <v>3.8710377907729715E-2</v>
      </c>
    </row>
    <row r="147" spans="2:3" x14ac:dyDescent="0.25">
      <c r="B147">
        <f ca="1"/>
        <v>8.0000000000000376E-2</v>
      </c>
      <c r="C147">
        <f ca="1"/>
        <v>4.1210011993556922E-2</v>
      </c>
    </row>
    <row r="148" spans="2:3" x14ac:dyDescent="0.25">
      <c r="B148">
        <f ca="1"/>
        <v>8.5000000000000381E-2</v>
      </c>
      <c r="C148">
        <f ca="1"/>
        <v>4.3754902046681851E-2</v>
      </c>
    </row>
    <row r="149" spans="2:3" x14ac:dyDescent="0.25">
      <c r="B149">
        <f ca="1"/>
        <v>9.0000000000000385E-2</v>
      </c>
      <c r="C149">
        <f ca="1"/>
        <v>4.6447164705899255E-2</v>
      </c>
    </row>
    <row r="150" spans="2:3" x14ac:dyDescent="0.25">
      <c r="B150">
        <f ca="1"/>
        <v>9.500000000000039E-2</v>
      </c>
      <c r="C150">
        <f ca="1"/>
        <v>4.9184239004841715E-2</v>
      </c>
    </row>
    <row r="151" spans="2:3" x14ac:dyDescent="0.25">
      <c r="B151">
        <f ca="1"/>
        <v>0.10000000000000039</v>
      </c>
      <c r="C151">
        <f ca="1"/>
        <v>5.2066507437630145E-2</v>
      </c>
    </row>
    <row r="152" spans="2:3" x14ac:dyDescent="0.25">
      <c r="B152">
        <f ca="1"/>
        <v>0.1050000000000004</v>
      </c>
      <c r="C152">
        <f ca="1"/>
        <v>5.4992708220550711E-2</v>
      </c>
    </row>
    <row r="153" spans="2:3" x14ac:dyDescent="0.25">
      <c r="B153">
        <f ca="1"/>
        <v>0.1100000000000004</v>
      </c>
      <c r="C153">
        <f ca="1"/>
        <v>5.8060536163939538E-2</v>
      </c>
    </row>
    <row r="154" spans="2:3" x14ac:dyDescent="0.25">
      <c r="B154">
        <f ca="1"/>
        <v>0.11500000000000041</v>
      </c>
      <c r="C154">
        <f ca="1"/>
        <v>6.1171007876394574E-2</v>
      </c>
    </row>
    <row r="155" spans="2:3" x14ac:dyDescent="0.25">
      <c r="B155">
        <f ca="1"/>
        <v>0.12000000000000041</v>
      </c>
      <c r="C155">
        <f ca="1"/>
        <v>6.4418254993775889E-2</v>
      </c>
    </row>
    <row r="156" spans="2:3" x14ac:dyDescent="0.25">
      <c r="B156">
        <f ca="1"/>
        <v>0.12500000000000042</v>
      </c>
      <c r="C156">
        <f ca="1"/>
        <v>6.7706485039812386E-2</v>
      </c>
    </row>
    <row r="157" spans="2:3" x14ac:dyDescent="0.25">
      <c r="B157">
        <f ca="1"/>
        <v>0.13000000000000042</v>
      </c>
      <c r="C157">
        <f ca="1"/>
        <v>7.1125492290519954E-2</v>
      </c>
    </row>
    <row r="158" spans="2:3" x14ac:dyDescent="0.25">
      <c r="B158">
        <f ca="1"/>
        <v>0.13500000000000043</v>
      </c>
      <c r="C158">
        <f ca="1"/>
        <v>7.458349599874517E-2</v>
      </c>
    </row>
    <row r="159" spans="2:3" x14ac:dyDescent="0.25">
      <c r="B159">
        <f ca="1"/>
        <v>0.14000000000000043</v>
      </c>
      <c r="C159">
        <f ca="1"/>
        <v>7.8165298682247961E-2</v>
      </c>
    </row>
    <row r="160" spans="2:3" x14ac:dyDescent="0.25">
      <c r="B160">
        <f ca="1"/>
        <v>0.14500000000000043</v>
      </c>
      <c r="C160">
        <f ca="1"/>
        <v>8.1783839776651518E-2</v>
      </c>
    </row>
    <row r="161" spans="2:3" x14ac:dyDescent="0.25">
      <c r="B161">
        <f ca="1"/>
        <v>0.15000000000000044</v>
      </c>
      <c r="C161">
        <f ca="1"/>
        <v>8.5518408433822607E-2</v>
      </c>
    </row>
    <row r="162" spans="2:3" x14ac:dyDescent="0.25">
      <c r="B162">
        <f ca="1"/>
        <v>0.15500000000000044</v>
      </c>
      <c r="C162">
        <f ca="1"/>
        <v>8.9287244927624007E-2</v>
      </c>
    </row>
    <row r="163" spans="2:3" x14ac:dyDescent="0.25">
      <c r="B163">
        <f ca="1"/>
        <v>0.16000000000000045</v>
      </c>
      <c r="C163">
        <f ca="1"/>
        <v>9.316374339899508E-2</v>
      </c>
    </row>
    <row r="164" spans="2:3" x14ac:dyDescent="0.25">
      <c r="B164">
        <f ca="1"/>
        <v>0.16500000000000045</v>
      </c>
      <c r="C164">
        <f ca="1"/>
        <v>9.7071888099552112E-2</v>
      </c>
    </row>
    <row r="165" spans="2:3" x14ac:dyDescent="0.25">
      <c r="B165">
        <f ca="1"/>
        <v>0.17000000000000046</v>
      </c>
      <c r="C165">
        <f ca="1"/>
        <v>0.10107893781750474</v>
      </c>
    </row>
    <row r="166" spans="2:3" x14ac:dyDescent="0.25">
      <c r="B166">
        <f ca="1"/>
        <v>0.17500000000000046</v>
      </c>
      <c r="C166">
        <f ca="1"/>
        <v>0.10511492255923993</v>
      </c>
    </row>
    <row r="167" spans="2:3" x14ac:dyDescent="0.25">
      <c r="B167">
        <f ca="1"/>
        <v>0.18000000000000047</v>
      </c>
      <c r="C167">
        <f ca="1"/>
        <v>0.10924086256597151</v>
      </c>
    </row>
    <row r="168" spans="2:3" x14ac:dyDescent="0.25">
      <c r="B168">
        <f ca="1"/>
        <v>0.18500000000000047</v>
      </c>
      <c r="C168">
        <f ca="1"/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2022-12-16T10:33:12Z</dcterms:modified>
</cp:coreProperties>
</file>